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docs.live.net/4313d94c9016d33f/Lobato Farms LLC/Biochar/Biochar Injection Field Trial/Data/"/>
    </mc:Choice>
  </mc:AlternateContent>
  <xr:revisionPtr revIDLastSave="0" documentId="8_{837EAD93-72C2-4AF8-9663-142D02C3676E}" xr6:coauthVersionLast="47" xr6:coauthVersionMax="47" xr10:uidLastSave="{00000000-0000-0000-0000-000000000000}"/>
  <bookViews>
    <workbookView xWindow="-110" yWindow="-110" windowWidth="38620" windowHeight="21100" tabRatio="884" firstSheet="8" activeTab="8" xr2:uid="{860525D6-6C0D-4BCC-840B-E29DAC27B5DA}"/>
  </bookViews>
  <sheets>
    <sheet name="2023 IRRIGATION " sheetId="11" r:id="rId1"/>
    <sheet name="2024 IRRIGATION" sheetId="37" r:id="rId2"/>
    <sheet name="2025 IRRIGATION" sheetId="46" r:id="rId3"/>
    <sheet name="INFILTROMETER" sheetId="15" r:id="rId4"/>
    <sheet name="SCHEDULE" sheetId="38" r:id="rId5"/>
    <sheet name="2023 BIOMASS" sheetId="13" r:id="rId6"/>
    <sheet name="2024 BIOMASS" sheetId="39" r:id="rId7"/>
    <sheet name="2025 BIOMASS" sheetId="47" r:id="rId8"/>
    <sheet name="BIOMASS SUMMARY" sheetId="55" r:id="rId9"/>
    <sheet name="COMPACTION TESTS" sheetId="12" r:id="rId10"/>
    <sheet name="TIMETRACKER" sheetId="8" r:id="rId11"/>
    <sheet name="INJ. COVERAGE TIMES" sheetId="9" r:id="rId12"/>
    <sheet name="TRIAL DESIGN" sheetId="4" r:id="rId13"/>
    <sheet name="2023 FERTILIZING" sheetId="10" r:id="rId14"/>
    <sheet name="2024 FERTILIZING" sheetId="16" r:id="rId15"/>
    <sheet name="2025 FERTILIZING" sheetId="48" r:id="rId16"/>
    <sheet name="FERTILIZING SUMMARY" sheetId="54" r:id="rId17"/>
    <sheet name="MAP" sheetId="3" r:id="rId18"/>
    <sheet name="2023 BUDGET" sheetId="1" r:id="rId19"/>
    <sheet name="BIOCHAR VOLUME" sheetId="5" r:id="rId20"/>
    <sheet name="BC VS RETAIN" sheetId="7" r:id="rId21"/>
    <sheet name="2024 SOIL BULK DENSITY" sheetId="17" r:id="rId22"/>
    <sheet name="INRICHES BULK DENSITY" sheetId="50" r:id="rId23"/>
    <sheet name="2023 LOGGER DATA" sheetId="45" r:id="rId24"/>
    <sheet name="2024 LOGGER DATA" sheetId="19" r:id="rId25"/>
    <sheet name="2024 VWC DATA" sheetId="21" r:id="rId26"/>
    <sheet name="2024 EC DATA" sheetId="23" r:id="rId27"/>
    <sheet name="2024 TEMP DATA" sheetId="24" r:id="rId28"/>
    <sheet name="SOIL DATA" sheetId="27" r:id="rId29"/>
    <sheet name="SOIL DATA CONDENSED" sheetId="28" r:id="rId30"/>
    <sheet name="2024 SOIL BIOLOGICAL CONDENSED" sheetId="31" r:id="rId31"/>
    <sheet name="23 VS 24 BIOLOGICAL" sheetId="35" r:id="rId32"/>
    <sheet name="BIO. NORMALIZED" sheetId="44" r:id="rId33"/>
    <sheet name="BIOLOGICAL GRAPH" sheetId="36" r:id="rId34"/>
    <sheet name="SPRING 2025 SOIL DATA" sheetId="49" r:id="rId35"/>
    <sheet name="HAY ANALYSIS" sheetId="51" r:id="rId36"/>
    <sheet name="HAY DATA ALL" sheetId="52" r:id="rId37"/>
    <sheet name="HAY DATA SUMMARY" sheetId="53" r:id="rId38"/>
  </sheets>
  <definedNames>
    <definedName name="_xlnm._FilterDatabase" localSheetId="0" hidden="1">'2023 IRRIGATION '!$A$1:$M$1</definedName>
    <definedName name="_xlnm._FilterDatabase" localSheetId="1" hidden="1">'2024 IRRIGATION'!$A$1:$N$1</definedName>
    <definedName name="_xlnm._FilterDatabase" localSheetId="2" hidden="1">'2025 IRRIGATION'!$A$1:$N$1</definedName>
    <definedName name="_xlnm._FilterDatabase" localSheetId="35" hidden="1">'HAY ANALYSIS'!$C$4:$C$5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 i="55" l="1"/>
  <c r="V4" i="55"/>
  <c r="T5" i="55"/>
  <c r="T6" i="55"/>
  <c r="T7" i="55"/>
  <c r="T8" i="55"/>
  <c r="T9" i="55"/>
  <c r="T10" i="55"/>
  <c r="T11" i="55"/>
  <c r="T12" i="55"/>
  <c r="T13" i="55"/>
  <c r="T14" i="55"/>
  <c r="T15" i="55"/>
  <c r="T4" i="55"/>
  <c r="AH19" i="54"/>
  <c r="AG19" i="54"/>
  <c r="AF19" i="54"/>
  <c r="AE19" i="54"/>
  <c r="AH17" i="54"/>
  <c r="AH16" i="54"/>
  <c r="AH15" i="54"/>
  <c r="AH14" i="54"/>
  <c r="AG17" i="54"/>
  <c r="AG16" i="54"/>
  <c r="AG15" i="54"/>
  <c r="AG14" i="54"/>
  <c r="AF17" i="54"/>
  <c r="AF16" i="54"/>
  <c r="AF15" i="54"/>
  <c r="AF14" i="54"/>
  <c r="AF18" i="54" s="1"/>
  <c r="AE17" i="54"/>
  <c r="AE16" i="54"/>
  <c r="AE15" i="54"/>
  <c r="AE14" i="54"/>
  <c r="AE18" i="54" s="1"/>
  <c r="AB26" i="54"/>
  <c r="L26" i="54"/>
  <c r="Q26" i="54" s="1"/>
  <c r="G26" i="54"/>
  <c r="V25" i="54"/>
  <c r="Q25" i="54"/>
  <c r="L25" i="54"/>
  <c r="X25" i="54" s="1"/>
  <c r="Z25" i="54" s="1"/>
  <c r="AB25" i="54" s="1"/>
  <c r="G25" i="54"/>
  <c r="V24" i="54"/>
  <c r="Q24" i="54"/>
  <c r="L24" i="54"/>
  <c r="X24" i="54" s="1"/>
  <c r="Z24" i="54" s="1"/>
  <c r="AB24" i="54" s="1"/>
  <c r="G24" i="54"/>
  <c r="V23" i="54"/>
  <c r="Q23" i="54"/>
  <c r="L23" i="54"/>
  <c r="G23" i="54"/>
  <c r="G27" i="54" s="1"/>
  <c r="AB18" i="54"/>
  <c r="V18" i="54"/>
  <c r="Q18" i="54"/>
  <c r="L18" i="54"/>
  <c r="G18" i="54"/>
  <c r="G19" i="54" s="1"/>
  <c r="X17" i="54"/>
  <c r="Z17" i="54" s="1"/>
  <c r="AB17" i="54" s="1"/>
  <c r="V17" i="54"/>
  <c r="Q17" i="54"/>
  <c r="L17" i="54"/>
  <c r="G17" i="54"/>
  <c r="V16" i="54"/>
  <c r="Q16" i="54"/>
  <c r="L16" i="54"/>
  <c r="X16" i="54" s="1"/>
  <c r="Z16" i="54" s="1"/>
  <c r="AB16" i="54" s="1"/>
  <c r="G16" i="54"/>
  <c r="V15" i="54"/>
  <c r="Q15" i="54"/>
  <c r="L15" i="54"/>
  <c r="G15" i="54"/>
  <c r="B11" i="54"/>
  <c r="E9" i="54"/>
  <c r="D9" i="54"/>
  <c r="C8" i="54"/>
  <c r="B7" i="54"/>
  <c r="E5" i="54"/>
  <c r="D10" i="54" s="1"/>
  <c r="D5" i="54"/>
  <c r="C4" i="54"/>
  <c r="B3" i="54"/>
  <c r="B10" i="54" s="1"/>
  <c r="V5" i="51"/>
  <c r="U5" i="51"/>
  <c r="Q5" i="51"/>
  <c r="P5" i="51"/>
  <c r="K5" i="51"/>
  <c r="J5" i="51"/>
  <c r="F5" i="51"/>
  <c r="E5" i="51"/>
  <c r="V4" i="51"/>
  <c r="U4" i="51"/>
  <c r="Q4" i="51"/>
  <c r="P4" i="51"/>
  <c r="K4" i="51"/>
  <c r="J4" i="51"/>
  <c r="F4" i="51"/>
  <c r="E4" i="51"/>
  <c r="M3" i="47"/>
  <c r="G35" i="8"/>
  <c r="H35" i="8"/>
  <c r="D35" i="8"/>
  <c r="P3" i="47"/>
  <c r="K3" i="47"/>
  <c r="K7" i="46"/>
  <c r="K25" i="46"/>
  <c r="K24" i="46"/>
  <c r="K2" i="46"/>
  <c r="M15" i="46"/>
  <c r="F18" i="46"/>
  <c r="F19" i="46"/>
  <c r="F20" i="46"/>
  <c r="F21" i="46"/>
  <c r="F22" i="46"/>
  <c r="F11" i="46"/>
  <c r="F12" i="46"/>
  <c r="F13" i="46"/>
  <c r="F14" i="46"/>
  <c r="F15" i="46"/>
  <c r="F16" i="46"/>
  <c r="F17" i="46"/>
  <c r="F4" i="46"/>
  <c r="F2" i="46"/>
  <c r="M8" i="46"/>
  <c r="L2" i="46"/>
  <c r="K19" i="46"/>
  <c r="L19" i="46" s="1"/>
  <c r="K18" i="46"/>
  <c r="L18" i="46" s="1"/>
  <c r="K14" i="46"/>
  <c r="K16" i="46"/>
  <c r="K15" i="46"/>
  <c r="H4" i="47"/>
  <c r="H5" i="47"/>
  <c r="H6" i="47"/>
  <c r="H7" i="47"/>
  <c r="H8" i="47"/>
  <c r="H9" i="47"/>
  <c r="H10" i="47"/>
  <c r="H11" i="47"/>
  <c r="H12" i="47"/>
  <c r="H13" i="47"/>
  <c r="H14" i="47"/>
  <c r="H3" i="47"/>
  <c r="H3" i="39"/>
  <c r="H4" i="39"/>
  <c r="H5" i="39"/>
  <c r="H6" i="39"/>
  <c r="I6" i="39" s="1"/>
  <c r="J6" i="39" s="1"/>
  <c r="H7" i="39"/>
  <c r="H8" i="39"/>
  <c r="H9" i="39"/>
  <c r="H10" i="39"/>
  <c r="I9" i="39" s="1"/>
  <c r="J9" i="39" s="1"/>
  <c r="H11" i="39"/>
  <c r="H12" i="39"/>
  <c r="H13" i="39"/>
  <c r="H14" i="39"/>
  <c r="I12" i="39"/>
  <c r="J12" i="39" s="1"/>
  <c r="K4" i="47"/>
  <c r="K5" i="47"/>
  <c r="K6" i="47"/>
  <c r="K7" i="47"/>
  <c r="K8" i="47"/>
  <c r="K9" i="47"/>
  <c r="K10" i="47"/>
  <c r="K11" i="47"/>
  <c r="K12" i="47"/>
  <c r="K13" i="47"/>
  <c r="K14" i="47"/>
  <c r="R4" i="47"/>
  <c r="R5" i="47"/>
  <c r="R6" i="47"/>
  <c r="R7" i="47"/>
  <c r="R8" i="47"/>
  <c r="R9" i="47"/>
  <c r="R10" i="47"/>
  <c r="R11" i="47"/>
  <c r="R12" i="47"/>
  <c r="R13" i="47"/>
  <c r="R14" i="47"/>
  <c r="R3" i="47"/>
  <c r="P4" i="47"/>
  <c r="P5" i="47"/>
  <c r="P6" i="47"/>
  <c r="P7" i="47"/>
  <c r="P8" i="47"/>
  <c r="P9" i="47"/>
  <c r="P10" i="47"/>
  <c r="P11" i="47"/>
  <c r="P12" i="47"/>
  <c r="P13" i="47"/>
  <c r="P14" i="47"/>
  <c r="K13" i="46"/>
  <c r="L13" i="46" s="1"/>
  <c r="K12" i="46"/>
  <c r="K6" i="46"/>
  <c r="M6" i="46" s="1"/>
  <c r="F10" i="46"/>
  <c r="K10" i="46"/>
  <c r="F9" i="46"/>
  <c r="F8" i="46"/>
  <c r="F6" i="46"/>
  <c r="F7" i="46"/>
  <c r="K22" i="46"/>
  <c r="L22" i="46" s="1"/>
  <c r="F5" i="46"/>
  <c r="K2" i="17"/>
  <c r="J3" i="17"/>
  <c r="J4" i="17"/>
  <c r="J5" i="17"/>
  <c r="J6" i="17"/>
  <c r="J7" i="17"/>
  <c r="J8" i="17"/>
  <c r="J9" i="17"/>
  <c r="J2" i="17"/>
  <c r="M6" i="17"/>
  <c r="M8" i="17"/>
  <c r="K25" i="37"/>
  <c r="F25" i="37"/>
  <c r="K3" i="46"/>
  <c r="L3" i="46" s="1"/>
  <c r="F3" i="46"/>
  <c r="AA9" i="13"/>
  <c r="AA3" i="13"/>
  <c r="M3" i="39"/>
  <c r="M6" i="39"/>
  <c r="M9" i="39"/>
  <c r="M12" i="39"/>
  <c r="Z6" i="13"/>
  <c r="Z9" i="13"/>
  <c r="Z12" i="13"/>
  <c r="Z3" i="13"/>
  <c r="K3" i="39"/>
  <c r="X3" i="13"/>
  <c r="V6" i="16"/>
  <c r="V3" i="16"/>
  <c r="V5" i="16"/>
  <c r="V4" i="16"/>
  <c r="L6" i="16"/>
  <c r="L7" i="16"/>
  <c r="Q6" i="16"/>
  <c r="Q3" i="16"/>
  <c r="Q5" i="16"/>
  <c r="Q4" i="16"/>
  <c r="L3" i="16"/>
  <c r="L5" i="16"/>
  <c r="L4" i="16"/>
  <c r="G3" i="16"/>
  <c r="G6" i="16"/>
  <c r="G5" i="16"/>
  <c r="G4" i="16"/>
  <c r="V7" i="48"/>
  <c r="Q7" i="48"/>
  <c r="L7" i="48"/>
  <c r="G7" i="48"/>
  <c r="L4" i="48"/>
  <c r="V3" i="48"/>
  <c r="Q3" i="48"/>
  <c r="L3" i="48"/>
  <c r="G3" i="48"/>
  <c r="L6" i="48"/>
  <c r="Q6" i="48"/>
  <c r="V6" i="48"/>
  <c r="L5" i="48"/>
  <c r="V5" i="48"/>
  <c r="V4" i="48"/>
  <c r="Q5" i="48"/>
  <c r="Q4" i="48"/>
  <c r="X5" i="48"/>
  <c r="Z5" i="48"/>
  <c r="AB5" i="48"/>
  <c r="G6" i="48"/>
  <c r="G5" i="48"/>
  <c r="G4" i="48"/>
  <c r="AB6" i="48"/>
  <c r="X4" i="48"/>
  <c r="Z4" i="48"/>
  <c r="AB4" i="48"/>
  <c r="M21" i="46"/>
  <c r="K20" i="46"/>
  <c r="L20" i="46" s="1"/>
  <c r="K17" i="46"/>
  <c r="L17" i="46" s="1"/>
  <c r="K11" i="46"/>
  <c r="L11" i="46" s="1"/>
  <c r="K9" i="46"/>
  <c r="M9" i="46" s="1"/>
  <c r="K8" i="46"/>
  <c r="L8" i="46"/>
  <c r="K5" i="46"/>
  <c r="L5" i="46" s="1"/>
  <c r="K4" i="46"/>
  <c r="L4" i="46" s="1"/>
  <c r="V8" i="28"/>
  <c r="V16" i="28"/>
  <c r="V24" i="28"/>
  <c r="V32" i="28"/>
  <c r="O9" i="28"/>
  <c r="O17" i="28"/>
  <c r="O25" i="28"/>
  <c r="O33" i="28"/>
  <c r="T3" i="28"/>
  <c r="U3" i="28"/>
  <c r="V3" i="28"/>
  <c r="AA3" i="28"/>
  <c r="AC3" i="28"/>
  <c r="AB3" i="28"/>
  <c r="AB33" i="28"/>
  <c r="AC33" i="28"/>
  <c r="AA33" i="28"/>
  <c r="AC32" i="28"/>
  <c r="AB32" i="28"/>
  <c r="AA32" i="28"/>
  <c r="AB31" i="28"/>
  <c r="AA31" i="28"/>
  <c r="AB30" i="28"/>
  <c r="AA30" i="28"/>
  <c r="AC30" i="28"/>
  <c r="AB29" i="28"/>
  <c r="AA29" i="28"/>
  <c r="AB28" i="28"/>
  <c r="AA28" i="28"/>
  <c r="AB27" i="28"/>
  <c r="AA27" i="28"/>
  <c r="AC27" i="28"/>
  <c r="AB26" i="28"/>
  <c r="AA26" i="28"/>
  <c r="AB25" i="28"/>
  <c r="AC25" i="28"/>
  <c r="AA25" i="28"/>
  <c r="AC24" i="28"/>
  <c r="AB24" i="28"/>
  <c r="AA24" i="28"/>
  <c r="AB23" i="28"/>
  <c r="AA23" i="28"/>
  <c r="AC23" i="28"/>
  <c r="AB22" i="28"/>
  <c r="AC22" i="28"/>
  <c r="AA22" i="28"/>
  <c r="AB21" i="28"/>
  <c r="AA21" i="28"/>
  <c r="AB20" i="28"/>
  <c r="AA20" i="28"/>
  <c r="AC20" i="28"/>
  <c r="AB19" i="28"/>
  <c r="AA19" i="28"/>
  <c r="AB18" i="28"/>
  <c r="AA18" i="28"/>
  <c r="AB17" i="28"/>
  <c r="AC17" i="28"/>
  <c r="AA17" i="28"/>
  <c r="AB16" i="28"/>
  <c r="AA16" i="28"/>
  <c r="AC16" i="28"/>
  <c r="AB15" i="28"/>
  <c r="AA15" i="28"/>
  <c r="AC15" i="28"/>
  <c r="AB14" i="28"/>
  <c r="AA14" i="28"/>
  <c r="AC14" i="28"/>
  <c r="AB13" i="28"/>
  <c r="AA13" i="28"/>
  <c r="AC13" i="28"/>
  <c r="AB12" i="28"/>
  <c r="AA12" i="28"/>
  <c r="AB11" i="28"/>
  <c r="AC11" i="28"/>
  <c r="AA11" i="28"/>
  <c r="AB10" i="28"/>
  <c r="AA10" i="28"/>
  <c r="AB9" i="28"/>
  <c r="AA9" i="28"/>
  <c r="AB8" i="28"/>
  <c r="AA8" i="28"/>
  <c r="AC8" i="28"/>
  <c r="AB7" i="28"/>
  <c r="AA7" i="28"/>
  <c r="AC7" i="28"/>
  <c r="AC6" i="28"/>
  <c r="AB6" i="28"/>
  <c r="AA6" i="28"/>
  <c r="AB5" i="28"/>
  <c r="AA5" i="28"/>
  <c r="AB4" i="28"/>
  <c r="AA4" i="28"/>
  <c r="U33" i="28"/>
  <c r="T33" i="28"/>
  <c r="V33" i="28"/>
  <c r="U32" i="28"/>
  <c r="T32" i="28"/>
  <c r="U31" i="28"/>
  <c r="T31" i="28"/>
  <c r="V31" i="28"/>
  <c r="U30" i="28"/>
  <c r="V30" i="28"/>
  <c r="T30" i="28"/>
  <c r="U29" i="28"/>
  <c r="T29" i="28"/>
  <c r="V29" i="28"/>
  <c r="U28" i="28"/>
  <c r="T28" i="28"/>
  <c r="V28" i="28"/>
  <c r="U27" i="28"/>
  <c r="T27" i="28"/>
  <c r="V27" i="28"/>
  <c r="U26" i="28"/>
  <c r="V26" i="28"/>
  <c r="T26" i="28"/>
  <c r="U25" i="28"/>
  <c r="T25" i="28"/>
  <c r="V25" i="28"/>
  <c r="U24" i="28"/>
  <c r="T24" i="28"/>
  <c r="U23" i="28"/>
  <c r="T23" i="28"/>
  <c r="V23" i="28"/>
  <c r="U22" i="28"/>
  <c r="V22" i="28"/>
  <c r="T22" i="28"/>
  <c r="U21" i="28"/>
  <c r="T21" i="28"/>
  <c r="V21" i="28"/>
  <c r="U20" i="28"/>
  <c r="T20" i="28"/>
  <c r="V20" i="28"/>
  <c r="U19" i="28"/>
  <c r="T19" i="28"/>
  <c r="V19" i="28"/>
  <c r="U18" i="28"/>
  <c r="V18" i="28"/>
  <c r="T18" i="28"/>
  <c r="U17" i="28"/>
  <c r="T17" i="28"/>
  <c r="V17" i="28"/>
  <c r="U16" i="28"/>
  <c r="T16" i="28"/>
  <c r="U15" i="28"/>
  <c r="T15" i="28"/>
  <c r="V15" i="28"/>
  <c r="U14" i="28"/>
  <c r="V14" i="28"/>
  <c r="T14" i="28"/>
  <c r="U13" i="28"/>
  <c r="T13" i="28"/>
  <c r="V13" i="28"/>
  <c r="U12" i="28"/>
  <c r="T12" i="28"/>
  <c r="V12" i="28"/>
  <c r="U11" i="28"/>
  <c r="T11" i="28"/>
  <c r="V11" i="28"/>
  <c r="U10" i="28"/>
  <c r="V10" i="28"/>
  <c r="T10" i="28"/>
  <c r="U9" i="28"/>
  <c r="T9" i="28"/>
  <c r="V9" i="28"/>
  <c r="U8" i="28"/>
  <c r="T8" i="28"/>
  <c r="U7" i="28"/>
  <c r="T7" i="28"/>
  <c r="V7" i="28"/>
  <c r="U6" i="28"/>
  <c r="V6" i="28"/>
  <c r="T6" i="28"/>
  <c r="U5" i="28"/>
  <c r="T5" i="28"/>
  <c r="V5" i="28"/>
  <c r="U4" i="28"/>
  <c r="T4" i="28"/>
  <c r="V4" i="28"/>
  <c r="N33" i="28"/>
  <c r="M33" i="28"/>
  <c r="N32" i="28"/>
  <c r="O32" i="28"/>
  <c r="M32" i="28"/>
  <c r="N31" i="28"/>
  <c r="M31" i="28"/>
  <c r="O31" i="28"/>
  <c r="N30" i="28"/>
  <c r="M30" i="28"/>
  <c r="O30" i="28"/>
  <c r="N29" i="28"/>
  <c r="M29" i="28"/>
  <c r="O29" i="28"/>
  <c r="N28" i="28"/>
  <c r="O28" i="28"/>
  <c r="M28" i="28"/>
  <c r="N27" i="28"/>
  <c r="M27" i="28"/>
  <c r="O27" i="28"/>
  <c r="N26" i="28"/>
  <c r="M26" i="28"/>
  <c r="O26" i="28"/>
  <c r="N25" i="28"/>
  <c r="M25" i="28"/>
  <c r="N24" i="28"/>
  <c r="O24" i="28"/>
  <c r="M24" i="28"/>
  <c r="N23" i="28"/>
  <c r="M23" i="28"/>
  <c r="O23" i="28"/>
  <c r="N22" i="28"/>
  <c r="M22" i="28"/>
  <c r="O22" i="28"/>
  <c r="N21" i="28"/>
  <c r="M21" i="28"/>
  <c r="O21" i="28"/>
  <c r="N20" i="28"/>
  <c r="O20" i="28"/>
  <c r="M20" i="28"/>
  <c r="N19" i="28"/>
  <c r="M19" i="28"/>
  <c r="O19" i="28"/>
  <c r="N18" i="28"/>
  <c r="M18" i="28"/>
  <c r="O18" i="28"/>
  <c r="N17" i="28"/>
  <c r="M17" i="28"/>
  <c r="N16" i="28"/>
  <c r="O16" i="28"/>
  <c r="M16" i="28"/>
  <c r="N15" i="28"/>
  <c r="M15" i="28"/>
  <c r="O15" i="28"/>
  <c r="N14" i="28"/>
  <c r="M14" i="28"/>
  <c r="O14" i="28"/>
  <c r="N13" i="28"/>
  <c r="M13" i="28"/>
  <c r="O13" i="28"/>
  <c r="N12" i="28"/>
  <c r="O12" i="28"/>
  <c r="M12" i="28"/>
  <c r="N11" i="28"/>
  <c r="M11" i="28"/>
  <c r="O11" i="28"/>
  <c r="N10" i="28"/>
  <c r="M10" i="28"/>
  <c r="O10" i="28"/>
  <c r="N9" i="28"/>
  <c r="M9" i="28"/>
  <c r="N8" i="28"/>
  <c r="O8" i="28"/>
  <c r="M8" i="28"/>
  <c r="N7" i="28"/>
  <c r="M7" i="28"/>
  <c r="O7" i="28"/>
  <c r="N6" i="28"/>
  <c r="M6" i="28"/>
  <c r="O6" i="28"/>
  <c r="N5" i="28"/>
  <c r="M5" i="28"/>
  <c r="O5" i="28"/>
  <c r="N4" i="28"/>
  <c r="O4" i="28"/>
  <c r="M4" i="28"/>
  <c r="N3" i="28"/>
  <c r="M3" i="28"/>
  <c r="O3" i="28"/>
  <c r="B4" i="44"/>
  <c r="B8" i="44"/>
  <c r="F8" i="44"/>
  <c r="J8" i="44"/>
  <c r="K10" i="44"/>
  <c r="N8" i="44"/>
  <c r="B9" i="44"/>
  <c r="B10" i="44"/>
  <c r="F9" i="44"/>
  <c r="F10" i="44"/>
  <c r="J9" i="44"/>
  <c r="N9" i="44"/>
  <c r="N10" i="44"/>
  <c r="B12" i="44"/>
  <c r="C14" i="44"/>
  <c r="F12" i="44"/>
  <c r="I14" i="44"/>
  <c r="J12" i="44"/>
  <c r="K14" i="44"/>
  <c r="N12" i="44"/>
  <c r="B13" i="44"/>
  <c r="F13" i="44"/>
  <c r="G14" i="44"/>
  <c r="J13" i="44"/>
  <c r="N13" i="44"/>
  <c r="P14" i="44"/>
  <c r="F14" i="44"/>
  <c r="H14" i="44"/>
  <c r="B16" i="44"/>
  <c r="F16" i="44"/>
  <c r="F18" i="44"/>
  <c r="J16" i="44"/>
  <c r="N16" i="44"/>
  <c r="O18" i="44"/>
  <c r="B17" i="44"/>
  <c r="B18" i="44"/>
  <c r="F17" i="44"/>
  <c r="J17" i="44"/>
  <c r="J18" i="44"/>
  <c r="N17" i="44"/>
  <c r="G18" i="44"/>
  <c r="I18" i="44"/>
  <c r="Q18" i="44"/>
  <c r="B20" i="44"/>
  <c r="F20" i="44"/>
  <c r="H22" i="44"/>
  <c r="J20" i="44"/>
  <c r="N20" i="44"/>
  <c r="B21" i="44"/>
  <c r="B22" i="44"/>
  <c r="F21" i="44"/>
  <c r="J21" i="44"/>
  <c r="J22" i="44"/>
  <c r="N21" i="44"/>
  <c r="N22" i="44"/>
  <c r="G22" i="44"/>
  <c r="B24" i="44"/>
  <c r="C26" i="44"/>
  <c r="F24" i="44"/>
  <c r="J24" i="44"/>
  <c r="K26" i="44"/>
  <c r="N24" i="44"/>
  <c r="O26" i="44"/>
  <c r="B25" i="44"/>
  <c r="F25" i="44"/>
  <c r="F26" i="44"/>
  <c r="J25" i="44"/>
  <c r="N25" i="44"/>
  <c r="I26" i="44"/>
  <c r="B28" i="44"/>
  <c r="F28" i="44"/>
  <c r="H30" i="44"/>
  <c r="J28" i="44"/>
  <c r="N28" i="44"/>
  <c r="B29" i="44"/>
  <c r="B30" i="44"/>
  <c r="F29" i="44"/>
  <c r="J29" i="44"/>
  <c r="J30" i="44"/>
  <c r="N29" i="44"/>
  <c r="N30" i="44"/>
  <c r="G30" i="44"/>
  <c r="B32" i="44"/>
  <c r="F32" i="44"/>
  <c r="F34" i="44"/>
  <c r="J32" i="44"/>
  <c r="K34" i="44"/>
  <c r="N32" i="44"/>
  <c r="B33" i="44"/>
  <c r="B34" i="44"/>
  <c r="F33" i="44"/>
  <c r="J33" i="44"/>
  <c r="N33" i="44"/>
  <c r="N34" i="44"/>
  <c r="G34" i="44"/>
  <c r="H34" i="44"/>
  <c r="Q34" i="44"/>
  <c r="B36" i="44"/>
  <c r="F36" i="44"/>
  <c r="F38" i="44"/>
  <c r="J36" i="44"/>
  <c r="K38" i="44"/>
  <c r="N36" i="44"/>
  <c r="B37" i="44"/>
  <c r="B38" i="44"/>
  <c r="F37" i="44"/>
  <c r="G38" i="44"/>
  <c r="J37" i="44"/>
  <c r="N37" i="44"/>
  <c r="P38" i="44"/>
  <c r="B40" i="44"/>
  <c r="C42" i="44"/>
  <c r="F40" i="44"/>
  <c r="F42" i="44"/>
  <c r="J40" i="44"/>
  <c r="N40" i="44"/>
  <c r="O42" i="44"/>
  <c r="B41" i="44"/>
  <c r="F41" i="44"/>
  <c r="J41" i="44"/>
  <c r="J42" i="44"/>
  <c r="N41" i="44"/>
  <c r="B44" i="44"/>
  <c r="F44" i="44"/>
  <c r="F46" i="44"/>
  <c r="J44" i="44"/>
  <c r="K46" i="44"/>
  <c r="N44" i="44"/>
  <c r="B45" i="44"/>
  <c r="B46" i="44"/>
  <c r="F45" i="44"/>
  <c r="H46" i="44"/>
  <c r="J45" i="44"/>
  <c r="N45" i="44"/>
  <c r="Q46" i="44"/>
  <c r="B48" i="44"/>
  <c r="C50" i="44"/>
  <c r="F48" i="44"/>
  <c r="G50" i="44"/>
  <c r="J48" i="44"/>
  <c r="N48" i="44"/>
  <c r="O50" i="44"/>
  <c r="B49" i="44"/>
  <c r="F49" i="44"/>
  <c r="J49" i="44"/>
  <c r="J50" i="44"/>
  <c r="N49" i="44"/>
  <c r="B52" i="44"/>
  <c r="F52" i="44"/>
  <c r="F54" i="44"/>
  <c r="J52" i="44"/>
  <c r="K54" i="44"/>
  <c r="N52" i="44"/>
  <c r="B53" i="44"/>
  <c r="B54" i="44"/>
  <c r="F53" i="44"/>
  <c r="H54" i="44"/>
  <c r="J53" i="44"/>
  <c r="N53" i="44"/>
  <c r="P54" i="44"/>
  <c r="B56" i="44"/>
  <c r="C58" i="44"/>
  <c r="F56" i="44"/>
  <c r="G58" i="44"/>
  <c r="J56" i="44"/>
  <c r="N56" i="44"/>
  <c r="Q58" i="44"/>
  <c r="B57" i="44"/>
  <c r="F57" i="44"/>
  <c r="J57" i="44"/>
  <c r="J58" i="44"/>
  <c r="N57" i="44"/>
  <c r="B60" i="44"/>
  <c r="F60" i="44"/>
  <c r="F62" i="44"/>
  <c r="J60" i="44"/>
  <c r="N60" i="44"/>
  <c r="B61" i="44"/>
  <c r="B62" i="44"/>
  <c r="F61" i="44"/>
  <c r="J61" i="44"/>
  <c r="J62" i="44"/>
  <c r="N61" i="44"/>
  <c r="G62" i="44"/>
  <c r="I62" i="44"/>
  <c r="Q62" i="44"/>
  <c r="B64" i="44"/>
  <c r="F64" i="44"/>
  <c r="H66" i="44"/>
  <c r="J64" i="44"/>
  <c r="N64" i="44"/>
  <c r="B65" i="44"/>
  <c r="B66" i="44"/>
  <c r="F65" i="44"/>
  <c r="J65" i="44"/>
  <c r="J66" i="44"/>
  <c r="N65" i="44"/>
  <c r="N66" i="44"/>
  <c r="G66" i="44"/>
  <c r="B68" i="44"/>
  <c r="F68" i="44"/>
  <c r="F70" i="44"/>
  <c r="J68" i="44"/>
  <c r="K70" i="44"/>
  <c r="N68" i="44"/>
  <c r="B69" i="44"/>
  <c r="B70" i="44"/>
  <c r="F69" i="44"/>
  <c r="J69" i="44"/>
  <c r="N69" i="44"/>
  <c r="P70" i="44"/>
  <c r="G70" i="44"/>
  <c r="H70" i="44"/>
  <c r="B72" i="44"/>
  <c r="C74" i="44"/>
  <c r="F72" i="44"/>
  <c r="J72" i="44"/>
  <c r="N72" i="44"/>
  <c r="B73" i="44"/>
  <c r="F73" i="44"/>
  <c r="G74" i="44"/>
  <c r="J73" i="44"/>
  <c r="J74" i="44"/>
  <c r="N73" i="44"/>
  <c r="F74" i="44"/>
  <c r="B76" i="44"/>
  <c r="F76" i="44"/>
  <c r="F78" i="44"/>
  <c r="J76" i="44"/>
  <c r="K78" i="44"/>
  <c r="N76" i="44"/>
  <c r="B77" i="44"/>
  <c r="B78" i="44"/>
  <c r="F77" i="44"/>
  <c r="J77" i="44"/>
  <c r="N77" i="44"/>
  <c r="P78" i="44"/>
  <c r="G78" i="44"/>
  <c r="H78" i="44"/>
  <c r="B80" i="44"/>
  <c r="C82" i="44"/>
  <c r="F80" i="44"/>
  <c r="J80" i="44"/>
  <c r="N80" i="44"/>
  <c r="Q82" i="44"/>
  <c r="B81" i="44"/>
  <c r="F81" i="44"/>
  <c r="G82" i="44"/>
  <c r="J81" i="44"/>
  <c r="J82" i="44"/>
  <c r="N81" i="44"/>
  <c r="F82" i="44"/>
  <c r="B84" i="44"/>
  <c r="C86" i="44"/>
  <c r="F84" i="44"/>
  <c r="F86" i="44"/>
  <c r="J84" i="44"/>
  <c r="N84" i="44"/>
  <c r="Q86" i="44"/>
  <c r="B85" i="44"/>
  <c r="F85" i="44"/>
  <c r="J85" i="44"/>
  <c r="J86" i="44"/>
  <c r="N85" i="44"/>
  <c r="B88" i="44"/>
  <c r="F88" i="44"/>
  <c r="F90" i="44"/>
  <c r="J88" i="44"/>
  <c r="N88" i="44"/>
  <c r="B89" i="44"/>
  <c r="B90" i="44"/>
  <c r="F89" i="44"/>
  <c r="J89" i="44"/>
  <c r="J90" i="44"/>
  <c r="N89" i="44"/>
  <c r="G90" i="44"/>
  <c r="I90" i="44"/>
  <c r="B92" i="44"/>
  <c r="C94" i="44"/>
  <c r="F92" i="44"/>
  <c r="I94" i="44"/>
  <c r="J92" i="44"/>
  <c r="K94" i="44"/>
  <c r="N92" i="44"/>
  <c r="B93" i="44"/>
  <c r="F93" i="44"/>
  <c r="G94" i="44"/>
  <c r="J93" i="44"/>
  <c r="N93" i="44"/>
  <c r="P94" i="44"/>
  <c r="F94" i="44"/>
  <c r="H94" i="44"/>
  <c r="B96" i="44"/>
  <c r="F96" i="44"/>
  <c r="F98" i="44"/>
  <c r="J96" i="44"/>
  <c r="N96" i="44"/>
  <c r="B97" i="44"/>
  <c r="B98" i="44"/>
  <c r="F97" i="44"/>
  <c r="J97" i="44"/>
  <c r="J98" i="44"/>
  <c r="N97" i="44"/>
  <c r="G98" i="44"/>
  <c r="I98" i="44"/>
  <c r="B100" i="44"/>
  <c r="C102" i="44"/>
  <c r="F100" i="44"/>
  <c r="I102" i="44"/>
  <c r="J100" i="44"/>
  <c r="K102" i="44"/>
  <c r="N100" i="44"/>
  <c r="B101" i="44"/>
  <c r="F101" i="44"/>
  <c r="G102" i="44"/>
  <c r="J101" i="44"/>
  <c r="N101" i="44"/>
  <c r="N102" i="44"/>
  <c r="F102" i="44"/>
  <c r="H102" i="44"/>
  <c r="B104" i="44"/>
  <c r="C106" i="44"/>
  <c r="F104" i="44"/>
  <c r="J104" i="44"/>
  <c r="K106" i="44"/>
  <c r="N104" i="44"/>
  <c r="B105" i="44"/>
  <c r="F105" i="44"/>
  <c r="F106" i="44"/>
  <c r="J105" i="44"/>
  <c r="N105" i="44"/>
  <c r="I106" i="44"/>
  <c r="B108" i="44"/>
  <c r="F108" i="44"/>
  <c r="H110" i="44"/>
  <c r="J108" i="44"/>
  <c r="N108" i="44"/>
  <c r="B109" i="44"/>
  <c r="B110" i="44"/>
  <c r="F109" i="44"/>
  <c r="J109" i="44"/>
  <c r="J110" i="44"/>
  <c r="N109" i="44"/>
  <c r="P110" i="44"/>
  <c r="G110" i="44"/>
  <c r="B112" i="44"/>
  <c r="C114" i="44"/>
  <c r="F112" i="44"/>
  <c r="J112" i="44"/>
  <c r="K114" i="44"/>
  <c r="N112" i="44"/>
  <c r="B113" i="44"/>
  <c r="F113" i="44"/>
  <c r="F114" i="44"/>
  <c r="J113" i="44"/>
  <c r="N113" i="44"/>
  <c r="I114" i="44"/>
  <c r="B116" i="44"/>
  <c r="F116" i="44"/>
  <c r="H118" i="44"/>
  <c r="J116" i="44"/>
  <c r="N116" i="44"/>
  <c r="B117" i="44"/>
  <c r="B118" i="44"/>
  <c r="F117" i="44"/>
  <c r="J117" i="44"/>
  <c r="J118" i="44"/>
  <c r="N117" i="44"/>
  <c r="P118" i="44"/>
  <c r="G118" i="44"/>
  <c r="N5" i="44"/>
  <c r="J5" i="44"/>
  <c r="M6" i="44"/>
  <c r="F5" i="44"/>
  <c r="B5" i="44"/>
  <c r="N4" i="44"/>
  <c r="J4" i="44"/>
  <c r="J6" i="44"/>
  <c r="F4" i="44"/>
  <c r="G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 i="28"/>
  <c r="F4" i="28"/>
  <c r="F5" i="28"/>
  <c r="F6" i="28"/>
  <c r="H6" i="28"/>
  <c r="F7" i="28"/>
  <c r="F8" i="28"/>
  <c r="H8" i="28"/>
  <c r="F9" i="28"/>
  <c r="F10" i="28"/>
  <c r="H10" i="28"/>
  <c r="F11" i="28"/>
  <c r="H11" i="28"/>
  <c r="F12" i="28"/>
  <c r="F13" i="28"/>
  <c r="F14" i="28"/>
  <c r="H14" i="28"/>
  <c r="F15" i="28"/>
  <c r="F16" i="28"/>
  <c r="H16" i="28"/>
  <c r="F17" i="28"/>
  <c r="F18" i="28"/>
  <c r="H18" i="28"/>
  <c r="F19" i="28"/>
  <c r="H19" i="28"/>
  <c r="F20" i="28"/>
  <c r="F21" i="28"/>
  <c r="F22" i="28"/>
  <c r="H22" i="28"/>
  <c r="F23" i="28"/>
  <c r="F24" i="28"/>
  <c r="H24" i="28"/>
  <c r="F25" i="28"/>
  <c r="F26" i="28"/>
  <c r="H26" i="28"/>
  <c r="F27" i="28"/>
  <c r="H27" i="28"/>
  <c r="F28" i="28"/>
  <c r="F29" i="28"/>
  <c r="F30" i="28"/>
  <c r="H30" i="28"/>
  <c r="F31" i="28"/>
  <c r="F32" i="28"/>
  <c r="H32" i="28"/>
  <c r="F33" i="28"/>
  <c r="F3" i="28"/>
  <c r="H3" i="28"/>
  <c r="L7" i="46"/>
  <c r="L6" i="46"/>
  <c r="X6" i="48"/>
  <c r="L10" i="46"/>
  <c r="H33" i="28"/>
  <c r="H25" i="28"/>
  <c r="H17" i="28"/>
  <c r="H9" i="28"/>
  <c r="AC4" i="28"/>
  <c r="AC18" i="28"/>
  <c r="AC29" i="28"/>
  <c r="H31" i="28"/>
  <c r="H23" i="28"/>
  <c r="H15" i="28"/>
  <c r="H7" i="28"/>
  <c r="AC5" i="28"/>
  <c r="AC12" i="28"/>
  <c r="AC19" i="28"/>
  <c r="AC26" i="28"/>
  <c r="H21" i="28"/>
  <c r="H5" i="28"/>
  <c r="H29" i="28"/>
  <c r="H13" i="28"/>
  <c r="H20" i="28"/>
  <c r="H4" i="28"/>
  <c r="AC9" i="28"/>
  <c r="AC31" i="28"/>
  <c r="AC10" i="28"/>
  <c r="AC21" i="28"/>
  <c r="AC28" i="28"/>
  <c r="H28" i="28"/>
  <c r="H12" i="28"/>
  <c r="I86" i="44"/>
  <c r="I58" i="44"/>
  <c r="I50" i="44"/>
  <c r="I42" i="44"/>
  <c r="F118" i="44"/>
  <c r="C118" i="44"/>
  <c r="B114" i="44"/>
  <c r="F110" i="44"/>
  <c r="C110" i="44"/>
  <c r="B106" i="44"/>
  <c r="H86" i="44"/>
  <c r="K86" i="44"/>
  <c r="N82" i="44"/>
  <c r="I78" i="44"/>
  <c r="N74" i="44"/>
  <c r="I70" i="44"/>
  <c r="F66" i="44"/>
  <c r="C66" i="44"/>
  <c r="H58" i="44"/>
  <c r="K58" i="44"/>
  <c r="J54" i="44"/>
  <c r="H50" i="44"/>
  <c r="K50" i="44"/>
  <c r="J46" i="44"/>
  <c r="H42" i="44"/>
  <c r="K42" i="44"/>
  <c r="J38" i="44"/>
  <c r="I34" i="44"/>
  <c r="O34" i="44"/>
  <c r="F30" i="44"/>
  <c r="C30" i="44"/>
  <c r="B26" i="44"/>
  <c r="F22" i="44"/>
  <c r="C22" i="44"/>
  <c r="J10" i="44"/>
  <c r="G86" i="44"/>
  <c r="G42" i="44"/>
  <c r="H106" i="44"/>
  <c r="F58" i="44"/>
  <c r="H26" i="44"/>
  <c r="Q10" i="44"/>
  <c r="H114" i="44"/>
  <c r="F50" i="44"/>
  <c r="G114" i="44"/>
  <c r="G106" i="44"/>
  <c r="J102" i="44"/>
  <c r="H98" i="44"/>
  <c r="K98" i="44"/>
  <c r="J94" i="44"/>
  <c r="H90" i="44"/>
  <c r="K90" i="44"/>
  <c r="N86" i="44"/>
  <c r="B82" i="44"/>
  <c r="C78" i="44"/>
  <c r="B74" i="44"/>
  <c r="C70" i="44"/>
  <c r="H62" i="44"/>
  <c r="K62" i="44"/>
  <c r="N58" i="44"/>
  <c r="I54" i="44"/>
  <c r="O54" i="44"/>
  <c r="N50" i="44"/>
  <c r="I46" i="44"/>
  <c r="O46" i="44"/>
  <c r="N42" i="44"/>
  <c r="I38" i="44"/>
  <c r="O38" i="44"/>
  <c r="C34" i="44"/>
  <c r="G26" i="44"/>
  <c r="H18" i="44"/>
  <c r="K18" i="44"/>
  <c r="J14" i="44"/>
  <c r="I10" i="44"/>
  <c r="O10" i="44"/>
  <c r="Q66" i="44"/>
  <c r="H38" i="44"/>
  <c r="H10" i="44"/>
  <c r="I74" i="44"/>
  <c r="I118" i="44"/>
  <c r="N114" i="44"/>
  <c r="I110" i="44"/>
  <c r="Q106" i="44"/>
  <c r="Q102" i="44"/>
  <c r="B102" i="44"/>
  <c r="C98" i="44"/>
  <c r="B94" i="44"/>
  <c r="C90" i="44"/>
  <c r="H82" i="44"/>
  <c r="K82" i="44"/>
  <c r="J78" i="44"/>
  <c r="H74" i="44"/>
  <c r="K74" i="44"/>
  <c r="J70" i="44"/>
  <c r="I66" i="44"/>
  <c r="C62" i="44"/>
  <c r="G54" i="44"/>
  <c r="G46" i="44"/>
  <c r="J34" i="44"/>
  <c r="I30" i="44"/>
  <c r="O30" i="44"/>
  <c r="Q26" i="44"/>
  <c r="I22" i="44"/>
  <c r="O22" i="44"/>
  <c r="C18" i="44"/>
  <c r="B14" i="44"/>
  <c r="G10" i="44"/>
  <c r="I82" i="44"/>
  <c r="Q30" i="44"/>
  <c r="K118" i="44"/>
  <c r="J114" i="44"/>
  <c r="K110" i="44"/>
  <c r="J106" i="44"/>
  <c r="N98" i="44"/>
  <c r="Q90" i="44"/>
  <c r="B86" i="44"/>
  <c r="K66" i="44"/>
  <c r="P62" i="44"/>
  <c r="B58" i="44"/>
  <c r="C54" i="44"/>
  <c r="B50" i="44"/>
  <c r="C46" i="44"/>
  <c r="B42" i="44"/>
  <c r="C38" i="44"/>
  <c r="K30" i="44"/>
  <c r="J26" i="44"/>
  <c r="K22" i="44"/>
  <c r="N18" i="44"/>
  <c r="O14" i="44"/>
  <c r="C10" i="44"/>
  <c r="Q114" i="44"/>
  <c r="Q98" i="44"/>
  <c r="Q50" i="44"/>
  <c r="Q42" i="44"/>
  <c r="P106" i="44"/>
  <c r="P98" i="44"/>
  <c r="P90" i="44"/>
  <c r="P82" i="44"/>
  <c r="P58" i="44"/>
  <c r="P50" i="44"/>
  <c r="P30" i="44"/>
  <c r="P26" i="44"/>
  <c r="P22" i="44"/>
  <c r="P18" i="44"/>
  <c r="O118" i="44"/>
  <c r="O114" i="44"/>
  <c r="O110" i="44"/>
  <c r="O106" i="44"/>
  <c r="O102" i="44"/>
  <c r="O98" i="44"/>
  <c r="O94" i="44"/>
  <c r="O90" i="44"/>
  <c r="O86" i="44"/>
  <c r="O82" i="44"/>
  <c r="O78" i="44"/>
  <c r="O74" i="44"/>
  <c r="O70" i="44"/>
  <c r="O66" i="44"/>
  <c r="O62" i="44"/>
  <c r="O58" i="44"/>
  <c r="Q118" i="44"/>
  <c r="Q74" i="44"/>
  <c r="Q54" i="44"/>
  <c r="Q22" i="44"/>
  <c r="P102" i="44"/>
  <c r="P86" i="44"/>
  <c r="P74" i="44"/>
  <c r="P66" i="44"/>
  <c r="P42" i="44"/>
  <c r="P34" i="44"/>
  <c r="P10" i="44"/>
  <c r="N106" i="44"/>
  <c r="N94" i="44"/>
  <c r="N90" i="44"/>
  <c r="N78" i="44"/>
  <c r="N70" i="44"/>
  <c r="N62" i="44"/>
  <c r="N54" i="44"/>
  <c r="N46" i="44"/>
  <c r="N38" i="44"/>
  <c r="N26" i="44"/>
  <c r="N14" i="44"/>
  <c r="M118" i="44"/>
  <c r="E118" i="44"/>
  <c r="M114" i="44"/>
  <c r="E114" i="44"/>
  <c r="M110" i="44"/>
  <c r="E110" i="44"/>
  <c r="M106" i="44"/>
  <c r="E106" i="44"/>
  <c r="M102" i="44"/>
  <c r="E102" i="44"/>
  <c r="M98" i="44"/>
  <c r="E98" i="44"/>
  <c r="M94" i="44"/>
  <c r="E94" i="44"/>
  <c r="M90" i="44"/>
  <c r="E90" i="44"/>
  <c r="M86" i="44"/>
  <c r="E86" i="44"/>
  <c r="M82" i="44"/>
  <c r="E82" i="44"/>
  <c r="M78" i="44"/>
  <c r="E78" i="44"/>
  <c r="M74" i="44"/>
  <c r="E74" i="44"/>
  <c r="M70" i="44"/>
  <c r="E70" i="44"/>
  <c r="M66" i="44"/>
  <c r="E66" i="44"/>
  <c r="M62" i="44"/>
  <c r="E62" i="44"/>
  <c r="M58" i="44"/>
  <c r="E58" i="44"/>
  <c r="M54" i="44"/>
  <c r="E54" i="44"/>
  <c r="M50" i="44"/>
  <c r="E50" i="44"/>
  <c r="M46" i="44"/>
  <c r="E46" i="44"/>
  <c r="M42" i="44"/>
  <c r="E42" i="44"/>
  <c r="M38" i="44"/>
  <c r="E38" i="44"/>
  <c r="M34" i="44"/>
  <c r="E34" i="44"/>
  <c r="M30" i="44"/>
  <c r="E30" i="44"/>
  <c r="M26" i="44"/>
  <c r="E26" i="44"/>
  <c r="M22" i="44"/>
  <c r="E22" i="44"/>
  <c r="M18" i="44"/>
  <c r="E18" i="44"/>
  <c r="M14" i="44"/>
  <c r="E14" i="44"/>
  <c r="M10" i="44"/>
  <c r="E10" i="44"/>
  <c r="Q94" i="44"/>
  <c r="Q78" i="44"/>
  <c r="P114" i="44"/>
  <c r="P46" i="44"/>
  <c r="L118" i="44"/>
  <c r="D118" i="44"/>
  <c r="L114" i="44"/>
  <c r="D114" i="44"/>
  <c r="L110" i="44"/>
  <c r="D110" i="44"/>
  <c r="L106" i="44"/>
  <c r="D106" i="44"/>
  <c r="L102" i="44"/>
  <c r="D102" i="44"/>
  <c r="L98" i="44"/>
  <c r="D98" i="44"/>
  <c r="L94" i="44"/>
  <c r="D94" i="44"/>
  <c r="L90" i="44"/>
  <c r="D90" i="44"/>
  <c r="L86" i="44"/>
  <c r="D86" i="44"/>
  <c r="L82" i="44"/>
  <c r="D82" i="44"/>
  <c r="L78" i="44"/>
  <c r="D78" i="44"/>
  <c r="L74" i="44"/>
  <c r="D74" i="44"/>
  <c r="L70" i="44"/>
  <c r="D70" i="44"/>
  <c r="L66" i="44"/>
  <c r="D66" i="44"/>
  <c r="L62" i="44"/>
  <c r="D62" i="44"/>
  <c r="L58" i="44"/>
  <c r="D58" i="44"/>
  <c r="L54" i="44"/>
  <c r="D54" i="44"/>
  <c r="L50" i="44"/>
  <c r="D50" i="44"/>
  <c r="L46" i="44"/>
  <c r="D46" i="44"/>
  <c r="L42" i="44"/>
  <c r="D42" i="44"/>
  <c r="L38" i="44"/>
  <c r="D38" i="44"/>
  <c r="L34" i="44"/>
  <c r="D34" i="44"/>
  <c r="L30" i="44"/>
  <c r="D30" i="44"/>
  <c r="L26" i="44"/>
  <c r="D26" i="44"/>
  <c r="L22" i="44"/>
  <c r="D22" i="44"/>
  <c r="L18" i="44"/>
  <c r="D18" i="44"/>
  <c r="L14" i="44"/>
  <c r="D14" i="44"/>
  <c r="L10" i="44"/>
  <c r="D10" i="44"/>
  <c r="Q110" i="44"/>
  <c r="Q38" i="44"/>
  <c r="Q14" i="44"/>
  <c r="N118" i="44"/>
  <c r="N110" i="44"/>
  <c r="Q70" i="44"/>
  <c r="E6" i="44"/>
  <c r="L6" i="44"/>
  <c r="Q6" i="44"/>
  <c r="I6" i="44"/>
  <c r="K6" i="44"/>
  <c r="B6" i="44"/>
  <c r="C6" i="44"/>
  <c r="D6" i="44"/>
  <c r="F6" i="44"/>
  <c r="N6" i="44"/>
  <c r="G6" i="44"/>
  <c r="O6" i="44"/>
  <c r="H6" i="44"/>
  <c r="P6" i="44"/>
  <c r="L26" i="37"/>
  <c r="L25" i="37"/>
  <c r="L27" i="37"/>
  <c r="K26" i="37"/>
  <c r="K4" i="37"/>
  <c r="K5" i="37"/>
  <c r="K6" i="37"/>
  <c r="K7" i="37"/>
  <c r="M7" i="37"/>
  <c r="K8" i="37"/>
  <c r="K9" i="37"/>
  <c r="M9" i="37"/>
  <c r="K10" i="37"/>
  <c r="K11" i="37"/>
  <c r="K12" i="37"/>
  <c r="K13" i="37"/>
  <c r="K14" i="37"/>
  <c r="K15" i="37"/>
  <c r="M15" i="37"/>
  <c r="K16" i="37"/>
  <c r="K17" i="37"/>
  <c r="L17" i="37"/>
  <c r="K18" i="37"/>
  <c r="L18" i="37"/>
  <c r="K19" i="37"/>
  <c r="L19" i="37"/>
  <c r="K20" i="37"/>
  <c r="K21" i="37"/>
  <c r="K22" i="37"/>
  <c r="K23" i="37"/>
  <c r="L4" i="37"/>
  <c r="M10" i="37"/>
  <c r="L11" i="37"/>
  <c r="L20" i="37"/>
  <c r="M23" i="37"/>
  <c r="L8" i="37"/>
  <c r="L10" i="37"/>
  <c r="L12" i="37"/>
  <c r="L16" i="37"/>
  <c r="L3" i="37"/>
  <c r="L5" i="37"/>
  <c r="L6" i="37"/>
  <c r="L9" i="37"/>
  <c r="L13" i="37"/>
  <c r="L14" i="37"/>
  <c r="L21" i="37"/>
  <c r="L22" i="37"/>
  <c r="L23" i="37"/>
  <c r="L2" i="37"/>
  <c r="X14" i="13"/>
  <c r="X13" i="13"/>
  <c r="X12" i="13"/>
  <c r="Y12" i="13"/>
  <c r="X11" i="13"/>
  <c r="X10" i="13"/>
  <c r="X9" i="13"/>
  <c r="X8" i="13"/>
  <c r="X7" i="13"/>
  <c r="X6" i="13"/>
  <c r="Y6" i="13"/>
  <c r="X5" i="13"/>
  <c r="X4" i="13"/>
  <c r="Y3" i="13"/>
  <c r="K4" i="39"/>
  <c r="L3" i="39"/>
  <c r="K5" i="39"/>
  <c r="K6" i="39"/>
  <c r="K7" i="39"/>
  <c r="K8" i="39"/>
  <c r="K9" i="39"/>
  <c r="K10" i="39"/>
  <c r="K11" i="39"/>
  <c r="K12" i="39"/>
  <c r="K13" i="39"/>
  <c r="K14" i="39"/>
  <c r="J21" i="11"/>
  <c r="K21" i="11"/>
  <c r="E21" i="11"/>
  <c r="J316" i="24"/>
  <c r="AK318" i="24"/>
  <c r="AK317" i="24"/>
  <c r="AD316" i="24"/>
  <c r="AE316" i="24"/>
  <c r="AF316" i="24"/>
  <c r="AG316" i="24"/>
  <c r="AH316" i="24"/>
  <c r="AI316" i="24"/>
  <c r="AJ316" i="24"/>
  <c r="AK316" i="24"/>
  <c r="AC316" i="24"/>
  <c r="U316" i="24"/>
  <c r="V316" i="24"/>
  <c r="W316" i="24"/>
  <c r="X316" i="24"/>
  <c r="Y316" i="24"/>
  <c r="Z316" i="24"/>
  <c r="AA316" i="24"/>
  <c r="AB316" i="24"/>
  <c r="T316" i="24"/>
  <c r="C316" i="24"/>
  <c r="D316" i="24"/>
  <c r="E316" i="24"/>
  <c r="F316" i="24"/>
  <c r="G316" i="24"/>
  <c r="H316" i="24"/>
  <c r="I316" i="24"/>
  <c r="B316" i="24"/>
  <c r="L316" i="24"/>
  <c r="M316" i="24"/>
  <c r="N316" i="24"/>
  <c r="O316" i="24"/>
  <c r="P316" i="24"/>
  <c r="Q316" i="24"/>
  <c r="R316" i="24"/>
  <c r="S316" i="24"/>
  <c r="K316" i="24"/>
  <c r="F23" i="37"/>
  <c r="C23" i="37"/>
  <c r="F22" i="37"/>
  <c r="C22" i="37"/>
  <c r="M21" i="37"/>
  <c r="F21" i="37"/>
  <c r="C21" i="37"/>
  <c r="F20" i="37"/>
  <c r="C20" i="37"/>
  <c r="F19" i="37"/>
  <c r="C19" i="37"/>
  <c r="F18" i="37"/>
  <c r="C18" i="37"/>
  <c r="F17" i="37"/>
  <c r="C17" i="37"/>
  <c r="F16" i="37"/>
  <c r="C16" i="37"/>
  <c r="F15" i="37"/>
  <c r="C15" i="37"/>
  <c r="C14" i="37"/>
  <c r="M13" i="37"/>
  <c r="F13" i="37"/>
  <c r="C13" i="37"/>
  <c r="F12" i="37"/>
  <c r="C12" i="37"/>
  <c r="F11" i="37"/>
  <c r="C11" i="37"/>
  <c r="F10" i="37"/>
  <c r="C10" i="37"/>
  <c r="F9" i="37"/>
  <c r="C9" i="37"/>
  <c r="M8" i="37"/>
  <c r="C8" i="37"/>
  <c r="F7" i="37"/>
  <c r="C7" i="37"/>
  <c r="F6" i="37"/>
  <c r="M6" i="37"/>
  <c r="C6" i="37"/>
  <c r="M5" i="37"/>
  <c r="F5" i="37"/>
  <c r="C5" i="37"/>
  <c r="F4" i="37"/>
  <c r="C4" i="37"/>
  <c r="M3" i="37"/>
  <c r="K3" i="37"/>
  <c r="F3" i="37"/>
  <c r="C3" i="37"/>
  <c r="F2" i="37"/>
  <c r="M2" i="37"/>
  <c r="L7" i="37"/>
  <c r="M20" i="37"/>
  <c r="L15" i="37"/>
  <c r="M11" i="37"/>
  <c r="M18" i="37"/>
  <c r="M16" i="37"/>
  <c r="M19" i="37"/>
  <c r="L9" i="39"/>
  <c r="L6" i="39"/>
  <c r="L12" i="39"/>
  <c r="Y9" i="13"/>
  <c r="S317" i="24"/>
  <c r="J317" i="24"/>
  <c r="F24" i="37"/>
  <c r="M22" i="37"/>
  <c r="F26" i="37"/>
  <c r="M12" i="37"/>
  <c r="M17" i="37"/>
  <c r="M4" i="37"/>
  <c r="M14" i="37"/>
  <c r="N9" i="39"/>
  <c r="X3" i="48"/>
  <c r="Z3" i="48"/>
  <c r="AB3" i="48"/>
  <c r="AB7" i="48"/>
  <c r="L24" i="37"/>
  <c r="K24" i="37"/>
  <c r="N3" i="39"/>
  <c r="AG22" i="35"/>
  <c r="AG21" i="35"/>
  <c r="AG20" i="35"/>
  <c r="AG19" i="35"/>
  <c r="AG18" i="35"/>
  <c r="AG17" i="35"/>
  <c r="AG15" i="35"/>
  <c r="AG14" i="35"/>
  <c r="AG13" i="35"/>
  <c r="X22" i="35"/>
  <c r="X21" i="35"/>
  <c r="X20" i="35"/>
  <c r="X19" i="35"/>
  <c r="X18" i="35"/>
  <c r="X17" i="35"/>
  <c r="X15" i="35"/>
  <c r="X14" i="35"/>
  <c r="X13" i="35"/>
  <c r="O22" i="35"/>
  <c r="O21" i="35"/>
  <c r="O20" i="35"/>
  <c r="O19" i="35"/>
  <c r="O18" i="35"/>
  <c r="O17" i="35"/>
  <c r="O15" i="35"/>
  <c r="O14" i="35"/>
  <c r="O13" i="35"/>
  <c r="F20" i="35"/>
  <c r="F19" i="35"/>
  <c r="F18" i="35"/>
  <c r="F17" i="35"/>
  <c r="F15" i="35"/>
  <c r="AG31" i="35"/>
  <c r="X31" i="35"/>
  <c r="O31" i="35"/>
  <c r="F31" i="35"/>
  <c r="AG30" i="35"/>
  <c r="X30" i="35"/>
  <c r="O30" i="35"/>
  <c r="F30" i="35"/>
  <c r="AG29" i="35"/>
  <c r="X29" i="35"/>
  <c r="O29" i="35"/>
  <c r="F29" i="35"/>
  <c r="AG28" i="35"/>
  <c r="X28" i="35"/>
  <c r="O28" i="35"/>
  <c r="F28" i="35"/>
  <c r="AG27" i="35"/>
  <c r="X27" i="35"/>
  <c r="O27" i="35"/>
  <c r="F27" i="35"/>
  <c r="AG25" i="35"/>
  <c r="X25" i="35"/>
  <c r="O25" i="35"/>
  <c r="F25" i="35"/>
  <c r="AG24" i="35"/>
  <c r="X24" i="35"/>
  <c r="O24" i="35"/>
  <c r="F24" i="35"/>
  <c r="AG23" i="35"/>
  <c r="X23" i="35"/>
  <c r="O23" i="35"/>
  <c r="F23" i="35"/>
  <c r="AG16" i="35"/>
  <c r="X16" i="35"/>
  <c r="O16" i="35"/>
  <c r="F16" i="35"/>
  <c r="AG12" i="35"/>
  <c r="X12" i="35"/>
  <c r="O12" i="35"/>
  <c r="F12" i="35"/>
  <c r="AG11" i="35"/>
  <c r="X11" i="35"/>
  <c r="O11" i="35"/>
  <c r="F11" i="35"/>
  <c r="AG10" i="35"/>
  <c r="X10" i="35"/>
  <c r="O10" i="35"/>
  <c r="F10" i="35"/>
  <c r="AG9" i="35"/>
  <c r="X9" i="35"/>
  <c r="O9" i="35"/>
  <c r="F9" i="35"/>
  <c r="AG8" i="35"/>
  <c r="X8" i="35"/>
  <c r="O8" i="35"/>
  <c r="F8" i="35"/>
  <c r="AG7" i="35"/>
  <c r="X7" i="35"/>
  <c r="O7" i="35"/>
  <c r="F7" i="35"/>
  <c r="AG6" i="35"/>
  <c r="X6" i="35"/>
  <c r="O6" i="35"/>
  <c r="F6" i="35"/>
  <c r="AG5" i="35"/>
  <c r="X5" i="35"/>
  <c r="O5" i="35"/>
  <c r="F5" i="35"/>
  <c r="AG4" i="35"/>
  <c r="X4" i="35"/>
  <c r="O4" i="35"/>
  <c r="F4" i="35"/>
  <c r="AG3" i="35"/>
  <c r="X3" i="35"/>
  <c r="O3" i="35"/>
  <c r="F3" i="35"/>
  <c r="Y31" i="31"/>
  <c r="Y30" i="31"/>
  <c r="Y29" i="31"/>
  <c r="Y28" i="31"/>
  <c r="Y27" i="31"/>
  <c r="Y26" i="31"/>
  <c r="Y25" i="31"/>
  <c r="Y24" i="31"/>
  <c r="Y23" i="31"/>
  <c r="Y22" i="31"/>
  <c r="Y21" i="31"/>
  <c r="Y20" i="31"/>
  <c r="Y19" i="31"/>
  <c r="Y18" i="31"/>
  <c r="Y17" i="31"/>
  <c r="Y16" i="31"/>
  <c r="Y15" i="31"/>
  <c r="Y14" i="31"/>
  <c r="Y13" i="31"/>
  <c r="Y12" i="31"/>
  <c r="Y11" i="31"/>
  <c r="Y10" i="31"/>
  <c r="Y9" i="31"/>
  <c r="Y8" i="31"/>
  <c r="Y7" i="31"/>
  <c r="Y6" i="31"/>
  <c r="Y5" i="31"/>
  <c r="Y4" i="31"/>
  <c r="Y3" i="31"/>
  <c r="S31" i="31"/>
  <c r="S30" i="31"/>
  <c r="S29" i="31"/>
  <c r="S28" i="31"/>
  <c r="S27" i="31"/>
  <c r="S26" i="31"/>
  <c r="S25" i="31"/>
  <c r="S24" i="31"/>
  <c r="S23" i="31"/>
  <c r="S22" i="31"/>
  <c r="S21" i="31"/>
  <c r="S20" i="31"/>
  <c r="S19" i="31"/>
  <c r="S18" i="31"/>
  <c r="S17" i="31"/>
  <c r="S16" i="31"/>
  <c r="S15" i="31"/>
  <c r="S14" i="31"/>
  <c r="S13" i="31"/>
  <c r="S12" i="31"/>
  <c r="S11" i="31"/>
  <c r="S10" i="31"/>
  <c r="S9" i="31"/>
  <c r="S8" i="31"/>
  <c r="S7" i="31"/>
  <c r="S6" i="31"/>
  <c r="S5" i="31"/>
  <c r="S4" i="31"/>
  <c r="S3" i="31"/>
  <c r="M3" i="31"/>
  <c r="M31" i="31"/>
  <c r="M30" i="31"/>
  <c r="M29" i="31"/>
  <c r="M28" i="31"/>
  <c r="M27" i="31"/>
  <c r="M26" i="31"/>
  <c r="M25" i="31"/>
  <c r="M24" i="31"/>
  <c r="M23" i="31"/>
  <c r="M22" i="31"/>
  <c r="M21" i="31"/>
  <c r="M20" i="31"/>
  <c r="M19" i="31"/>
  <c r="M18" i="31"/>
  <c r="M17" i="31"/>
  <c r="M16" i="31"/>
  <c r="M15" i="31"/>
  <c r="M14" i="31"/>
  <c r="M13" i="31"/>
  <c r="M12" i="31"/>
  <c r="M11" i="31"/>
  <c r="M10" i="31"/>
  <c r="M9" i="31"/>
  <c r="M8" i="31"/>
  <c r="M7" i="31"/>
  <c r="M6" i="31"/>
  <c r="M5" i="31"/>
  <c r="M4" i="31"/>
  <c r="G4" i="31"/>
  <c r="G5" i="31"/>
  <c r="G6" i="31"/>
  <c r="G7" i="31"/>
  <c r="G8" i="31"/>
  <c r="G9" i="31"/>
  <c r="G10" i="31"/>
  <c r="G11" i="31"/>
  <c r="G12" i="31"/>
  <c r="G13" i="31"/>
  <c r="G14" i="31"/>
  <c r="G15" i="31"/>
  <c r="G16" i="31"/>
  <c r="G17" i="31"/>
  <c r="G18" i="31"/>
  <c r="G19" i="31"/>
  <c r="G20" i="31"/>
  <c r="G21" i="31"/>
  <c r="G22" i="31"/>
  <c r="G23" i="31"/>
  <c r="G24" i="31"/>
  <c r="G25" i="31"/>
  <c r="G26" i="31"/>
  <c r="G27" i="31"/>
  <c r="G28" i="31"/>
  <c r="G29" i="31"/>
  <c r="G30" i="31"/>
  <c r="G31" i="31"/>
  <c r="G3" i="31"/>
  <c r="F4" i="31"/>
  <c r="F5" i="31"/>
  <c r="F6" i="31"/>
  <c r="F7" i="31"/>
  <c r="F8" i="31"/>
  <c r="F9" i="31"/>
  <c r="F10" i="31"/>
  <c r="F11" i="31"/>
  <c r="F12" i="31"/>
  <c r="F15" i="31"/>
  <c r="F16" i="31"/>
  <c r="F17" i="31"/>
  <c r="F18" i="31"/>
  <c r="F19" i="31"/>
  <c r="F20" i="31"/>
  <c r="F21" i="31"/>
  <c r="F22" i="31"/>
  <c r="F23" i="31"/>
  <c r="F24" i="31"/>
  <c r="F25" i="31"/>
  <c r="F26" i="31"/>
  <c r="F27" i="31"/>
  <c r="F28" i="31"/>
  <c r="F29" i="31"/>
  <c r="F30" i="31"/>
  <c r="F3" i="31"/>
  <c r="X4" i="31"/>
  <c r="X5" i="31"/>
  <c r="X6" i="31"/>
  <c r="X7" i="31"/>
  <c r="X8" i="31"/>
  <c r="X9" i="31"/>
  <c r="X10" i="31"/>
  <c r="X11" i="31"/>
  <c r="X12" i="31"/>
  <c r="X15" i="31"/>
  <c r="X16" i="31"/>
  <c r="X17" i="31"/>
  <c r="X18" i="31"/>
  <c r="X19" i="31"/>
  <c r="X20" i="31"/>
  <c r="X21" i="31"/>
  <c r="X22" i="31"/>
  <c r="X23" i="31"/>
  <c r="X24" i="31"/>
  <c r="X25" i="31"/>
  <c r="X26" i="31"/>
  <c r="X27" i="31"/>
  <c r="X28" i="31"/>
  <c r="X29" i="31"/>
  <c r="X30" i="31"/>
  <c r="X31" i="31"/>
  <c r="R4" i="31"/>
  <c r="R5" i="31"/>
  <c r="R6" i="31"/>
  <c r="R7" i="31"/>
  <c r="R8" i="31"/>
  <c r="R9" i="31"/>
  <c r="R10" i="31"/>
  <c r="R11" i="31"/>
  <c r="R12" i="31"/>
  <c r="R15" i="31"/>
  <c r="R16" i="31"/>
  <c r="R17" i="31"/>
  <c r="R18" i="31"/>
  <c r="R19" i="31"/>
  <c r="R20" i="31"/>
  <c r="R21" i="31"/>
  <c r="R22" i="31"/>
  <c r="R23" i="31"/>
  <c r="R24" i="31"/>
  <c r="R25" i="31"/>
  <c r="R26" i="31"/>
  <c r="R27" i="31"/>
  <c r="R28" i="31"/>
  <c r="R29" i="31"/>
  <c r="R30" i="31"/>
  <c r="R31" i="31"/>
  <c r="L4" i="31"/>
  <c r="L5" i="31"/>
  <c r="L6" i="31"/>
  <c r="L7" i="31"/>
  <c r="L8" i="31"/>
  <c r="L9" i="31"/>
  <c r="L10" i="31"/>
  <c r="L11" i="31"/>
  <c r="L12" i="31"/>
  <c r="L15" i="31"/>
  <c r="L16" i="31"/>
  <c r="L17" i="31"/>
  <c r="L18" i="31"/>
  <c r="L19" i="31"/>
  <c r="L20" i="31"/>
  <c r="L21" i="31"/>
  <c r="L22" i="31"/>
  <c r="L23" i="31"/>
  <c r="L24" i="31"/>
  <c r="L25" i="31"/>
  <c r="L26" i="31"/>
  <c r="L27" i="31"/>
  <c r="L28" i="31"/>
  <c r="L29" i="31"/>
  <c r="L30" i="31"/>
  <c r="L31" i="31"/>
  <c r="R3" i="31"/>
  <c r="X3" i="31"/>
  <c r="L3" i="31"/>
  <c r="Q43" i="27"/>
  <c r="Q42" i="27"/>
  <c r="Q41" i="27"/>
  <c r="Q40" i="27"/>
  <c r="Q39" i="27"/>
  <c r="Q38" i="27"/>
  <c r="Q36" i="27"/>
  <c r="Q35" i="27"/>
  <c r="Q34" i="27"/>
  <c r="Q33" i="27"/>
  <c r="Q31" i="27"/>
  <c r="Q26" i="27"/>
  <c r="Q24" i="27"/>
  <c r="Q23" i="27"/>
  <c r="Q22" i="27"/>
  <c r="Q21" i="27"/>
  <c r="Q20" i="27"/>
  <c r="Q19" i="27"/>
  <c r="Q17" i="27"/>
  <c r="Q16" i="27"/>
  <c r="Q15" i="27"/>
  <c r="Q14" i="27"/>
  <c r="Q13" i="27"/>
  <c r="Q12" i="27"/>
  <c r="Q11" i="27"/>
  <c r="Q10" i="27"/>
  <c r="Q9" i="27"/>
  <c r="Q8" i="27"/>
  <c r="Q7" i="27"/>
  <c r="Q6" i="27"/>
  <c r="Q5" i="27"/>
  <c r="Q4" i="27"/>
  <c r="Q3" i="27"/>
  <c r="M43" i="27"/>
  <c r="M42" i="27"/>
  <c r="M41" i="27"/>
  <c r="M40" i="27"/>
  <c r="M39" i="27"/>
  <c r="M38" i="27"/>
  <c r="M36" i="27"/>
  <c r="M35" i="27"/>
  <c r="M34" i="27"/>
  <c r="M33" i="27"/>
  <c r="M31" i="27"/>
  <c r="M24" i="27"/>
  <c r="M23" i="27"/>
  <c r="M22" i="27"/>
  <c r="M21" i="27"/>
  <c r="M20" i="27"/>
  <c r="M19" i="27"/>
  <c r="M17" i="27"/>
  <c r="M16" i="27"/>
  <c r="M15" i="27"/>
  <c r="M14" i="27"/>
  <c r="M13" i="27"/>
  <c r="M12" i="27"/>
  <c r="M11" i="27"/>
  <c r="M10" i="27"/>
  <c r="M9" i="27"/>
  <c r="M8" i="27"/>
  <c r="M7" i="27"/>
  <c r="M6" i="27"/>
  <c r="M5" i="27"/>
  <c r="M4" i="27"/>
  <c r="M3" i="27"/>
  <c r="E16" i="27"/>
  <c r="E4" i="27"/>
  <c r="E5" i="27"/>
  <c r="E6" i="27"/>
  <c r="E7" i="27"/>
  <c r="E8" i="27"/>
  <c r="E9" i="27"/>
  <c r="E10" i="27"/>
  <c r="E11" i="27"/>
  <c r="E12" i="27"/>
  <c r="E13" i="27"/>
  <c r="E14" i="27"/>
  <c r="E15" i="27"/>
  <c r="E17" i="27"/>
  <c r="E19" i="27"/>
  <c r="E20" i="27"/>
  <c r="E21" i="27"/>
  <c r="E22" i="27"/>
  <c r="E23" i="27"/>
  <c r="E31" i="27"/>
  <c r="E33" i="27"/>
  <c r="E34" i="27"/>
  <c r="E35" i="27"/>
  <c r="E36" i="27"/>
  <c r="E37" i="27"/>
  <c r="E38" i="27"/>
  <c r="E39" i="27"/>
  <c r="E40" i="27"/>
  <c r="E41" i="27"/>
  <c r="E42" i="27"/>
  <c r="E43" i="27"/>
  <c r="H3" i="27"/>
  <c r="I3" i="27"/>
  <c r="L3" i="27"/>
  <c r="P3" i="27"/>
  <c r="H4" i="27"/>
  <c r="I4" i="27"/>
  <c r="L4" i="27"/>
  <c r="P4" i="27"/>
  <c r="H5" i="27"/>
  <c r="I5" i="27"/>
  <c r="L5" i="27"/>
  <c r="P5" i="27"/>
  <c r="H6" i="27"/>
  <c r="I6" i="27"/>
  <c r="L6" i="27"/>
  <c r="P6" i="27"/>
  <c r="H7" i="27"/>
  <c r="I7" i="27"/>
  <c r="L7" i="27"/>
  <c r="P7" i="27"/>
  <c r="H8" i="27"/>
  <c r="I8" i="27"/>
  <c r="L8" i="27"/>
  <c r="P8" i="27"/>
  <c r="H9" i="27"/>
  <c r="I9" i="27"/>
  <c r="L9" i="27"/>
  <c r="P9" i="27"/>
  <c r="H10" i="27"/>
  <c r="I10" i="27"/>
  <c r="L10" i="27"/>
  <c r="P10" i="27"/>
  <c r="H11" i="27"/>
  <c r="I11" i="27"/>
  <c r="L11" i="27"/>
  <c r="P11" i="27"/>
  <c r="H12" i="27"/>
  <c r="I12" i="27"/>
  <c r="L12" i="27"/>
  <c r="P12" i="27"/>
  <c r="H13" i="27"/>
  <c r="I13" i="27"/>
  <c r="L13" i="27"/>
  <c r="P13" i="27"/>
  <c r="H14" i="27"/>
  <c r="I14" i="27"/>
  <c r="L14" i="27"/>
  <c r="P14" i="27"/>
  <c r="H15" i="27"/>
  <c r="I15" i="27"/>
  <c r="L15" i="27"/>
  <c r="P15" i="27"/>
  <c r="H16" i="27"/>
  <c r="I16" i="27"/>
  <c r="L16" i="27"/>
  <c r="P16" i="27"/>
  <c r="H17" i="27"/>
  <c r="I17" i="27"/>
  <c r="L17" i="27"/>
  <c r="P17" i="27"/>
  <c r="H18" i="27"/>
  <c r="L18" i="27"/>
  <c r="P18" i="27"/>
  <c r="H19" i="27"/>
  <c r="I19" i="27"/>
  <c r="L19" i="27"/>
  <c r="P19" i="27"/>
  <c r="H20" i="27"/>
  <c r="I20" i="27"/>
  <c r="L20" i="27"/>
  <c r="P20" i="27"/>
  <c r="H21" i="27"/>
  <c r="I21" i="27"/>
  <c r="L21" i="27"/>
  <c r="P21" i="27"/>
  <c r="H22" i="27"/>
  <c r="I22" i="27"/>
  <c r="L22" i="27"/>
  <c r="P22" i="27"/>
  <c r="H23" i="27"/>
  <c r="I23" i="27"/>
  <c r="L23" i="27"/>
  <c r="P23" i="27"/>
  <c r="H24" i="27"/>
  <c r="I24" i="27"/>
  <c r="L24" i="27"/>
  <c r="P24" i="27"/>
  <c r="H25" i="27"/>
  <c r="I25" i="27"/>
  <c r="L25" i="27"/>
  <c r="P25" i="27"/>
  <c r="H26" i="27"/>
  <c r="I26" i="27"/>
  <c r="L26" i="27"/>
  <c r="P26" i="27"/>
  <c r="H27" i="27"/>
  <c r="L27" i="27"/>
  <c r="P27" i="27"/>
  <c r="H28" i="27"/>
  <c r="L28" i="27"/>
  <c r="P28" i="27"/>
  <c r="H29" i="27"/>
  <c r="L29" i="27"/>
  <c r="P29" i="27"/>
  <c r="H30" i="27"/>
  <c r="L30" i="27"/>
  <c r="P30" i="27"/>
  <c r="H31" i="27"/>
  <c r="I31" i="27"/>
  <c r="L31" i="27"/>
  <c r="P31" i="27"/>
  <c r="H32" i="27"/>
  <c r="L32" i="27"/>
  <c r="P32" i="27"/>
  <c r="H33" i="27"/>
  <c r="I33" i="27"/>
  <c r="L33" i="27"/>
  <c r="P33" i="27"/>
  <c r="H34" i="27"/>
  <c r="I34" i="27"/>
  <c r="L34" i="27"/>
  <c r="P34" i="27"/>
  <c r="H35" i="27"/>
  <c r="I35" i="27"/>
  <c r="L35" i="27"/>
  <c r="P35" i="27"/>
  <c r="H36" i="27"/>
  <c r="I36" i="27"/>
  <c r="L36" i="27"/>
  <c r="P36" i="27"/>
  <c r="H37" i="27"/>
  <c r="L37" i="27"/>
  <c r="P37" i="27"/>
  <c r="H38" i="27"/>
  <c r="I38" i="27"/>
  <c r="L38" i="27"/>
  <c r="P38" i="27"/>
  <c r="H39" i="27"/>
  <c r="I39" i="27"/>
  <c r="L39" i="27"/>
  <c r="P39" i="27"/>
  <c r="H40" i="27"/>
  <c r="I40" i="27"/>
  <c r="L40" i="27"/>
  <c r="P40" i="27"/>
  <c r="H41" i="27"/>
  <c r="I41" i="27"/>
  <c r="L41" i="27"/>
  <c r="P41" i="27"/>
  <c r="H42" i="27"/>
  <c r="I42" i="27"/>
  <c r="L42" i="27"/>
  <c r="P42" i="27"/>
  <c r="H43" i="27"/>
  <c r="I43" i="27"/>
  <c r="L43" i="27"/>
  <c r="P43" i="27"/>
  <c r="H44" i="27"/>
  <c r="I44" i="27"/>
  <c r="L44" i="27"/>
  <c r="P44" i="27"/>
  <c r="E3" i="27"/>
  <c r="D4" i="27"/>
  <c r="D5" i="27"/>
  <c r="D6"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3" i="27"/>
  <c r="Q7" i="16"/>
  <c r="G7" i="16"/>
  <c r="AB318" i="24"/>
  <c r="AB317" i="24"/>
  <c r="AK318" i="23"/>
  <c r="AB318" i="23"/>
  <c r="B316" i="23"/>
  <c r="C316" i="23"/>
  <c r="D316" i="23"/>
  <c r="K316" i="23"/>
  <c r="L316" i="23"/>
  <c r="M316" i="23"/>
  <c r="T316" i="23"/>
  <c r="U316" i="23"/>
  <c r="V316" i="23"/>
  <c r="AC316" i="23"/>
  <c r="AD316" i="23"/>
  <c r="AE316" i="23"/>
  <c r="E316" i="23"/>
  <c r="F316" i="23"/>
  <c r="G316" i="23"/>
  <c r="N316" i="23"/>
  <c r="O316" i="23"/>
  <c r="P316" i="23"/>
  <c r="W316" i="23"/>
  <c r="X316" i="23"/>
  <c r="Y316" i="23"/>
  <c r="AF316" i="23"/>
  <c r="AG316" i="23"/>
  <c r="AH316" i="23"/>
  <c r="H316" i="23"/>
  <c r="I316" i="23"/>
  <c r="J316" i="23"/>
  <c r="Q316" i="23"/>
  <c r="R316" i="23"/>
  <c r="S316" i="23"/>
  <c r="Z316" i="23"/>
  <c r="AA316" i="23"/>
  <c r="AB316" i="23"/>
  <c r="AI316" i="23"/>
  <c r="AJ316" i="23"/>
  <c r="AK316" i="23"/>
  <c r="AB320" i="21"/>
  <c r="Z319" i="21"/>
  <c r="AB319" i="21"/>
  <c r="AK319" i="21"/>
  <c r="J318" i="21"/>
  <c r="K316" i="21"/>
  <c r="L316" i="21"/>
  <c r="M316" i="21"/>
  <c r="N316" i="21"/>
  <c r="O316" i="21"/>
  <c r="P316" i="21"/>
  <c r="Q316" i="21"/>
  <c r="R316" i="21"/>
  <c r="S316" i="21"/>
  <c r="T316" i="21"/>
  <c r="U316" i="21"/>
  <c r="V316" i="21"/>
  <c r="W316" i="21"/>
  <c r="X316" i="21"/>
  <c r="Y316" i="21"/>
  <c r="Z316" i="21"/>
  <c r="AA316" i="21"/>
  <c r="AB316" i="21"/>
  <c r="AC316" i="21"/>
  <c r="AD316" i="21"/>
  <c r="AK317" i="21"/>
  <c r="AE316" i="21"/>
  <c r="AF316" i="21"/>
  <c r="AG316" i="21"/>
  <c r="AH316" i="21"/>
  <c r="AI316" i="21"/>
  <c r="AJ316" i="21"/>
  <c r="AK316" i="21"/>
  <c r="S317" i="21"/>
  <c r="AB317" i="21"/>
  <c r="J316" i="21"/>
  <c r="I316" i="21"/>
  <c r="H316" i="21"/>
  <c r="G316" i="21"/>
  <c r="F316" i="21"/>
  <c r="E316" i="21"/>
  <c r="D316" i="21"/>
  <c r="C316" i="21"/>
  <c r="B316" i="21"/>
  <c r="J317" i="21"/>
  <c r="C317" i="19"/>
  <c r="D317" i="19"/>
  <c r="E317" i="19"/>
  <c r="F317" i="19"/>
  <c r="G317" i="19"/>
  <c r="H317" i="19"/>
  <c r="I317" i="19"/>
  <c r="J317" i="19"/>
  <c r="K317" i="19"/>
  <c r="L317" i="19"/>
  <c r="M317" i="19"/>
  <c r="N317" i="19"/>
  <c r="O317" i="19"/>
  <c r="P317" i="19"/>
  <c r="Q317" i="19"/>
  <c r="R317" i="19"/>
  <c r="S317" i="19"/>
  <c r="T317" i="19"/>
  <c r="U317" i="19"/>
  <c r="V317" i="19"/>
  <c r="W317" i="19"/>
  <c r="X317" i="19"/>
  <c r="Y317" i="19"/>
  <c r="Z317" i="19"/>
  <c r="AA317" i="19"/>
  <c r="AB317" i="19"/>
  <c r="AC317" i="19"/>
  <c r="AD317" i="19"/>
  <c r="AE317" i="19"/>
  <c r="AF317" i="19"/>
  <c r="AG317" i="19"/>
  <c r="AH317" i="19"/>
  <c r="AI317" i="19"/>
  <c r="AJ317" i="19"/>
  <c r="AK317" i="19"/>
  <c r="AL317" i="19"/>
  <c r="AM317" i="19"/>
  <c r="AN317" i="19"/>
  <c r="AO317" i="19"/>
  <c r="AP317" i="19"/>
  <c r="AQ317" i="19"/>
  <c r="AR317" i="19"/>
  <c r="AS317" i="19"/>
  <c r="AT317" i="19"/>
  <c r="AU317" i="19"/>
  <c r="AV317" i="19"/>
  <c r="AW317" i="19"/>
  <c r="AX317" i="19"/>
  <c r="AY317" i="19"/>
  <c r="AZ317" i="19"/>
  <c r="BA317" i="19"/>
  <c r="BB317" i="19"/>
  <c r="BC317" i="19"/>
  <c r="BD317" i="19"/>
  <c r="BE317" i="19"/>
  <c r="BF317" i="19"/>
  <c r="BG317" i="19"/>
  <c r="BH317" i="19"/>
  <c r="BI317" i="19"/>
  <c r="BJ317" i="19"/>
  <c r="BK317" i="19"/>
  <c r="BL317" i="19"/>
  <c r="BM317" i="19"/>
  <c r="BN317" i="19"/>
  <c r="BO317" i="19"/>
  <c r="BP317" i="19"/>
  <c r="BQ317" i="19"/>
  <c r="BR317" i="19"/>
  <c r="BS317" i="19"/>
  <c r="BT317" i="19"/>
  <c r="BU317" i="19"/>
  <c r="BV317" i="19"/>
  <c r="BW317" i="19"/>
  <c r="BX317" i="19"/>
  <c r="BY317" i="19"/>
  <c r="BZ317" i="19"/>
  <c r="CA317" i="19"/>
  <c r="CB317" i="19"/>
  <c r="CC317" i="19"/>
  <c r="CD317" i="19"/>
  <c r="CE317" i="19"/>
  <c r="CF317" i="19"/>
  <c r="CG317" i="19"/>
  <c r="CH317" i="19"/>
  <c r="CI317" i="19"/>
  <c r="CJ317" i="19"/>
  <c r="CK317" i="19"/>
  <c r="CL317" i="19"/>
  <c r="CM317" i="19"/>
  <c r="CN317" i="19"/>
  <c r="CO317" i="19"/>
  <c r="CP317" i="19"/>
  <c r="CQ317" i="19"/>
  <c r="CR317" i="19"/>
  <c r="CS317" i="19"/>
  <c r="CT317" i="19"/>
  <c r="CU317" i="19"/>
  <c r="CV317" i="19"/>
  <c r="CW317" i="19"/>
  <c r="CX317" i="19"/>
  <c r="CY317" i="19"/>
  <c r="CZ317" i="19"/>
  <c r="DA317" i="19"/>
  <c r="DB317" i="19"/>
  <c r="DC317" i="19"/>
  <c r="DD317" i="19"/>
  <c r="DE317" i="19"/>
  <c r="DF317" i="19"/>
  <c r="DG317" i="19"/>
  <c r="DH317" i="19"/>
  <c r="DI317" i="19"/>
  <c r="DJ317" i="19"/>
  <c r="DK317" i="19"/>
  <c r="DL317" i="19"/>
  <c r="DM317" i="19"/>
  <c r="DN317" i="19"/>
  <c r="DO317" i="19"/>
  <c r="DP317" i="19"/>
  <c r="DQ317" i="19"/>
  <c r="DR317" i="19"/>
  <c r="DS317" i="19"/>
  <c r="DT317" i="19"/>
  <c r="DU317" i="19"/>
  <c r="DV317" i="19"/>
  <c r="DW317" i="19"/>
  <c r="DX317" i="19"/>
  <c r="DY317" i="19"/>
  <c r="DZ317" i="19"/>
  <c r="EA317" i="19"/>
  <c r="EB317" i="19"/>
  <c r="EC317" i="19"/>
  <c r="ED317" i="19"/>
  <c r="EE317" i="19"/>
  <c r="EF317" i="19"/>
  <c r="EG317" i="19"/>
  <c r="EH317" i="19"/>
  <c r="EI317" i="19"/>
  <c r="EJ317" i="19"/>
  <c r="EK317" i="19"/>
  <c r="EL317" i="19"/>
  <c r="EM317" i="19"/>
  <c r="EN317" i="19"/>
  <c r="EO317" i="19"/>
  <c r="EP317" i="19"/>
  <c r="EQ317" i="19"/>
  <c r="ER317" i="19"/>
  <c r="ES317" i="19"/>
  <c r="ET317" i="19"/>
  <c r="EU317" i="19"/>
  <c r="EV317" i="19"/>
  <c r="EW317" i="19"/>
  <c r="EX317" i="19"/>
  <c r="EY317" i="19"/>
  <c r="EZ317" i="19"/>
  <c r="FA317" i="19"/>
  <c r="FB317" i="19"/>
  <c r="FC317" i="19"/>
  <c r="FD317" i="19"/>
  <c r="FE317" i="19"/>
  <c r="FF317" i="19"/>
  <c r="FG317" i="19"/>
  <c r="FH317" i="19"/>
  <c r="FI317" i="19"/>
  <c r="FJ317" i="19"/>
  <c r="FK317" i="19"/>
  <c r="FL317" i="19"/>
  <c r="FM317" i="19"/>
  <c r="FN317" i="19"/>
  <c r="FO317" i="19"/>
  <c r="FP317" i="19"/>
  <c r="FQ317" i="19"/>
  <c r="FR317" i="19"/>
  <c r="FS317" i="19"/>
  <c r="FT317" i="19"/>
  <c r="FU317" i="19"/>
  <c r="FV317" i="19"/>
  <c r="FW317" i="19"/>
  <c r="FX317" i="19"/>
  <c r="FY317" i="19"/>
  <c r="FZ317" i="19"/>
  <c r="GA317" i="19"/>
  <c r="GB317" i="19"/>
  <c r="GC317" i="19"/>
  <c r="GD317" i="19"/>
  <c r="GE317" i="19"/>
  <c r="GF317" i="19"/>
  <c r="GG317" i="19"/>
  <c r="GH317" i="19"/>
  <c r="GI317" i="19"/>
  <c r="GJ317" i="19"/>
  <c r="GK317" i="19"/>
  <c r="GL317" i="19"/>
  <c r="GM317" i="19"/>
  <c r="B317" i="19"/>
  <c r="N6" i="17"/>
  <c r="G4" i="17"/>
  <c r="G6" i="17"/>
  <c r="G8" i="17"/>
  <c r="G2" i="17"/>
  <c r="E4" i="17"/>
  <c r="F4" i="17"/>
  <c r="E5" i="17"/>
  <c r="F5" i="17"/>
  <c r="E6" i="17"/>
  <c r="F6" i="17"/>
  <c r="E7" i="17"/>
  <c r="F7" i="17"/>
  <c r="E8" i="17"/>
  <c r="F8" i="17"/>
  <c r="E9" i="17"/>
  <c r="F9" i="17"/>
  <c r="E3" i="17"/>
  <c r="F3" i="17"/>
  <c r="E2" i="17"/>
  <c r="F2" i="17"/>
  <c r="AB6" i="16"/>
  <c r="X3" i="16"/>
  <c r="Z3" i="16"/>
  <c r="AB3" i="16"/>
  <c r="V7" i="16"/>
  <c r="X6" i="16"/>
  <c r="X4" i="16"/>
  <c r="Z4" i="16"/>
  <c r="AB4" i="16"/>
  <c r="D9" i="10"/>
  <c r="B3" i="10"/>
  <c r="G23" i="11"/>
  <c r="G22" i="11"/>
  <c r="F23" i="11"/>
  <c r="F22" i="11"/>
  <c r="J20" i="11"/>
  <c r="K20" i="11"/>
  <c r="J8" i="11"/>
  <c r="K8" i="11"/>
  <c r="J19" i="11"/>
  <c r="K19" i="11"/>
  <c r="J18" i="11"/>
  <c r="K18" i="11"/>
  <c r="J7" i="11"/>
  <c r="E13" i="11"/>
  <c r="E14" i="11"/>
  <c r="J17" i="11"/>
  <c r="E3" i="11"/>
  <c r="E2" i="11"/>
  <c r="E22" i="11"/>
  <c r="E6" i="11"/>
  <c r="J16" i="11"/>
  <c r="J6" i="11"/>
  <c r="J15" i="11"/>
  <c r="K15" i="11"/>
  <c r="J5" i="11"/>
  <c r="K5" i="11"/>
  <c r="J14" i="11"/>
  <c r="L14" i="11"/>
  <c r="J13" i="11"/>
  <c r="K13" i="11"/>
  <c r="J4" i="11"/>
  <c r="J12" i="11"/>
  <c r="K12" i="11"/>
  <c r="J11" i="11"/>
  <c r="K11" i="11"/>
  <c r="J10" i="11"/>
  <c r="K10" i="11"/>
  <c r="E10" i="11"/>
  <c r="E4" i="11"/>
  <c r="E11" i="11"/>
  <c r="E12" i="11"/>
  <c r="E5" i="11"/>
  <c r="E15" i="11"/>
  <c r="E16" i="11"/>
  <c r="E17" i="11"/>
  <c r="E7" i="11"/>
  <c r="E19" i="11"/>
  <c r="E20" i="11"/>
  <c r="E8" i="11"/>
  <c r="J3" i="11"/>
  <c r="J9" i="11"/>
  <c r="J23" i="11"/>
  <c r="K23" i="11"/>
  <c r="J2" i="11"/>
  <c r="E9" i="11"/>
  <c r="B11" i="10"/>
  <c r="E9" i="10"/>
  <c r="E5" i="10"/>
  <c r="D10" i="10"/>
  <c r="D5" i="10"/>
  <c r="C8" i="10"/>
  <c r="C4" i="10"/>
  <c r="B7" i="10"/>
  <c r="I3" i="9"/>
  <c r="I5" i="9"/>
  <c r="I6" i="9"/>
  <c r="I7" i="9"/>
  <c r="I8" i="9"/>
  <c r="I9" i="9"/>
  <c r="I10" i="9"/>
  <c r="I11" i="9"/>
  <c r="I2" i="9"/>
  <c r="H3" i="9"/>
  <c r="H5" i="9"/>
  <c r="H6" i="9"/>
  <c r="H7" i="9"/>
  <c r="H8" i="9"/>
  <c r="H9" i="9"/>
  <c r="H10" i="9"/>
  <c r="H11" i="9"/>
  <c r="H2" i="9"/>
  <c r="G3" i="9"/>
  <c r="G5" i="9"/>
  <c r="G6" i="9"/>
  <c r="G7" i="9"/>
  <c r="G8" i="9"/>
  <c r="G9" i="9"/>
  <c r="G10" i="9"/>
  <c r="G11" i="9"/>
  <c r="G2" i="9"/>
  <c r="F3" i="9"/>
  <c r="F5" i="9"/>
  <c r="F6" i="9"/>
  <c r="F7" i="9"/>
  <c r="F8" i="9"/>
  <c r="F9" i="9"/>
  <c r="F10" i="9"/>
  <c r="F11" i="9"/>
  <c r="F2" i="9"/>
  <c r="E3" i="9"/>
  <c r="E4" i="9"/>
  <c r="I4" i="9"/>
  <c r="E5" i="9"/>
  <c r="E6" i="9"/>
  <c r="E7" i="9"/>
  <c r="E8" i="9"/>
  <c r="E9" i="9"/>
  <c r="E10" i="9"/>
  <c r="E11" i="9"/>
  <c r="E2" i="9"/>
  <c r="C3" i="9"/>
  <c r="C4" i="9"/>
  <c r="C5" i="9"/>
  <c r="C6" i="9"/>
  <c r="C7" i="9"/>
  <c r="C8" i="9"/>
  <c r="C9" i="9"/>
  <c r="C10" i="9"/>
  <c r="C11" i="9"/>
  <c r="C2" i="9"/>
  <c r="B3" i="9"/>
  <c r="B4" i="9"/>
  <c r="B5" i="9"/>
  <c r="B6" i="9"/>
  <c r="B7" i="9"/>
  <c r="B8" i="9"/>
  <c r="B9" i="9"/>
  <c r="B10" i="9"/>
  <c r="B11" i="9"/>
  <c r="B2" i="9"/>
  <c r="B8" i="7"/>
  <c r="F15" i="7"/>
  <c r="F16" i="7"/>
  <c r="E15" i="7"/>
  <c r="K16" i="7"/>
  <c r="K15" i="7"/>
  <c r="K14" i="7"/>
  <c r="K13" i="7"/>
  <c r="K12" i="7"/>
  <c r="K11" i="7"/>
  <c r="K10" i="7"/>
  <c r="F13" i="7"/>
  <c r="F11" i="7"/>
  <c r="F12" i="7"/>
  <c r="F14" i="7"/>
  <c r="F10" i="7"/>
  <c r="E16" i="7"/>
  <c r="J16" i="7"/>
  <c r="J15" i="7"/>
  <c r="J14" i="7"/>
  <c r="J13" i="7"/>
  <c r="J12" i="7"/>
  <c r="J11" i="7"/>
  <c r="E14" i="7"/>
  <c r="E13" i="7"/>
  <c r="E12" i="7"/>
  <c r="E10" i="7"/>
  <c r="E11" i="7"/>
  <c r="J10" i="7"/>
  <c r="G8" i="7"/>
  <c r="G6" i="7"/>
  <c r="B6" i="7"/>
  <c r="E23" i="11"/>
  <c r="J22" i="11"/>
  <c r="K22" i="11"/>
  <c r="K25" i="11"/>
  <c r="X5" i="16"/>
  <c r="Z5" i="16"/>
  <c r="AB5" i="16"/>
  <c r="AB7" i="16"/>
  <c r="J317" i="23"/>
  <c r="AB317" i="23"/>
  <c r="S317" i="23"/>
  <c r="AK317" i="23"/>
  <c r="AB318" i="21"/>
  <c r="K6" i="17"/>
  <c r="H8" i="17"/>
  <c r="H4" i="17"/>
  <c r="K4" i="17"/>
  <c r="H2" i="17"/>
  <c r="I2" i="17"/>
  <c r="K8" i="17"/>
  <c r="H6" i="17"/>
  <c r="C10" i="10"/>
  <c r="B10" i="10"/>
  <c r="K14" i="11"/>
  <c r="L8" i="11"/>
  <c r="L7" i="11"/>
  <c r="L19" i="11"/>
  <c r="L17" i="11"/>
  <c r="L9" i="11"/>
  <c r="K17" i="11"/>
  <c r="K6" i="11"/>
  <c r="L6" i="11"/>
  <c r="K16" i="11"/>
  <c r="L15" i="11"/>
  <c r="L16" i="11"/>
  <c r="L20" i="11"/>
  <c r="K7" i="11"/>
  <c r="K3" i="11"/>
  <c r="L5" i="11"/>
  <c r="L12" i="11"/>
  <c r="L3" i="11"/>
  <c r="L4" i="11"/>
  <c r="L11" i="11"/>
  <c r="L2" i="11"/>
  <c r="L10" i="11"/>
  <c r="K4" i="11"/>
  <c r="L13" i="11"/>
  <c r="K2" i="11"/>
  <c r="K9" i="11"/>
  <c r="F4" i="9"/>
  <c r="G4" i="9"/>
  <c r="H4" i="9"/>
  <c r="H21" i="1"/>
  <c r="H18" i="1"/>
  <c r="I3" i="5"/>
  <c r="G4" i="5"/>
  <c r="G19" i="1"/>
  <c r="E13" i="1"/>
  <c r="F13" i="1"/>
  <c r="H13" i="1"/>
  <c r="E16" i="1"/>
  <c r="F16" i="1"/>
  <c r="H16" i="1"/>
  <c r="E12" i="1"/>
  <c r="F12" i="1"/>
  <c r="H12" i="1"/>
  <c r="E15" i="1"/>
  <c r="F15" i="1"/>
  <c r="H15" i="1"/>
  <c r="E11" i="1"/>
  <c r="F11" i="1"/>
  <c r="H11" i="1"/>
  <c r="E10" i="1"/>
  <c r="F10" i="1"/>
  <c r="H10" i="1"/>
  <c r="E14" i="1"/>
  <c r="F14" i="1"/>
  <c r="H14" i="1"/>
  <c r="E17" i="1"/>
  <c r="F17" i="1"/>
  <c r="H17" i="1"/>
  <c r="I6" i="17"/>
  <c r="H19" i="1"/>
  <c r="F19" i="1"/>
  <c r="H20" i="1"/>
  <c r="U12" i="55" l="1"/>
  <c r="U15" i="55"/>
  <c r="U9" i="55"/>
  <c r="U6" i="55"/>
  <c r="AH18" i="54"/>
  <c r="AG18" i="54"/>
  <c r="Q19" i="54"/>
  <c r="Q27" i="54"/>
  <c r="L19" i="54"/>
  <c r="V19" i="54"/>
  <c r="L27" i="54"/>
  <c r="C10" i="54"/>
  <c r="V26" i="54"/>
  <c r="X26" i="54" s="1"/>
  <c r="X23" i="54"/>
  <c r="Z23" i="54" s="1"/>
  <c r="AB23" i="54" s="1"/>
  <c r="AB27" i="54" s="1"/>
  <c r="X18" i="54"/>
  <c r="X15" i="54"/>
  <c r="Z15" i="54" s="1"/>
  <c r="AB15" i="54" s="1"/>
  <c r="AB19" i="54" s="1"/>
  <c r="I9" i="47"/>
  <c r="L3" i="47"/>
  <c r="I12" i="47"/>
  <c r="I6" i="47"/>
  <c r="K23" i="46"/>
  <c r="M4" i="46"/>
  <c r="M12" i="46"/>
  <c r="M7" i="46"/>
  <c r="M14" i="46"/>
  <c r="M10" i="46"/>
  <c r="M19" i="46"/>
  <c r="M3" i="46"/>
  <c r="M16" i="46"/>
  <c r="M22" i="46"/>
  <c r="M13" i="46"/>
  <c r="M5" i="46"/>
  <c r="M11" i="46"/>
  <c r="L14" i="46"/>
  <c r="M18" i="46"/>
  <c r="M20" i="46"/>
  <c r="M2" i="46"/>
  <c r="L21" i="46"/>
  <c r="L9" i="46"/>
  <c r="F24" i="46"/>
  <c r="L12" i="46"/>
  <c r="L15" i="46"/>
  <c r="L16" i="46"/>
  <c r="F25" i="46"/>
  <c r="I3" i="47"/>
  <c r="I3" i="39"/>
  <c r="J3" i="39" s="1"/>
  <c r="L6" i="47"/>
  <c r="L12" i="47"/>
  <c r="L9" i="47"/>
  <c r="V27" i="54" l="1"/>
  <c r="J12" i="47"/>
  <c r="J6" i="47"/>
  <c r="L25" i="46"/>
  <c r="L24" i="46"/>
  <c r="F23" i="46"/>
  <c r="M9" i="47"/>
  <c r="J9" i="47"/>
  <c r="J3" i="47"/>
  <c r="L23" i="46" l="1"/>
  <c r="L26"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tc={E7B87315-C875-4D5A-827D-5EAE5731FE6D}</author>
    <author>tc={E98B1D12-DB18-4B2B-AA8B-F9BD0347D28A}</author>
    <author>tc={6D493FDE-E963-4D22-848B-5EE57C799819}</author>
    <author>tc={ED2BE44C-0DEB-4A44-A993-4F63D088C3BC}</author>
    <author>tc={0D8AA0D2-0C23-42BA-BBA9-14CF0F0C3B04}</author>
    <author>tc={AC8D45AF-49C1-461C-96E1-8A8A8AB6FD97}</author>
    <author>tc={5288EDEC-7D30-4CB1-9935-CBACA76B67BD}</author>
    <author>tc={EA5E41FF-CB78-41B0-902E-39F0F0A4C335}</author>
  </authors>
  <commentList>
    <comment ref="E3" authorId="0" shapeId="0" xr:uid="{E7B87315-C875-4D5A-827D-5EAE5731FE6D}">
      <text>
        <t>[Threaded comment]
Your version of Excel allows you to read this threaded comment; however, any edits to it will get removed if the file is opened in a newer version of Excel. Learn more: https://go.microsoft.com/fwlink/?linkid=870924
Comment:
    This number is reflected by an adjusted start time. View notes.</t>
      </text>
    </comment>
    <comment ref="J6" authorId="1" shapeId="0" xr:uid="{E98B1D12-DB18-4B2B-AA8B-F9BD0347D28A}">
      <text>
        <t>[Threaded comment]
Your version of Excel allows you to read this threaded comment; however, any edits to it will get removed if the file is opened in a newer version of Excel. Learn more: https://go.microsoft.com/fwlink/?linkid=870924
Comment:
    Water subtracted out from this total due to simultaneous watering for a portion of time.</t>
      </text>
    </comment>
    <comment ref="K6" authorId="2" shapeId="0" xr:uid="{6D493FDE-E963-4D22-848B-5EE57C799819}">
      <text>
        <t>[Threaded comment]
Your version of Excel allows you to read this threaded comment; however, any edits to it will get removed if the file is opened in a newer version of Excel. Learn more: https://go.microsoft.com/fwlink/?linkid=870924
Comment:
    Watered simultaneously with strips 3&amp;4. I subtracted out those total gallons from this.</t>
      </text>
    </comment>
    <comment ref="J7" authorId="3" shapeId="0" xr:uid="{ED2BE44C-0DEB-4A44-A993-4F63D088C3BC}">
      <text>
        <t>[Threaded comment]
Your version of Excel allows you to read this threaded comment; however, any edits to it will get removed if the file is opened in a newer version of Excel. Learn more: https://go.microsoft.com/fwlink/?linkid=870924
Comment:
    Divided by two due to simultaneous watering.</t>
      </text>
    </comment>
    <comment ref="K7" authorId="4" shapeId="0" xr:uid="{0D8AA0D2-0C23-42BA-BBA9-14CF0F0C3B04}">
      <text>
        <t>[Threaded comment]
Your version of Excel allows you to read this threaded comment; however, any edits to it will get removed if the file is opened in a newer version of Excel. Learn more: https://go.microsoft.com/fwlink/?linkid=870924
Comment:
    Watered simultaneously. Check totals.</t>
      </text>
    </comment>
    <comment ref="G13" authorId="5" shapeId="0" xr:uid="{AC8D45AF-49C1-461C-96E1-8A8A8AB6FD97}">
      <text>
        <t>[Threaded comment]
Your version of Excel allows you to read this threaded comment; however, any edits to it will get removed if the file is opened in a newer version of Excel. Learn more: https://go.microsoft.com/fwlink/?linkid=870924
Comment:
    Estimate only. Accidently turned off water prior to checking flow rate.</t>
      </text>
    </comment>
    <comment ref="J18" authorId="6" shapeId="0" xr:uid="{5288EDEC-7D30-4CB1-9935-CBACA76B67BD}">
      <text>
        <t>[Threaded comment]
Your version of Excel allows you to read this threaded comment; however, any edits to it will get removed if the file is opened in a newer version of Excel. Learn more: https://go.microsoft.com/fwlink/?linkid=870924
Comment:
    Divided by two.</t>
      </text>
    </comment>
    <comment ref="K18" authorId="7" shapeId="0" xr:uid="{EA5E41FF-CB78-41B0-902E-39F0F0A4C335}">
      <text>
        <t>[Threaded comment]
Your version of Excel allows you to read this threaded comment; however, any edits to it will get removed if the file is opened in a newer version of Excel. Learn more: https://go.microsoft.com/fwlink/?linkid=870924
Comment:
    Watered simultaneously. Check totals.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tc={FE88ED6E-9BBC-47F5-AAB4-D37B41F96CDF}</author>
    <author>tc={1CD62D0D-3E33-4B80-9F4E-636FFAA2BC5A}</author>
    <author>tc={351B9E61-5319-4447-AFFF-0F07A46B2D5F}</author>
  </authors>
  <commentList>
    <comment ref="G2" authorId="0" shapeId="0" xr:uid="{FE88ED6E-9BBC-47F5-AAB4-D37B41F96CDF}">
      <text>
        <t>[Threaded comment]
Your version of Excel allows you to read this threaded comment; however, any edits to it will get removed if the file is opened in a newer version of Excel. Learn more: https://go.microsoft.com/fwlink/?linkid=870924
Comment:
    Approximated at 250 gpm. See notes.</t>
      </text>
    </comment>
    <comment ref="H2" authorId="1" shapeId="0" xr:uid="{1CD62D0D-3E33-4B80-9F4E-636FFAA2BC5A}">
      <text>
        <t>[Threaded comment]
Your version of Excel allows you to read this threaded comment; however, any edits to it will get removed if the file is opened in a newer version of Excel. Learn more: https://go.microsoft.com/fwlink/?linkid=870924
Comment:
    Approximated at 250 gpm. See notes.</t>
      </text>
    </comment>
    <comment ref="J2" authorId="2" shapeId="0" xr:uid="{351B9E61-5319-4447-AFFF-0F07A46B2D5F}">
      <text>
        <t>[Threaded comment]
Your version of Excel allows you to read this threaded comment; however, any edits to it will get removed if the file is opened in a newer version of Excel. Learn more: https://go.microsoft.com/fwlink/?linkid=870924
Comment:
    Meter was clogged due to pack rat nest debris.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tc={BF88BD1E-BD88-4CA0-84E0-A36AB245A71F}</author>
  </authors>
  <commentList>
    <comment ref="P4" authorId="0" shapeId="0" xr:uid="{BF88BD1E-BD88-4CA0-84E0-A36AB245A71F}">
      <text>
        <t>[Threaded comment]
Your version of Excel allows you to read this threaded comment; however, any edits to it will get removed if the file is opened in a newer version of Excel. Learn more: https://go.microsoft.com/fwlink/?linkid=870924
Comment:
    These values multiplied by 4 since samples were (1) ¼ m2.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tc={42F152EC-F22F-4FA4-A63E-E05A4221394B}</author>
  </authors>
  <commentList>
    <comment ref="N6" authorId="0" shapeId="0" xr:uid="{42F152EC-F22F-4FA4-A63E-E05A4221394B}">
      <text>
        <t xml:space="preserve">[Threaded comment]
Your version of Excel allows you to read this threaded comment; however, any edits to it will get removed if the file is opened in a newer version of Excel. Learn more: https://go.microsoft.com/fwlink/?linkid=870924
Comment:
    Biochar strips are 4.3% less dense than unamended. </t>
      </text>
    </comment>
  </commentList>
</comments>
</file>

<file path=xl/sharedStrings.xml><?xml version="1.0" encoding="utf-8"?>
<sst xmlns="http://schemas.openxmlformats.org/spreadsheetml/2006/main" count="2600" uniqueCount="959">
  <si>
    <t>DATE</t>
  </si>
  <si>
    <t>STRIP I.D.</t>
  </si>
  <si>
    <t>TIME ON</t>
  </si>
  <si>
    <t>TIME OFF</t>
  </si>
  <si>
    <t>WATER DURATION</t>
  </si>
  <si>
    <t>FLOW RATE START</t>
  </si>
  <si>
    <t>FLOW RATE END</t>
  </si>
  <si>
    <t>METER GAL. START (GAL. X 100)</t>
  </si>
  <si>
    <t>METER GAL. END (GAL. X 100)</t>
  </si>
  <si>
    <t>GAL. USED (X 100)</t>
  </si>
  <si>
    <t>ACRE FT. USED</t>
  </si>
  <si>
    <t>GAL/MIN</t>
  </si>
  <si>
    <t>NOTES</t>
  </si>
  <si>
    <t>1 &amp; 2</t>
  </si>
  <si>
    <t>STRIP 1 NEVER REALLY RAN OFF END OF FIELD AND YOU COULD WALK ON HILLS. STRIP 2 RAN OFF END OF FIELD IN ABOUT 1.5 HOURS INTO WATERING AND FURROWS AND HILLS WERE COMPLETELY FLOODED. SOME WATER FROM STRIP 1 RAN OFF ONTO SRI'S FIELD.</t>
  </si>
  <si>
    <t>STARTED WATER AT 11:16AM NOTICED WATER STOPPED AT 2:07PM FOR UNKNOWN AMOUNT OF TIME. THE CANAL VALVE WAS OFF SO WATER WAS NOT FLOWING IN SYSTEM. TURNED ON AGAIN AT 3:07 PM AND FINALLY OFF AT 6:45 PM. ONLY A TINY BIT OF WATER AT THE VERY END RAN ONTO SRI'S FIELD, SHOULD NOT BE AN ISSUE. ALL BERMS WORKED GOOD. AT 2:10PM, WATER IS BARLEY PAST S1B WHEREAS S2B IS FLOODED WELL PAST IN ALL FURROWS.</t>
  </si>
  <si>
    <t>S1B AND S2B FURROWS ARE SOAKED. FIELD APPEARED TO BE EVENLY WATERED. PIPE IS LEVEL, GATES ADJUSTED TO THUMBWIDTH OPENING AS USUAL. JIMMY NEEDED WATER OFF BY 4:30PM (HE CALLED) SO THEY COULD SET WATER ONTO ANOTHER FIELD FOR WATERING OVERNIGHT. COULD NOT WATER ON SUNDAY AS JIMMY AND PERRY SAID THERE WAS SOME WATER ISSUES (LEAKS) ON FRIDAY SO THEY ARE BEHIND WATERING SCHEDULE. VISUALLY STRIP 2 LOOKS DRY AND IS NOT AS GREEN OR THICK AS STRIP 1.</t>
  </si>
  <si>
    <t>VISUALLY ALL APPEAR MOSTLY DRY, ALTHOUGH 3 LOOKS THE BEST FOLLOWED BY 4, THEN 1 AND THEN 2. S2M HAS LOTS OF HORSETAIL WEEDS SURROUNDING IT. BILL AND I DISCUSSED SPRAYING FIELD WITH HERBICIDE SOON.</t>
  </si>
  <si>
    <t>WATERED SIMULTANEOULSY WITH STRIPS 3&amp;4 FOR A PORTION OF THE MORNING. DOUBLE CHECK NUMBERS AT END OF TRIAL. WATERED EVENLY DOWN TO END OF FIELD.</t>
  </si>
  <si>
    <t>WATERED SIMULTANEOULSY WITH STRIPS 3&amp;4. DOUBLE CHECK NUMBERS AT END OF TRIAL. STARTED WATER AFTER DIRTWORK, FIELD NOT LEAKING, FURROWS FILLING MUCH BETTER.</t>
  </si>
  <si>
    <t>FLOW WAS NOT ENOUGH TO WATER ALL STRIPS AT SAME TIME DUE TO SRI WATERING HIS FIELDS AT THE SAME TIME.</t>
  </si>
  <si>
    <t>3 &amp; 4</t>
  </si>
  <si>
    <t>STRIP 4 WAS LOSING WATER TO NE CORNER OF FIELD AND DIDN’T WATER ABOUT 2-3 FURROWS WEST FROM EAST SIDE. STRIPS 3 &amp; 4 WERE RUNNING ONTO STRIP 2 AS WELL. WATER MOVEMENT WAS S-SW.</t>
  </si>
  <si>
    <t>WATER WAS CLEAN COMING OUT OF PIPE. FIELD IS GOOD AND SATURATED. THERE WAS NO SIDE MOVEMENT OF WATER, WATER RAN DOWN RESPECTIVE FURROWS SO 1&amp;2 WERE NOT INFLUENCED FROM THIS WATERING UNLIKE THE FIRST WATERING.</t>
  </si>
  <si>
    <t>4B FURROWS ARE WET, HILLS ARE PARTIALLY DRY/WET. BOTTOM OF 3&amp;4 ARE WET. WATER REACHED EXTREME SOUTHEAST PORTION OF CATCH DITCH. AT 2:13PM JERRY AND BILL ADJUSTED GATES SO THAT EAST END OF GATES ARE FLOWING. THEY WERE FLOWING AT THE START OF WATERING BUT FLOW REDUCED OVER TIME AND THEY STOPPED AT SOME POINT.</t>
  </si>
  <si>
    <t>VISUALLY STRIP 3 APPEARS MORE GREEN AND THICK THAN STRIP 4. WATER REACHED END OF FIELD. THE AREA AROUND S4B SENSORS IS MOIST BUT AREA WHERE WIRES DIVE INTO GROUND IS DRY. WATER WAS EVENLY DISTRIBUTED IN PIPE AND FURROWS.</t>
  </si>
  <si>
    <t>LINEAR SPRINKLER AND SRI WERE WATERING FIELD. AFTER SRI STARTED HIS WATER IT MOST CERTAINLY DECREASED OUR FLOW RATE ON N1. WATER WAS UNIFORM AND EVEN, REACHED BOTTOM OF S3 AND S4. AIR VENT LEAKING NEAR SE CORNER OF FIELD.</t>
  </si>
  <si>
    <t>STARTED WATER IN EVENING AND WATERED OVERNIGHT.</t>
  </si>
  <si>
    <t>STARTED WATER AFTER MOWING STRIPS 3&amp;4. FLOW DROPPED PRIOR TO LEAVING SO I OPENED GATE VALVE EVEN MORE TO INCREASE FLOW BACK TO 200 GPM. JIMMY CALLED AT 4:13 PM TO LET ME KNOW HE SHUT OURS DOWN SO THEY COULD WATER OTHER FIELDS. THIS WAS AFTER CONFIRMING THIS DAY WAS A GOOD DAY TO WATER. LOTS OF RAIN 7/31-8/2.</t>
  </si>
  <si>
    <t>JIM AND PERRY CALLED ABOUT 10AM AND SAID LINEAR SYSTEM SHUT OFF. MAY OR MAY NOT BE DUE TO WATERING BOTH FIELDS AT ONCE. PERRY SAID LINEAR LIKELY SHUT OFF IN MIDDLE OF NIGHT SO PROBABLY NOT. BUT I TURNED OFF STRIPS 3&amp;4 ANYWAYS. VISUALLY, EAST SIDE OF STRIP 4 IS DRY DUE TO FLOWS DROPPING DURING PREVIOUS WATERINGS. THIS AREA DIDNT GET SOAKED AGAIN DUE TO HAVING TO TURN OFF WATER PREMATURELY.</t>
  </si>
  <si>
    <t>HOLLY STARTED THE WATER AND I TURNED IT OFF. EAST HALF OF STRIP 4 GOT SOME WATER BUT STILL NOT GREAT WATERING. IVE DETERMINED WATER IS LEAKING NEAR THE GATED PIPE TRAVELING  BACK UP AND THEN DOWN OTHER FURROWS. I STARTED MOVING DIRT TO CORRECT THIS ON 8/16/23</t>
  </si>
  <si>
    <t>LONG WATERING, FURROWS FULL OF WATER ALL THE WAY TO END AND IN EASTERN-MOST FURROWS.</t>
  </si>
  <si>
    <t>WATER VALVE OPENED QUITE A WAYS TO ACHIEVE EVEN 200 GPM. OTHER FIELDS LIKELY DRAWING FLOWS. WOULD NOT GO ABOVE 200 GPM. INCREASE IN FLOW RATE MEANS SOMEONE ELSE TURNED WATER OFF DURING THIS WATERING SESSION.</t>
  </si>
  <si>
    <t>PERCENT OF 1&amp;2/3&amp;4</t>
  </si>
  <si>
    <t>STRIPS 1 &amp; 2 AVGS &amp; TOTALS</t>
  </si>
  <si>
    <t>STRIPS 3 &amp; 4 AVGS &amp; TOTALS</t>
  </si>
  <si>
    <t>TOTAL ACRE FT. USED</t>
  </si>
  <si>
    <t>LOCATION</t>
  </si>
  <si>
    <t>east</t>
  </si>
  <si>
    <t>Flow meter was restricted due to a pack rat nest, thus no data is available. All data estimated. Flushed pipes prior to irrigation and removed rat nests from both ends of gated pipes.</t>
  </si>
  <si>
    <t>Repaired meter prior to watering.</t>
  </si>
  <si>
    <t>Some HOBO sensors did not get submerged in water.</t>
  </si>
  <si>
    <t>HOBO sensors accidentaly placed in Strips 3 &amp; 4.</t>
  </si>
  <si>
    <t>Did not use HOBOs. Seen I needed to water that very day.</t>
  </si>
  <si>
    <t>Jerry placed hobos on Thursday.</t>
  </si>
  <si>
    <t>Turned off morning of 6/2 @ 7:46am</t>
  </si>
  <si>
    <t>HOBO sensors were used and collected.</t>
  </si>
  <si>
    <t>HOBO sensors used and collected. Jerry placed and Michael collected.</t>
  </si>
  <si>
    <t>HOBO sensors used and collected. Michael placed and collected.</t>
  </si>
  <si>
    <t>Jerry and I removed 6" sensor from S4B on Friday afternoon. Will replace sensor on 7/13/24.</t>
  </si>
  <si>
    <t>Watered overnight.</t>
  </si>
  <si>
    <t>Had issues with linear which forced me to interupt watering session.</t>
  </si>
  <si>
    <t>Did not water due to limited amount of time on Friday and Saturday. Also, 1&amp;2 needs to be half of 3&amp;4.</t>
  </si>
  <si>
    <t>Performed surface runoff test with acclima sensors. Loggers did not log data, so no results.</t>
  </si>
  <si>
    <t>PERCENT OF 1&amp;2 VS. 3&amp;4</t>
  </si>
  <si>
    <t>AVG. GAL/MIN</t>
  </si>
  <si>
    <t>EAST</t>
  </si>
  <si>
    <t>RAN OVERNIGHT. FLOW METER AT 400GPM.</t>
  </si>
  <si>
    <t>WEST</t>
  </si>
  <si>
    <t>STARTED FRIDAY EVENING RAN OVERNIGHT.</t>
  </si>
  <si>
    <t>WATERED OVERNIGHT.</t>
  </si>
  <si>
    <t>STAFF TURNED ON VALVE TEMPORARILY WHEN REPAIRING A NEARBY VALVE: REASON FOR METER DISCREPANCY.</t>
  </si>
  <si>
    <t>TURNED OFF FROM APX. 9:45AM - 11AM FOR SYSTEM REPAIRS.</t>
  </si>
  <si>
    <t>NO IRRIGATION DUE TO 2 SIGNIFICANT RAIN EVENTS</t>
  </si>
  <si>
    <t>WATERED AT THE SAME TIME.</t>
  </si>
  <si>
    <t>Time (Mins)</t>
  </si>
  <si>
    <t>S1M (cm)</t>
  </si>
  <si>
    <t>Total in cm/hr</t>
  </si>
  <si>
    <t>S2M (cm)</t>
  </si>
  <si>
    <t>S3M (cm)</t>
  </si>
  <si>
    <t>S4M (cm)</t>
  </si>
  <si>
    <t>CSU FRUITA BIOCHAR INJECTION FIELD TRIAL SCHEDULE 2024</t>
  </si>
  <si>
    <t>TASK</t>
  </si>
  <si>
    <t>PERSONNEL/VENDOR</t>
  </si>
  <si>
    <t>COLLECT SAMPLES FIELD NUTRIENT TESTING</t>
  </si>
  <si>
    <t>COLLECTED SAMPLES USING GIDDINGS PROBE. WITH PERRY, JIM, AND BILL.</t>
  </si>
  <si>
    <t>N/P/K FERTLIZER/NUTRIENT APPLICATION IF NEEDED</t>
  </si>
  <si>
    <t>JIM FRYE/MICHAEL LOBATO</t>
  </si>
  <si>
    <t>PENDING SOIL TEST RESULTS</t>
  </si>
  <si>
    <t>ORDER APX. 6 CU/YDS OF BIOCHAR; ORDER ANY NUTRIENT ADDITIVES</t>
  </si>
  <si>
    <t>VGRID, BLOOM CITY</t>
  </si>
  <si>
    <t>FROM CA SHIP TO CSU RESERCH CENTER.</t>
  </si>
  <si>
    <t>SURVEY/MEASURE/GPS/DIVIDE TEST PLOTS</t>
  </si>
  <si>
    <t xml:space="preserve">MEASURE/MARK/FLAG/STAKE/PAINT/SIGNAGE. </t>
  </si>
  <si>
    <t>FIELD RESEED/INTERSEEDING/RE-CREASE FURROWS</t>
  </si>
  <si>
    <t>MARCH 1ST OR BEFORE</t>
  </si>
  <si>
    <t>SETUP IRRIGATION SYSTEM/INSTALL DATA COLLECTION INSTRUMENTS</t>
  </si>
  <si>
    <t>JIM FRYE/MICHAEL LOBATO/GERALD NELSON</t>
  </si>
  <si>
    <t>FLOW METERS, SOIL MOISTURE METERS, GATED PIPE, WATER SUPPLY HOSE FOR INJECTION MACHINE.</t>
  </si>
  <si>
    <t>COLLECT SAMPLES PRE-TRIAL SOIL TESTING</t>
  </si>
  <si>
    <t>WARD LABS</t>
  </si>
  <si>
    <t>BIOCHAR INJECTION</t>
  </si>
  <si>
    <t>DRYJECT, INC.</t>
  </si>
  <si>
    <t>AUGERED HOLES FOR STATIONS AND SENSORS USING RAYS SKID STEER</t>
  </si>
  <si>
    <t>RAY HEDGECOKE</t>
  </si>
  <si>
    <t>FINALIZED SENSOR/STATION INSTALL, BACKFILLED SOIL</t>
  </si>
  <si>
    <t>HAY CUTTING 1 - MEASURE BIOMASS PRIOR TO HAYING/COLLECT SAMPLES</t>
  </si>
  <si>
    <t>MICHAEL LOBATO/ASSISTANTS</t>
  </si>
  <si>
    <t>1 DAY PRIOR TO HAYING!</t>
  </si>
  <si>
    <t>HAY CUTTING 2 - MEASURE BIOMASS PRIOR TO HAYING/COLLECT SAMPLES</t>
  </si>
  <si>
    <t>JIMMY/BILL SPRAYED FIELD WITH A SELECTIVE HERBICIDE</t>
  </si>
  <si>
    <t>JIM/BILL</t>
  </si>
  <si>
    <t>VERIFY QTY OF HERBICIDE/ACRE AND DATE.</t>
  </si>
  <si>
    <t>INSTALLED STARLINK AND MOVED ALL EQUIPMENT TO SHED NEAR TECH BUILDING.</t>
  </si>
  <si>
    <t>MICHAEL/HOLLY</t>
  </si>
  <si>
    <t>HAY CUTTING 3 - MEASURE BIOMASS PRIOR TO HAYING/COLLECT SAMPLES</t>
  </si>
  <si>
    <t>HAY CUTTING 4 - MEASURE BIOMASS PRIOR TO HAYING/COLLECT SAMPLES</t>
  </si>
  <si>
    <t>COLLECT SAMPLES POST-TRIAL SOIL TESTING</t>
  </si>
  <si>
    <t>SUBMIT FIELD TRIAL REPORT TO PARTIES</t>
  </si>
  <si>
    <t>MANUAL DATA DOWNLOADING FROM LOGGERS</t>
  </si>
  <si>
    <t>MICHAEL/HOLLY/JERRY</t>
  </si>
  <si>
    <t>MICHAEL/BILL</t>
  </si>
  <si>
    <t>CLEAN FURROWS IF NEEDED</t>
  </si>
  <si>
    <t>MICHAEL</t>
  </si>
  <si>
    <t>JERRY DOWNLOADED 4/9/24</t>
  </si>
  <si>
    <t>FERTILIZED FIELD USING 5300 TRACTOR</t>
  </si>
  <si>
    <t>SPRAY FIELD FOR WEEDS</t>
  </si>
  <si>
    <t>BILL SPOT SPRAYED FOXTAILS IN APRIL.</t>
  </si>
  <si>
    <t>SETUP IRRIGATION SYSTEM</t>
  </si>
  <si>
    <t>1 DAY PRIOR TO CUTTING</t>
  </si>
  <si>
    <t>DRAIN PIPES, STORE FLOW METER ETC.</t>
  </si>
  <si>
    <t>6-12-23 Biomass in grams</t>
  </si>
  <si>
    <t>Biomass in grams</t>
  </si>
  <si>
    <t>Strip 1</t>
  </si>
  <si>
    <t>Strip 2</t>
  </si>
  <si>
    <t>Strip 3</t>
  </si>
  <si>
    <t>Strip 4</t>
  </si>
  <si>
    <t>6-12-23 BIOMASS (g)</t>
  </si>
  <si>
    <t>7/25/2023 BIOMASS (g)</t>
  </si>
  <si>
    <t>10/5/2023 BIOMASS (g)</t>
  </si>
  <si>
    <t xml:space="preserve">Location </t>
  </si>
  <si>
    <t xml:space="preserve">Wet  </t>
  </si>
  <si>
    <t xml:space="preserve">24 hours </t>
  </si>
  <si>
    <t xml:space="preserve">48 hours </t>
  </si>
  <si>
    <t xml:space="preserve">Wet </t>
  </si>
  <si>
    <t>48 hours</t>
  </si>
  <si>
    <t>Wet</t>
  </si>
  <si>
    <t>Dry</t>
  </si>
  <si>
    <t xml:space="preserve">Average </t>
  </si>
  <si>
    <t>WET</t>
  </si>
  <si>
    <t>DRY</t>
  </si>
  <si>
    <t>DRY AVG.</t>
  </si>
  <si>
    <t>STRIP AVG.</t>
  </si>
  <si>
    <t>TONS/ACRE</t>
  </si>
  <si>
    <t>BC/CONTROL YIELD %</t>
  </si>
  <si>
    <t xml:space="preserve">S1T </t>
  </si>
  <si>
    <t>SEM</t>
  </si>
  <si>
    <t xml:space="preserve">S1M </t>
  </si>
  <si>
    <t xml:space="preserve">S1B </t>
  </si>
  <si>
    <t>VAR 1</t>
  </si>
  <si>
    <t>F-Test Two-Sample for Variances</t>
  </si>
  <si>
    <t xml:space="preserve">S2T </t>
  </si>
  <si>
    <t>VAR2</t>
  </si>
  <si>
    <t xml:space="preserve">S2M </t>
  </si>
  <si>
    <t> </t>
  </si>
  <si>
    <t xml:space="preserve">S2B </t>
  </si>
  <si>
    <t>Mean</t>
  </si>
  <si>
    <t xml:space="preserve">S3T </t>
  </si>
  <si>
    <t>Variance</t>
  </si>
  <si>
    <t xml:space="preserve">S3M </t>
  </si>
  <si>
    <t>Observations</t>
  </si>
  <si>
    <t xml:space="preserve">S3B </t>
  </si>
  <si>
    <t>df</t>
  </si>
  <si>
    <t xml:space="preserve">S4T </t>
  </si>
  <si>
    <t>F</t>
  </si>
  <si>
    <t xml:space="preserve">S4M </t>
  </si>
  <si>
    <t>P(F&lt;=f) one-tail</t>
  </si>
  <si>
    <t xml:space="preserve">S4B </t>
  </si>
  <si>
    <t>F Critical one-tail</t>
  </si>
  <si>
    <t>Ttest</t>
  </si>
  <si>
    <t>Var 3</t>
  </si>
  <si>
    <t>Var4</t>
  </si>
  <si>
    <t xml:space="preserve">% change </t>
  </si>
  <si>
    <t xml:space="preserve">mean wet weight </t>
  </si>
  <si>
    <t>T Test</t>
  </si>
  <si>
    <t>Var1</t>
  </si>
  <si>
    <t>Var3</t>
  </si>
  <si>
    <t>WET (g)</t>
  </si>
  <si>
    <t>DRY (g)</t>
  </si>
  <si>
    <t>AVG. H2O (g)</t>
  </si>
  <si>
    <t>H2O %</t>
  </si>
  <si>
    <t>BIOMASS DRY AVG. (g)</t>
  </si>
  <si>
    <t>STRIP BIOMASS AVG. (g)</t>
  </si>
  <si>
    <t>BIOMASS BC/CONTROL YIELD %</t>
  </si>
  <si>
    <t>6/6/2025 (4 1/4 m2)</t>
  </si>
  <si>
    <t>7/28/2025 (1 quarter m2)</t>
  </si>
  <si>
    <t>10/28/2025 (4 1/4 m2)</t>
  </si>
  <si>
    <t>WET WEIGHT IN BAG (g)</t>
  </si>
  <si>
    <t>WET MINUS BAG 52.6 g</t>
  </si>
  <si>
    <t>DRY WEIGHT IN BAG</t>
  </si>
  <si>
    <t>DRY MINUS BAG 52.6</t>
  </si>
  <si>
    <t>SAMPLE DATE</t>
  </si>
  <si>
    <t>SAMPLE AREA (m2)</t>
  </si>
  <si>
    <t>(4) 1/4m2 area</t>
  </si>
  <si>
    <t>(1) 1/4m2 area</t>
  </si>
  <si>
    <t>STRIP</t>
  </si>
  <si>
    <t>3 IN. (PSI)</t>
  </si>
  <si>
    <t>6 IN. (PSI)</t>
  </si>
  <si>
    <t>9 IN. (PSI)</t>
  </si>
  <si>
    <t>S1T</t>
  </si>
  <si>
    <t>S1M</t>
  </si>
  <si>
    <t>S1B</t>
  </si>
  <si>
    <t>S2T</t>
  </si>
  <si>
    <t>S2M</t>
  </si>
  <si>
    <t>&gt;800</t>
  </si>
  <si>
    <t>CAN'T GET PAST 3".</t>
  </si>
  <si>
    <t>S2B</t>
  </si>
  <si>
    <t>S3T</t>
  </si>
  <si>
    <t>S3M</t>
  </si>
  <si>
    <t>S3B</t>
  </si>
  <si>
    <t>S4T</t>
  </si>
  <si>
    <t>CAN'T GET PAST 3"</t>
  </si>
  <si>
    <t>S4M</t>
  </si>
  <si>
    <t>CAN'T GET PAST 6".</t>
  </si>
  <si>
    <t>S4B</t>
  </si>
  <si>
    <t>300 </t>
  </si>
  <si>
    <t>500 </t>
  </si>
  <si>
    <t>400 </t>
  </si>
  <si>
    <t>200 </t>
  </si>
  <si>
    <t>350 </t>
  </si>
  <si>
    <t>425 </t>
  </si>
  <si>
    <t>450 </t>
  </si>
  <si>
    <t>550 </t>
  </si>
  <si>
    <t>600 </t>
  </si>
  <si>
    <t>700 </t>
  </si>
  <si>
    <t>800 </t>
  </si>
  <si>
    <t>&gt;1000 </t>
  </si>
  <si>
    <t>&gt;1000</t>
  </si>
  <si>
    <t>Can't get past 3"</t>
  </si>
  <si>
    <t>can't get past 6"</t>
  </si>
  <si>
    <t xml:space="preserve">&gt;1000		</t>
  </si>
  <si>
    <t>CANT GET PAST 6"</t>
  </si>
  <si>
    <t>CANT GET PAST 3"</t>
  </si>
  <si>
    <t>TIME IN</t>
  </si>
  <si>
    <t>TIME OUT</t>
  </si>
  <si>
    <t>TOTAL TIME (HRS)</t>
  </si>
  <si>
    <t>LOCATION/VENDOR</t>
  </si>
  <si>
    <t>COST</t>
  </si>
  <si>
    <t>TOTAL MILES</t>
  </si>
  <si>
    <t>9:00AM</t>
  </si>
  <si>
    <t>1:00PM</t>
  </si>
  <si>
    <t>SAMPLED SOILS WITH PERRY, JIMMY, AND BILL USING GIDDINGS PROBE.</t>
  </si>
  <si>
    <t>CSU GVRC FRUITA</t>
  </si>
  <si>
    <t>PERRY WAS GOING TO COVER COST FOR NUTRIENT TESTS FOR SOILS. WE SAMPLED 3 TIMES FROM EACH FIELD: CONTROL &amp; TEST.</t>
  </si>
  <si>
    <t>RESEARCHING SOIL MONITORS, PLANNING TRIAL</t>
  </si>
  <si>
    <t>HOME</t>
  </si>
  <si>
    <t>DRAFTED TRIAL PLAN</t>
  </si>
  <si>
    <t>UNLOADED FREIGHT TRUCK - BIOCHAR DELIVERY</t>
  </si>
  <si>
    <t>PURCHASED FERTILIZER AND DELIVERED TO CSU</t>
  </si>
  <si>
    <t>CHECKED FIELD TO SEE IF ITS DRY ENOUGH TO SPREAD FERTILIZER TOMORROW</t>
  </si>
  <si>
    <t>SPREAD FERTILIZER USING MY TRACTOR AND SPREADER</t>
  </si>
  <si>
    <t>COLLECTED SOIL SAMPLES FROM EACH STRIP</t>
  </si>
  <si>
    <t>HOLLY TOOK NOTES AND HELPED SAMPLE.</t>
  </si>
  <si>
    <t>DRILLED DRYLAND GRASS SEED WITH JIM FRY. SHIPPED SOIL SAMPLES TO WARD LABS.</t>
  </si>
  <si>
    <t>SOIL SAMPLE TESTS: SHA, Si, PLFA. DRILLED 30LBS OF DRYLAND GRASS MIX FROM SOUTHWEST SEED.</t>
  </si>
  <si>
    <t>UPDATED 206X MODULES WITH HOLLY AND JERRY. ASSEMBLED BOXES AND PV'S ONTO POSTS</t>
  </si>
  <si>
    <t>JEFF PIEPER MET US THERE TO PROVIDE ASSISTANCE/ADVICE.</t>
  </si>
  <si>
    <t>MOVED BOXES, PV PANELS AND POSTS BACK INTO EQUIPMENT BUILDING</t>
  </si>
  <si>
    <t>FIRST INJECTION ATTEMPT. SMALL HONDA PUMP COULDN’T SUPPLY ENOUGH PRESSURE TO DRYJECT MACHINE.</t>
  </si>
  <si>
    <t xml:space="preserve">BIOCHAR INJECTION DAY </t>
  </si>
  <si>
    <t>AUGERED SENSOR HOLES AND LOGGER HOLES WITH RAY HEDGECOKES SKID STEER.</t>
  </si>
  <si>
    <t>COMPLETED SENSOR AND LOGGER INSTALLATION</t>
  </si>
  <si>
    <t>RE-CREASED FIELD USING CSU TRACTOR AND CREASER</t>
  </si>
  <si>
    <t>MOVED DIRT FROM ACROSS ROAD TO NE CORNER OF FIELD. CUT SHORT DUE TO RIGHT FRONT TIRE BLOWING OUT ON KUBOTA.</t>
  </si>
  <si>
    <t>REPLACED S3M BATTERY</t>
  </si>
  <si>
    <t>SAMPLED SOILS FOR FULL ANALYSIS. SAMPLED HAY, SPAD, OTHER SEASON ENDING DATA COLLECTION</t>
  </si>
  <si>
    <t>MOWED FIELD WITH MY ROTARY CUTTER AND TRACTOR</t>
  </si>
  <si>
    <t>MICHAEL LOBATO</t>
  </si>
  <si>
    <t>SAMPLED SOILS, REPLACED S4B LOGGER, PERRY SHOWED US HOBO TEMP SENSORS AND FURROW FLUMES. SAMPLES MAILED 3/16/24</t>
  </si>
  <si>
    <t>HOLLY, JERRY, MYSELF, AND PERRY.</t>
  </si>
  <si>
    <t>INSTALLED 12 FURROW FLUMES</t>
  </si>
  <si>
    <t>FIXED FURROWS AT END OF STRIP 1</t>
  </si>
  <si>
    <t xml:space="preserve">CLEANED FURROWS WITH 5 ROW CREASER, APPLIED FERTILIZER TO STRIPS THAT NEEDED IT. </t>
  </si>
  <si>
    <t>MICHAEL, HOLLY, JERRY</t>
  </si>
  <si>
    <t>,</t>
  </si>
  <si>
    <t>MOWED FIELD AFTER HAY SAMPLES WITH MY EQUIPMENT</t>
  </si>
  <si>
    <t>3:00PM</t>
  </si>
  <si>
    <t>4:00PM</t>
  </si>
  <si>
    <t>COLLECTED HAY SAMPLES</t>
  </si>
  <si>
    <t>MOWED FIELD USING 5300 TRACTOR AND SQUEELER ROTARY CUTTER (BRUSH HOG)</t>
  </si>
  <si>
    <t xml:space="preserve">MICHAEL </t>
  </si>
  <si>
    <t>CHARLIE</t>
  </si>
  <si>
    <t>SHIPPED SAMPLES AT USPS</t>
  </si>
  <si>
    <t>MACHINE WIDTH (FT)</t>
  </si>
  <si>
    <t>ACRE LENGTH (FT)</t>
  </si>
  <si>
    <t>ACRE LENGTH (MI)</t>
  </si>
  <si>
    <t>TRAVEL SPEED (MPH)</t>
  </si>
  <si>
    <t>COVERAGE TIME/ACRE (HRS)</t>
  </si>
  <si>
    <t>COVERAGE TIME/5 ACRES (HRS)</t>
  </si>
  <si>
    <t>COVERAGE TIME/10 ACRE (HRS)</t>
  </si>
  <si>
    <t>COVERAGE TIME/20 ACRE (HRS)</t>
  </si>
  <si>
    <t>COVERAGE TIME/40 ACRE (HRS)</t>
  </si>
  <si>
    <t>STRIP 1</t>
  </si>
  <si>
    <t>STRIP 2</t>
  </si>
  <si>
    <t>STRIP 3</t>
  </si>
  <si>
    <t>STRIP 4</t>
  </si>
  <si>
    <t>METHODOLOGY</t>
  </si>
  <si>
    <t>BIOCHAR INJ.</t>
  </si>
  <si>
    <t>CONTROL (NO AMEND.)</t>
  </si>
  <si>
    <t>STRIPS 1 &amp; 2 GET 50% OF WATER BY FREQUENCY THAN STIPS 3 &amp; 4. SOIL SAMPLES COLLECTED IN MIDDLE OF STRIP - TOP, MID, BOTTOM OF FIELD</t>
  </si>
  <si>
    <t>2023 RECOMMENDATIONS</t>
  </si>
  <si>
    <t>N</t>
  </si>
  <si>
    <t>P2O5</t>
  </si>
  <si>
    <t>K2O</t>
  </si>
  <si>
    <t>AVG K</t>
  </si>
  <si>
    <t>FIELD N1 (STRIPS 1 &amp; 2)</t>
  </si>
  <si>
    <t>LBS OF UREA</t>
  </si>
  <si>
    <t>LBS OF 11-52-0</t>
  </si>
  <si>
    <t>LBS OF SULFATE OF POTASH</t>
  </si>
  <si>
    <t>FIELD N2 (STRIPS 3 &amp; 4)</t>
  </si>
  <si>
    <t>TOTALS</t>
  </si>
  <si>
    <t>50 LB BAGS TO BUY</t>
  </si>
  <si>
    <t>2024 FERTILIZER RECOMMENDATIONS</t>
  </si>
  <si>
    <t>SOURCE %</t>
  </si>
  <si>
    <t>STRIP 1 (BIOCHAR, HALF WATER)</t>
  </si>
  <si>
    <t>LBS. OF SOURCE TO APPLY</t>
  </si>
  <si>
    <t>STRIP 2 (CONTROL, HALF WATER)</t>
  </si>
  <si>
    <t>STRIP 3 (BIOCHAR, FULL WATER)</t>
  </si>
  <si>
    <t>STRIP 4 (CONTROL, FULL WATER)</t>
  </si>
  <si>
    <t>TOTAL LBS. OF PRODUCT TO PURCHASE</t>
  </si>
  <si>
    <t>SOLD IN ? LB. BAGS:</t>
  </si>
  <si>
    <t>HOW MANY BAGS TO PURCHASE</t>
  </si>
  <si>
    <t>APX. COST PER BAG</t>
  </si>
  <si>
    <t>APX. TOTAL</t>
  </si>
  <si>
    <t>ELEMENT (LBS./ACRE) RATE</t>
  </si>
  <si>
    <t>P</t>
  </si>
  <si>
    <t>K</t>
  </si>
  <si>
    <t>Mn</t>
  </si>
  <si>
    <t>46-0-0 UREA (N)</t>
  </si>
  <si>
    <t>11-52-1 (PHOSPHORUS)</t>
  </si>
  <si>
    <t>11, 52, 0%</t>
  </si>
  <si>
    <t>POTASSIUM SULFATE (K2SO4)</t>
  </si>
  <si>
    <t>0, 0, 50%</t>
  </si>
  <si>
    <t>MANGANESE SULFATE (MNSO4)</t>
  </si>
  <si>
    <t>TOTAL LBS. OF FERT. NEEDED</t>
  </si>
  <si>
    <t>2025 FERTILIZER RECOMMENDATIONS</t>
  </si>
  <si>
    <t>STRIP 1 RECOMMENDED (LBS/ACRE)</t>
  </si>
  <si>
    <t>STRIP 2 RECOMMENDED (LBS/ACRE)</t>
  </si>
  <si>
    <t>STRIP 3 RECOMMENDED (LBS/ACRE)</t>
  </si>
  <si>
    <t>STRIP 4 RECOMMENDED (LBS/ACRE)</t>
  </si>
  <si>
    <t>% APPLIED VS. COMPANION STRIP</t>
  </si>
  <si>
    <t>CAWA Ag Drought Resilience Grant - Biochar Injection Concept</t>
  </si>
  <si>
    <t>Fair and Reasonable Estimate</t>
  </si>
  <si>
    <t>Prepared Date: 11/20/2022</t>
  </si>
  <si>
    <t>Name of Applicant: Michael Lobato</t>
  </si>
  <si>
    <t>*I.e. hours (HRS), cubic yards (CY), square feet (SQFT), lump sum (LS) etc.</t>
  </si>
  <si>
    <t>Name of Project: Biochar Injection Concept</t>
  </si>
  <si>
    <t>** List each additional match source and amount below</t>
  </si>
  <si>
    <t>Biochar Injection Concept Budget</t>
  </si>
  <si>
    <t>Activity or Item</t>
  </si>
  <si>
    <t>Units*</t>
  </si>
  <si>
    <t># of Units</t>
  </si>
  <si>
    <t>Cost per Unit</t>
  </si>
  <si>
    <t>Sub-Total</t>
  </si>
  <si>
    <t>Funding Requested</t>
  </si>
  <si>
    <t>Applicant Match</t>
  </si>
  <si>
    <t>Total</t>
  </si>
  <si>
    <t>Comments</t>
  </si>
  <si>
    <t>Fuel Mileage</t>
  </si>
  <si>
    <t>MILE</t>
  </si>
  <si>
    <t>My contribution</t>
  </si>
  <si>
    <t>Any organic nutrients/inoculants</t>
  </si>
  <si>
    <t>EACH</t>
  </si>
  <si>
    <t>Pre and Post Soil Testing</t>
  </si>
  <si>
    <t>TESTS</t>
  </si>
  <si>
    <t>Biochar Application - Paid to DryJect Franchisee - Travel</t>
  </si>
  <si>
    <t>TRAVEL</t>
  </si>
  <si>
    <t>Unforseen Expenses/Buffer</t>
  </si>
  <si>
    <t>Labor</t>
  </si>
  <si>
    <t>HRS</t>
  </si>
  <si>
    <t>Biochar Application - Paid to DryJect Franchisee</t>
  </si>
  <si>
    <t>SQ FT</t>
  </si>
  <si>
    <t>Donation from Dry-Ject</t>
  </si>
  <si>
    <t>Biochar</t>
  </si>
  <si>
    <t>CY</t>
  </si>
  <si>
    <t>Citizens for Clean Air G.J. via BASF</t>
  </si>
  <si>
    <t>Donation from CCA GJ</t>
  </si>
  <si>
    <t>Total Project Cost</t>
  </si>
  <si>
    <t>TOTAL REQUESTED FROM CAWA GRANT</t>
  </si>
  <si>
    <t>LENGTH (FT.)</t>
  </si>
  <si>
    <t>WIDTH (FT.)</t>
  </si>
  <si>
    <t>DEPTH (IN.)</t>
  </si>
  <si>
    <t>DIAMETER (IN.)</t>
  </si>
  <si>
    <t>RADIUS (IN.)</t>
  </si>
  <si>
    <t>VOLUME (CU.IN.)</t>
  </si>
  <si>
    <t>VOLUME (CU.YDS)</t>
  </si>
  <si>
    <t>SQ.FT.</t>
  </si>
  <si>
    <t>AREA (ACRES)</t>
  </si>
  <si>
    <t># OF HOLES</t>
  </si>
  <si>
    <t>INJECTION HOLE</t>
  </si>
  <si>
    <t># OF HOLES/ACRE</t>
  </si>
  <si>
    <t>6"X6" GRID PATTERN, 9 POINTS/SQ.FT.</t>
  </si>
  <si>
    <t>VOLUME OF ALL INJ. POINTS</t>
  </si>
  <si>
    <t>(5.9CU.YDS/ACRE). ORDER 8 CUBIC YARDS</t>
  </si>
  <si>
    <t>RETAIN</t>
  </si>
  <si>
    <t>TIME</t>
  </si>
  <si>
    <t>% OF WATER LOSS</t>
  </si>
  <si>
    <t>TIME ELAPSED (HRS)</t>
  </si>
  <si>
    <t>BIOCHAR</t>
  </si>
  <si>
    <t>VOLUME (mL)</t>
  </si>
  <si>
    <t>WEIGHT (g)</t>
  </si>
  <si>
    <t>1ST WATER TO SAT. (ml)</t>
  </si>
  <si>
    <t>2ND WATER TO SAT. (ml)</t>
  </si>
  <si>
    <t>TOTAL WATER AD/ABSORBED (ml)</t>
  </si>
  <si>
    <t>WATER WEIGHT (g)</t>
  </si>
  <si>
    <t>WATER WEIGHT:MATERIAL WEIGHT</t>
  </si>
  <si>
    <t>FINAL CONTAINER WEIGHT</t>
  </si>
  <si>
    <t>WEIGHT CHECK (g) 2/6/23</t>
  </si>
  <si>
    <t>WEIGHT CHECK (g)</t>
  </si>
  <si>
    <t>WEIGHT CHECK (g) 2/7/23</t>
  </si>
  <si>
    <t>WEIGHT CHECK TIME</t>
  </si>
  <si>
    <t>ID</t>
  </si>
  <si>
    <t>TREAT.</t>
  </si>
  <si>
    <t>WET WEIGHT (g)</t>
  </si>
  <si>
    <t>DRY WEIGHT (g)</t>
  </si>
  <si>
    <t>% WATER</t>
  </si>
  <si>
    <t>AVG. DRY WEIGHT (g)</t>
  </si>
  <si>
    <t>AVG. % WATER</t>
  </si>
  <si>
    <t>BIOCHAR STRIP % MORE WATER THAN CONTROL</t>
  </si>
  <si>
    <t>BULK DENSITY (g/cm3)</t>
  </si>
  <si>
    <t>AVG. STRIP BULK DENSITY (g/cm3)</t>
  </si>
  <si>
    <t>% DIF.</t>
  </si>
  <si>
    <t>AVG. OF BOTH BC VS. BOTH CONTROLS</t>
  </si>
  <si>
    <t>% DIF. BC STRIPS VS. CONTROLS</t>
  </si>
  <si>
    <t>Volume =</t>
  </si>
  <si>
    <t>NORTH=BETWEEN T &amp; M LOGGER</t>
  </si>
  <si>
    <t>STRIP 1 NORTH</t>
  </si>
  <si>
    <t>BIOCHAR, 1/2 WATER</t>
  </si>
  <si>
    <t>9.68 cm3</t>
  </si>
  <si>
    <t>SOUTH=BETWEEN M &amp; B LOGGER</t>
  </si>
  <si>
    <t>STRIP 1 SOUTH</t>
  </si>
  <si>
    <t>STRIP 2 NORTH</t>
  </si>
  <si>
    <t>CONTROL, 1/2 WATER</t>
  </si>
  <si>
    <t>STRIP 2 SOUTH</t>
  </si>
  <si>
    <t>STRIP 3 NORTH</t>
  </si>
  <si>
    <t>BIOCHAR, FULL WATER</t>
  </si>
  <si>
    <t>STRIP 3 SOUTH</t>
  </si>
  <si>
    <t>STRIP 4 NORTH</t>
  </si>
  <si>
    <t>CONTROL, FULL WATER</t>
  </si>
  <si>
    <t>STRIP 4 SOUTH</t>
  </si>
  <si>
    <t>Sample_no</t>
  </si>
  <si>
    <t>State</t>
  </si>
  <si>
    <t>Site</t>
  </si>
  <si>
    <t>Treatment</t>
  </si>
  <si>
    <t>Plot</t>
  </si>
  <si>
    <t>Rep</t>
  </si>
  <si>
    <t>Depth</t>
  </si>
  <si>
    <t>2 mm sieved bulk density (g/cm3)</t>
  </si>
  <si>
    <t>% Total C</t>
  </si>
  <si>
    <t>% Total N</t>
  </si>
  <si>
    <t>% Inorganic Carbon</t>
  </si>
  <si>
    <t>% Organic Carbon</t>
  </si>
  <si>
    <t>Total C (g/cm2)</t>
  </si>
  <si>
    <t>Total Soil C (g/m2)</t>
  </si>
  <si>
    <t>Total Soil C (t/ha)</t>
  </si>
  <si>
    <t>Organic C (g/cm2)</t>
  </si>
  <si>
    <t>Organic C (g/m2)</t>
  </si>
  <si>
    <t>Organic C (t/ha)</t>
  </si>
  <si>
    <t>42_CO_Lobato_BF_p1_r1_0</t>
  </si>
  <si>
    <t>CO</t>
  </si>
  <si>
    <t>Lobato</t>
  </si>
  <si>
    <t>BF</t>
  </si>
  <si>
    <t>p1</t>
  </si>
  <si>
    <t>r1</t>
  </si>
  <si>
    <t>43_CO_Lobato_BF_p1_r2_0</t>
  </si>
  <si>
    <t>r2</t>
  </si>
  <si>
    <t>44_CO_Lobato_BF_p1_r3_0</t>
  </si>
  <si>
    <t>r3</t>
  </si>
  <si>
    <t>48_CO_Lobato_NF_p1_r1_0</t>
  </si>
  <si>
    <t>NF</t>
  </si>
  <si>
    <t>49_CO_Lobato_NF_p1_r2_0</t>
  </si>
  <si>
    <t>50_CO_Lobato_NF_p1_r3_0</t>
  </si>
  <si>
    <t>datetime</t>
  </si>
  <si>
    <t>BattV_Min_S1T</t>
  </si>
  <si>
    <t>BattV_Min_S1B</t>
  </si>
  <si>
    <t>BattV_Min_S1M</t>
  </si>
  <si>
    <t>BattV_Min_S2B</t>
  </si>
  <si>
    <t>BattV_Min_S2M</t>
  </si>
  <si>
    <t>BattV_Min_S2T</t>
  </si>
  <si>
    <t>BattV_Min_S3B</t>
  </si>
  <si>
    <t>BattV_Min_S3M</t>
  </si>
  <si>
    <t>BattV_Min_S3T</t>
  </si>
  <si>
    <t>BattV_Min_S4B</t>
  </si>
  <si>
    <t>BattV_Min_S4M</t>
  </si>
  <si>
    <t>BattV_Min_S4T</t>
  </si>
  <si>
    <t>EC_1_ratio_S1_S2_B_daily</t>
  </si>
  <si>
    <t>EC_1_ratio_S1_S2_M_daily</t>
  </si>
  <si>
    <t>EC_1_ratio_S1_S2_T_daily</t>
  </si>
  <si>
    <t>EC_1_ratio_S3_S4_B_daily</t>
  </si>
  <si>
    <t>EC_1_ratio_S3_S4_M_daily</t>
  </si>
  <si>
    <t>EC_1_ratio_S3_S4_T_daily</t>
  </si>
  <si>
    <t>EC_1_raw_S1_B_daily</t>
  </si>
  <si>
    <t>EC_1_raw_S1_M_daily</t>
  </si>
  <si>
    <t>EC_1_raw_S1_T_daily</t>
  </si>
  <si>
    <t>EC_1_raw_S2_B_daily</t>
  </si>
  <si>
    <t>EC_1_raw_S2_M_daily</t>
  </si>
  <si>
    <t>EC_1_raw_S2_T_daily</t>
  </si>
  <si>
    <t>EC_1_raw_S3_B_daily</t>
  </si>
  <si>
    <t>EC_1_raw_S3_M_daily</t>
  </si>
  <si>
    <t>EC_1_raw_S3_T_daily</t>
  </si>
  <si>
    <t>EC_1_raw_S4_B_daily</t>
  </si>
  <si>
    <t>EC_1_raw_S4_M_daily</t>
  </si>
  <si>
    <t>EC_1_raw_S4_T_daily</t>
  </si>
  <si>
    <t>EC_2_ratio_S1_S2_B_daily</t>
  </si>
  <si>
    <t>EC_2_ratio_S1_S2_M_daily</t>
  </si>
  <si>
    <t>EC_2_ratio_S1_S2_T_daily</t>
  </si>
  <si>
    <t>EC_2_ratio_S3_S4_B_daily</t>
  </si>
  <si>
    <t>EC_2_ratio_S3_S4_M_daily</t>
  </si>
  <si>
    <t>EC_2_ratio_S3_S4_T_daily</t>
  </si>
  <si>
    <t>EC_2_raw_S1_B_daily</t>
  </si>
  <si>
    <t>EC_2_raw_S1_M_daily</t>
  </si>
  <si>
    <t>EC_2_raw_S1_T_daily</t>
  </si>
  <si>
    <t>EC_2_raw_S2_B_daily</t>
  </si>
  <si>
    <t>EC_2_raw_S2_M_daily</t>
  </si>
  <si>
    <t>EC_2_raw_S2_T_daily</t>
  </si>
  <si>
    <t>EC_2_raw_S3_B_daily</t>
  </si>
  <si>
    <t>EC_2_raw_S3_M_daily</t>
  </si>
  <si>
    <t>EC_2_raw_S3_T_daily</t>
  </si>
  <si>
    <t>EC_2_raw_S4_B_daily</t>
  </si>
  <si>
    <t>EC_2_raw_S4_M_daily</t>
  </si>
  <si>
    <t>EC_2_raw_S4_T_daily</t>
  </si>
  <si>
    <t>EC_3_ratio_S1_S2_B_daily</t>
  </si>
  <si>
    <t>EC_3_ratio_S1_S2_M_daily</t>
  </si>
  <si>
    <t>EC_3_ratio_S1_S2_T_daily</t>
  </si>
  <si>
    <t>EC_3_ratio_S3_S4_B_daily</t>
  </si>
  <si>
    <t>EC_3_ratio_S3_S4_M_daily</t>
  </si>
  <si>
    <t>EC_3_ratio_S3_S4_T_daily</t>
  </si>
  <si>
    <t>EC_3_raw_S1_B_daily</t>
  </si>
  <si>
    <t>EC_3_raw_S1_M_daily</t>
  </si>
  <si>
    <t>EC_3_raw_S1_T_daily</t>
  </si>
  <si>
    <t>EC_3_raw_S2_B_daily</t>
  </si>
  <si>
    <t>EC_3_raw_S2_M_daily</t>
  </si>
  <si>
    <t>EC_3_raw_S2_T_daily</t>
  </si>
  <si>
    <t>EC_3_raw_S3_B_daily</t>
  </si>
  <si>
    <t>EC_3_raw_S3_M_daily</t>
  </si>
  <si>
    <t>EC_3_raw_S3_T_daily</t>
  </si>
  <si>
    <t>EC_3_raw_S4_B_daily</t>
  </si>
  <si>
    <t>EC_3_raw_S4_M_daily</t>
  </si>
  <si>
    <t>EC_3_raw_S4_T_daily</t>
  </si>
  <si>
    <t>precip_sum</t>
  </si>
  <si>
    <t>SWC_ratio_S1_S2_B_daily</t>
  </si>
  <si>
    <t>SWC_ratio_S1_S2_M_daily</t>
  </si>
  <si>
    <t>SWC_ratio_S1_S2_T_daily</t>
  </si>
  <si>
    <t>SWC_ratio_S3_S4_B_daily</t>
  </si>
  <si>
    <t>SWC_ratio_S3_S4_M_daily</t>
  </si>
  <si>
    <t>SWC_ratio_S3_S4_T_daily</t>
  </si>
  <si>
    <t>SWC_raw_S1_B_daily</t>
  </si>
  <si>
    <t>SWC_raw_S1_M_daily</t>
  </si>
  <si>
    <t>SWC_raw_S1_T_daily</t>
  </si>
  <si>
    <t>SWC_raw_S2_B_daily</t>
  </si>
  <si>
    <t>SWC_raw_S2_M_daily</t>
  </si>
  <si>
    <t>SWC_raw_S2_T_daily</t>
  </si>
  <si>
    <t>SWC_raw_S3_B_daily</t>
  </si>
  <si>
    <t>SWC_raw_S3_M_daily</t>
  </si>
  <si>
    <t>SWC_raw_S3_T_daily</t>
  </si>
  <si>
    <t>SWC_raw_S4_B_daily</t>
  </si>
  <si>
    <t>SWC_raw_S4_M_daily</t>
  </si>
  <si>
    <t>SWC_raw_S4_T_daily</t>
  </si>
  <si>
    <t>T_1_ratio_S1_S2_B_daily</t>
  </si>
  <si>
    <t>T_1_ratio_S1_S2_M_daily</t>
  </si>
  <si>
    <t>T_1_ratio_S1_S2_T_daily</t>
  </si>
  <si>
    <t>T_1_ratio_S3_S4_B_daily</t>
  </si>
  <si>
    <t>T_1_ratio_S3_S4_M_daily</t>
  </si>
  <si>
    <t>T_1_ratio_S3_S4_T_daily</t>
  </si>
  <si>
    <t>T_1_raw_S1_B_daily</t>
  </si>
  <si>
    <t>T_1_raw_S1_M_daily</t>
  </si>
  <si>
    <t>T_1_raw_S1_T_daily</t>
  </si>
  <si>
    <t>T_1_raw_S2_B_daily</t>
  </si>
  <si>
    <t>T_1_raw_S2_M_daily</t>
  </si>
  <si>
    <t>T_1_raw_S2_T_daily</t>
  </si>
  <si>
    <t>T_1_raw_S3_B_daily</t>
  </si>
  <si>
    <t>T_1_raw_S3_M_daily</t>
  </si>
  <si>
    <t>T_1_raw_S3_T_daily</t>
  </si>
  <si>
    <t>T_1_raw_S4_B_daily</t>
  </si>
  <si>
    <t>T_1_raw_S4_M_daily</t>
  </si>
  <si>
    <t>T_1_raw_S4_T_daily</t>
  </si>
  <si>
    <t>T_2_ratio_S1_S2_B_daily</t>
  </si>
  <si>
    <t>T_2_ratio_S1_S2_M_daily</t>
  </si>
  <si>
    <t>T_2_ratio_S1_S2_T_daily</t>
  </si>
  <si>
    <t>T_2_ratio_S3_S4_B_daily</t>
  </si>
  <si>
    <t>T_2_ratio_S3_S4_M_daily</t>
  </si>
  <si>
    <t>T_2_ratio_S3_S4_T_daily</t>
  </si>
  <si>
    <t>T_2_raw_S1_B_daily</t>
  </si>
  <si>
    <t>T_2_raw_S1_M_daily</t>
  </si>
  <si>
    <t>T_2_raw_S1_T_daily</t>
  </si>
  <si>
    <t>T_2_raw_S2_B_daily</t>
  </si>
  <si>
    <t>T_2_raw_S2_M_daily</t>
  </si>
  <si>
    <t>T_2_raw_S2_T_daily</t>
  </si>
  <si>
    <t>T_2_raw_S3_B_daily</t>
  </si>
  <si>
    <t>T_2_raw_S3_M_daily</t>
  </si>
  <si>
    <t>T_2_raw_S3_T_daily</t>
  </si>
  <si>
    <t>T_2_raw_S4_B_daily</t>
  </si>
  <si>
    <t>T_2_raw_S4_M_daily</t>
  </si>
  <si>
    <t>T_2_raw_S4_T_daily</t>
  </si>
  <si>
    <t>T_3_ratio_S1_S2_B_daily</t>
  </si>
  <si>
    <t>T_3_ratio_S1_S2_M_daily</t>
  </si>
  <si>
    <t>T_3_ratio_S1_S2_T_daily</t>
  </si>
  <si>
    <t>T_3_ratio_S3_S4_B_daily</t>
  </si>
  <si>
    <t>T_3_ratio_S3_S4_M_daily</t>
  </si>
  <si>
    <t>T_3_ratio_S3_S4_T_daily</t>
  </si>
  <si>
    <t>T_3_raw_S1_B_daily</t>
  </si>
  <si>
    <t>T_3_raw_S1_M_daily</t>
  </si>
  <si>
    <t>T_3_raw_S1_T_daily</t>
  </si>
  <si>
    <t>T_3_raw_S2_B_daily</t>
  </si>
  <si>
    <t>T_3_raw_S2_M_daily</t>
  </si>
  <si>
    <t>T_3_raw_S2_T_daily</t>
  </si>
  <si>
    <t>T_3_raw_S3_B_daily</t>
  </si>
  <si>
    <t>T_3_raw_S3_M_daily</t>
  </si>
  <si>
    <t>T_3_raw_S3_T_daily</t>
  </si>
  <si>
    <t>T_3_raw_S4_B_daily</t>
  </si>
  <si>
    <t>T_3_raw_S4_M_daily</t>
  </si>
  <si>
    <t>T_3_raw_S4_T_daily</t>
  </si>
  <si>
    <t>temp_air_mean</t>
  </si>
  <si>
    <t>VWC_1_ratio_S1_S2_B_daily</t>
  </si>
  <si>
    <t>VWC_1_ratio_S1_S2_M_daily</t>
  </si>
  <si>
    <t>VWC_1_ratio_S1_S2_T_daily</t>
  </si>
  <si>
    <t>VWC_1_ratio_S3_S4_B_daily</t>
  </si>
  <si>
    <t>VWC_1_ratio_S3_S4_M_daily</t>
  </si>
  <si>
    <t>VWC_1_ratio_S3_S4_T_daily</t>
  </si>
  <si>
    <t>VWC_1_raw_S1_B_daily</t>
  </si>
  <si>
    <t>VWC_1_raw_S1_M_daily</t>
  </si>
  <si>
    <t>VWC_1_raw_S1_T_daily</t>
  </si>
  <si>
    <t>VWC_1_raw_S2_B_daily</t>
  </si>
  <si>
    <t>VWC_1_raw_S2_M_daily</t>
  </si>
  <si>
    <t>VWC_1_raw_S2_T_daily</t>
  </si>
  <si>
    <t>VWC_1_raw_S3_B_daily</t>
  </si>
  <si>
    <t>VWC_1_raw_S3_M_daily</t>
  </si>
  <si>
    <t>VWC_1_raw_S3_T_daily</t>
  </si>
  <si>
    <t>VWC_1_raw_S4_B_daily</t>
  </si>
  <si>
    <t>VWC_1_raw_S4_M_daily</t>
  </si>
  <si>
    <t>VWC_1_raw_S4_T_daily</t>
  </si>
  <si>
    <t>VWC_2_ratio_S1_S2_B_daily</t>
  </si>
  <si>
    <t>VWC_2_ratio_S1_S2_M_daily</t>
  </si>
  <si>
    <t>VWC_2_ratio_S1_S2_T_daily</t>
  </si>
  <si>
    <t>VWC_2_ratio_S3_S4_B_daily</t>
  </si>
  <si>
    <t>VWC_2_ratio_S3_S4_M_daily</t>
  </si>
  <si>
    <t>VWC_2_ratio_S3_S4_T_daily</t>
  </si>
  <si>
    <t>VWC_2_raw_S1_B_daily</t>
  </si>
  <si>
    <t>VWC_2_raw_S1_M_daily</t>
  </si>
  <si>
    <t>VWC_2_raw_S1_T_daily</t>
  </si>
  <si>
    <t>VWC_2_raw_S2_B_daily</t>
  </si>
  <si>
    <t>VWC_2_raw_S2_M_daily</t>
  </si>
  <si>
    <t>VWC_2_raw_S2_T_daily</t>
  </si>
  <si>
    <t>VWC_2_raw_S3_B_daily</t>
  </si>
  <si>
    <t>VWC_2_raw_S3_M_daily</t>
  </si>
  <si>
    <t>VWC_2_raw_S3_T_daily</t>
  </si>
  <si>
    <t>VWC_2_raw_S4_B_daily</t>
  </si>
  <si>
    <t>VWC_2_raw_S4_M_daily</t>
  </si>
  <si>
    <t>VWC_2_raw_S4_T_daily</t>
  </si>
  <si>
    <t>VWC_3_ratio_S1_S2_B_daily</t>
  </si>
  <si>
    <t>VWC_3_ratio_S1_S2_M_daily</t>
  </si>
  <si>
    <t>VWC_3_ratio_S1_S2_T_daily</t>
  </si>
  <si>
    <t>VWC_3_ratio_S3_S4_B_daily</t>
  </si>
  <si>
    <t>VWC_3_ratio_S3_S4_M_daily</t>
  </si>
  <si>
    <t>VWC_3_ratio_S3_S4_T_daily</t>
  </si>
  <si>
    <t>VWC_3_raw_S1_B_daily</t>
  </si>
  <si>
    <t>VWC_3_raw_S1_M_daily</t>
  </si>
  <si>
    <t>VWC_3_raw_S1_T_daily</t>
  </si>
  <si>
    <t>VWC_3_raw_S2_B_daily</t>
  </si>
  <si>
    <t>VWC_3_raw_S2_M_daily</t>
  </si>
  <si>
    <t>VWC_3_raw_S2_T_daily</t>
  </si>
  <si>
    <t>VWC_3_raw_S3_B_daily</t>
  </si>
  <si>
    <t>VWC_3_raw_S3_M_daily</t>
  </si>
  <si>
    <t>VWC_3_raw_S3_T_daily</t>
  </si>
  <si>
    <t>VWC_3_raw_S4_B_daily</t>
  </si>
  <si>
    <t>VWC_3_raw_S4_M_daily</t>
  </si>
  <si>
    <t>VWC_3_raw_S4_T_daily</t>
  </si>
  <si>
    <t>LOGGER AVG</t>
  </si>
  <si>
    <t>STRIP AVG</t>
  </si>
  <si>
    <t>BIOCHAR STRIP HOLDS X% MORE WATER</t>
  </si>
  <si>
    <t>IF WE OMIT JUST S4B DATA</t>
  </si>
  <si>
    <t>IF WE OMIT S3B &amp; S4B DATA</t>
  </si>
  <si>
    <t>IF OMIT S3B &amp; S4B</t>
  </si>
  <si>
    <t>STARTS 1/24/24</t>
  </si>
  <si>
    <t>Sample ID</t>
  </si>
  <si>
    <t>AVG.</t>
  </si>
  <si>
    <t>% CHANGE</t>
  </si>
  <si>
    <t>Date Recd</t>
  </si>
  <si>
    <t>1:1 Soil pH</t>
  </si>
  <si>
    <t>WDRF Buffer pH</t>
  </si>
  <si>
    <t>1:1 S Salts mmho/cm</t>
  </si>
  <si>
    <t>Organic Matter LOI %</t>
  </si>
  <si>
    <t>Olsen P ppm P</t>
  </si>
  <si>
    <t>Potassium ppm K</t>
  </si>
  <si>
    <t>Sulfate-S ppm S</t>
  </si>
  <si>
    <t>Zinc ppm Zn</t>
  </si>
  <si>
    <t>Iron ppm Fe</t>
  </si>
  <si>
    <t>Manganese ppm Mn</t>
  </si>
  <si>
    <t>Copper ppm Cu</t>
  </si>
  <si>
    <t>Calcium ppm Ca</t>
  </si>
  <si>
    <t>Magnesium ppm Mg</t>
  </si>
  <si>
    <t>Sodium ppm Na</t>
  </si>
  <si>
    <t>CEC/Sum of Cations me/100g</t>
  </si>
  <si>
    <t>%H Sat</t>
  </si>
  <si>
    <t>NA</t>
  </si>
  <si>
    <t>%K Sat</t>
  </si>
  <si>
    <t>%Ca Sat</t>
  </si>
  <si>
    <t>%Mg Sat</t>
  </si>
  <si>
    <t>%Na Sat</t>
  </si>
  <si>
    <t>YG 1</t>
  </si>
  <si>
    <t>Nitrogen Rec</t>
  </si>
  <si>
    <t>P2O5 Rec</t>
  </si>
  <si>
    <t>K2O Rec</t>
  </si>
  <si>
    <t>Sulfur Rec</t>
  </si>
  <si>
    <t>Zinc Rec</t>
  </si>
  <si>
    <t>Magnesium Rec</t>
  </si>
  <si>
    <t>Iron Rec</t>
  </si>
  <si>
    <t>Manganese Rec</t>
  </si>
  <si>
    <t>Copper Rec</t>
  </si>
  <si>
    <t>H2O NO3-N</t>
  </si>
  <si>
    <t>Organic C H2O ppm</t>
  </si>
  <si>
    <t>Organic N H2O ppm</t>
  </si>
  <si>
    <t>Organic C:N H2O</t>
  </si>
  <si>
    <t>H2O NH4-N</t>
  </si>
  <si>
    <t>&lt; 0.1</t>
  </si>
  <si>
    <t>CO2 Soil Respiration</t>
  </si>
  <si>
    <t>Water Stable Aggregates (Mod)</t>
  </si>
  <si>
    <t>Total N H2O ppm N</t>
  </si>
  <si>
    <t>Soil Health Score</t>
  </si>
  <si>
    <t>Microbially Active Carbon (%MA</t>
  </si>
  <si>
    <t>Organic Nitrogen Release ppm N</t>
  </si>
  <si>
    <t>Organic Nitrogen Reserve ppm N</t>
  </si>
  <si>
    <t>AVG</t>
  </si>
  <si>
    <t>STD DEV</t>
  </si>
  <si>
    <t>STANDARDIZED</t>
  </si>
  <si>
    <t>Silica ppm</t>
  </si>
  <si>
    <t>SPRING 2024 RATING</t>
  </si>
  <si>
    <t>FALL 2024 RATING</t>
  </si>
  <si>
    <t>Total Biomass</t>
  </si>
  <si>
    <t>Diversity Rating</t>
  </si>
  <si>
    <t>Rating</t>
  </si>
  <si>
    <t>Date</t>
  </si>
  <si>
    <t>AVG. VALUES</t>
  </si>
  <si>
    <t>&lt; 500</t>
  </si>
  <si>
    <t>&lt; 1.0</t>
  </si>
  <si>
    <t>Very Poor</t>
  </si>
  <si>
    <t>Total Living Microbial Biomass ng/g</t>
  </si>
  <si>
    <t>SLIGHTLY ABOVE AVG.</t>
  </si>
  <si>
    <t>GOOD</t>
  </si>
  <si>
    <t>AVERAGE</t>
  </si>
  <si>
    <t>500+ -&gt; 1000</t>
  </si>
  <si>
    <t>1.0+ -&gt; 1.1</t>
  </si>
  <si>
    <t>Poor</t>
  </si>
  <si>
    <t>Functional Group Diversity Index</t>
  </si>
  <si>
    <t>EXCELLENT</t>
  </si>
  <si>
    <t>1000+ -&gt; 1500</t>
  </si>
  <si>
    <t>1.1+ -&gt; 1.2</t>
  </si>
  <si>
    <t>Slightly Below Average</t>
  </si>
  <si>
    <t>Total Bacteria ng/g</t>
  </si>
  <si>
    <t>1500+ -&gt; 2500</t>
  </si>
  <si>
    <t>1.2+ -&gt; 1.3</t>
  </si>
  <si>
    <t>Average</t>
  </si>
  <si>
    <t>Total Bacteria % of Total Biomass</t>
  </si>
  <si>
    <t>2500+ -&gt; 3000</t>
  </si>
  <si>
    <t>1.3+ -&gt; 1.4</t>
  </si>
  <si>
    <t>Slightly Above Average</t>
  </si>
  <si>
    <t>Gram (+) ng/g</t>
  </si>
  <si>
    <t>3000+ -&gt; 3500</t>
  </si>
  <si>
    <t>1.4+ -&gt; 1.5</t>
  </si>
  <si>
    <t>Good</t>
  </si>
  <si>
    <t>Gram (+) % of Total Biomass</t>
  </si>
  <si>
    <t>3500+ -&gt; 4000</t>
  </si>
  <si>
    <t>1.5+ -&gt; 1.6</t>
  </si>
  <si>
    <t>Very Good</t>
  </si>
  <si>
    <t>Actinomycetes ng/g</t>
  </si>
  <si>
    <t>&gt; 4000</t>
  </si>
  <si>
    <t>&gt; 1.6</t>
  </si>
  <si>
    <t>Excellent</t>
  </si>
  <si>
    <t>Actinomycetes % of Total Biomass</t>
  </si>
  <si>
    <t>Gram (-) ng/g</t>
  </si>
  <si>
    <t>Fungi:Bacteria Ratings</t>
  </si>
  <si>
    <t>Gram (-) % of Total Biomass</t>
  </si>
  <si>
    <t>&lt; 0.05</t>
  </si>
  <si>
    <t>Rhizobia ng/g</t>
  </si>
  <si>
    <t>Rhizobia %</t>
  </si>
  <si>
    <t>Total Fungi ng/g</t>
  </si>
  <si>
    <t>0.05+ -&gt; 0.1</t>
  </si>
  <si>
    <t>Total Fungi %</t>
  </si>
  <si>
    <t>0.1+ -&gt; 0.15</t>
  </si>
  <si>
    <t>Arbuscular Mycorrhizal ng/g</t>
  </si>
  <si>
    <t>0.15+ -&gt; 0.2</t>
  </si>
  <si>
    <t>Arbusular Mycorrhizal %</t>
  </si>
  <si>
    <t>0.2+ -&gt; 0.25</t>
  </si>
  <si>
    <t>Saprophytes ng/g</t>
  </si>
  <si>
    <t>0.25+ -&gt; 0.3</t>
  </si>
  <si>
    <t>Saprophytes % of Total Biomass</t>
  </si>
  <si>
    <t>0.3+ -&gt; 0.35</t>
  </si>
  <si>
    <t>Protozoa ng/g</t>
  </si>
  <si>
    <t>&gt; 0.35</t>
  </si>
  <si>
    <t>Protozoa % of Total Biomass</t>
  </si>
  <si>
    <t>Undifferentiated ng/g</t>
  </si>
  <si>
    <t>Predator:Prey Ratings</t>
  </si>
  <si>
    <t>Undifferentiated % of Total Biomass</t>
  </si>
  <si>
    <t>&lt; 0.002</t>
  </si>
  <si>
    <t>Fungi:Bacteria ng/g</t>
  </si>
  <si>
    <t>VERY GOOD</t>
  </si>
  <si>
    <t>0.002+ -&gt; 0.005</t>
  </si>
  <si>
    <t>Predator:Prey ng/g</t>
  </si>
  <si>
    <t>0.005+ -&gt; 0.008</t>
  </si>
  <si>
    <t>Gram(+):Gram(-) ng/g</t>
  </si>
  <si>
    <t>0.008+ -&gt; 0.01</t>
  </si>
  <si>
    <t>Saturated:Unsaturated ng/g</t>
  </si>
  <si>
    <t>0.01+ -&gt; 0.013</t>
  </si>
  <si>
    <t>Monounsaturated:Polyunsaturated ng/g</t>
  </si>
  <si>
    <t>GRAM (-) DOMINATED</t>
  </si>
  <si>
    <t>BALANCED BACT. COMM.</t>
  </si>
  <si>
    <t>GRAM (-) DOM.</t>
  </si>
  <si>
    <t>SLIGHTLY GRAM (-) DOM.</t>
  </si>
  <si>
    <t>0.013+ -&gt; 0.016</t>
  </si>
  <si>
    <t>Pre 16:1 w7c:17:0 cyclo ng/g</t>
  </si>
  <si>
    <t>0.016+ -&gt; 0.02</t>
  </si>
  <si>
    <t>Pre 18:1 w7c:19:0 cyclo ng/g</t>
  </si>
  <si>
    <t>None</t>
  </si>
  <si>
    <t>&gt; 0.02</t>
  </si>
  <si>
    <t>Gram (-) Dominated</t>
  </si>
  <si>
    <t>&lt; 0.5</t>
  </si>
  <si>
    <t>Very Gram(+) Dominated</t>
  </si>
  <si>
    <t>0.5+ -&gt; 1</t>
  </si>
  <si>
    <t>Slightly Gram(+) Dominated</t>
  </si>
  <si>
    <t>1+ -&gt; 2</t>
  </si>
  <si>
    <t>Gram(+) Dominated</t>
  </si>
  <si>
    <t>2+ -&gt; 3</t>
  </si>
  <si>
    <t>Slightly Gram(-) Dominated</t>
  </si>
  <si>
    <t>3+ -&gt; 4</t>
  </si>
  <si>
    <t>Gram(-) Dominated</t>
  </si>
  <si>
    <t>&gt; 4</t>
  </si>
  <si>
    <t>Balanced Bacterial Community</t>
  </si>
  <si>
    <t>3/31/23</t>
  </si>
  <si>
    <t>RATING</t>
  </si>
  <si>
    <t>CHANGE</t>
  </si>
  <si>
    <t>10/9/23</t>
  </si>
  <si>
    <t>SL. BELOW AVG.</t>
  </si>
  <si>
    <t>SL. ABOVE AVG.</t>
  </si>
  <si>
    <t>SL. BELOW AVG</t>
  </si>
  <si>
    <t>Slightly Below Avg.</t>
  </si>
  <si>
    <t>Excellent!</t>
  </si>
  <si>
    <t>ALL PREY</t>
  </si>
  <si>
    <t>SL. GRAM (-) DOM.</t>
  </si>
  <si>
    <t>BALANCE BACT. COMM.</t>
  </si>
  <si>
    <t>Slightly Gram (-) Dominated</t>
  </si>
  <si>
    <t>Balanced Bact. Comm.</t>
  </si>
  <si>
    <t>INCREASED HEALTH</t>
  </si>
  <si>
    <t>STRESSED</t>
  </si>
  <si>
    <t>Less stressed than 4</t>
  </si>
  <si>
    <t>MORE STRESSED THAN 3</t>
  </si>
  <si>
    <t>LESS STRESS</t>
  </si>
  <si>
    <t>VERY STRESSED</t>
  </si>
  <si>
    <t>Much less stressed than 4</t>
  </si>
  <si>
    <t>DECREASED</t>
  </si>
  <si>
    <t>DECREASED LESS</t>
  </si>
  <si>
    <t>Decreased</t>
  </si>
  <si>
    <t>INCREASED</t>
  </si>
  <si>
    <t>Increased</t>
  </si>
  <si>
    <t>MEAN</t>
  </si>
  <si>
    <t>STD.</t>
  </si>
  <si>
    <t>SPRING 2025</t>
  </si>
  <si>
    <t>Excess Lime</t>
  </si>
  <si>
    <t>HIGH</t>
  </si>
  <si>
    <t>HAY ANALYSIS</t>
  </si>
  <si>
    <t>S1HAY - BIOCHAR</t>
  </si>
  <si>
    <t>S2HAY - NO AMEND.</t>
  </si>
  <si>
    <t>S3HAY - BIOCHAR</t>
  </si>
  <si>
    <t>S4HAY - NO AMEND.</t>
  </si>
  <si>
    <t>Relative Forage Quality (RFQ)</t>
  </si>
  <si>
    <t>Cattle Type</t>
  </si>
  <si>
    <t>Category</t>
  </si>
  <si>
    <t>Crude Protein %</t>
  </si>
  <si>
    <t>100 - 200</t>
  </si>
  <si>
    <t>Heifer (18 - 24 mo.). Dry Cow</t>
  </si>
  <si>
    <t>Premium</t>
  </si>
  <si>
    <t>&gt; 13</t>
  </si>
  <si>
    <t>6/16</t>
  </si>
  <si>
    <t>8/3</t>
  </si>
  <si>
    <t>10/11</t>
  </si>
  <si>
    <t>% DIFF.</t>
  </si>
  <si>
    <t xml:space="preserve">140 - 160 </t>
  </si>
  <si>
    <t>Dairy Cow (1st 3 mo. of lactation). Dairy Calf</t>
  </si>
  <si>
    <t>9 - 13</t>
  </si>
  <si>
    <t>PROTEIN % DRY</t>
  </si>
  <si>
    <t>125 - 150</t>
  </si>
  <si>
    <t>Dairy Cow (last 200 days lactation). Heifer (3 - 12 mo.) Stocker Cattle</t>
  </si>
  <si>
    <t>Fair 1st</t>
  </si>
  <si>
    <t>5 - 9</t>
  </si>
  <si>
    <t>RFQ</t>
  </si>
  <si>
    <t>115 - 130</t>
  </si>
  <si>
    <t>Heifer (12 - 18 mo.). Beef Cow/Calf Pairs</t>
  </si>
  <si>
    <t>Low</t>
  </si>
  <si>
    <t>&lt; 5</t>
  </si>
  <si>
    <t>PROTEIN CAT.</t>
  </si>
  <si>
    <t>PREMIUM</t>
  </si>
  <si>
    <t>SAMPLE ID</t>
  </si>
  <si>
    <t>ADF %</t>
  </si>
  <si>
    <t>ADF % Dry Basis</t>
  </si>
  <si>
    <t>Amylase-treated Neutral Detergent Fiber (aNDF) %</t>
  </si>
  <si>
    <t>Amylase-treated Neutral Detergent Fiber (aNDF) % Dry Basis</t>
  </si>
  <si>
    <t>Ash % Dry Basis</t>
  </si>
  <si>
    <t>Ash % NIR</t>
  </si>
  <si>
    <t>Calcium %</t>
  </si>
  <si>
    <t>Calcium % Dry Basis</t>
  </si>
  <si>
    <t>Crude Protein % Dry Basis</t>
  </si>
  <si>
    <t>Dairy Dry Matter Intake (DMI), % of BW</t>
  </si>
  <si>
    <t>dNDF30 (% of NDF)</t>
  </si>
  <si>
    <t>dNDF48 (% of NDF)</t>
  </si>
  <si>
    <t>dNDFD30 Dry Basis</t>
  </si>
  <si>
    <t>Dry Matter %</t>
  </si>
  <si>
    <t>Ethanol-Soluble Carbohydrates %</t>
  </si>
  <si>
    <t>Ethanol-Soluble Carbohydrates % Dry Basis</t>
  </si>
  <si>
    <t>Fat %</t>
  </si>
  <si>
    <t>Fat % Dry Basis</t>
  </si>
  <si>
    <t>Fructan %</t>
  </si>
  <si>
    <t>Fructan % Dry Basis</t>
  </si>
  <si>
    <t>Global H</t>
  </si>
  <si>
    <t>Heat Damaged Protein (ADICP) % CP</t>
  </si>
  <si>
    <t>Heat Damaged Protein (ADICP) Dry Basis</t>
  </si>
  <si>
    <t>Insoluble Protein (%)</t>
  </si>
  <si>
    <t>IVTDMD % 30 hr</t>
  </si>
  <si>
    <t>IVTDMD % 30 hr Dry Basis</t>
  </si>
  <si>
    <t>IVTDMD % 48 hr Dry Basis</t>
  </si>
  <si>
    <t>IVTDMD 48 hr %</t>
  </si>
  <si>
    <t>Lignin %</t>
  </si>
  <si>
    <t>Lignin % Dry Basis</t>
  </si>
  <si>
    <t>Magnesium %</t>
  </si>
  <si>
    <t>Magnesium % Dry Basis</t>
  </si>
  <si>
    <t>Metabolizable Energy (ME), Mcal/kg</t>
  </si>
  <si>
    <t>Moisture %</t>
  </si>
  <si>
    <t>NDF % Dry Basis</t>
  </si>
  <si>
    <t>NDFD % of NDF</t>
  </si>
  <si>
    <t>NDFD 48 hr (digestibility) Dry Basis</t>
  </si>
  <si>
    <t>NDICP (% of CP)</t>
  </si>
  <si>
    <t>NDICP Dry Basis NIR</t>
  </si>
  <si>
    <t>NE/Gain Mcal/lb</t>
  </si>
  <si>
    <t>NE/Gain Mcal/lb Dry Basis</t>
  </si>
  <si>
    <t>NE/Lact Mcal/lb</t>
  </si>
  <si>
    <t>NE/Lact Mcal/lb Dry Basis</t>
  </si>
  <si>
    <t>NE/Maint Mcal/lb</t>
  </si>
  <si>
    <t>NE/Maint Mcal/lb Dry Basis</t>
  </si>
  <si>
    <t>Neutral Detergent Fiber %</t>
  </si>
  <si>
    <t>Neutral Detergent Fiber % Dry Basis</t>
  </si>
  <si>
    <t>Neutral Detergent Fiber Digestibility 48 hr</t>
  </si>
  <si>
    <t>Non Fiber Carbohydrates %</t>
  </si>
  <si>
    <t>Non Fiber Carbohydrates % Dry Basis</t>
  </si>
  <si>
    <t>Non-Structural Carbohydrates Dry Basis</t>
  </si>
  <si>
    <t>Phosphorus %</t>
  </si>
  <si>
    <t>Phosphorus % Dry Basis</t>
  </si>
  <si>
    <t>Potassium %</t>
  </si>
  <si>
    <t>Potassium % Dry Basis</t>
  </si>
  <si>
    <t>Relative Feed Value (RFV)</t>
  </si>
  <si>
    <t>Relative Feed Value (RFV) Rating</t>
  </si>
  <si>
    <t>FAIR</t>
  </si>
  <si>
    <t>UTILITY</t>
  </si>
  <si>
    <t>Relative Forage Quality (RFQ) Rating</t>
  </si>
  <si>
    <t>Soluble Protein % Dry Basis NIR</t>
  </si>
  <si>
    <t>Soluble Protein % NIR</t>
  </si>
  <si>
    <t>Starch %</t>
  </si>
  <si>
    <t>Starch % Dry Basis</t>
  </si>
  <si>
    <t>TDN %</t>
  </si>
  <si>
    <t>TDN % Dry Basis</t>
  </si>
  <si>
    <t>Water-Soluble Carbohydrates %</t>
  </si>
  <si>
    <t>Water-Soluble Carbohydrates % Dry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</si>
</sst>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0.00_);[Red]\(&quot;$&quot;#,##0.00\)"/>
    <numFmt numFmtId="44" formatCode="_(&quot;$&quot;* #,##0.00_);_(&quot;$&quot;* \(#,##0.00\);_(&quot;$&quot;* &quot;-&quot;??_);_(@_)"/>
    <numFmt numFmtId="43" formatCode="_(* #,##0.00_);_(* \(#,##0.00\);_(* &quot;-&quot;??_);_(@_)"/>
    <numFmt numFmtId="164" formatCode="[$-F800]dddd\,\ mmmm\ dd\,\ yyyy"/>
    <numFmt numFmtId="165" formatCode="[$-F400]h:mm:ss\ AM/PM"/>
    <numFmt numFmtId="166" formatCode="h:mm:ss;@"/>
    <numFmt numFmtId="167" formatCode="h:mm;@"/>
    <numFmt numFmtId="168" formatCode="[$-409]h:mm\ AM/PM;@"/>
    <numFmt numFmtId="169" formatCode="0.0"/>
    <numFmt numFmtId="170" formatCode="[$-409]h:mm:ss\ AM/PM;@"/>
    <numFmt numFmtId="171" formatCode="[h]:mm:ss;@"/>
    <numFmt numFmtId="172" formatCode="0.0%"/>
    <numFmt numFmtId="173" formatCode="0.000"/>
  </numFmts>
  <fonts count="23">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8"/>
      <name val="Calibri"/>
      <family val="2"/>
      <scheme val="minor"/>
    </font>
    <font>
      <b/>
      <sz val="11"/>
      <color theme="1"/>
      <name val="Chinese Rocks Rg"/>
    </font>
    <font>
      <sz val="11"/>
      <name val="Calibri"/>
      <family val="2"/>
      <scheme val="minor"/>
    </font>
    <font>
      <sz val="12"/>
      <name val="Calibri"/>
      <family val="2"/>
    </font>
    <font>
      <sz val="11"/>
      <color rgb="FF444444"/>
      <name val="Calibri"/>
      <family val="2"/>
      <charset val="1"/>
    </font>
    <font>
      <b/>
      <sz val="14"/>
      <color theme="1"/>
      <name val="Calibri"/>
      <family val="2"/>
      <scheme val="minor"/>
    </font>
    <font>
      <sz val="11"/>
      <color rgb="FF000000"/>
      <name val="Calibri"/>
      <family val="2"/>
    </font>
    <font>
      <i/>
      <sz val="11"/>
      <color rgb="FF000000"/>
      <name val="Calibri"/>
      <family val="2"/>
    </font>
    <font>
      <b/>
      <sz val="11"/>
      <name val="Calibri"/>
      <family val="2"/>
      <scheme val="minor"/>
    </font>
    <font>
      <b/>
      <sz val="11"/>
      <color rgb="FF000000"/>
      <name val="Calibri"/>
      <family val="2"/>
    </font>
    <font>
      <sz val="11"/>
      <color rgb="FF000000"/>
      <name val="Calibri"/>
      <family val="2"/>
      <scheme val="minor"/>
    </font>
    <font>
      <sz val="12"/>
      <color rgb="FF000000"/>
      <name val="Calibri"/>
      <family val="2"/>
      <scheme val="minor"/>
    </font>
    <font>
      <b/>
      <sz val="12"/>
      <color rgb="FF000000"/>
      <name val="Inherit"/>
    </font>
    <font>
      <b/>
      <sz val="11"/>
      <color rgb="FF000000"/>
      <name val="Inherit"/>
    </font>
    <font>
      <sz val="11"/>
      <color theme="0"/>
      <name val="Calibri"/>
      <family val="2"/>
      <scheme val="minor"/>
    </font>
    <font>
      <b/>
      <sz val="12"/>
      <color theme="1"/>
      <name val="Calibri"/>
      <family val="2"/>
      <scheme val="minor"/>
    </font>
    <font>
      <sz val="12"/>
      <color theme="1"/>
      <name val="Calibri"/>
      <family val="2"/>
      <scheme val="minor"/>
    </font>
    <font>
      <b/>
      <sz val="12"/>
      <color rgb="FF000000"/>
      <name val="Calibri"/>
      <family val="2"/>
      <scheme val="minor"/>
    </font>
    <font>
      <b/>
      <sz val="11"/>
      <color rgb="FF000000"/>
      <name val="Calibri"/>
      <family val="2"/>
      <scheme val="minor"/>
    </font>
  </fonts>
  <fills count="30">
    <fill>
      <patternFill patternType="none"/>
    </fill>
    <fill>
      <patternFill patternType="gray125"/>
    </fill>
    <fill>
      <patternFill patternType="solid">
        <fgColor rgb="FF44546A"/>
        <bgColor indexed="64"/>
      </patternFill>
    </fill>
    <fill>
      <patternFill patternType="solid">
        <fgColor rgb="FFD8D8D8"/>
        <bgColor indexed="64"/>
      </patternFill>
    </fill>
    <fill>
      <patternFill patternType="solid">
        <fgColor rgb="FFFFFF00"/>
        <bgColor indexed="64"/>
      </patternFill>
    </fill>
    <fill>
      <patternFill patternType="solid">
        <fgColor theme="1"/>
        <bgColor indexed="64"/>
      </patternFill>
    </fill>
    <fill>
      <patternFill patternType="solid">
        <fgColor theme="0" tint="-0.34998626667073579"/>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E7E6E6"/>
        <bgColor rgb="FF000000"/>
      </patternFill>
    </fill>
    <fill>
      <patternFill patternType="solid">
        <fgColor theme="4"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indexed="65"/>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2"/>
        <bgColor indexed="64"/>
      </patternFill>
    </fill>
    <fill>
      <patternFill patternType="solid">
        <fgColor rgb="FFE7E6E6"/>
        <bgColor indexed="64"/>
      </patternFill>
    </fill>
    <fill>
      <patternFill patternType="solid">
        <fgColor theme="0" tint="-4.9989318521683403E-2"/>
        <bgColor indexed="64"/>
      </patternFill>
    </fill>
    <fill>
      <patternFill patternType="solid">
        <fgColor theme="8"/>
      </patternFill>
    </fill>
    <fill>
      <patternFill patternType="solid">
        <fgColor theme="7" tint="0.79998168889431442"/>
        <bgColor indexed="64"/>
      </patternFill>
    </fill>
    <fill>
      <patternFill patternType="solid">
        <fgColor theme="9" tint="0.59999389629810485"/>
        <bgColor indexed="64"/>
      </patternFill>
    </fill>
  </fills>
  <borders count="85">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right style="thin">
        <color auto="1"/>
      </right>
      <top style="thick">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top style="thick">
        <color auto="1"/>
      </top>
      <bottom/>
      <diagonal/>
    </border>
    <border>
      <left style="thin">
        <color auto="1"/>
      </left>
      <right/>
      <top style="thick">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right/>
      <top style="thick">
        <color auto="1"/>
      </top>
      <bottom style="thick">
        <color auto="1"/>
      </bottom>
      <diagonal/>
    </border>
    <border>
      <left style="thin">
        <color auto="1"/>
      </left>
      <right/>
      <top style="thick">
        <color auto="1"/>
      </top>
      <bottom style="thick">
        <color auto="1"/>
      </bottom>
      <diagonal/>
    </border>
    <border>
      <left style="thick">
        <color auto="1"/>
      </left>
      <right style="thick">
        <color auto="1"/>
      </right>
      <top style="thick">
        <color auto="1"/>
      </top>
      <bottom style="thick">
        <color auto="1"/>
      </bottom>
      <diagonal/>
    </border>
    <border>
      <left/>
      <right style="thin">
        <color auto="1"/>
      </right>
      <top/>
      <bottom style="thin">
        <color auto="1"/>
      </bottom>
      <diagonal/>
    </border>
    <border>
      <left/>
      <right style="thin">
        <color auto="1"/>
      </right>
      <top style="thick">
        <color auto="1"/>
      </top>
      <bottom style="thick">
        <color auto="1"/>
      </bottom>
      <diagonal/>
    </border>
    <border>
      <left style="thick">
        <color auto="1"/>
      </left>
      <right style="thick">
        <color auto="1"/>
      </right>
      <top/>
      <bottom style="thin">
        <color auto="1"/>
      </bottom>
      <diagonal/>
    </border>
    <border>
      <left style="thick">
        <color auto="1"/>
      </left>
      <right style="thick">
        <color auto="1"/>
      </right>
      <top style="thin">
        <color auto="1"/>
      </top>
      <bottom style="thin">
        <color auto="1"/>
      </bottom>
      <diagonal/>
    </border>
    <border>
      <left style="thick">
        <color auto="1"/>
      </left>
      <right style="thick">
        <color auto="1"/>
      </right>
      <top style="thin">
        <color auto="1"/>
      </top>
      <bottom style="thick">
        <color auto="1"/>
      </bottom>
      <diagonal/>
    </border>
    <border>
      <left style="thin">
        <color rgb="FF000000"/>
      </left>
      <right style="thin">
        <color rgb="FF000000"/>
      </right>
      <top style="thin">
        <color rgb="FF000000"/>
      </top>
      <bottom style="thin">
        <color rgb="FF000000"/>
      </bottom>
      <diagonal/>
    </border>
    <border>
      <left/>
      <right/>
      <top style="medium">
        <color indexed="64"/>
      </top>
      <bottom style="thin">
        <color indexed="64"/>
      </bottom>
      <diagonal/>
    </border>
    <border>
      <left/>
      <right/>
      <top/>
      <bottom style="medium">
        <color indexed="64"/>
      </bottom>
      <diagonal/>
    </border>
    <border>
      <left style="thick">
        <color auto="1"/>
      </left>
      <right style="thick">
        <color auto="1"/>
      </right>
      <top style="thick">
        <color auto="1"/>
      </top>
      <bottom style="thin">
        <color auto="1"/>
      </bottom>
      <diagonal/>
    </border>
    <border>
      <left style="thick">
        <color auto="1"/>
      </left>
      <right/>
      <top/>
      <bottom style="thin">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style="thin">
        <color auto="1"/>
      </left>
      <right/>
      <top/>
      <bottom/>
      <diagonal/>
    </border>
    <border>
      <left style="thick">
        <color auto="1"/>
      </left>
      <right style="thick">
        <color auto="1"/>
      </right>
      <top style="thin">
        <color auto="1"/>
      </top>
      <bottom/>
      <diagonal/>
    </border>
    <border>
      <left/>
      <right/>
      <top style="thick">
        <color auto="1"/>
      </top>
      <bottom/>
      <diagonal/>
    </border>
    <border>
      <left/>
      <right style="thick">
        <color auto="1"/>
      </right>
      <top style="thick">
        <color auto="1"/>
      </top>
      <bottom/>
      <diagonal/>
    </border>
    <border>
      <left style="thick">
        <color auto="1"/>
      </left>
      <right/>
      <top style="thick">
        <color auto="1"/>
      </top>
      <bottom/>
      <diagonal/>
    </border>
    <border>
      <left style="thick">
        <color auto="1"/>
      </left>
      <right/>
      <top/>
      <bottom/>
      <diagonal/>
    </border>
    <border>
      <left style="thick">
        <color auto="1"/>
      </left>
      <right/>
      <top style="thick">
        <color auto="1"/>
      </top>
      <bottom style="thin">
        <color auto="1"/>
      </bottom>
      <diagonal/>
    </border>
    <border>
      <left style="thick">
        <color auto="1"/>
      </left>
      <right/>
      <top style="thin">
        <color auto="1"/>
      </top>
      <bottom/>
      <diagonal/>
    </border>
    <border>
      <left/>
      <right style="thin">
        <color auto="1"/>
      </right>
      <top/>
      <bottom style="thick">
        <color auto="1"/>
      </bottom>
      <diagonal/>
    </border>
    <border>
      <left style="thin">
        <color auto="1"/>
      </left>
      <right style="thin">
        <color auto="1"/>
      </right>
      <top/>
      <bottom style="thick">
        <color auto="1"/>
      </bottom>
      <diagonal/>
    </border>
    <border>
      <left style="thin">
        <color auto="1"/>
      </left>
      <right/>
      <top/>
      <bottom style="thick">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auto="1"/>
      </left>
      <right/>
      <top/>
      <bottom style="thin">
        <color auto="1"/>
      </bottom>
      <diagonal/>
    </border>
    <border>
      <left/>
      <right style="thick">
        <color auto="1"/>
      </right>
      <top style="thick">
        <color auto="1"/>
      </top>
      <bottom style="thin">
        <color auto="1"/>
      </bottom>
      <diagonal/>
    </border>
    <border>
      <left/>
      <right style="thick">
        <color auto="1"/>
      </right>
      <top style="thin">
        <color auto="1"/>
      </top>
      <bottom style="thick">
        <color auto="1"/>
      </bottom>
      <diagonal/>
    </border>
    <border>
      <left/>
      <right style="thick">
        <color auto="1"/>
      </right>
      <top style="thin">
        <color auto="1"/>
      </top>
      <bottom style="thin">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n">
        <color auto="1"/>
      </left>
      <right style="thin">
        <color auto="1"/>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ck">
        <color auto="1"/>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bottom/>
      <diagonal/>
    </border>
    <border>
      <left/>
      <right style="thin">
        <color auto="1"/>
      </right>
      <top/>
      <bottom/>
      <diagonal/>
    </border>
    <border>
      <left style="thick">
        <color auto="1"/>
      </left>
      <right style="thin">
        <color auto="1"/>
      </right>
      <top/>
      <bottom style="thick">
        <color auto="1"/>
      </bottom>
      <diagonal/>
    </border>
    <border>
      <left/>
      <right style="thick">
        <color auto="1"/>
      </right>
      <top/>
      <bottom style="thin">
        <color auto="1"/>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8" fillId="27" borderId="0" applyNumberFormat="0" applyBorder="0" applyAlignment="0" applyProtection="0"/>
  </cellStyleXfs>
  <cellXfs count="996">
    <xf numFmtId="0" fontId="0" fillId="0" borderId="0" xfId="0"/>
    <xf numFmtId="0" fontId="0" fillId="0" borderId="0" xfId="0" applyAlignment="1">
      <alignment horizontal="center" vertical="center" wrapText="1"/>
    </xf>
    <xf numFmtId="44" fontId="0" fillId="0" borderId="0" xfId="2" applyFont="1"/>
    <xf numFmtId="44" fontId="0" fillId="0" borderId="5" xfId="2" applyFont="1" applyBorder="1" applyAlignment="1">
      <alignment wrapText="1"/>
    </xf>
    <xf numFmtId="44" fontId="0" fillId="2" borderId="5" xfId="2" applyFont="1" applyFill="1" applyBorder="1" applyAlignment="1">
      <alignment wrapText="1"/>
    </xf>
    <xf numFmtId="44" fontId="0" fillId="3" borderId="5" xfId="2" applyFont="1" applyFill="1" applyBorder="1" applyAlignment="1">
      <alignment wrapText="1"/>
    </xf>
    <xf numFmtId="0" fontId="0" fillId="0" borderId="5" xfId="0" applyBorder="1" applyAlignment="1">
      <alignment wrapText="1"/>
    </xf>
    <xf numFmtId="0" fontId="0" fillId="0" borderId="4" xfId="0" applyBorder="1" applyAlignment="1">
      <alignment wrapText="1"/>
    </xf>
    <xf numFmtId="0" fontId="0" fillId="2" borderId="5" xfId="0" applyFill="1" applyBorder="1" applyAlignment="1">
      <alignment wrapText="1"/>
    </xf>
    <xf numFmtId="0" fontId="0" fillId="3" borderId="4" xfId="0" applyFill="1" applyBorder="1" applyAlignment="1">
      <alignment wrapText="1"/>
    </xf>
    <xf numFmtId="0" fontId="0" fillId="3" borderId="5" xfId="0" applyFill="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4" xfId="0" applyFont="1" applyBorder="1" applyAlignment="1">
      <alignment vertical="center"/>
    </xf>
    <xf numFmtId="0" fontId="3" fillId="2" borderId="4" xfId="0" applyFont="1" applyFill="1" applyBorder="1" applyAlignment="1">
      <alignment wrapText="1"/>
    </xf>
    <xf numFmtId="44" fontId="2" fillId="0" borderId="5" xfId="2" applyFont="1" applyBorder="1" applyAlignment="1">
      <alignment horizontal="center" vertical="center" wrapText="1"/>
    </xf>
    <xf numFmtId="44" fontId="2" fillId="3" borderId="5" xfId="2" applyFont="1" applyFill="1" applyBorder="1" applyAlignment="1">
      <alignment vertical="center"/>
    </xf>
    <xf numFmtId="44" fontId="0" fillId="3" borderId="5" xfId="2" applyFont="1" applyFill="1" applyBorder="1" applyAlignment="1">
      <alignment horizontal="right" wrapText="1"/>
    </xf>
    <xf numFmtId="1" fontId="0" fillId="0" borderId="5" xfId="1" applyNumberFormat="1" applyFont="1" applyBorder="1" applyAlignment="1">
      <alignment wrapText="1"/>
    </xf>
    <xf numFmtId="1" fontId="0" fillId="2" borderId="5" xfId="1" applyNumberFormat="1" applyFont="1" applyFill="1" applyBorder="1" applyAlignment="1">
      <alignment wrapText="1"/>
    </xf>
    <xf numFmtId="1" fontId="2" fillId="0" borderId="5" xfId="1" applyNumberFormat="1" applyFont="1" applyBorder="1" applyAlignment="1">
      <alignment horizontal="center" vertical="center" wrapText="1"/>
    </xf>
    <xf numFmtId="1" fontId="0" fillId="3" borderId="5" xfId="1" applyNumberFormat="1" applyFont="1" applyFill="1" applyBorder="1" applyAlignment="1">
      <alignment wrapText="1"/>
    </xf>
    <xf numFmtId="1" fontId="0" fillId="0" borderId="0" xfId="1" applyNumberFormat="1" applyFont="1"/>
    <xf numFmtId="0" fontId="0" fillId="0" borderId="5" xfId="0" applyBorder="1" applyAlignment="1">
      <alignment horizontal="left" vertical="center" wrapText="1"/>
    </xf>
    <xf numFmtId="0" fontId="0" fillId="0" borderId="6" xfId="0" applyBorder="1" applyAlignment="1">
      <alignment wrapText="1"/>
    </xf>
    <xf numFmtId="0" fontId="0" fillId="2" borderId="6" xfId="0" applyFill="1" applyBorder="1" applyAlignment="1">
      <alignment wrapText="1"/>
    </xf>
    <xf numFmtId="0" fontId="0" fillId="3" borderId="6" xfId="2" applyNumberFormat="1" applyFont="1" applyFill="1" applyBorder="1" applyAlignment="1">
      <alignment horizontal="right" wrapText="1"/>
    </xf>
    <xf numFmtId="9" fontId="2" fillId="4" borderId="5" xfId="3" applyFont="1" applyFill="1" applyBorder="1" applyAlignment="1">
      <alignment horizontal="right" wrapText="1"/>
    </xf>
    <xf numFmtId="0" fontId="0" fillId="5" borderId="4" xfId="0" applyFill="1" applyBorder="1"/>
    <xf numFmtId="0" fontId="0" fillId="5" borderId="5" xfId="0" applyFill="1" applyBorder="1" applyAlignment="1">
      <alignment wrapText="1"/>
    </xf>
    <xf numFmtId="1" fontId="0" fillId="5" borderId="5" xfId="1" applyNumberFormat="1" applyFont="1" applyFill="1" applyBorder="1" applyAlignment="1">
      <alignment wrapText="1"/>
    </xf>
    <xf numFmtId="44" fontId="0" fillId="5" borderId="5" xfId="2" applyFont="1" applyFill="1" applyBorder="1" applyAlignment="1">
      <alignment wrapText="1"/>
    </xf>
    <xf numFmtId="0" fontId="0" fillId="5" borderId="6" xfId="0" applyFill="1" applyBorder="1" applyAlignment="1">
      <alignment wrapText="1"/>
    </xf>
    <xf numFmtId="0" fontId="0" fillId="3" borderId="10" xfId="0" applyFill="1" applyBorder="1" applyAlignment="1">
      <alignment wrapText="1"/>
    </xf>
    <xf numFmtId="0" fontId="0" fillId="3" borderId="11" xfId="0" applyFill="1" applyBorder="1" applyAlignment="1">
      <alignment wrapText="1"/>
    </xf>
    <xf numFmtId="1" fontId="0" fillId="3" borderId="11" xfId="1" applyNumberFormat="1" applyFont="1" applyFill="1" applyBorder="1" applyAlignment="1">
      <alignment wrapText="1"/>
    </xf>
    <xf numFmtId="44" fontId="0" fillId="3" borderId="11" xfId="2" applyFont="1" applyFill="1" applyBorder="1" applyAlignment="1">
      <alignment wrapText="1"/>
    </xf>
    <xf numFmtId="0" fontId="0" fillId="3" borderId="12" xfId="0" applyFill="1" applyBorder="1" applyAlignment="1">
      <alignment wrapText="1"/>
    </xf>
    <xf numFmtId="0" fontId="0" fillId="0" borderId="13" xfId="0" applyBorder="1" applyAlignment="1">
      <alignment wrapText="1"/>
    </xf>
    <xf numFmtId="44" fontId="0" fillId="0" borderId="14" xfId="2" applyFont="1" applyBorder="1" applyAlignment="1">
      <alignment wrapText="1"/>
    </xf>
    <xf numFmtId="0" fontId="0" fillId="0" borderId="15" xfId="0" applyBorder="1" applyAlignment="1">
      <alignment wrapText="1"/>
    </xf>
    <xf numFmtId="0" fontId="0" fillId="0" borderId="1" xfId="0" applyBorder="1" applyAlignment="1">
      <alignment wrapText="1"/>
    </xf>
    <xf numFmtId="0" fontId="0" fillId="0" borderId="2" xfId="0" applyBorder="1" applyAlignment="1">
      <alignment wrapText="1"/>
    </xf>
    <xf numFmtId="1" fontId="0" fillId="0" borderId="2" xfId="1" applyNumberFormat="1" applyFont="1" applyBorder="1" applyAlignment="1">
      <alignment wrapText="1"/>
    </xf>
    <xf numFmtId="44" fontId="0" fillId="0" borderId="2" xfId="2" applyFont="1" applyBorder="1" applyAlignment="1">
      <alignment wrapText="1"/>
    </xf>
    <xf numFmtId="0" fontId="0" fillId="0" borderId="3" xfId="0" applyBorder="1" applyAlignment="1">
      <alignment wrapText="1"/>
    </xf>
    <xf numFmtId="0" fontId="0" fillId="0" borderId="7" xfId="0" applyBorder="1" applyAlignment="1">
      <alignment wrapText="1"/>
    </xf>
    <xf numFmtId="0" fontId="0" fillId="0" borderId="8" xfId="0" applyBorder="1" applyAlignment="1">
      <alignment horizontal="left" vertical="center" wrapText="1"/>
    </xf>
    <xf numFmtId="1" fontId="0" fillId="0" borderId="8" xfId="1" applyNumberFormat="1" applyFont="1" applyBorder="1" applyAlignment="1">
      <alignment wrapText="1"/>
    </xf>
    <xf numFmtId="44" fontId="0" fillId="0" borderId="8" xfId="2" applyFont="1" applyBorder="1" applyAlignment="1">
      <alignment wrapText="1"/>
    </xf>
    <xf numFmtId="0" fontId="0" fillId="0" borderId="9" xfId="0" applyBorder="1" applyAlignment="1">
      <alignment wrapText="1"/>
    </xf>
    <xf numFmtId="0" fontId="0" fillId="5" borderId="14" xfId="0" applyFill="1" applyBorder="1" applyAlignment="1">
      <alignment wrapText="1"/>
    </xf>
    <xf numFmtId="1" fontId="0" fillId="5" borderId="14" xfId="1" applyNumberFormat="1" applyFont="1" applyFill="1" applyBorder="1" applyAlignment="1">
      <alignment wrapText="1"/>
    </xf>
    <xf numFmtId="44" fontId="0" fillId="5" borderId="14" xfId="2" applyFont="1" applyFill="1" applyBorder="1" applyAlignment="1">
      <alignment wrapText="1"/>
    </xf>
    <xf numFmtId="44" fontId="0" fillId="0" borderId="14" xfId="2" applyFont="1" applyFill="1" applyBorder="1" applyAlignment="1">
      <alignment wrapText="1"/>
    </xf>
    <xf numFmtId="0" fontId="0" fillId="5" borderId="7" xfId="0" applyFill="1" applyBorder="1" applyAlignment="1">
      <alignment wrapText="1"/>
    </xf>
    <xf numFmtId="0" fontId="0" fillId="5" borderId="8" xfId="0" applyFill="1" applyBorder="1" applyAlignment="1">
      <alignment wrapText="1"/>
    </xf>
    <xf numFmtId="1" fontId="0" fillId="5" borderId="8" xfId="1" applyNumberFormat="1" applyFont="1" applyFill="1" applyBorder="1" applyAlignment="1">
      <alignment wrapText="1"/>
    </xf>
    <xf numFmtId="44" fontId="0" fillId="5" borderId="8" xfId="2" applyFont="1" applyFill="1" applyBorder="1" applyAlignment="1">
      <alignment wrapText="1"/>
    </xf>
    <xf numFmtId="44" fontId="2" fillId="4" borderId="8" xfId="2" applyFont="1" applyFill="1" applyBorder="1" applyAlignment="1">
      <alignment horizontal="right" vertical="center" wrapText="1"/>
    </xf>
    <xf numFmtId="0" fontId="2" fillId="4" borderId="9" xfId="0" applyFont="1" applyFill="1" applyBorder="1" applyAlignment="1">
      <alignment horizontal="left" vertical="center" wrapText="1"/>
    </xf>
    <xf numFmtId="0" fontId="2" fillId="0" borderId="0" xfId="0" applyFont="1" applyAlignment="1">
      <alignment horizontal="center" vertical="center"/>
    </xf>
    <xf numFmtId="164" fontId="0" fillId="0" borderId="0" xfId="0" applyNumberFormat="1" applyAlignment="1">
      <alignment horizontal="left"/>
    </xf>
    <xf numFmtId="0" fontId="2" fillId="8" borderId="17" xfId="0" applyFont="1" applyFill="1" applyBorder="1" applyAlignment="1">
      <alignment horizontal="center" vertical="center"/>
    </xf>
    <xf numFmtId="0" fontId="2" fillId="8" borderId="18" xfId="0" applyFont="1" applyFill="1" applyBorder="1" applyAlignment="1">
      <alignment horizontal="center" vertical="center"/>
    </xf>
    <xf numFmtId="0" fontId="0" fillId="0" borderId="0" xfId="0" applyAlignment="1">
      <alignment horizontal="left"/>
    </xf>
    <xf numFmtId="0" fontId="2" fillId="5" borderId="16" xfId="0" applyFont="1" applyFill="1" applyBorder="1" applyAlignment="1">
      <alignment horizontal="center" vertical="center"/>
    </xf>
    <xf numFmtId="0" fontId="5" fillId="0" borderId="0" xfId="0" applyFont="1" applyAlignment="1">
      <alignment horizontal="center" vertical="center"/>
    </xf>
    <xf numFmtId="0" fontId="2" fillId="0" borderId="0" xfId="0" applyFont="1"/>
    <xf numFmtId="2" fontId="0" fillId="0" borderId="0" xfId="0" applyNumberFormat="1"/>
    <xf numFmtId="0" fontId="0" fillId="0" borderId="0" xfId="0" applyAlignment="1">
      <alignment horizontal="center" vertical="center"/>
    </xf>
    <xf numFmtId="14" fontId="0" fillId="0" borderId="0" xfId="0" applyNumberFormat="1"/>
    <xf numFmtId="14" fontId="0" fillId="0" borderId="5" xfId="0" applyNumberFormat="1" applyBorder="1" applyAlignment="1">
      <alignment horizontal="left"/>
    </xf>
    <xf numFmtId="14" fontId="0" fillId="0" borderId="5" xfId="0" applyNumberFormat="1" applyBorder="1"/>
    <xf numFmtId="14" fontId="0" fillId="0" borderId="8" xfId="0" applyNumberFormat="1" applyBorder="1"/>
    <xf numFmtId="10" fontId="0" fillId="0" borderId="5" xfId="3" applyNumberFormat="1" applyFont="1" applyBorder="1" applyAlignment="1">
      <alignment horizontal="left"/>
    </xf>
    <xf numFmtId="10" fontId="0" fillId="0" borderId="5" xfId="3" applyNumberFormat="1" applyFont="1" applyBorder="1"/>
    <xf numFmtId="10" fontId="0" fillId="0" borderId="0" xfId="3" applyNumberFormat="1" applyFont="1"/>
    <xf numFmtId="166" fontId="0" fillId="0" borderId="5" xfId="0" applyNumberFormat="1" applyBorder="1" applyAlignment="1">
      <alignment horizontal="left"/>
    </xf>
    <xf numFmtId="166" fontId="0" fillId="0" borderId="5" xfId="0" applyNumberFormat="1" applyBorder="1"/>
    <xf numFmtId="166" fontId="0" fillId="0" borderId="8" xfId="0" applyNumberFormat="1" applyBorder="1"/>
    <xf numFmtId="166" fontId="0" fillId="0" borderId="0" xfId="0" applyNumberFormat="1"/>
    <xf numFmtId="167" fontId="0" fillId="0" borderId="0" xfId="0" applyNumberFormat="1"/>
    <xf numFmtId="167" fontId="0" fillId="0" borderId="6" xfId="0" applyNumberFormat="1" applyBorder="1" applyAlignment="1">
      <alignment horizontal="left"/>
    </xf>
    <xf numFmtId="167" fontId="0" fillId="0" borderId="6" xfId="0" applyNumberFormat="1" applyBorder="1"/>
    <xf numFmtId="167" fontId="0" fillId="0" borderId="9" xfId="0" applyNumberFormat="1" applyBorder="1"/>
    <xf numFmtId="0" fontId="0" fillId="0" borderId="4" xfId="0" applyBorder="1"/>
    <xf numFmtId="10" fontId="0" fillId="4" borderId="8" xfId="3" applyNumberFormat="1" applyFont="1" applyFill="1" applyBorder="1"/>
    <xf numFmtId="164" fontId="0" fillId="0" borderId="1" xfId="0" applyNumberFormat="1" applyBorder="1" applyAlignment="1">
      <alignment horizontal="left"/>
    </xf>
    <xf numFmtId="0" fontId="0" fillId="0" borderId="2" xfId="0" applyBorder="1"/>
    <xf numFmtId="0" fontId="0" fillId="0" borderId="3" xfId="0" applyBorder="1"/>
    <xf numFmtId="164" fontId="0" fillId="0" borderId="4" xfId="0" applyNumberFormat="1" applyBorder="1" applyAlignment="1">
      <alignment horizontal="left"/>
    </xf>
    <xf numFmtId="0" fontId="0" fillId="0" borderId="5" xfId="0" applyBorder="1"/>
    <xf numFmtId="0" fontId="0" fillId="0" borderId="6" xfId="0" applyBorder="1"/>
    <xf numFmtId="164" fontId="0" fillId="0" borderId="7" xfId="0" applyNumberFormat="1" applyBorder="1" applyAlignment="1">
      <alignment horizontal="left"/>
    </xf>
    <xf numFmtId="0" fontId="0" fillId="0" borderId="8" xfId="0" applyBorder="1"/>
    <xf numFmtId="0" fontId="0" fillId="0" borderId="9" xfId="0" applyBorder="1"/>
    <xf numFmtId="168" fontId="0" fillId="0" borderId="0" xfId="0" applyNumberFormat="1"/>
    <xf numFmtId="8" fontId="0" fillId="0" borderId="0" xfId="0" applyNumberFormat="1"/>
    <xf numFmtId="0" fontId="2" fillId="7" borderId="27" xfId="0" applyFont="1" applyFill="1" applyBorder="1" applyAlignment="1">
      <alignment horizontal="left"/>
    </xf>
    <xf numFmtId="0" fontId="0" fillId="7" borderId="28" xfId="0" applyFill="1" applyBorder="1" applyAlignment="1">
      <alignment horizontal="left"/>
    </xf>
    <xf numFmtId="0" fontId="0" fillId="7" borderId="29" xfId="0" applyFill="1" applyBorder="1" applyAlignment="1">
      <alignment horizontal="left" vertical="center"/>
    </xf>
    <xf numFmtId="169" fontId="0" fillId="0" borderId="0" xfId="0" applyNumberFormat="1" applyAlignment="1">
      <alignment horizontal="center" vertical="center"/>
    </xf>
    <xf numFmtId="0" fontId="2" fillId="0" borderId="0" xfId="0" applyFont="1" applyAlignment="1">
      <alignment horizontal="center" vertical="center" wrapText="1"/>
    </xf>
    <xf numFmtId="169" fontId="0" fillId="0" borderId="4" xfId="0" applyNumberFormat="1" applyBorder="1" applyAlignment="1">
      <alignment horizontal="center" vertical="center"/>
    </xf>
    <xf numFmtId="169" fontId="0" fillId="0" borderId="6" xfId="0" applyNumberFormat="1" applyBorder="1" applyAlignment="1">
      <alignment horizontal="center" vertical="center"/>
    </xf>
    <xf numFmtId="169" fontId="0" fillId="0" borderId="7" xfId="0" applyNumberFormat="1" applyBorder="1" applyAlignment="1">
      <alignment horizontal="center" vertical="center"/>
    </xf>
    <xf numFmtId="169" fontId="0" fillId="0" borderId="9" xfId="0" applyNumberFormat="1" applyBorder="1" applyAlignment="1">
      <alignment horizontal="center" vertical="center"/>
    </xf>
    <xf numFmtId="169" fontId="2" fillId="11" borderId="1" xfId="0" applyNumberFormat="1" applyFont="1" applyFill="1" applyBorder="1" applyAlignment="1">
      <alignment horizontal="center" vertical="center" wrapText="1"/>
    </xf>
    <xf numFmtId="169" fontId="2" fillId="11" borderId="2" xfId="0" applyNumberFormat="1" applyFont="1" applyFill="1" applyBorder="1" applyAlignment="1">
      <alignment horizontal="center" vertical="center" wrapText="1"/>
    </xf>
    <xf numFmtId="169" fontId="2" fillId="11" borderId="3" xfId="0" applyNumberFormat="1" applyFont="1" applyFill="1" applyBorder="1" applyAlignment="1">
      <alignment horizontal="center" vertical="center" wrapText="1"/>
    </xf>
    <xf numFmtId="169" fontId="6" fillId="4" borderId="4" xfId="0" applyNumberFormat="1" applyFont="1" applyFill="1" applyBorder="1" applyAlignment="1">
      <alignment horizontal="center" vertical="center"/>
    </xf>
    <xf numFmtId="169" fontId="6" fillId="4" borderId="5" xfId="0" applyNumberFormat="1" applyFont="1" applyFill="1" applyBorder="1" applyAlignment="1">
      <alignment horizontal="center" vertical="center"/>
    </xf>
    <xf numFmtId="169" fontId="0" fillId="4" borderId="5" xfId="0" applyNumberFormat="1" applyFill="1" applyBorder="1" applyAlignment="1">
      <alignment horizontal="center" vertical="center"/>
    </xf>
    <xf numFmtId="169" fontId="0" fillId="4" borderId="6" xfId="0" applyNumberFormat="1" applyFill="1" applyBorder="1" applyAlignment="1">
      <alignment horizontal="center" vertical="center"/>
    </xf>
    <xf numFmtId="1" fontId="0" fillId="0" borderId="0" xfId="0" applyNumberFormat="1"/>
    <xf numFmtId="0" fontId="2" fillId="0" borderId="4" xfId="0" applyFont="1" applyBorder="1"/>
    <xf numFmtId="1" fontId="0" fillId="0" borderId="5" xfId="0" applyNumberFormat="1" applyBorder="1"/>
    <xf numFmtId="0" fontId="2" fillId="0" borderId="7" xfId="0" applyFont="1" applyBorder="1"/>
    <xf numFmtId="1" fontId="0" fillId="5" borderId="5" xfId="0" applyNumberFormat="1" applyFill="1" applyBorder="1"/>
    <xf numFmtId="1" fontId="0" fillId="5" borderId="8" xfId="0" applyNumberFormat="1" applyFill="1" applyBorder="1"/>
    <xf numFmtId="1" fontId="0" fillId="13" borderId="2" xfId="0" applyNumberFormat="1" applyFill="1" applyBorder="1"/>
    <xf numFmtId="1" fontId="0" fillId="12" borderId="8" xfId="0" applyNumberFormat="1" applyFill="1" applyBorder="1"/>
    <xf numFmtId="170" fontId="0" fillId="0" borderId="0" xfId="0" applyNumberFormat="1"/>
    <xf numFmtId="2" fontId="0" fillId="0" borderId="5" xfId="0" applyNumberFormat="1" applyBorder="1"/>
    <xf numFmtId="2" fontId="0" fillId="0" borderId="8" xfId="0" applyNumberFormat="1" applyBorder="1"/>
    <xf numFmtId="0" fontId="0" fillId="0" borderId="28" xfId="0" applyBorder="1" applyAlignment="1">
      <alignment horizontal="left"/>
    </xf>
    <xf numFmtId="0" fontId="2" fillId="5" borderId="1" xfId="0" applyFont="1" applyFill="1" applyBorder="1" applyAlignment="1">
      <alignment horizontal="center" vertical="center"/>
    </xf>
    <xf numFmtId="2" fontId="0" fillId="0" borderId="6" xfId="0" applyNumberFormat="1" applyBorder="1"/>
    <xf numFmtId="2" fontId="0" fillId="0" borderId="9" xfId="0" applyNumberFormat="1" applyBorder="1"/>
    <xf numFmtId="14" fontId="0" fillId="0" borderId="14" xfId="0" applyNumberFormat="1" applyBorder="1" applyAlignment="1">
      <alignment horizontal="left"/>
    </xf>
    <xf numFmtId="166" fontId="0" fillId="0" borderId="14" xfId="0" applyNumberFormat="1" applyBorder="1" applyAlignment="1">
      <alignment horizontal="left"/>
    </xf>
    <xf numFmtId="10" fontId="0" fillId="0" borderId="14" xfId="3" applyNumberFormat="1" applyFont="1" applyBorder="1" applyAlignment="1">
      <alignment horizontal="left"/>
    </xf>
    <xf numFmtId="167" fontId="0" fillId="0" borderId="15" xfId="0" applyNumberFormat="1" applyBorder="1" applyAlignment="1">
      <alignment horizontal="left"/>
    </xf>
    <xf numFmtId="14" fontId="2" fillId="10" borderId="28" xfId="0" applyNumberFormat="1" applyFont="1" applyFill="1" applyBorder="1" applyAlignment="1">
      <alignment horizontal="center" vertical="center"/>
    </xf>
    <xf numFmtId="166" fontId="2" fillId="10" borderId="28" xfId="0" applyNumberFormat="1" applyFont="1" applyFill="1" applyBorder="1" applyAlignment="1">
      <alignment horizontal="center" vertical="center"/>
    </xf>
    <xf numFmtId="10" fontId="2" fillId="10" borderId="28" xfId="3" applyNumberFormat="1" applyFont="1" applyFill="1" applyBorder="1" applyAlignment="1">
      <alignment horizontal="center" vertical="center" wrapText="1"/>
    </xf>
    <xf numFmtId="167" fontId="2" fillId="10" borderId="29" xfId="0" applyNumberFormat="1" applyFont="1" applyFill="1" applyBorder="1" applyAlignment="1">
      <alignment horizontal="center" vertical="center" wrapText="1"/>
    </xf>
    <xf numFmtId="14" fontId="2" fillId="6" borderId="28" xfId="0" applyNumberFormat="1" applyFont="1" applyFill="1" applyBorder="1" applyAlignment="1">
      <alignment horizontal="center" vertical="center"/>
    </xf>
    <xf numFmtId="166" fontId="2" fillId="6" borderId="28" xfId="0" applyNumberFormat="1" applyFont="1" applyFill="1" applyBorder="1" applyAlignment="1">
      <alignment horizontal="center" vertical="center"/>
    </xf>
    <xf numFmtId="10" fontId="2" fillId="6" borderId="28" xfId="3" applyNumberFormat="1" applyFont="1" applyFill="1" applyBorder="1" applyAlignment="1">
      <alignment horizontal="center" vertical="center" wrapText="1"/>
    </xf>
    <xf numFmtId="167" fontId="2" fillId="6" borderId="29" xfId="0" applyNumberFormat="1" applyFont="1" applyFill="1" applyBorder="1" applyAlignment="1">
      <alignment horizontal="center" vertical="center" wrapText="1"/>
    </xf>
    <xf numFmtId="0" fontId="2" fillId="5" borderId="32" xfId="0" applyFont="1" applyFill="1" applyBorder="1" applyAlignment="1">
      <alignment horizontal="left" vertical="center" wrapText="1"/>
    </xf>
    <xf numFmtId="2" fontId="2" fillId="9" borderId="35" xfId="0" applyNumberFormat="1" applyFont="1" applyFill="1" applyBorder="1" applyAlignment="1">
      <alignment horizontal="left" vertical="center" wrapText="1"/>
    </xf>
    <xf numFmtId="2" fontId="2" fillId="9" borderId="36" xfId="0" applyNumberFormat="1" applyFont="1" applyFill="1" applyBorder="1" applyAlignment="1">
      <alignment horizontal="left" vertical="center" wrapText="1"/>
    </xf>
    <xf numFmtId="165" fontId="2" fillId="9" borderId="36" xfId="0" applyNumberFormat="1" applyFont="1" applyFill="1" applyBorder="1" applyAlignment="1">
      <alignment horizontal="left" vertical="center" wrapText="1"/>
    </xf>
    <xf numFmtId="2" fontId="2" fillId="9" borderId="37" xfId="0" applyNumberFormat="1" applyFont="1" applyFill="1" applyBorder="1" applyAlignment="1">
      <alignment horizontal="left" vertical="center" wrapText="1"/>
    </xf>
    <xf numFmtId="0" fontId="2" fillId="9" borderId="28" xfId="0" applyFont="1" applyFill="1" applyBorder="1" applyAlignment="1">
      <alignment horizontal="center" vertical="center" wrapText="1"/>
    </xf>
    <xf numFmtId="170" fontId="2" fillId="9" borderId="28" xfId="0" applyNumberFormat="1" applyFont="1" applyFill="1" applyBorder="1" applyAlignment="1">
      <alignment horizontal="center" vertical="center" wrapText="1"/>
    </xf>
    <xf numFmtId="167" fontId="2" fillId="9" borderId="28" xfId="0" applyNumberFormat="1" applyFont="1" applyFill="1" applyBorder="1" applyAlignment="1">
      <alignment horizontal="center" vertical="center" wrapText="1"/>
    </xf>
    <xf numFmtId="1" fontId="2" fillId="9" borderId="28" xfId="0" applyNumberFormat="1" applyFont="1" applyFill="1" applyBorder="1" applyAlignment="1">
      <alignment horizontal="center" vertical="center" wrapText="1"/>
    </xf>
    <xf numFmtId="0" fontId="2" fillId="9" borderId="29" xfId="0" applyFont="1" applyFill="1" applyBorder="1" applyAlignment="1">
      <alignment horizontal="center" vertical="center" wrapText="1"/>
    </xf>
    <xf numFmtId="0" fontId="0" fillId="14" borderId="5" xfId="0" applyFill="1" applyBorder="1"/>
    <xf numFmtId="170" fontId="0" fillId="14" borderId="5" xfId="0" applyNumberFormat="1" applyFill="1" applyBorder="1"/>
    <xf numFmtId="167" fontId="0" fillId="14" borderId="5" xfId="0" applyNumberFormat="1" applyFill="1" applyBorder="1"/>
    <xf numFmtId="1" fontId="0" fillId="14" borderId="5" xfId="0" applyNumberFormat="1" applyFill="1" applyBorder="1"/>
    <xf numFmtId="0" fontId="0" fillId="14" borderId="6" xfId="0" applyFill="1" applyBorder="1"/>
    <xf numFmtId="170" fontId="0" fillId="15" borderId="5" xfId="0" applyNumberFormat="1" applyFill="1" applyBorder="1"/>
    <xf numFmtId="167" fontId="0" fillId="15" borderId="5" xfId="0" applyNumberFormat="1" applyFill="1" applyBorder="1"/>
    <xf numFmtId="1" fontId="0" fillId="15" borderId="5" xfId="0" applyNumberFormat="1" applyFill="1" applyBorder="1"/>
    <xf numFmtId="0" fontId="0" fillId="15" borderId="6" xfId="0" applyFill="1" applyBorder="1"/>
    <xf numFmtId="164" fontId="0" fillId="14" borderId="4" xfId="0" applyNumberFormat="1" applyFill="1" applyBorder="1" applyAlignment="1">
      <alignment horizontal="right" vertical="center"/>
    </xf>
    <xf numFmtId="164" fontId="0" fillId="15" borderId="4" xfId="0" applyNumberFormat="1" applyFill="1" applyBorder="1" applyAlignment="1">
      <alignment horizontal="right" vertical="center"/>
    </xf>
    <xf numFmtId="164" fontId="0" fillId="0" borderId="0" xfId="0" applyNumberFormat="1" applyAlignment="1">
      <alignment horizontal="right" vertical="center"/>
    </xf>
    <xf numFmtId="1" fontId="2" fillId="9" borderId="28" xfId="1" applyNumberFormat="1" applyFont="1" applyFill="1" applyBorder="1" applyAlignment="1">
      <alignment horizontal="center" vertical="center" wrapText="1"/>
    </xf>
    <xf numFmtId="1" fontId="0" fillId="14" borderId="5" xfId="1" applyNumberFormat="1" applyFont="1" applyFill="1" applyBorder="1"/>
    <xf numFmtId="1" fontId="0" fillId="15" borderId="5" xfId="1" applyNumberFormat="1" applyFont="1" applyFill="1" applyBorder="1"/>
    <xf numFmtId="1" fontId="2" fillId="9" borderId="31" xfId="1" applyNumberFormat="1" applyFont="1" applyFill="1" applyBorder="1" applyAlignment="1">
      <alignment horizontal="center" vertical="center" wrapText="1"/>
    </xf>
    <xf numFmtId="0" fontId="0" fillId="15" borderId="5" xfId="0" applyFill="1" applyBorder="1"/>
    <xf numFmtId="2" fontId="0" fillId="0" borderId="0" xfId="1" applyNumberFormat="1" applyFont="1" applyFill="1" applyBorder="1"/>
    <xf numFmtId="164" fontId="0" fillId="15" borderId="1" xfId="0" applyNumberFormat="1" applyFill="1" applyBorder="1" applyAlignment="1">
      <alignment horizontal="right" vertical="center"/>
    </xf>
    <xf numFmtId="0" fontId="0" fillId="15" borderId="2" xfId="0" applyFill="1" applyBorder="1"/>
    <xf numFmtId="170" fontId="0" fillId="15" borderId="2" xfId="0" applyNumberFormat="1" applyFill="1" applyBorder="1"/>
    <xf numFmtId="167" fontId="0" fillId="15" borderId="2" xfId="0" applyNumberFormat="1" applyFill="1" applyBorder="1"/>
    <xf numFmtId="1" fontId="0" fillId="15" borderId="2" xfId="1" applyNumberFormat="1" applyFont="1" applyFill="1" applyBorder="1"/>
    <xf numFmtId="1" fontId="0" fillId="15" borderId="2" xfId="0" applyNumberFormat="1" applyFill="1" applyBorder="1"/>
    <xf numFmtId="2" fontId="0" fillId="15" borderId="2" xfId="1" applyNumberFormat="1" applyFont="1" applyFill="1" applyBorder="1"/>
    <xf numFmtId="0" fontId="0" fillId="15" borderId="3" xfId="0" applyFill="1" applyBorder="1"/>
    <xf numFmtId="2" fontId="0" fillId="14" borderId="5" xfId="1" applyNumberFormat="1" applyFont="1" applyFill="1" applyBorder="1"/>
    <xf numFmtId="2" fontId="0" fillId="15" borderId="5" xfId="1" applyNumberFormat="1" applyFont="1" applyFill="1" applyBorder="1"/>
    <xf numFmtId="0" fontId="7" fillId="0" borderId="38" xfId="0" applyFont="1" applyBorder="1"/>
    <xf numFmtId="0" fontId="0" fillId="0" borderId="38" xfId="0" applyBorder="1"/>
    <xf numFmtId="0" fontId="2" fillId="0" borderId="38" xfId="0" applyFont="1" applyBorder="1"/>
    <xf numFmtId="14" fontId="2" fillId="9" borderId="27" xfId="0" applyNumberFormat="1" applyFont="1" applyFill="1" applyBorder="1" applyAlignment="1">
      <alignment horizontal="center" vertical="center" wrapText="1"/>
    </xf>
    <xf numFmtId="0" fontId="2" fillId="0" borderId="38" xfId="0" applyFont="1" applyBorder="1" applyAlignment="1">
      <alignment horizontal="center" vertical="center"/>
    </xf>
    <xf numFmtId="1" fontId="0" fillId="0" borderId="38" xfId="0" applyNumberFormat="1" applyBorder="1" applyAlignment="1">
      <alignment horizontal="right"/>
    </xf>
    <xf numFmtId="0" fontId="0" fillId="0" borderId="38" xfId="0" applyBorder="1" applyAlignment="1">
      <alignment horizontal="right"/>
    </xf>
    <xf numFmtId="0" fontId="8" fillId="0" borderId="38" xfId="0" applyFont="1" applyBorder="1" applyAlignment="1">
      <alignment horizontal="right"/>
    </xf>
    <xf numFmtId="164" fontId="2" fillId="4" borderId="4" xfId="0" applyNumberFormat="1" applyFont="1" applyFill="1" applyBorder="1" applyAlignment="1">
      <alignment horizontal="right" vertical="center"/>
    </xf>
    <xf numFmtId="170" fontId="0" fillId="0" borderId="5" xfId="0" applyNumberFormat="1" applyBorder="1"/>
    <xf numFmtId="171" fontId="0" fillId="4" borderId="5" xfId="0" applyNumberFormat="1" applyFill="1" applyBorder="1"/>
    <xf numFmtId="2" fontId="0" fillId="0" borderId="6" xfId="1" applyNumberFormat="1" applyFont="1" applyFill="1" applyBorder="1"/>
    <xf numFmtId="164" fontId="0" fillId="0" borderId="4" xfId="0" applyNumberFormat="1" applyBorder="1" applyAlignment="1">
      <alignment horizontal="right" vertical="center"/>
    </xf>
    <xf numFmtId="167" fontId="0" fillId="0" borderId="5" xfId="0" applyNumberFormat="1" applyBorder="1"/>
    <xf numFmtId="1" fontId="0" fillId="0" borderId="5" xfId="1" applyNumberFormat="1" applyFont="1" applyBorder="1"/>
    <xf numFmtId="1" fontId="0" fillId="0" borderId="6" xfId="1" applyNumberFormat="1" applyFont="1" applyBorder="1"/>
    <xf numFmtId="164" fontId="0" fillId="0" borderId="7" xfId="0" applyNumberFormat="1" applyBorder="1" applyAlignment="1">
      <alignment horizontal="right" vertical="center"/>
    </xf>
    <xf numFmtId="170" fontId="0" fillId="0" borderId="8" xfId="0" applyNumberFormat="1" applyBorder="1"/>
    <xf numFmtId="167" fontId="0" fillId="0" borderId="8" xfId="0" applyNumberFormat="1" applyBorder="1"/>
    <xf numFmtId="1" fontId="0" fillId="0" borderId="8" xfId="1" applyNumberFormat="1" applyFont="1" applyBorder="1"/>
    <xf numFmtId="1" fontId="0" fillId="0" borderId="8" xfId="0" applyNumberFormat="1" applyBorder="1"/>
    <xf numFmtId="1" fontId="0" fillId="4" borderId="8" xfId="1" applyNumberFormat="1" applyFont="1" applyFill="1" applyBorder="1"/>
    <xf numFmtId="2" fontId="0" fillId="4" borderId="9" xfId="1" applyNumberFormat="1" applyFont="1" applyFill="1" applyBorder="1"/>
    <xf numFmtId="164" fontId="0" fillId="14" borderId="1" xfId="0" applyNumberFormat="1" applyFill="1" applyBorder="1" applyAlignment="1">
      <alignment horizontal="right" vertical="center"/>
    </xf>
    <xf numFmtId="0" fontId="0" fillId="14" borderId="2" xfId="0" applyFill="1" applyBorder="1"/>
    <xf numFmtId="170" fontId="0" fillId="14" borderId="2" xfId="0" applyNumberFormat="1" applyFill="1" applyBorder="1"/>
    <xf numFmtId="167" fontId="0" fillId="14" borderId="2" xfId="0" applyNumberFormat="1" applyFill="1" applyBorder="1"/>
    <xf numFmtId="1" fontId="0" fillId="14" borderId="2" xfId="1" applyNumberFormat="1" applyFont="1" applyFill="1" applyBorder="1"/>
    <xf numFmtId="1" fontId="0" fillId="14" borderId="2" xfId="0" applyNumberFormat="1" applyFill="1" applyBorder="1"/>
    <xf numFmtId="2" fontId="0" fillId="14" borderId="2" xfId="1" applyNumberFormat="1" applyFont="1" applyFill="1" applyBorder="1"/>
    <xf numFmtId="0" fontId="0" fillId="14" borderId="3" xfId="0" applyFill="1" applyBorder="1"/>
    <xf numFmtId="14" fontId="0" fillId="0" borderId="38" xfId="0" applyNumberFormat="1" applyBorder="1"/>
    <xf numFmtId="0" fontId="10" fillId="0" borderId="0" xfId="0" applyFont="1"/>
    <xf numFmtId="14" fontId="10" fillId="0" borderId="0" xfId="0" applyNumberFormat="1" applyFont="1"/>
    <xf numFmtId="0" fontId="11" fillId="0" borderId="39" xfId="0" applyFont="1" applyBorder="1"/>
    <xf numFmtId="0" fontId="10" fillId="0" borderId="40" xfId="0" applyFont="1" applyBorder="1"/>
    <xf numFmtId="0" fontId="10" fillId="16" borderId="0" xfId="0" applyFont="1" applyFill="1"/>
    <xf numFmtId="14" fontId="10" fillId="16" borderId="0" xfId="0" applyNumberFormat="1" applyFont="1" applyFill="1"/>
    <xf numFmtId="0" fontId="2" fillId="14" borderId="1" xfId="0" applyFont="1" applyFill="1" applyBorder="1"/>
    <xf numFmtId="0" fontId="2" fillId="17" borderId="1" xfId="0" applyFont="1" applyFill="1" applyBorder="1"/>
    <xf numFmtId="1" fontId="0" fillId="13" borderId="3" xfId="0" applyNumberFormat="1" applyFill="1" applyBorder="1"/>
    <xf numFmtId="1" fontId="0" fillId="5" borderId="6" xfId="0" applyNumberFormat="1" applyFill="1" applyBorder="1"/>
    <xf numFmtId="1" fontId="0" fillId="0" borderId="9" xfId="0" applyNumberFormat="1" applyBorder="1"/>
    <xf numFmtId="0" fontId="2" fillId="13" borderId="32" xfId="0" applyFont="1" applyFill="1" applyBorder="1" applyAlignment="1">
      <alignment horizontal="center" vertical="center" wrapText="1"/>
    </xf>
    <xf numFmtId="9" fontId="0" fillId="0" borderId="0" xfId="3" applyFont="1"/>
    <xf numFmtId="169" fontId="0" fillId="0" borderId="0" xfId="0" applyNumberFormat="1"/>
    <xf numFmtId="1" fontId="2" fillId="5" borderId="9" xfId="0" applyNumberFormat="1" applyFont="1" applyFill="1" applyBorder="1" applyAlignment="1">
      <alignment horizontal="center" vertical="center"/>
    </xf>
    <xf numFmtId="0" fontId="2" fillId="18" borderId="41" xfId="0" applyFont="1" applyFill="1" applyBorder="1" applyAlignment="1">
      <alignment horizontal="center" vertical="center" wrapText="1"/>
    </xf>
    <xf numFmtId="0" fontId="0" fillId="0" borderId="36" xfId="0" applyBorder="1"/>
    <xf numFmtId="0" fontId="0" fillId="0" borderId="37" xfId="0" applyBorder="1"/>
    <xf numFmtId="0" fontId="0" fillId="5" borderId="36" xfId="0" applyFill="1" applyBorder="1"/>
    <xf numFmtId="169" fontId="2" fillId="18" borderId="41" xfId="0" applyNumberFormat="1" applyFont="1" applyFill="1" applyBorder="1" applyAlignment="1">
      <alignment horizontal="center" vertical="center" wrapText="1"/>
    </xf>
    <xf numFmtId="169" fontId="0" fillId="5" borderId="36" xfId="0" applyNumberFormat="1" applyFill="1" applyBorder="1"/>
    <xf numFmtId="169" fontId="0" fillId="0" borderId="36" xfId="0" applyNumberFormat="1" applyBorder="1"/>
    <xf numFmtId="169" fontId="0" fillId="0" borderId="37" xfId="0" applyNumberFormat="1" applyBorder="1"/>
    <xf numFmtId="44" fontId="2" fillId="18" borderId="41" xfId="2" applyFont="1" applyFill="1" applyBorder="1" applyAlignment="1">
      <alignment horizontal="center" vertical="center" wrapText="1"/>
    </xf>
    <xf numFmtId="44" fontId="0" fillId="5" borderId="36" xfId="2" applyFont="1" applyFill="1" applyBorder="1"/>
    <xf numFmtId="44" fontId="0" fillId="0" borderId="36" xfId="2" applyFont="1" applyBorder="1"/>
    <xf numFmtId="44" fontId="0" fillId="0" borderId="37" xfId="2" applyFont="1" applyBorder="1"/>
    <xf numFmtId="44" fontId="0" fillId="0" borderId="36" xfId="0" applyNumberFormat="1" applyBorder="1"/>
    <xf numFmtId="44" fontId="0" fillId="0" borderId="37" xfId="0" applyNumberFormat="1" applyBorder="1"/>
    <xf numFmtId="44" fontId="2" fillId="4" borderId="32" xfId="0" applyNumberFormat="1" applyFont="1" applyFill="1" applyBorder="1"/>
    <xf numFmtId="0" fontId="2" fillId="4" borderId="27" xfId="0" applyFont="1" applyFill="1" applyBorder="1" applyAlignment="1">
      <alignment horizontal="center" vertical="center"/>
    </xf>
    <xf numFmtId="1" fontId="2" fillId="4" borderId="28" xfId="0" applyNumberFormat="1" applyFont="1" applyFill="1" applyBorder="1" applyAlignment="1">
      <alignment horizontal="center" vertical="center"/>
    </xf>
    <xf numFmtId="1" fontId="2" fillId="4" borderId="29" xfId="0" applyNumberFormat="1" applyFont="1" applyFill="1" applyBorder="1" applyAlignment="1">
      <alignment horizontal="center" vertical="center"/>
    </xf>
    <xf numFmtId="0" fontId="0" fillId="0" borderId="45" xfId="0" applyBorder="1"/>
    <xf numFmtId="0" fontId="2" fillId="8" borderId="1" xfId="0" applyFont="1" applyFill="1" applyBorder="1" applyAlignment="1">
      <alignment horizontal="center" vertical="center"/>
    </xf>
    <xf numFmtId="0" fontId="2" fillId="0" borderId="7" xfId="0" applyFont="1" applyBorder="1" applyAlignment="1">
      <alignment horizontal="left"/>
    </xf>
    <xf numFmtId="0" fontId="2" fillId="0" borderId="0" xfId="0" applyFont="1" applyAlignment="1">
      <alignment horizontal="left"/>
    </xf>
    <xf numFmtId="0" fontId="0" fillId="0" borderId="0" xfId="0" applyAlignment="1">
      <alignment horizontal="right" vertical="center"/>
    </xf>
    <xf numFmtId="169" fontId="0" fillId="0" borderId="8" xfId="0" applyNumberFormat="1" applyBorder="1" applyAlignment="1">
      <alignment horizontal="right" vertical="center"/>
    </xf>
    <xf numFmtId="169" fontId="0" fillId="0" borderId="8" xfId="0" applyNumberFormat="1" applyBorder="1"/>
    <xf numFmtId="172" fontId="0" fillId="0" borderId="8" xfId="3" applyNumberFormat="1" applyFont="1" applyBorder="1"/>
    <xf numFmtId="2" fontId="0" fillId="0" borderId="8" xfId="3" applyNumberFormat="1" applyFont="1" applyBorder="1" applyAlignment="1">
      <alignment vertical="center"/>
    </xf>
    <xf numFmtId="14" fontId="2" fillId="8" borderId="2" xfId="0" applyNumberFormat="1" applyFont="1" applyFill="1" applyBorder="1" applyAlignment="1">
      <alignment horizontal="center" vertical="center"/>
    </xf>
    <xf numFmtId="169" fontId="2" fillId="8" borderId="2" xfId="0" applyNumberFormat="1" applyFont="1" applyFill="1" applyBorder="1" applyAlignment="1">
      <alignment horizontal="center" vertical="center"/>
    </xf>
    <xf numFmtId="0" fontId="2" fillId="8" borderId="3" xfId="0" applyFont="1" applyFill="1" applyBorder="1" applyAlignment="1">
      <alignment horizontal="center" vertical="center"/>
    </xf>
    <xf numFmtId="0" fontId="2" fillId="8" borderId="7" xfId="0" applyFont="1" applyFill="1" applyBorder="1" applyAlignment="1">
      <alignment horizontal="center" vertical="center"/>
    </xf>
    <xf numFmtId="165" fontId="2" fillId="8" borderId="8" xfId="0" applyNumberFormat="1" applyFont="1" applyFill="1" applyBorder="1" applyAlignment="1">
      <alignment horizontal="right" vertical="center"/>
    </xf>
    <xf numFmtId="169" fontId="2" fillId="8" borderId="8" xfId="0" applyNumberFormat="1" applyFont="1" applyFill="1" applyBorder="1"/>
    <xf numFmtId="0" fontId="2" fillId="8" borderId="9" xfId="0" applyFont="1" applyFill="1" applyBorder="1" applyAlignment="1">
      <alignment vertical="center"/>
    </xf>
    <xf numFmtId="0" fontId="2" fillId="0" borderId="4" xfId="0" applyFont="1" applyBorder="1" applyAlignment="1">
      <alignment horizontal="left"/>
    </xf>
    <xf numFmtId="169" fontId="0" fillId="0" borderId="5" xfId="0" applyNumberFormat="1" applyBorder="1" applyAlignment="1">
      <alignment horizontal="right" vertical="center"/>
    </xf>
    <xf numFmtId="169" fontId="0" fillId="0" borderId="5" xfId="0" applyNumberFormat="1" applyBorder="1"/>
    <xf numFmtId="172" fontId="0" fillId="0" borderId="5" xfId="3" applyNumberFormat="1" applyFont="1" applyBorder="1"/>
    <xf numFmtId="2" fontId="0" fillId="0" borderId="5" xfId="0" applyNumberFormat="1" applyBorder="1" applyAlignment="1">
      <alignment vertical="center"/>
    </xf>
    <xf numFmtId="2" fontId="0" fillId="0" borderId="5" xfId="3" applyNumberFormat="1" applyFont="1" applyBorder="1" applyAlignment="1">
      <alignment vertical="center"/>
    </xf>
    <xf numFmtId="169" fontId="0" fillId="0" borderId="14" xfId="0" applyNumberFormat="1" applyBorder="1" applyAlignment="1">
      <alignment horizontal="right" vertical="center"/>
    </xf>
    <xf numFmtId="169" fontId="0" fillId="0" borderId="14" xfId="0" applyNumberFormat="1" applyBorder="1"/>
    <xf numFmtId="172" fontId="0" fillId="0" borderId="14" xfId="3" applyNumberFormat="1" applyFont="1" applyBorder="1"/>
    <xf numFmtId="2" fontId="0" fillId="0" borderId="14" xfId="0" applyNumberFormat="1" applyBorder="1" applyAlignment="1">
      <alignment vertical="center"/>
    </xf>
    <xf numFmtId="0" fontId="2" fillId="8" borderId="27" xfId="0" applyFont="1" applyFill="1" applyBorder="1" applyAlignment="1">
      <alignment horizontal="center" vertical="center" wrapText="1"/>
    </xf>
    <xf numFmtId="0" fontId="2" fillId="8" borderId="28" xfId="0" applyFont="1" applyFill="1" applyBorder="1" applyAlignment="1">
      <alignment horizontal="center" vertical="center" wrapText="1"/>
    </xf>
    <xf numFmtId="169" fontId="2" fillId="8" borderId="28" xfId="0" applyNumberFormat="1" applyFont="1" applyFill="1" applyBorder="1" applyAlignment="1">
      <alignment horizontal="center" vertical="center" wrapText="1"/>
    </xf>
    <xf numFmtId="2" fontId="2" fillId="8" borderId="28" xfId="0" applyNumberFormat="1" applyFont="1" applyFill="1" applyBorder="1" applyAlignment="1">
      <alignment horizontal="center" vertical="center" wrapText="1"/>
    </xf>
    <xf numFmtId="172" fontId="2" fillId="8" borderId="29" xfId="3" applyNumberFormat="1" applyFont="1" applyFill="1" applyBorder="1" applyAlignment="1">
      <alignment horizontal="center" vertical="center" wrapText="1"/>
    </xf>
    <xf numFmtId="172" fontId="0" fillId="0" borderId="0" xfId="3" applyNumberFormat="1" applyFont="1"/>
    <xf numFmtId="0" fontId="2" fillId="4" borderId="13" xfId="0" applyFont="1" applyFill="1" applyBorder="1" applyAlignment="1">
      <alignment horizontal="left"/>
    </xf>
    <xf numFmtId="0" fontId="2" fillId="4" borderId="4" xfId="0" applyFont="1" applyFill="1" applyBorder="1" applyAlignment="1">
      <alignment horizontal="left"/>
    </xf>
    <xf numFmtId="2" fontId="0" fillId="0" borderId="0" xfId="3" applyNumberFormat="1" applyFont="1"/>
    <xf numFmtId="172" fontId="2" fillId="8" borderId="28" xfId="3" applyNumberFormat="1" applyFont="1" applyFill="1" applyBorder="1" applyAlignment="1">
      <alignment horizontal="center" vertical="center" wrapText="1"/>
    </xf>
    <xf numFmtId="2" fontId="2" fillId="8" borderId="28" xfId="3" applyNumberFormat="1" applyFont="1" applyFill="1" applyBorder="1" applyAlignment="1">
      <alignment horizontal="center" vertical="center" wrapText="1"/>
    </xf>
    <xf numFmtId="173" fontId="2" fillId="0" borderId="0" xfId="0" applyNumberFormat="1" applyFont="1" applyAlignment="1">
      <alignment horizontal="center" vertical="center"/>
    </xf>
    <xf numFmtId="173" fontId="0" fillId="0" borderId="0" xfId="0" applyNumberFormat="1"/>
    <xf numFmtId="14" fontId="2" fillId="0" borderId="0" xfId="0" applyNumberFormat="1" applyFont="1" applyAlignment="1">
      <alignment horizontal="center" vertical="center"/>
    </xf>
    <xf numFmtId="173" fontId="2" fillId="17" borderId="1" xfId="0" applyNumberFormat="1" applyFont="1" applyFill="1" applyBorder="1" applyAlignment="1">
      <alignment horizontal="center" vertical="center"/>
    </xf>
    <xf numFmtId="173" fontId="2" fillId="17" borderId="2" xfId="0" applyNumberFormat="1" applyFont="1" applyFill="1" applyBorder="1" applyAlignment="1">
      <alignment horizontal="center" vertical="center"/>
    </xf>
    <xf numFmtId="173" fontId="2" fillId="17" borderId="3" xfId="0" applyNumberFormat="1" applyFont="1" applyFill="1" applyBorder="1" applyAlignment="1">
      <alignment horizontal="center" vertical="center"/>
    </xf>
    <xf numFmtId="173" fontId="0" fillId="0" borderId="4" xfId="0" applyNumberFormat="1" applyBorder="1"/>
    <xf numFmtId="173" fontId="0" fillId="0" borderId="5" xfId="0" applyNumberFormat="1" applyBorder="1"/>
    <xf numFmtId="173" fontId="0" fillId="0" borderId="6" xfId="0" applyNumberFormat="1" applyBorder="1"/>
    <xf numFmtId="173" fontId="0" fillId="0" borderId="7" xfId="0" applyNumberFormat="1" applyBorder="1"/>
    <xf numFmtId="173" fontId="0" fillId="0" borderId="8" xfId="0" applyNumberFormat="1" applyBorder="1"/>
    <xf numFmtId="173" fontId="0" fillId="0" borderId="9" xfId="0" applyNumberFormat="1" applyBorder="1"/>
    <xf numFmtId="14" fontId="2" fillId="0" borderId="0" xfId="0" applyNumberFormat="1" applyFont="1"/>
    <xf numFmtId="14" fontId="2" fillId="0" borderId="41" xfId="0" applyNumberFormat="1" applyFont="1" applyBorder="1" applyAlignment="1">
      <alignment horizontal="center" vertical="center"/>
    </xf>
    <xf numFmtId="14" fontId="2" fillId="0" borderId="36" xfId="0" applyNumberFormat="1" applyFont="1" applyBorder="1"/>
    <xf numFmtId="14" fontId="2" fillId="0" borderId="37" xfId="0" applyNumberFormat="1" applyFont="1" applyBorder="1"/>
    <xf numFmtId="173" fontId="2" fillId="19" borderId="1" xfId="0" applyNumberFormat="1" applyFont="1" applyFill="1" applyBorder="1" applyAlignment="1">
      <alignment horizontal="center" vertical="center"/>
    </xf>
    <xf numFmtId="173" fontId="2" fillId="19" borderId="2" xfId="0" applyNumberFormat="1" applyFont="1" applyFill="1" applyBorder="1" applyAlignment="1">
      <alignment horizontal="center" vertical="center"/>
    </xf>
    <xf numFmtId="173" fontId="2" fillId="19" borderId="3" xfId="0" applyNumberFormat="1" applyFont="1" applyFill="1" applyBorder="1" applyAlignment="1">
      <alignment horizontal="center" vertical="center"/>
    </xf>
    <xf numFmtId="173" fontId="2" fillId="14" borderId="1" xfId="0" applyNumberFormat="1" applyFont="1" applyFill="1" applyBorder="1" applyAlignment="1">
      <alignment horizontal="center" vertical="center"/>
    </xf>
    <xf numFmtId="173" fontId="2" fillId="14" borderId="2" xfId="0" applyNumberFormat="1" applyFont="1" applyFill="1" applyBorder="1" applyAlignment="1">
      <alignment horizontal="center" vertical="center"/>
    </xf>
    <xf numFmtId="173" fontId="2" fillId="14" borderId="3" xfId="0" applyNumberFormat="1" applyFont="1" applyFill="1" applyBorder="1" applyAlignment="1">
      <alignment horizontal="center" vertical="center"/>
    </xf>
    <xf numFmtId="173" fontId="2" fillId="10" borderId="1" xfId="0" applyNumberFormat="1" applyFont="1" applyFill="1" applyBorder="1" applyAlignment="1">
      <alignment horizontal="center" vertical="center"/>
    </xf>
    <xf numFmtId="173" fontId="2" fillId="10" borderId="2" xfId="0" applyNumberFormat="1" applyFont="1" applyFill="1" applyBorder="1" applyAlignment="1">
      <alignment horizontal="center" vertical="center"/>
    </xf>
    <xf numFmtId="173" fontId="2" fillId="10" borderId="3" xfId="0" applyNumberFormat="1" applyFont="1" applyFill="1" applyBorder="1" applyAlignment="1">
      <alignment horizontal="center" vertical="center"/>
    </xf>
    <xf numFmtId="173" fontId="2" fillId="0" borderId="0" xfId="0" applyNumberFormat="1" applyFont="1"/>
    <xf numFmtId="14" fontId="2" fillId="0" borderId="46" xfId="0" applyNumberFormat="1" applyFont="1" applyBorder="1"/>
    <xf numFmtId="173" fontId="0" fillId="0" borderId="10" xfId="0" applyNumberFormat="1" applyBorder="1"/>
    <xf numFmtId="173" fontId="0" fillId="0" borderId="11" xfId="0" applyNumberFormat="1" applyBorder="1"/>
    <xf numFmtId="173" fontId="0" fillId="0" borderId="12" xfId="0" applyNumberFormat="1" applyBorder="1"/>
    <xf numFmtId="14" fontId="2" fillId="0" borderId="1" xfId="0" applyNumberFormat="1" applyFont="1" applyBorder="1"/>
    <xf numFmtId="173" fontId="2" fillId="0" borderId="2" xfId="0" applyNumberFormat="1" applyFont="1" applyBorder="1"/>
    <xf numFmtId="173" fontId="2" fillId="0" borderId="3" xfId="0" applyNumberFormat="1" applyFont="1" applyBorder="1"/>
    <xf numFmtId="173" fontId="2" fillId="4" borderId="8" xfId="0" applyNumberFormat="1" applyFont="1" applyFill="1" applyBorder="1"/>
    <xf numFmtId="173" fontId="2" fillId="4" borderId="9" xfId="0" applyNumberFormat="1" applyFont="1" applyFill="1" applyBorder="1"/>
    <xf numFmtId="172" fontId="2" fillId="4" borderId="0" xfId="3" applyNumberFormat="1" applyFont="1" applyFill="1"/>
    <xf numFmtId="14" fontId="2" fillId="0" borderId="4" xfId="0" applyNumberFormat="1" applyFont="1" applyBorder="1"/>
    <xf numFmtId="173" fontId="2" fillId="4" borderId="5" xfId="0" applyNumberFormat="1" applyFont="1" applyFill="1" applyBorder="1"/>
    <xf numFmtId="173" fontId="2" fillId="4" borderId="6" xfId="0" applyNumberFormat="1" applyFont="1" applyFill="1" applyBorder="1"/>
    <xf numFmtId="14" fontId="2" fillId="0" borderId="7" xfId="0" applyNumberFormat="1" applyFont="1" applyBorder="1" applyAlignment="1">
      <alignment wrapText="1"/>
    </xf>
    <xf numFmtId="172" fontId="2" fillId="4" borderId="8" xfId="3" applyNumberFormat="1" applyFont="1" applyFill="1" applyBorder="1"/>
    <xf numFmtId="173" fontId="2" fillId="5" borderId="5" xfId="0" applyNumberFormat="1" applyFont="1" applyFill="1" applyBorder="1"/>
    <xf numFmtId="173" fontId="2" fillId="5" borderId="8" xfId="0" applyNumberFormat="1" applyFont="1" applyFill="1" applyBorder="1"/>
    <xf numFmtId="173" fontId="2" fillId="0" borderId="19" xfId="0" applyNumberFormat="1" applyFont="1" applyBorder="1"/>
    <xf numFmtId="173" fontId="2" fillId="5" borderId="9" xfId="0" applyNumberFormat="1" applyFont="1" applyFill="1" applyBorder="1"/>
    <xf numFmtId="173" fontId="2" fillId="5" borderId="21" xfId="0" applyNumberFormat="1" applyFont="1" applyFill="1" applyBorder="1"/>
    <xf numFmtId="173" fontId="2" fillId="5" borderId="20" xfId="0" applyNumberFormat="1" applyFont="1" applyFill="1" applyBorder="1"/>
    <xf numFmtId="172" fontId="2" fillId="4" borderId="9" xfId="3" applyNumberFormat="1" applyFont="1" applyFill="1" applyBorder="1"/>
    <xf numFmtId="173" fontId="2" fillId="4" borderId="0" xfId="0" applyNumberFormat="1" applyFont="1" applyFill="1"/>
    <xf numFmtId="173" fontId="2" fillId="17" borderId="16" xfId="0" applyNumberFormat="1" applyFont="1" applyFill="1" applyBorder="1" applyAlignment="1">
      <alignment horizontal="center" vertical="center"/>
    </xf>
    <xf numFmtId="173" fontId="2" fillId="17" borderId="17" xfId="0" applyNumberFormat="1" applyFont="1" applyFill="1" applyBorder="1" applyAlignment="1">
      <alignment horizontal="center" vertical="center"/>
    </xf>
    <xf numFmtId="173" fontId="2" fillId="19" borderId="17" xfId="0" applyNumberFormat="1" applyFont="1" applyFill="1" applyBorder="1" applyAlignment="1">
      <alignment horizontal="center" vertical="center"/>
    </xf>
    <xf numFmtId="173" fontId="2" fillId="14" borderId="17" xfId="0" applyNumberFormat="1" applyFont="1" applyFill="1" applyBorder="1" applyAlignment="1">
      <alignment horizontal="center" vertical="center"/>
    </xf>
    <xf numFmtId="173" fontId="2" fillId="14" borderId="18" xfId="0" applyNumberFormat="1" applyFont="1" applyFill="1" applyBorder="1" applyAlignment="1">
      <alignment horizontal="center" vertical="center"/>
    </xf>
    <xf numFmtId="173" fontId="0" fillId="0" borderId="1" xfId="0" applyNumberFormat="1" applyBorder="1"/>
    <xf numFmtId="173" fontId="0" fillId="0" borderId="2" xfId="0" applyNumberFormat="1" applyBorder="1"/>
    <xf numFmtId="173" fontId="0" fillId="0" borderId="3" xfId="0" applyNumberFormat="1" applyBorder="1"/>
    <xf numFmtId="173" fontId="2" fillId="17" borderId="47" xfId="0" applyNumberFormat="1" applyFont="1" applyFill="1" applyBorder="1" applyAlignment="1">
      <alignment horizontal="center" vertical="center"/>
    </xf>
    <xf numFmtId="173" fontId="2" fillId="19" borderId="47" xfId="0" applyNumberFormat="1" applyFont="1" applyFill="1" applyBorder="1" applyAlignment="1">
      <alignment horizontal="center" vertical="center"/>
    </xf>
    <xf numFmtId="173" fontId="2" fillId="14" borderId="47" xfId="0" applyNumberFormat="1" applyFont="1" applyFill="1" applyBorder="1" applyAlignment="1">
      <alignment horizontal="center" vertical="center"/>
    </xf>
    <xf numFmtId="173" fontId="2" fillId="10" borderId="47" xfId="0" applyNumberFormat="1" applyFont="1" applyFill="1" applyBorder="1" applyAlignment="1">
      <alignment horizontal="center" vertical="center"/>
    </xf>
    <xf numFmtId="173" fontId="2" fillId="10" borderId="48" xfId="0" applyNumberFormat="1" applyFont="1" applyFill="1" applyBorder="1" applyAlignment="1">
      <alignment horizontal="center" vertical="center"/>
    </xf>
    <xf numFmtId="173" fontId="2" fillId="5" borderId="6" xfId="0" applyNumberFormat="1" applyFont="1" applyFill="1" applyBorder="1"/>
    <xf numFmtId="172" fontId="2" fillId="5" borderId="9" xfId="3" applyNumberFormat="1" applyFont="1" applyFill="1" applyBorder="1"/>
    <xf numFmtId="173" fontId="0" fillId="5" borderId="0" xfId="0" applyNumberFormat="1" applyFill="1"/>
    <xf numFmtId="14" fontId="2" fillId="0" borderId="49" xfId="0" applyNumberFormat="1" applyFont="1" applyBorder="1" applyAlignment="1">
      <alignment horizontal="center" vertical="center"/>
    </xf>
    <xf numFmtId="14" fontId="2" fillId="0" borderId="50" xfId="0" applyNumberFormat="1" applyFont="1" applyBorder="1"/>
    <xf numFmtId="9" fontId="0" fillId="0" borderId="8" xfId="3" applyFont="1" applyBorder="1"/>
    <xf numFmtId="0" fontId="0" fillId="0" borderId="7" xfId="0" applyBorder="1"/>
    <xf numFmtId="9" fontId="2" fillId="5" borderId="27" xfId="3" applyFont="1" applyFill="1" applyBorder="1"/>
    <xf numFmtId="1" fontId="2" fillId="5" borderId="28" xfId="0" applyNumberFormat="1" applyFont="1" applyFill="1" applyBorder="1"/>
    <xf numFmtId="169" fontId="2" fillId="0" borderId="0" xfId="0" applyNumberFormat="1" applyFont="1"/>
    <xf numFmtId="44" fontId="2" fillId="0" borderId="0" xfId="2" applyFont="1"/>
    <xf numFmtId="1" fontId="0" fillId="7" borderId="14" xfId="0" applyNumberFormat="1" applyFill="1" applyBorder="1"/>
    <xf numFmtId="1" fontId="0" fillId="7" borderId="5" xfId="0" applyNumberFormat="1" applyFill="1" applyBorder="1"/>
    <xf numFmtId="1" fontId="0" fillId="7" borderId="11" xfId="0" applyNumberFormat="1" applyFill="1" applyBorder="1"/>
    <xf numFmtId="1" fontId="0" fillId="7" borderId="12" xfId="0" applyNumberFormat="1" applyFill="1" applyBorder="1"/>
    <xf numFmtId="1" fontId="0" fillId="7" borderId="13" xfId="0" applyNumberFormat="1" applyFill="1" applyBorder="1"/>
    <xf numFmtId="1" fontId="0" fillId="7" borderId="15" xfId="0" applyNumberFormat="1" applyFill="1" applyBorder="1"/>
    <xf numFmtId="1" fontId="0" fillId="7" borderId="4" xfId="0" applyNumberFormat="1" applyFill="1" applyBorder="1"/>
    <xf numFmtId="1" fontId="0" fillId="7" borderId="6" xfId="0" applyNumberFormat="1" applyFill="1" applyBorder="1"/>
    <xf numFmtId="1" fontId="0" fillId="7" borderId="10" xfId="0" applyNumberFormat="1" applyFill="1" applyBorder="1"/>
    <xf numFmtId="0" fontId="2" fillId="7" borderId="37" xfId="0" applyFont="1" applyFill="1" applyBorder="1"/>
    <xf numFmtId="1" fontId="2" fillId="7" borderId="8" xfId="0" applyNumberFormat="1" applyFont="1" applyFill="1" applyBorder="1" applyAlignment="1">
      <alignment horizontal="center" vertical="center"/>
    </xf>
    <xf numFmtId="1" fontId="2" fillId="7" borderId="7" xfId="0" applyNumberFormat="1" applyFont="1" applyFill="1" applyBorder="1" applyAlignment="1">
      <alignment horizontal="center" vertical="center"/>
    </xf>
    <xf numFmtId="1" fontId="0" fillId="7" borderId="7" xfId="0" applyNumberFormat="1" applyFill="1" applyBorder="1"/>
    <xf numFmtId="1" fontId="0" fillId="7" borderId="8" xfId="0" applyNumberFormat="1" applyFill="1" applyBorder="1"/>
    <xf numFmtId="1" fontId="0" fillId="7" borderId="9" xfId="0" applyNumberFormat="1" applyFill="1" applyBorder="1"/>
    <xf numFmtId="9" fontId="2" fillId="13" borderId="49" xfId="3" applyFont="1" applyFill="1" applyBorder="1" applyAlignment="1">
      <alignment horizontal="center" vertical="center" wrapText="1"/>
    </xf>
    <xf numFmtId="9" fontId="2" fillId="5" borderId="44" xfId="3" applyFont="1" applyFill="1" applyBorder="1"/>
    <xf numFmtId="1" fontId="2" fillId="4" borderId="29" xfId="0" applyNumberFormat="1" applyFont="1" applyFill="1" applyBorder="1"/>
    <xf numFmtId="0" fontId="2" fillId="7" borderId="35" xfId="0" applyFont="1" applyFill="1" applyBorder="1"/>
    <xf numFmtId="9" fontId="2" fillId="7" borderId="42" xfId="3" applyFont="1" applyFill="1" applyBorder="1" applyAlignment="1">
      <alignment horizontal="right" vertical="center"/>
    </xf>
    <xf numFmtId="0" fontId="2" fillId="7" borderId="36" xfId="0" applyFont="1" applyFill="1" applyBorder="1"/>
    <xf numFmtId="9" fontId="2" fillId="7" borderId="43" xfId="3" applyFont="1" applyFill="1" applyBorder="1" applyAlignment="1">
      <alignment horizontal="right" vertical="center"/>
    </xf>
    <xf numFmtId="0" fontId="2" fillId="7" borderId="46" xfId="0" applyFont="1" applyFill="1" applyBorder="1"/>
    <xf numFmtId="9" fontId="2" fillId="7" borderId="52" xfId="3" applyFont="1" applyFill="1" applyBorder="1" applyAlignment="1">
      <alignment horizontal="right" vertical="center"/>
    </xf>
    <xf numFmtId="0" fontId="2" fillId="7" borderId="32" xfId="0" applyFont="1" applyFill="1" applyBorder="1"/>
    <xf numFmtId="1" fontId="2" fillId="7" borderId="30" xfId="0" applyNumberFormat="1" applyFont="1" applyFill="1" applyBorder="1"/>
    <xf numFmtId="1" fontId="2" fillId="7" borderId="29" xfId="0" applyNumberFormat="1" applyFont="1" applyFill="1" applyBorder="1"/>
    <xf numFmtId="0" fontId="2" fillId="0" borderId="0" xfId="0" applyFont="1" applyAlignment="1">
      <alignment horizontal="left" vertical="center"/>
    </xf>
    <xf numFmtId="0" fontId="2" fillId="0" borderId="0" xfId="0" applyFont="1" applyAlignment="1">
      <alignment horizontal="center"/>
    </xf>
    <xf numFmtId="14" fontId="0" fillId="0" borderId="14" xfId="0" applyNumberFormat="1" applyBorder="1"/>
    <xf numFmtId="0" fontId="2" fillId="0" borderId="32" xfId="0" applyFont="1" applyBorder="1" applyAlignment="1">
      <alignment horizontal="left" vertical="center"/>
    </xf>
    <xf numFmtId="0" fontId="2" fillId="0" borderId="36" xfId="0" applyFont="1" applyBorder="1" applyAlignment="1">
      <alignment horizontal="left" vertical="center"/>
    </xf>
    <xf numFmtId="0" fontId="2" fillId="0" borderId="37" xfId="0" applyFont="1" applyBorder="1" applyAlignment="1">
      <alignment horizontal="left" vertical="center"/>
    </xf>
    <xf numFmtId="14" fontId="0" fillId="0" borderId="13" xfId="0" applyNumberFormat="1" applyBorder="1"/>
    <xf numFmtId="2" fontId="2" fillId="17" borderId="27" xfId="0" applyNumberFormat="1" applyFont="1" applyFill="1" applyBorder="1" applyAlignment="1">
      <alignment horizontal="center"/>
    </xf>
    <xf numFmtId="2" fontId="2" fillId="19" borderId="34" xfId="0" applyNumberFormat="1" applyFont="1" applyFill="1" applyBorder="1" applyAlignment="1">
      <alignment horizontal="center"/>
    </xf>
    <xf numFmtId="2" fontId="2" fillId="19" borderId="31" xfId="0" applyNumberFormat="1" applyFont="1" applyFill="1" applyBorder="1" applyAlignment="1">
      <alignment horizontal="center"/>
    </xf>
    <xf numFmtId="2" fontId="2" fillId="14" borderId="27" xfId="0" applyNumberFormat="1" applyFont="1" applyFill="1" applyBorder="1" applyAlignment="1">
      <alignment horizontal="center"/>
    </xf>
    <xf numFmtId="2" fontId="2" fillId="14" borderId="29" xfId="0" applyNumberFormat="1" applyFont="1" applyFill="1" applyBorder="1" applyAlignment="1">
      <alignment horizontal="center"/>
    </xf>
    <xf numFmtId="2" fontId="2" fillId="10" borderId="34" xfId="0" applyNumberFormat="1" applyFont="1" applyFill="1" applyBorder="1" applyAlignment="1">
      <alignment horizontal="center"/>
    </xf>
    <xf numFmtId="2" fontId="2" fillId="10" borderId="29" xfId="0" applyNumberFormat="1" applyFont="1" applyFill="1" applyBorder="1" applyAlignment="1">
      <alignment horizontal="center"/>
    </xf>
    <xf numFmtId="2" fontId="0" fillId="0" borderId="13" xfId="0" applyNumberFormat="1" applyBorder="1"/>
    <xf numFmtId="2" fontId="0" fillId="0" borderId="4" xfId="0" applyNumberFormat="1" applyBorder="1"/>
    <xf numFmtId="2" fontId="0" fillId="0" borderId="7" xfId="0" applyNumberFormat="1" applyBorder="1"/>
    <xf numFmtId="14" fontId="2" fillId="0" borderId="35" xfId="0" applyNumberFormat="1" applyFont="1" applyBorder="1" applyAlignment="1">
      <alignment horizontal="left" vertical="center"/>
    </xf>
    <xf numFmtId="2" fontId="0" fillId="7" borderId="5" xfId="0" applyNumberFormat="1" applyFill="1" applyBorder="1"/>
    <xf numFmtId="2" fontId="0" fillId="7" borderId="8" xfId="0" applyNumberFormat="1" applyFill="1" applyBorder="1"/>
    <xf numFmtId="9" fontId="0" fillId="7" borderId="6" xfId="3" applyFont="1" applyFill="1" applyBorder="1" applyAlignment="1">
      <alignment horizontal="right"/>
    </xf>
    <xf numFmtId="9" fontId="0" fillId="7" borderId="9" xfId="3" applyFont="1" applyFill="1" applyBorder="1" applyAlignment="1">
      <alignment horizontal="right"/>
    </xf>
    <xf numFmtId="9" fontId="0" fillId="0" borderId="0" xfId="3" applyFont="1" applyAlignment="1">
      <alignment horizontal="right"/>
    </xf>
    <xf numFmtId="2" fontId="2" fillId="5" borderId="14" xfId="0" applyNumberFormat="1" applyFont="1" applyFill="1" applyBorder="1"/>
    <xf numFmtId="9" fontId="2" fillId="5" borderId="15" xfId="3" applyFont="1" applyFill="1" applyBorder="1" applyAlignment="1">
      <alignment horizontal="right"/>
    </xf>
    <xf numFmtId="2" fontId="2" fillId="17" borderId="28" xfId="0" applyNumberFormat="1" applyFont="1" applyFill="1" applyBorder="1" applyAlignment="1">
      <alignment horizontal="center"/>
    </xf>
    <xf numFmtId="2" fontId="2" fillId="17" borderId="28" xfId="0" applyNumberFormat="1" applyFont="1" applyFill="1" applyBorder="1" applyAlignment="1">
      <alignment horizontal="center" vertical="center"/>
    </xf>
    <xf numFmtId="9" fontId="2" fillId="17" borderId="29" xfId="3" applyFont="1" applyFill="1" applyBorder="1" applyAlignment="1">
      <alignment horizontal="right" vertical="center"/>
    </xf>
    <xf numFmtId="2" fontId="2" fillId="10" borderId="28" xfId="0" applyNumberFormat="1" applyFont="1" applyFill="1" applyBorder="1" applyAlignment="1">
      <alignment horizontal="center" vertical="center"/>
    </xf>
    <xf numFmtId="9" fontId="2" fillId="10" borderId="29" xfId="3" applyFont="1" applyFill="1" applyBorder="1" applyAlignment="1">
      <alignment horizontal="right" vertical="center"/>
    </xf>
    <xf numFmtId="2" fontId="2" fillId="14" borderId="28" xfId="0" applyNumberFormat="1" applyFont="1" applyFill="1" applyBorder="1" applyAlignment="1">
      <alignment horizontal="center" vertical="center"/>
    </xf>
    <xf numFmtId="9" fontId="2" fillId="14" borderId="29" xfId="3" applyFont="1" applyFill="1" applyBorder="1" applyAlignment="1">
      <alignment horizontal="right" vertical="center"/>
    </xf>
    <xf numFmtId="2" fontId="2" fillId="19" borderId="28" xfId="0" applyNumberFormat="1" applyFont="1" applyFill="1" applyBorder="1" applyAlignment="1">
      <alignment horizontal="center" vertical="center"/>
    </xf>
    <xf numFmtId="9" fontId="2" fillId="19" borderId="29" xfId="3" applyFont="1" applyFill="1" applyBorder="1" applyAlignment="1">
      <alignment horizontal="right" vertical="center"/>
    </xf>
    <xf numFmtId="2" fontId="0" fillId="0" borderId="2" xfId="0" applyNumberFormat="1" applyBorder="1"/>
    <xf numFmtId="2" fontId="0" fillId="0" borderId="0" xfId="0" applyNumberFormat="1" applyAlignment="1">
      <alignment horizontal="left" vertical="center"/>
    </xf>
    <xf numFmtId="2" fontId="0" fillId="0" borderId="14" xfId="0" applyNumberFormat="1" applyBorder="1"/>
    <xf numFmtId="2" fontId="12" fillId="20" borderId="51" xfId="0" applyNumberFormat="1" applyFont="1" applyFill="1" applyBorder="1" applyAlignment="1">
      <alignment horizontal="left" vertical="center"/>
    </xf>
    <xf numFmtId="2" fontId="12" fillId="20" borderId="44" xfId="0" applyNumberFormat="1" applyFont="1" applyFill="1" applyBorder="1" applyAlignment="1">
      <alignment horizontal="left" vertical="center"/>
    </xf>
    <xf numFmtId="2" fontId="12" fillId="20" borderId="42" xfId="0" applyNumberFormat="1" applyFont="1" applyFill="1" applyBorder="1" applyAlignment="1">
      <alignment horizontal="left" vertical="center"/>
    </xf>
    <xf numFmtId="2" fontId="12" fillId="20" borderId="43" xfId="0" applyNumberFormat="1" applyFont="1" applyFill="1" applyBorder="1" applyAlignment="1">
      <alignment horizontal="left" vertical="center"/>
    </xf>
    <xf numFmtId="2" fontId="0" fillId="0" borderId="43" xfId="0" applyNumberFormat="1" applyBorder="1" applyAlignment="1">
      <alignment horizontal="left" vertical="center" indent="1"/>
    </xf>
    <xf numFmtId="0" fontId="0" fillId="0" borderId="43" xfId="0" applyBorder="1" applyAlignment="1">
      <alignment horizontal="left" vertical="center" indent="1"/>
    </xf>
    <xf numFmtId="14" fontId="2" fillId="0" borderId="7" xfId="0" applyNumberFormat="1" applyFont="1" applyBorder="1" applyAlignment="1">
      <alignment horizontal="center" vertical="center"/>
    </xf>
    <xf numFmtId="14" fontId="2" fillId="0" borderId="8" xfId="0" applyNumberFormat="1" applyFont="1" applyBorder="1" applyAlignment="1">
      <alignment horizontal="center" vertical="center"/>
    </xf>
    <xf numFmtId="9" fontId="2" fillId="0" borderId="8" xfId="3" applyFont="1" applyBorder="1" applyAlignment="1">
      <alignment horizontal="center" vertical="center"/>
    </xf>
    <xf numFmtId="9" fontId="0" fillId="0" borderId="14" xfId="3" applyFont="1" applyBorder="1"/>
    <xf numFmtId="0" fontId="2" fillId="0" borderId="1" xfId="0" applyFont="1" applyBorder="1"/>
    <xf numFmtId="0" fontId="2" fillId="0" borderId="2" xfId="0" applyFont="1" applyBorder="1"/>
    <xf numFmtId="0" fontId="2" fillId="0" borderId="3" xfId="0" applyFont="1" applyBorder="1"/>
    <xf numFmtId="0" fontId="2" fillId="0" borderId="5" xfId="0" applyFont="1" applyBorder="1"/>
    <xf numFmtId="9" fontId="0" fillId="0" borderId="5" xfId="3" applyFont="1" applyBorder="1"/>
    <xf numFmtId="9" fontId="2" fillId="5" borderId="2" xfId="3" applyFont="1" applyFill="1" applyBorder="1" applyAlignment="1">
      <alignment horizontal="center" vertical="center"/>
    </xf>
    <xf numFmtId="173" fontId="0" fillId="0" borderId="13" xfId="0" applyNumberFormat="1" applyBorder="1"/>
    <xf numFmtId="173" fontId="0" fillId="0" borderId="14" xfId="0" applyNumberFormat="1" applyBorder="1"/>
    <xf numFmtId="2" fontId="6" fillId="20" borderId="43" xfId="0" applyNumberFormat="1" applyFont="1" applyFill="1" applyBorder="1" applyAlignment="1">
      <alignment horizontal="left" vertical="center" indent="1"/>
    </xf>
    <xf numFmtId="2" fontId="2" fillId="5" borderId="3" xfId="0" applyNumberFormat="1" applyFont="1" applyFill="1" applyBorder="1" applyAlignment="1">
      <alignment horizontal="center" vertical="center" wrapText="1"/>
    </xf>
    <xf numFmtId="173" fontId="0" fillId="0" borderId="15" xfId="0" applyNumberFormat="1" applyBorder="1"/>
    <xf numFmtId="2" fontId="2" fillId="0" borderId="9" xfId="0" applyNumberFormat="1" applyFont="1" applyBorder="1" applyAlignment="1">
      <alignment horizontal="center" vertical="center" wrapText="1"/>
    </xf>
    <xf numFmtId="9" fontId="2" fillId="0" borderId="2" xfId="3" applyFont="1" applyFill="1" applyBorder="1" applyAlignment="1">
      <alignment vertical="center"/>
    </xf>
    <xf numFmtId="9" fontId="2" fillId="0" borderId="8" xfId="3" applyFont="1" applyFill="1" applyBorder="1" applyAlignment="1">
      <alignment vertical="center"/>
    </xf>
    <xf numFmtId="2" fontId="2" fillId="0" borderId="2" xfId="0" applyNumberFormat="1" applyFont="1" applyBorder="1" applyAlignment="1">
      <alignment vertical="center"/>
    </xf>
    <xf numFmtId="2" fontId="2" fillId="0" borderId="8" xfId="0" applyNumberFormat="1" applyFont="1" applyBorder="1" applyAlignment="1">
      <alignment vertical="center"/>
    </xf>
    <xf numFmtId="14" fontId="2" fillId="17" borderId="7" xfId="0" applyNumberFormat="1" applyFont="1" applyFill="1" applyBorder="1" applyAlignment="1">
      <alignment horizontal="center" vertical="center"/>
    </xf>
    <xf numFmtId="14" fontId="2" fillId="17" borderId="8" xfId="0" applyNumberFormat="1" applyFont="1" applyFill="1" applyBorder="1" applyAlignment="1">
      <alignment horizontal="center" vertical="center"/>
    </xf>
    <xf numFmtId="9" fontId="2" fillId="17" borderId="8" xfId="3" applyFont="1" applyFill="1" applyBorder="1" applyAlignment="1">
      <alignment horizontal="center" vertical="center"/>
    </xf>
    <xf numFmtId="2" fontId="0" fillId="0" borderId="1" xfId="0" applyNumberFormat="1" applyBorder="1"/>
    <xf numFmtId="9" fontId="0" fillId="0" borderId="2" xfId="3" applyFont="1" applyBorder="1"/>
    <xf numFmtId="0" fontId="0" fillId="0" borderId="4" xfId="0" applyBorder="1" applyAlignment="1">
      <alignment horizontal="right" vertical="center"/>
    </xf>
    <xf numFmtId="14" fontId="2" fillId="19" borderId="8" xfId="0" applyNumberFormat="1" applyFont="1" applyFill="1" applyBorder="1" applyAlignment="1">
      <alignment horizontal="center" vertical="center"/>
    </xf>
    <xf numFmtId="9" fontId="2" fillId="19" borderId="8" xfId="3" applyFont="1" applyFill="1" applyBorder="1" applyAlignment="1">
      <alignment horizontal="center" vertical="center"/>
    </xf>
    <xf numFmtId="14" fontId="2" fillId="14" borderId="8" xfId="0" applyNumberFormat="1" applyFont="1" applyFill="1" applyBorder="1" applyAlignment="1">
      <alignment horizontal="center" vertical="center"/>
    </xf>
    <xf numFmtId="9" fontId="2" fillId="14" borderId="8" xfId="3" applyFont="1" applyFill="1" applyBorder="1" applyAlignment="1">
      <alignment horizontal="center" vertical="center"/>
    </xf>
    <xf numFmtId="14" fontId="2" fillId="10" borderId="8" xfId="0" applyNumberFormat="1" applyFont="1" applyFill="1" applyBorder="1" applyAlignment="1">
      <alignment horizontal="center" vertical="center"/>
    </xf>
    <xf numFmtId="2" fontId="12" fillId="20" borderId="44" xfId="0" applyNumberFormat="1" applyFont="1" applyFill="1" applyBorder="1" applyAlignment="1">
      <alignment horizontal="center" vertical="center"/>
    </xf>
    <xf numFmtId="2" fontId="2" fillId="19" borderId="8" xfId="0" applyNumberFormat="1" applyFont="1" applyFill="1" applyBorder="1" applyAlignment="1">
      <alignment horizontal="center" vertical="center"/>
    </xf>
    <xf numFmtId="2" fontId="2" fillId="14" borderId="8" xfId="0" applyNumberFormat="1" applyFont="1" applyFill="1" applyBorder="1" applyAlignment="1">
      <alignment horizontal="center" vertical="center"/>
    </xf>
    <xf numFmtId="2" fontId="2" fillId="10" borderId="8" xfId="0" applyNumberFormat="1" applyFont="1" applyFill="1" applyBorder="1" applyAlignment="1">
      <alignment horizontal="center" vertical="center"/>
    </xf>
    <xf numFmtId="2" fontId="12" fillId="20" borderId="51" xfId="0" applyNumberFormat="1" applyFont="1" applyFill="1" applyBorder="1" applyAlignment="1">
      <alignment horizontal="center" vertical="center"/>
    </xf>
    <xf numFmtId="0" fontId="2" fillId="17" borderId="1" xfId="0" applyFont="1" applyFill="1" applyBorder="1" applyAlignment="1">
      <alignment horizontal="center" vertical="center"/>
    </xf>
    <xf numFmtId="0" fontId="2" fillId="17" borderId="2" xfId="0" applyFont="1" applyFill="1" applyBorder="1" applyAlignment="1">
      <alignment horizontal="center" vertical="center"/>
    </xf>
    <xf numFmtId="0" fontId="2" fillId="14" borderId="2" xfId="0" applyFont="1" applyFill="1" applyBorder="1" applyAlignment="1">
      <alignment horizontal="center" vertical="center"/>
    </xf>
    <xf numFmtId="2" fontId="2" fillId="17" borderId="2" xfId="0" applyNumberFormat="1" applyFont="1" applyFill="1" applyBorder="1" applyAlignment="1">
      <alignment horizontal="center" vertical="center"/>
    </xf>
    <xf numFmtId="2" fontId="2" fillId="19" borderId="2" xfId="0" applyNumberFormat="1" applyFont="1" applyFill="1" applyBorder="1" applyAlignment="1">
      <alignment horizontal="center" vertical="center"/>
    </xf>
    <xf numFmtId="2" fontId="2" fillId="14" borderId="2" xfId="0" applyNumberFormat="1" applyFont="1" applyFill="1" applyBorder="1" applyAlignment="1">
      <alignment horizontal="center" vertical="center"/>
    </xf>
    <xf numFmtId="0" fontId="2" fillId="19" borderId="2" xfId="0" applyFont="1" applyFill="1" applyBorder="1" applyAlignment="1">
      <alignment horizontal="center" vertical="center"/>
    </xf>
    <xf numFmtId="0" fontId="2" fillId="10" borderId="2" xfId="0" applyFont="1" applyFill="1" applyBorder="1" applyAlignment="1">
      <alignment horizontal="center" vertical="center"/>
    </xf>
    <xf numFmtId="2" fontId="2" fillId="10" borderId="2" xfId="0" applyNumberFormat="1" applyFont="1" applyFill="1" applyBorder="1" applyAlignment="1">
      <alignment horizontal="center" vertical="center"/>
    </xf>
    <xf numFmtId="2" fontId="0" fillId="5" borderId="8" xfId="0" applyNumberFormat="1" applyFill="1" applyBorder="1"/>
    <xf numFmtId="173" fontId="2" fillId="10" borderId="19" xfId="0" applyNumberFormat="1" applyFont="1" applyFill="1" applyBorder="1" applyAlignment="1">
      <alignment vertical="center"/>
    </xf>
    <xf numFmtId="9" fontId="2" fillId="10" borderId="21" xfId="3" applyFont="1" applyFill="1" applyBorder="1" applyAlignment="1">
      <alignment horizontal="center" vertical="center"/>
    </xf>
    <xf numFmtId="10" fontId="2" fillId="17" borderId="8" xfId="0" applyNumberFormat="1" applyFont="1" applyFill="1" applyBorder="1" applyAlignment="1">
      <alignment horizontal="center" vertical="center"/>
    </xf>
    <xf numFmtId="10" fontId="2" fillId="19" borderId="8" xfId="0" applyNumberFormat="1" applyFont="1" applyFill="1" applyBorder="1" applyAlignment="1">
      <alignment horizontal="center" vertical="center"/>
    </xf>
    <xf numFmtId="10" fontId="2" fillId="14" borderId="8" xfId="0" applyNumberFormat="1" applyFont="1" applyFill="1" applyBorder="1" applyAlignment="1">
      <alignment horizontal="center" vertical="center"/>
    </xf>
    <xf numFmtId="10" fontId="2" fillId="10" borderId="8" xfId="0" applyNumberFormat="1" applyFont="1" applyFill="1" applyBorder="1" applyAlignment="1">
      <alignment horizontal="center" vertical="center"/>
    </xf>
    <xf numFmtId="14" fontId="2" fillId="10" borderId="9" xfId="0" applyNumberFormat="1" applyFont="1" applyFill="1" applyBorder="1" applyAlignment="1">
      <alignment horizontal="center" vertical="center"/>
    </xf>
    <xf numFmtId="10" fontId="0" fillId="0" borderId="2" xfId="3" applyNumberFormat="1" applyFont="1" applyBorder="1"/>
    <xf numFmtId="10" fontId="0" fillId="0" borderId="2" xfId="0" applyNumberFormat="1" applyBorder="1"/>
    <xf numFmtId="10" fontId="0" fillId="0" borderId="5" xfId="0" applyNumberFormat="1" applyBorder="1"/>
    <xf numFmtId="10" fontId="0" fillId="0" borderId="5" xfId="3" applyNumberFormat="1" applyFont="1" applyFill="1" applyBorder="1"/>
    <xf numFmtId="10" fontId="0" fillId="0" borderId="8" xfId="3" applyNumberFormat="1" applyFont="1" applyBorder="1"/>
    <xf numFmtId="10" fontId="0" fillId="0" borderId="8" xfId="0" applyNumberFormat="1" applyBorder="1"/>
    <xf numFmtId="2" fontId="0" fillId="0" borderId="4" xfId="0" applyNumberFormat="1" applyBorder="1" applyAlignment="1">
      <alignment horizontal="right" vertical="center"/>
    </xf>
    <xf numFmtId="164" fontId="0" fillId="0" borderId="1" xfId="0" applyNumberFormat="1" applyBorder="1" applyAlignment="1">
      <alignment horizontal="right" vertical="center"/>
    </xf>
    <xf numFmtId="0" fontId="0" fillId="21" borderId="2" xfId="0" applyFill="1" applyBorder="1"/>
    <xf numFmtId="170" fontId="0" fillId="0" borderId="2" xfId="0" applyNumberFormat="1" applyBorder="1"/>
    <xf numFmtId="167" fontId="0" fillId="0" borderId="2" xfId="0" applyNumberFormat="1" applyBorder="1"/>
    <xf numFmtId="1" fontId="0" fillId="0" borderId="2" xfId="1" applyNumberFormat="1" applyFont="1" applyFill="1" applyBorder="1"/>
    <xf numFmtId="1" fontId="0" fillId="0" borderId="2" xfId="0" applyNumberFormat="1" applyBorder="1"/>
    <xf numFmtId="2" fontId="0" fillId="0" borderId="2" xfId="1" applyNumberFormat="1" applyFont="1" applyFill="1" applyBorder="1"/>
    <xf numFmtId="0" fontId="0" fillId="22" borderId="5" xfId="0" applyFill="1" applyBorder="1"/>
    <xf numFmtId="0" fontId="0" fillId="21" borderId="5" xfId="0" applyFill="1" applyBorder="1"/>
    <xf numFmtId="1" fontId="0" fillId="0" borderId="5" xfId="1" applyNumberFormat="1" applyFont="1" applyFill="1" applyBorder="1"/>
    <xf numFmtId="2" fontId="0" fillId="0" borderId="5" xfId="1" applyNumberFormat="1" applyFont="1" applyFill="1" applyBorder="1"/>
    <xf numFmtId="170" fontId="0" fillId="9" borderId="5" xfId="0" applyNumberFormat="1" applyFill="1" applyBorder="1"/>
    <xf numFmtId="167" fontId="0" fillId="9" borderId="5" xfId="0" applyNumberFormat="1" applyFill="1" applyBorder="1"/>
    <xf numFmtId="1" fontId="0" fillId="9" borderId="5" xfId="1" applyNumberFormat="1" applyFont="1" applyFill="1" applyBorder="1"/>
    <xf numFmtId="1" fontId="0" fillId="9" borderId="5" xfId="0" applyNumberFormat="1" applyFill="1" applyBorder="1"/>
    <xf numFmtId="0" fontId="0" fillId="21" borderId="8" xfId="0" applyFill="1" applyBorder="1"/>
    <xf numFmtId="1" fontId="0" fillId="0" borderId="8" xfId="1" applyNumberFormat="1" applyFont="1" applyFill="1" applyBorder="1"/>
    <xf numFmtId="2" fontId="0" fillId="0" borderId="8" xfId="1" applyNumberFormat="1" applyFont="1" applyFill="1" applyBorder="1"/>
    <xf numFmtId="164" fontId="2" fillId="4" borderId="1" xfId="0" applyNumberFormat="1" applyFont="1" applyFill="1" applyBorder="1" applyAlignment="1">
      <alignment horizontal="right" vertical="center"/>
    </xf>
    <xf numFmtId="0" fontId="0" fillId="7" borderId="2" xfId="0" applyFill="1" applyBorder="1"/>
    <xf numFmtId="164" fontId="0" fillId="0" borderId="0" xfId="0" applyNumberFormat="1"/>
    <xf numFmtId="169" fontId="0" fillId="0" borderId="6" xfId="0" applyNumberFormat="1" applyBorder="1"/>
    <xf numFmtId="169" fontId="0" fillId="0" borderId="9" xfId="0" applyNumberFormat="1" applyBorder="1"/>
    <xf numFmtId="164" fontId="0" fillId="5" borderId="4" xfId="0" applyNumberFormat="1" applyFill="1" applyBorder="1"/>
    <xf numFmtId="164" fontId="0" fillId="5" borderId="7" xfId="0" applyNumberFormat="1" applyFill="1" applyBorder="1"/>
    <xf numFmtId="164" fontId="2" fillId="14" borderId="1" xfId="0" applyNumberFormat="1" applyFont="1" applyFill="1" applyBorder="1"/>
    <xf numFmtId="0" fontId="2" fillId="14" borderId="2" xfId="0" applyFont="1" applyFill="1" applyBorder="1"/>
    <xf numFmtId="169" fontId="2" fillId="14" borderId="2" xfId="0" applyNumberFormat="1" applyFont="1" applyFill="1" applyBorder="1"/>
    <xf numFmtId="169" fontId="2" fillId="14" borderId="3" xfId="0" applyNumberFormat="1" applyFont="1" applyFill="1" applyBorder="1"/>
    <xf numFmtId="164" fontId="9" fillId="14" borderId="53" xfId="0" applyNumberFormat="1" applyFont="1" applyFill="1" applyBorder="1" applyAlignment="1">
      <alignment horizontal="center" vertical="center"/>
    </xf>
    <xf numFmtId="0" fontId="9" fillId="14" borderId="54" xfId="0" applyFont="1" applyFill="1" applyBorder="1" applyAlignment="1">
      <alignment horizontal="center" vertical="center"/>
    </xf>
    <xf numFmtId="0" fontId="9" fillId="14" borderId="55" xfId="0" applyFont="1" applyFill="1" applyBorder="1" applyAlignment="1">
      <alignment horizontal="center" vertical="center"/>
    </xf>
    <xf numFmtId="0" fontId="2" fillId="0" borderId="56" xfId="0" applyFont="1" applyBorder="1" applyAlignment="1">
      <alignment horizontal="center" vertical="center"/>
    </xf>
    <xf numFmtId="14" fontId="0" fillId="0" borderId="56" xfId="0" applyNumberFormat="1" applyBorder="1"/>
    <xf numFmtId="14" fontId="0" fillId="0" borderId="57" xfId="0" applyNumberFormat="1" applyBorder="1"/>
    <xf numFmtId="0" fontId="2" fillId="0" borderId="57" xfId="0" applyFont="1" applyBorder="1"/>
    <xf numFmtId="1" fontId="0" fillId="0" borderId="57" xfId="0" applyNumberFormat="1" applyBorder="1" applyAlignment="1">
      <alignment horizontal="right"/>
    </xf>
    <xf numFmtId="0" fontId="0" fillId="0" borderId="57" xfId="0" applyBorder="1"/>
    <xf numFmtId="14" fontId="2" fillId="14" borderId="58" xfId="0" applyNumberFormat="1" applyFont="1" applyFill="1" applyBorder="1" applyAlignment="1">
      <alignment horizontal="center" vertical="center"/>
    </xf>
    <xf numFmtId="0" fontId="2" fillId="14" borderId="59" xfId="0" applyFont="1" applyFill="1" applyBorder="1" applyAlignment="1">
      <alignment horizontal="center" vertical="center"/>
    </xf>
    <xf numFmtId="1" fontId="2" fillId="14" borderId="59" xfId="0" applyNumberFormat="1" applyFont="1" applyFill="1" applyBorder="1" applyAlignment="1">
      <alignment horizontal="right" vertical="center"/>
    </xf>
    <xf numFmtId="0" fontId="2" fillId="14" borderId="60" xfId="0" applyFont="1" applyFill="1" applyBorder="1" applyAlignment="1">
      <alignment horizontal="center" vertical="center"/>
    </xf>
    <xf numFmtId="14" fontId="0" fillId="0" borderId="61" xfId="0" applyNumberFormat="1" applyBorder="1"/>
    <xf numFmtId="0" fontId="0" fillId="0" borderId="62" xfId="0" applyBorder="1"/>
    <xf numFmtId="0" fontId="7" fillId="0" borderId="62" xfId="0" applyFont="1" applyBorder="1"/>
    <xf numFmtId="14" fontId="7" fillId="0" borderId="61" xfId="0" applyNumberFormat="1" applyFont="1" applyBorder="1"/>
    <xf numFmtId="14" fontId="0" fillId="0" borderId="63" xfId="0" applyNumberFormat="1" applyBorder="1"/>
    <xf numFmtId="0" fontId="2" fillId="0" borderId="64" xfId="0" applyFont="1" applyBorder="1"/>
    <xf numFmtId="0" fontId="0" fillId="0" borderId="64" xfId="0" applyBorder="1"/>
    <xf numFmtId="0" fontId="0" fillId="0" borderId="65" xfId="0" applyBorder="1"/>
    <xf numFmtId="164" fontId="9" fillId="14" borderId="16" xfId="0" applyNumberFormat="1" applyFont="1" applyFill="1" applyBorder="1" applyAlignment="1">
      <alignment horizontal="center" vertical="center" wrapText="1"/>
    </xf>
    <xf numFmtId="168" fontId="9" fillId="14" borderId="22" xfId="0" applyNumberFormat="1" applyFont="1" applyFill="1" applyBorder="1" applyAlignment="1">
      <alignment horizontal="center" vertical="center" wrapText="1"/>
    </xf>
    <xf numFmtId="2" fontId="9" fillId="14" borderId="22" xfId="0" applyNumberFormat="1" applyFont="1" applyFill="1" applyBorder="1" applyAlignment="1">
      <alignment horizontal="center" vertical="center" wrapText="1"/>
    </xf>
    <xf numFmtId="0" fontId="9" fillId="14" borderId="17" xfId="0" applyFont="1" applyFill="1" applyBorder="1" applyAlignment="1">
      <alignment horizontal="center" vertical="center" wrapText="1"/>
    </xf>
    <xf numFmtId="8" fontId="9" fillId="14" borderId="23" xfId="0" applyNumberFormat="1" applyFont="1" applyFill="1" applyBorder="1" applyAlignment="1">
      <alignment horizontal="center" vertical="center" wrapText="1"/>
    </xf>
    <xf numFmtId="2" fontId="9" fillId="14" borderId="23" xfId="0" applyNumberFormat="1" applyFont="1" applyFill="1" applyBorder="1" applyAlignment="1">
      <alignment horizontal="center" vertical="center" wrapText="1"/>
    </xf>
    <xf numFmtId="0" fontId="9" fillId="14" borderId="18" xfId="0" applyFont="1" applyFill="1" applyBorder="1" applyAlignment="1">
      <alignment horizontal="center" vertical="center" wrapText="1"/>
    </xf>
    <xf numFmtId="2" fontId="2" fillId="14" borderId="3" xfId="0" applyNumberFormat="1" applyFont="1" applyFill="1" applyBorder="1" applyAlignment="1">
      <alignment horizontal="center" vertical="center"/>
    </xf>
    <xf numFmtId="2" fontId="2" fillId="4" borderId="8" xfId="0" applyNumberFormat="1" applyFont="1" applyFill="1" applyBorder="1"/>
    <xf numFmtId="2" fontId="2" fillId="6" borderId="34" xfId="0" applyNumberFormat="1" applyFont="1" applyFill="1" applyBorder="1" applyAlignment="1">
      <alignment horizontal="right" vertical="center"/>
    </xf>
    <xf numFmtId="2" fontId="0" fillId="0" borderId="33" xfId="0" applyNumberFormat="1" applyBorder="1" applyAlignment="1">
      <alignment horizontal="right"/>
    </xf>
    <xf numFmtId="2" fontId="0" fillId="4" borderId="20" xfId="0" applyNumberFormat="1" applyFill="1" applyBorder="1" applyAlignment="1">
      <alignment horizontal="right"/>
    </xf>
    <xf numFmtId="2" fontId="0" fillId="0" borderId="20" xfId="0" applyNumberFormat="1" applyBorder="1" applyAlignment="1">
      <alignment horizontal="right"/>
    </xf>
    <xf numFmtId="2" fontId="0" fillId="4" borderId="21" xfId="0" applyNumberFormat="1" applyFill="1" applyBorder="1" applyAlignment="1">
      <alignment horizontal="right"/>
    </xf>
    <xf numFmtId="2" fontId="0" fillId="0" borderId="0" xfId="0" applyNumberFormat="1" applyAlignment="1">
      <alignment horizontal="right"/>
    </xf>
    <xf numFmtId="2" fontId="2" fillId="10" borderId="27" xfId="0" applyNumberFormat="1" applyFont="1" applyFill="1" applyBorder="1" applyAlignment="1">
      <alignment horizontal="right" vertical="center"/>
    </xf>
    <xf numFmtId="2" fontId="0" fillId="0" borderId="13" xfId="0" applyNumberFormat="1" applyBorder="1" applyAlignment="1">
      <alignment horizontal="right"/>
    </xf>
    <xf numFmtId="2" fontId="0" fillId="4" borderId="4" xfId="0" applyNumberFormat="1" applyFill="1" applyBorder="1" applyAlignment="1">
      <alignment horizontal="right"/>
    </xf>
    <xf numFmtId="2" fontId="0" fillId="0" borderId="4" xfId="0" applyNumberFormat="1" applyBorder="1" applyAlignment="1">
      <alignment horizontal="right"/>
    </xf>
    <xf numFmtId="2" fontId="0" fillId="4" borderId="7" xfId="0" applyNumberFormat="1" applyFill="1" applyBorder="1" applyAlignment="1">
      <alignment horizontal="right"/>
    </xf>
    <xf numFmtId="164" fontId="0" fillId="14" borderId="10" xfId="0" applyNumberFormat="1" applyFill="1" applyBorder="1" applyAlignment="1">
      <alignment horizontal="right" vertical="center"/>
    </xf>
    <xf numFmtId="0" fontId="0" fillId="14" borderId="11" xfId="0" applyFill="1" applyBorder="1"/>
    <xf numFmtId="170" fontId="0" fillId="14" borderId="11" xfId="0" applyNumberFormat="1" applyFill="1" applyBorder="1"/>
    <xf numFmtId="167" fontId="0" fillId="14" borderId="11" xfId="0" applyNumberFormat="1" applyFill="1" applyBorder="1"/>
    <xf numFmtId="1" fontId="0" fillId="14" borderId="11" xfId="1" applyNumberFormat="1" applyFont="1" applyFill="1" applyBorder="1"/>
    <xf numFmtId="1" fontId="0" fillId="14" borderId="11" xfId="0" applyNumberFormat="1" applyFill="1" applyBorder="1"/>
    <xf numFmtId="2" fontId="0" fillId="14" borderId="11" xfId="1" applyNumberFormat="1" applyFont="1" applyFill="1" applyBorder="1"/>
    <xf numFmtId="10" fontId="0" fillId="0" borderId="3" xfId="3" applyNumberFormat="1" applyFont="1" applyBorder="1"/>
    <xf numFmtId="10" fontId="0" fillId="0" borderId="2" xfId="3" applyNumberFormat="1" applyFont="1" applyFill="1" applyBorder="1"/>
    <xf numFmtId="10" fontId="0" fillId="0" borderId="3" xfId="3" applyNumberFormat="1" applyFont="1" applyFill="1" applyBorder="1"/>
    <xf numFmtId="2" fontId="0" fillId="0" borderId="0" xfId="3" applyNumberFormat="1" applyFont="1" applyAlignment="1">
      <alignment horizontal="right"/>
    </xf>
    <xf numFmtId="2" fontId="2" fillId="17" borderId="2" xfId="3" applyNumberFormat="1" applyFont="1" applyFill="1" applyBorder="1" applyAlignment="1">
      <alignment horizontal="center" vertical="center" wrapText="1"/>
    </xf>
    <xf numFmtId="2" fontId="0" fillId="7" borderId="5" xfId="3" applyNumberFormat="1" applyFont="1" applyFill="1" applyBorder="1" applyAlignment="1">
      <alignment horizontal="right"/>
    </xf>
    <xf numFmtId="2" fontId="0" fillId="7" borderId="6" xfId="3" applyNumberFormat="1" applyFont="1" applyFill="1" applyBorder="1" applyAlignment="1">
      <alignment horizontal="right"/>
    </xf>
    <xf numFmtId="2" fontId="0" fillId="7" borderId="8" xfId="3" applyNumberFormat="1" applyFont="1" applyFill="1" applyBorder="1" applyAlignment="1">
      <alignment horizontal="right"/>
    </xf>
    <xf numFmtId="2" fontId="0" fillId="7" borderId="9" xfId="3" applyNumberFormat="1" applyFont="1" applyFill="1" applyBorder="1" applyAlignment="1">
      <alignment horizontal="right"/>
    </xf>
    <xf numFmtId="2" fontId="10" fillId="0" borderId="1" xfId="0" applyNumberFormat="1" applyFont="1" applyBorder="1"/>
    <xf numFmtId="2" fontId="10" fillId="0" borderId="2" xfId="0" applyNumberFormat="1" applyFont="1" applyBorder="1"/>
    <xf numFmtId="2" fontId="10" fillId="0" borderId="7" xfId="0" applyNumberFormat="1" applyFont="1" applyBorder="1"/>
    <xf numFmtId="2" fontId="10" fillId="0" borderId="8" xfId="0" applyNumberFormat="1" applyFont="1" applyBorder="1"/>
    <xf numFmtId="2" fontId="10" fillId="0" borderId="4" xfId="0" applyNumberFormat="1" applyFont="1" applyBorder="1"/>
    <xf numFmtId="2" fontId="10" fillId="0" borderId="5" xfId="0" applyNumberFormat="1" applyFont="1" applyBorder="1"/>
    <xf numFmtId="2" fontId="10" fillId="0" borderId="0" xfId="0" applyNumberFormat="1" applyFont="1"/>
    <xf numFmtId="2" fontId="10" fillId="0" borderId="6" xfId="0" applyNumberFormat="1" applyFont="1" applyBorder="1"/>
    <xf numFmtId="2" fontId="10" fillId="0" borderId="9" xfId="0" applyNumberFormat="1" applyFont="1" applyBorder="1"/>
    <xf numFmtId="14" fontId="13" fillId="0" borderId="1" xfId="0" applyNumberFormat="1" applyFont="1" applyBorder="1"/>
    <xf numFmtId="0" fontId="13" fillId="0" borderId="44" xfId="0" applyFont="1" applyBorder="1"/>
    <xf numFmtId="0" fontId="13" fillId="0" borderId="0" xfId="0" applyFont="1"/>
    <xf numFmtId="0" fontId="13" fillId="0" borderId="43" xfId="0" applyFont="1" applyBorder="1"/>
    <xf numFmtId="2" fontId="10" fillId="0" borderId="36" xfId="0" applyNumberFormat="1" applyFont="1" applyBorder="1"/>
    <xf numFmtId="2" fontId="10" fillId="0" borderId="37" xfId="0" applyNumberFormat="1" applyFont="1" applyBorder="1"/>
    <xf numFmtId="2" fontId="10" fillId="0" borderId="3" xfId="0" applyNumberFormat="1" applyFont="1" applyBorder="1"/>
    <xf numFmtId="2" fontId="10" fillId="0" borderId="41" xfId="0" applyNumberFormat="1" applyFont="1" applyBorder="1"/>
    <xf numFmtId="14" fontId="13" fillId="5" borderId="41" xfId="0" applyNumberFormat="1" applyFont="1" applyFill="1" applyBorder="1"/>
    <xf numFmtId="14" fontId="13" fillId="5" borderId="2" xfId="0" applyNumberFormat="1" applyFont="1" applyFill="1" applyBorder="1"/>
    <xf numFmtId="9" fontId="10" fillId="0" borderId="0" xfId="3" applyFont="1"/>
    <xf numFmtId="0" fontId="10" fillId="0" borderId="4" xfId="0" applyFont="1" applyBorder="1"/>
    <xf numFmtId="0" fontId="10" fillId="0" borderId="7" xfId="0" applyFont="1" applyBorder="1"/>
    <xf numFmtId="0" fontId="13" fillId="0" borderId="7" xfId="0" applyFont="1" applyBorder="1"/>
    <xf numFmtId="0" fontId="13" fillId="0" borderId="8" xfId="0" applyFont="1" applyBorder="1"/>
    <xf numFmtId="0" fontId="2" fillId="5" borderId="51" xfId="0" applyFont="1" applyFill="1" applyBorder="1"/>
    <xf numFmtId="0" fontId="13" fillId="0" borderId="42" xfId="0" applyFont="1" applyBorder="1"/>
    <xf numFmtId="14" fontId="13" fillId="0" borderId="19" xfId="0" applyNumberFormat="1" applyFont="1" applyBorder="1"/>
    <xf numFmtId="0" fontId="13" fillId="0" borderId="21" xfId="0" applyFont="1" applyBorder="1"/>
    <xf numFmtId="0" fontId="10" fillId="0" borderId="33" xfId="0" applyFont="1" applyBorder="1"/>
    <xf numFmtId="0" fontId="10" fillId="0" borderId="20" xfId="0" applyFont="1" applyBorder="1"/>
    <xf numFmtId="0" fontId="10" fillId="0" borderId="21" xfId="0" applyFont="1" applyBorder="1"/>
    <xf numFmtId="0" fontId="13" fillId="0" borderId="1" xfId="0" applyFont="1" applyBorder="1"/>
    <xf numFmtId="0" fontId="13" fillId="5" borderId="3" xfId="0" applyFont="1" applyFill="1" applyBorder="1"/>
    <xf numFmtId="0" fontId="13" fillId="0" borderId="9" xfId="0" applyFont="1" applyBorder="1"/>
    <xf numFmtId="0" fontId="10" fillId="0" borderId="13" xfId="0" applyFont="1" applyBorder="1"/>
    <xf numFmtId="0" fontId="10" fillId="0" borderId="15" xfId="0" applyFont="1" applyBorder="1"/>
    <xf numFmtId="0" fontId="10" fillId="0" borderId="6" xfId="0" applyFont="1" applyBorder="1"/>
    <xf numFmtId="0" fontId="10" fillId="0" borderId="9" xfId="0" applyFont="1" applyBorder="1"/>
    <xf numFmtId="0" fontId="13" fillId="5" borderId="24" xfId="0" applyFont="1" applyFill="1" applyBorder="1"/>
    <xf numFmtId="0" fontId="13" fillId="0" borderId="26" xfId="0" applyFont="1" applyBorder="1"/>
    <xf numFmtId="0" fontId="10" fillId="0" borderId="66" xfId="0" applyFont="1" applyBorder="1"/>
    <xf numFmtId="0" fontId="10" fillId="0" borderId="25" xfId="0" applyFont="1" applyBorder="1"/>
    <xf numFmtId="0" fontId="10" fillId="0" borderId="26" xfId="0" applyFont="1" applyBorder="1"/>
    <xf numFmtId="14" fontId="13" fillId="5" borderId="19" xfId="0" applyNumberFormat="1" applyFont="1" applyFill="1" applyBorder="1"/>
    <xf numFmtId="2" fontId="10" fillId="0" borderId="33" xfId="0" applyNumberFormat="1" applyFont="1" applyBorder="1"/>
    <xf numFmtId="2" fontId="10" fillId="0" borderId="20" xfId="0" applyNumberFormat="1" applyFont="1" applyBorder="1"/>
    <xf numFmtId="2" fontId="10" fillId="0" borderId="21" xfId="0" applyNumberFormat="1" applyFont="1" applyBorder="1"/>
    <xf numFmtId="14" fontId="2" fillId="5" borderId="51" xfId="0" applyNumberFormat="1" applyFont="1" applyFill="1" applyBorder="1"/>
    <xf numFmtId="0" fontId="13" fillId="23" borderId="44" xfId="0" applyFont="1" applyFill="1" applyBorder="1"/>
    <xf numFmtId="2" fontId="13" fillId="23" borderId="7" xfId="0" applyNumberFormat="1" applyFont="1" applyFill="1" applyBorder="1"/>
    <xf numFmtId="2" fontId="13" fillId="23" borderId="8" xfId="0" applyNumberFormat="1" applyFont="1" applyFill="1" applyBorder="1"/>
    <xf numFmtId="2" fontId="13" fillId="23" borderId="9" xfId="0" applyNumberFormat="1" applyFont="1" applyFill="1" applyBorder="1"/>
    <xf numFmtId="0" fontId="13" fillId="23" borderId="37" xfId="0" applyFont="1" applyFill="1" applyBorder="1"/>
    <xf numFmtId="9" fontId="13" fillId="23" borderId="37" xfId="3" applyFont="1" applyFill="1" applyBorder="1"/>
    <xf numFmtId="0" fontId="13" fillId="23" borderId="51" xfId="0" applyFont="1" applyFill="1" applyBorder="1"/>
    <xf numFmtId="0" fontId="13" fillId="23" borderId="43" xfId="0" applyFont="1" applyFill="1" applyBorder="1"/>
    <xf numFmtId="2" fontId="13" fillId="23" borderId="68" xfId="0" applyNumberFormat="1" applyFont="1" applyFill="1" applyBorder="1"/>
    <xf numFmtId="2" fontId="10" fillId="0" borderId="67" xfId="0" applyNumberFormat="1" applyFont="1" applyBorder="1"/>
    <xf numFmtId="2" fontId="10" fillId="0" borderId="69" xfId="0" applyNumberFormat="1" applyFont="1" applyBorder="1"/>
    <xf numFmtId="2" fontId="10" fillId="0" borderId="68" xfId="0" applyNumberFormat="1" applyFont="1" applyBorder="1"/>
    <xf numFmtId="14" fontId="13" fillId="5" borderId="67" xfId="0" applyNumberFormat="1" applyFont="1" applyFill="1" applyBorder="1" applyAlignment="1">
      <alignment horizontal="center"/>
    </xf>
    <xf numFmtId="9" fontId="13" fillId="5" borderId="67" xfId="3" applyFont="1" applyFill="1" applyBorder="1" applyAlignment="1">
      <alignment horizontal="center"/>
    </xf>
    <xf numFmtId="9" fontId="13" fillId="23" borderId="68" xfId="3" applyFont="1" applyFill="1" applyBorder="1" applyAlignment="1">
      <alignment horizontal="center" vertical="center"/>
    </xf>
    <xf numFmtId="2" fontId="2" fillId="10" borderId="3" xfId="3" applyNumberFormat="1" applyFont="1" applyFill="1" applyBorder="1" applyAlignment="1">
      <alignment horizontal="center" vertical="center" wrapText="1"/>
    </xf>
    <xf numFmtId="2" fontId="12" fillId="20" borderId="1" xfId="0" applyNumberFormat="1" applyFont="1" applyFill="1" applyBorder="1" applyAlignment="1">
      <alignment horizontal="center" vertical="center" wrapText="1"/>
    </xf>
    <xf numFmtId="0" fontId="2" fillId="17" borderId="2" xfId="0" applyFont="1" applyFill="1" applyBorder="1" applyAlignment="1">
      <alignment horizontal="left" vertical="center"/>
    </xf>
    <xf numFmtId="173" fontId="2" fillId="17" borderId="2" xfId="0" applyNumberFormat="1" applyFont="1" applyFill="1" applyBorder="1" applyAlignment="1">
      <alignment horizontal="left" vertical="center"/>
    </xf>
    <xf numFmtId="0" fontId="2" fillId="19" borderId="2" xfId="0" applyFont="1" applyFill="1" applyBorder="1" applyAlignment="1">
      <alignment horizontal="left" vertical="center"/>
    </xf>
    <xf numFmtId="0" fontId="2" fillId="14" borderId="2" xfId="0" applyFont="1" applyFill="1" applyBorder="1" applyAlignment="1">
      <alignment horizontal="left" vertical="center"/>
    </xf>
    <xf numFmtId="0" fontId="2" fillId="10" borderId="2" xfId="0" applyFont="1" applyFill="1" applyBorder="1" applyAlignment="1">
      <alignment horizontal="left" vertical="center"/>
    </xf>
    <xf numFmtId="173" fontId="2" fillId="10" borderId="2" xfId="0" applyNumberFormat="1" applyFont="1" applyFill="1" applyBorder="1" applyAlignment="1">
      <alignment horizontal="left" vertical="center"/>
    </xf>
    <xf numFmtId="173" fontId="2" fillId="10" borderId="3" xfId="0" applyNumberFormat="1" applyFont="1" applyFill="1" applyBorder="1" applyAlignment="1">
      <alignment horizontal="left" vertical="center"/>
    </xf>
    <xf numFmtId="2" fontId="12" fillId="20" borderId="4" xfId="0" applyNumberFormat="1" applyFont="1" applyFill="1" applyBorder="1" applyAlignment="1">
      <alignment horizontal="center" vertical="center" wrapText="1"/>
    </xf>
    <xf numFmtId="2" fontId="12" fillId="20" borderId="7" xfId="0" applyNumberFormat="1" applyFont="1" applyFill="1" applyBorder="1" applyAlignment="1">
      <alignment horizontal="center" vertical="center" wrapText="1"/>
    </xf>
    <xf numFmtId="14" fontId="12" fillId="20" borderId="10" xfId="0" applyNumberFormat="1" applyFont="1" applyFill="1" applyBorder="1" applyAlignment="1">
      <alignment horizontal="center" vertical="center" wrapText="1"/>
    </xf>
    <xf numFmtId="14" fontId="2" fillId="17" borderId="11" xfId="0" applyNumberFormat="1" applyFont="1" applyFill="1" applyBorder="1" applyAlignment="1">
      <alignment horizontal="right" vertical="center"/>
    </xf>
    <xf numFmtId="14" fontId="2" fillId="19" borderId="11" xfId="0" applyNumberFormat="1" applyFont="1" applyFill="1" applyBorder="1" applyAlignment="1">
      <alignment horizontal="right" vertical="center"/>
    </xf>
    <xf numFmtId="14" fontId="2" fillId="14" borderId="11" xfId="0" applyNumberFormat="1" applyFont="1" applyFill="1" applyBorder="1" applyAlignment="1">
      <alignment horizontal="right" vertical="center"/>
    </xf>
    <xf numFmtId="14" fontId="2" fillId="10" borderId="11" xfId="0" applyNumberFormat="1" applyFont="1" applyFill="1" applyBorder="1" applyAlignment="1">
      <alignment horizontal="right" vertical="center"/>
    </xf>
    <xf numFmtId="14" fontId="2" fillId="10" borderId="12" xfId="0" applyNumberFormat="1" applyFont="1" applyFill="1" applyBorder="1" applyAlignment="1">
      <alignment horizontal="right" vertical="center"/>
    </xf>
    <xf numFmtId="2" fontId="0" fillId="0" borderId="3" xfId="0" applyNumberFormat="1" applyBorder="1"/>
    <xf numFmtId="2" fontId="0" fillId="0" borderId="8" xfId="0" applyNumberFormat="1" applyBorder="1" applyAlignment="1">
      <alignment vertical="center"/>
    </xf>
    <xf numFmtId="2" fontId="0" fillId="0" borderId="9" xfId="0" applyNumberFormat="1" applyBorder="1" applyAlignment="1">
      <alignment vertical="center"/>
    </xf>
    <xf numFmtId="2" fontId="0" fillId="0" borderId="6" xfId="0" applyNumberFormat="1" applyBorder="1" applyAlignment="1">
      <alignment vertical="center"/>
    </xf>
    <xf numFmtId="2" fontId="0" fillId="0" borderId="5" xfId="3" applyNumberFormat="1" applyFont="1" applyFill="1" applyBorder="1" applyAlignment="1">
      <alignment horizontal="right"/>
    </xf>
    <xf numFmtId="2" fontId="0" fillId="0" borderId="6" xfId="3" applyNumberFormat="1" applyFont="1" applyFill="1" applyBorder="1" applyAlignment="1">
      <alignment horizontal="right"/>
    </xf>
    <xf numFmtId="0" fontId="2" fillId="0" borderId="1" xfId="0" applyFont="1" applyBorder="1" applyAlignment="1">
      <alignment horizontal="left" vertical="center"/>
    </xf>
    <xf numFmtId="2" fontId="2" fillId="19" borderId="2" xfId="3" applyNumberFormat="1" applyFont="1" applyFill="1" applyBorder="1" applyAlignment="1">
      <alignment horizontal="center" vertical="center" wrapText="1"/>
    </xf>
    <xf numFmtId="2" fontId="2" fillId="14" borderId="2" xfId="3" applyNumberFormat="1" applyFont="1" applyFill="1" applyBorder="1" applyAlignment="1">
      <alignment horizontal="center" vertical="center" wrapText="1"/>
    </xf>
    <xf numFmtId="2" fontId="2" fillId="10" borderId="2" xfId="3" applyNumberFormat="1" applyFont="1" applyFill="1" applyBorder="1" applyAlignment="1">
      <alignment horizontal="center" vertical="center" wrapText="1"/>
    </xf>
    <xf numFmtId="14" fontId="2" fillId="0" borderId="4" xfId="0" applyNumberFormat="1" applyFont="1" applyBorder="1" applyAlignment="1">
      <alignment horizontal="left" vertical="center"/>
    </xf>
    <xf numFmtId="14" fontId="2" fillId="17" borderId="5" xfId="0" applyNumberFormat="1" applyFont="1" applyFill="1" applyBorder="1"/>
    <xf numFmtId="14" fontId="2" fillId="5" borderId="5" xfId="3" applyNumberFormat="1" applyFont="1" applyFill="1" applyBorder="1" applyAlignment="1">
      <alignment horizontal="right"/>
    </xf>
    <xf numFmtId="14" fontId="2" fillId="19" borderId="5" xfId="0" applyNumberFormat="1" applyFont="1" applyFill="1" applyBorder="1"/>
    <xf numFmtId="14" fontId="2" fillId="14" borderId="5" xfId="0" applyNumberFormat="1" applyFont="1" applyFill="1" applyBorder="1"/>
    <xf numFmtId="14" fontId="2" fillId="10" borderId="5" xfId="0" applyNumberFormat="1" applyFont="1" applyFill="1" applyBorder="1"/>
    <xf numFmtId="14" fontId="2" fillId="5" borderId="6" xfId="3" applyNumberFormat="1" applyFont="1" applyFill="1" applyBorder="1" applyAlignment="1">
      <alignment horizontal="right"/>
    </xf>
    <xf numFmtId="0" fontId="2" fillId="0" borderId="4" xfId="0" applyFont="1" applyBorder="1" applyAlignment="1">
      <alignment horizontal="left" vertical="center"/>
    </xf>
    <xf numFmtId="0" fontId="2" fillId="0" borderId="7" xfId="0" applyFont="1" applyBorder="1" applyAlignment="1">
      <alignment horizontal="left" vertical="center"/>
    </xf>
    <xf numFmtId="1" fontId="2" fillId="17" borderId="18" xfId="0" applyNumberFormat="1" applyFont="1" applyFill="1" applyBorder="1" applyAlignment="1">
      <alignment horizontal="center" vertical="center" wrapText="1"/>
    </xf>
    <xf numFmtId="1" fontId="2" fillId="14" borderId="18" xfId="0" applyNumberFormat="1" applyFont="1" applyFill="1" applyBorder="1" applyAlignment="1">
      <alignment horizontal="center" vertical="center" wrapText="1"/>
    </xf>
    <xf numFmtId="1" fontId="2" fillId="5" borderId="34" xfId="0" applyNumberFormat="1" applyFont="1" applyFill="1" applyBorder="1"/>
    <xf numFmtId="1" fontId="2" fillId="5" borderId="29" xfId="0" applyNumberFormat="1" applyFont="1" applyFill="1" applyBorder="1"/>
    <xf numFmtId="1" fontId="2" fillId="5" borderId="27" xfId="0" applyNumberFormat="1" applyFont="1" applyFill="1" applyBorder="1"/>
    <xf numFmtId="0" fontId="0" fillId="0" borderId="21" xfId="0" applyBorder="1"/>
    <xf numFmtId="0" fontId="2" fillId="0" borderId="37" xfId="0" applyFont="1" applyBorder="1"/>
    <xf numFmtId="0" fontId="0" fillId="4" borderId="5" xfId="0" applyFill="1" applyBorder="1"/>
    <xf numFmtId="0" fontId="0" fillId="4" borderId="20" xfId="0" applyFill="1" applyBorder="1"/>
    <xf numFmtId="0" fontId="2" fillId="0" borderId="36" xfId="0" applyFont="1" applyBorder="1"/>
    <xf numFmtId="0" fontId="0" fillId="0" borderId="20" xfId="0" applyBorder="1"/>
    <xf numFmtId="0" fontId="0" fillId="0" borderId="15" xfId="0" applyBorder="1"/>
    <xf numFmtId="0" fontId="0" fillId="0" borderId="14" xfId="0" applyBorder="1"/>
    <xf numFmtId="0" fontId="0" fillId="0" borderId="33" xfId="0" applyBorder="1"/>
    <xf numFmtId="0" fontId="2" fillId="0" borderId="35" xfId="0" applyFont="1" applyBorder="1"/>
    <xf numFmtId="0" fontId="2" fillId="22" borderId="29" xfId="0" applyFont="1" applyFill="1" applyBorder="1" applyAlignment="1">
      <alignment horizontal="center" vertical="center"/>
    </xf>
    <xf numFmtId="0" fontId="2" fillId="22" borderId="28" xfId="0" applyFont="1" applyFill="1" applyBorder="1" applyAlignment="1">
      <alignment horizontal="center" vertical="center"/>
    </xf>
    <xf numFmtId="0" fontId="2" fillId="22" borderId="34" xfId="0" applyFont="1" applyFill="1" applyBorder="1" applyAlignment="1">
      <alignment horizontal="center" vertical="center"/>
    </xf>
    <xf numFmtId="0" fontId="2" fillId="22" borderId="32" xfId="0" applyFont="1" applyFill="1" applyBorder="1" applyAlignment="1">
      <alignment horizontal="center" vertical="center"/>
    </xf>
    <xf numFmtId="14" fontId="13" fillId="5" borderId="24" xfId="0" applyNumberFormat="1" applyFont="1" applyFill="1" applyBorder="1"/>
    <xf numFmtId="0" fontId="13" fillId="23" borderId="44" xfId="0" applyFont="1" applyFill="1" applyBorder="1" applyAlignment="1">
      <alignment horizontal="center" vertical="center"/>
    </xf>
    <xf numFmtId="2" fontId="13" fillId="23" borderId="7" xfId="0" applyNumberFormat="1" applyFont="1" applyFill="1" applyBorder="1" applyAlignment="1">
      <alignment horizontal="center" vertical="center"/>
    </xf>
    <xf numFmtId="2" fontId="13" fillId="23" borderId="8" xfId="0" applyNumberFormat="1" applyFont="1" applyFill="1" applyBorder="1" applyAlignment="1">
      <alignment horizontal="center" vertical="center"/>
    </xf>
    <xf numFmtId="2" fontId="13" fillId="23" borderId="9" xfId="0" applyNumberFormat="1" applyFont="1" applyFill="1" applyBorder="1" applyAlignment="1">
      <alignment horizontal="center" vertical="center"/>
    </xf>
    <xf numFmtId="2" fontId="13" fillId="23" borderId="68" xfId="0" applyNumberFormat="1" applyFont="1" applyFill="1" applyBorder="1" applyAlignment="1">
      <alignment horizontal="center" vertical="center"/>
    </xf>
    <xf numFmtId="0" fontId="13" fillId="23" borderId="37" xfId="0" applyFont="1" applyFill="1" applyBorder="1" applyAlignment="1">
      <alignment horizontal="center" vertical="center"/>
    </xf>
    <xf numFmtId="10" fontId="13" fillId="5" borderId="3" xfId="0" applyNumberFormat="1" applyFont="1" applyFill="1" applyBorder="1"/>
    <xf numFmtId="10" fontId="13" fillId="0" borderId="9" xfId="3" applyNumberFormat="1" applyFont="1" applyBorder="1"/>
    <xf numFmtId="10" fontId="10" fillId="0" borderId="0" xfId="3" applyNumberFormat="1" applyFont="1"/>
    <xf numFmtId="10" fontId="13" fillId="5" borderId="41" xfId="0" applyNumberFormat="1" applyFont="1" applyFill="1" applyBorder="1"/>
    <xf numFmtId="10" fontId="13" fillId="23" borderId="37" xfId="3" applyNumberFormat="1" applyFont="1" applyFill="1" applyBorder="1" applyAlignment="1">
      <alignment horizontal="center" vertical="center"/>
    </xf>
    <xf numFmtId="0" fontId="16" fillId="0" borderId="5" xfId="0" applyFont="1" applyBorder="1" applyAlignment="1">
      <alignment horizontal="center" vertical="center" wrapText="1" readingOrder="1"/>
    </xf>
    <xf numFmtId="0" fontId="16" fillId="0" borderId="20" xfId="0" applyFont="1" applyBorder="1" applyAlignment="1">
      <alignment horizontal="center" vertical="center" wrapText="1" readingOrder="1"/>
    </xf>
    <xf numFmtId="0" fontId="17" fillId="0" borderId="20" xfId="0" applyFont="1" applyBorder="1" applyAlignment="1">
      <alignment vertical="center" wrapText="1" readingOrder="1"/>
    </xf>
    <xf numFmtId="0" fontId="17" fillId="25" borderId="20" xfId="0" applyFont="1" applyFill="1" applyBorder="1" applyAlignment="1">
      <alignment horizontal="center" vertical="center" wrapText="1" readingOrder="1"/>
    </xf>
    <xf numFmtId="0" fontId="17" fillId="0" borderId="20" xfId="0" applyFont="1" applyBorder="1" applyAlignment="1">
      <alignment horizontal="center" vertical="center" wrapText="1" readingOrder="1"/>
    </xf>
    <xf numFmtId="0" fontId="15" fillId="0" borderId="14" xfId="0" applyFont="1" applyBorder="1" applyAlignment="1">
      <alignment horizontal="center" vertical="center" wrapText="1" readingOrder="1"/>
    </xf>
    <xf numFmtId="0" fontId="15" fillId="0" borderId="33" xfId="0" applyFont="1" applyBorder="1" applyAlignment="1">
      <alignment horizontal="center" vertical="center" wrapText="1" readingOrder="1"/>
    </xf>
    <xf numFmtId="0" fontId="14" fillId="25" borderId="33" xfId="0" applyFont="1" applyFill="1" applyBorder="1" applyAlignment="1">
      <alignment horizontal="center" vertical="center" wrapText="1" readingOrder="1"/>
    </xf>
    <xf numFmtId="0" fontId="14" fillId="0" borderId="33" xfId="0" applyFont="1" applyBorder="1" applyAlignment="1">
      <alignment horizontal="right" vertical="center" wrapText="1" readingOrder="1"/>
    </xf>
    <xf numFmtId="0" fontId="14" fillId="0" borderId="33" xfId="0" applyFont="1" applyBorder="1" applyAlignment="1">
      <alignment horizontal="center" vertical="center" wrapText="1" readingOrder="1"/>
    </xf>
    <xf numFmtId="164" fontId="2" fillId="4" borderId="13" xfId="0" applyNumberFormat="1" applyFont="1" applyFill="1" applyBorder="1" applyAlignment="1">
      <alignment horizontal="right" vertical="center"/>
    </xf>
    <xf numFmtId="0" fontId="0" fillId="7" borderId="14" xfId="0" applyFill="1" applyBorder="1"/>
    <xf numFmtId="170" fontId="0" fillId="0" borderId="14" xfId="0" applyNumberFormat="1" applyBorder="1"/>
    <xf numFmtId="10" fontId="0" fillId="0" borderId="14" xfId="3" applyNumberFormat="1" applyFont="1" applyFill="1" applyBorder="1"/>
    <xf numFmtId="10" fontId="0" fillId="0" borderId="15" xfId="3" applyNumberFormat="1" applyFont="1" applyFill="1" applyBorder="1"/>
    <xf numFmtId="0" fontId="0" fillId="22" borderId="8" xfId="0" applyFill="1" applyBorder="1"/>
    <xf numFmtId="164" fontId="0" fillId="0" borderId="0" xfId="0" applyNumberFormat="1" applyAlignment="1">
      <alignment horizontal="left" vertical="center"/>
    </xf>
    <xf numFmtId="168" fontId="0" fillId="0" borderId="2" xfId="0" applyNumberFormat="1" applyBorder="1" applyAlignment="1">
      <alignment horizontal="left"/>
    </xf>
    <xf numFmtId="2" fontId="0" fillId="0" borderId="2" xfId="0" applyNumberFormat="1" applyBorder="1" applyAlignment="1">
      <alignment horizontal="left"/>
    </xf>
    <xf numFmtId="8" fontId="0" fillId="0" borderId="2" xfId="0" applyNumberFormat="1" applyBorder="1"/>
    <xf numFmtId="168" fontId="0" fillId="0" borderId="5" xfId="0" applyNumberFormat="1" applyBorder="1" applyAlignment="1">
      <alignment horizontal="left"/>
    </xf>
    <xf numFmtId="2" fontId="0" fillId="0" borderId="5" xfId="0" applyNumberFormat="1" applyBorder="1" applyAlignment="1">
      <alignment horizontal="left"/>
    </xf>
    <xf numFmtId="8" fontId="0" fillId="0" borderId="5" xfId="0" applyNumberFormat="1" applyBorder="1"/>
    <xf numFmtId="168" fontId="0" fillId="0" borderId="8" xfId="0" applyNumberFormat="1" applyBorder="1" applyAlignment="1">
      <alignment horizontal="left"/>
    </xf>
    <xf numFmtId="2" fontId="0" fillId="0" borderId="8" xfId="0" applyNumberFormat="1" applyBorder="1" applyAlignment="1">
      <alignment horizontal="left"/>
    </xf>
    <xf numFmtId="8" fontId="0" fillId="0" borderId="8" xfId="0" applyNumberFormat="1" applyBorder="1"/>
    <xf numFmtId="14" fontId="2" fillId="0" borderId="2" xfId="0" applyNumberFormat="1" applyFont="1" applyBorder="1"/>
    <xf numFmtId="0" fontId="2" fillId="0" borderId="8" xfId="0" applyFont="1" applyBorder="1"/>
    <xf numFmtId="167" fontId="0" fillId="0" borderId="14" xfId="3" applyNumberFormat="1" applyFont="1" applyFill="1" applyBorder="1"/>
    <xf numFmtId="167" fontId="0" fillId="4" borderId="5" xfId="0" applyNumberFormat="1" applyFill="1" applyBorder="1"/>
    <xf numFmtId="1" fontId="2" fillId="4" borderId="8" xfId="1" applyNumberFormat="1" applyFont="1" applyFill="1" applyBorder="1"/>
    <xf numFmtId="2" fontId="2" fillId="4" borderId="9" xfId="1" applyNumberFormat="1" applyFont="1" applyFill="1" applyBorder="1"/>
    <xf numFmtId="164" fontId="0" fillId="5" borderId="7" xfId="0" applyNumberFormat="1" applyFill="1" applyBorder="1" applyAlignment="1">
      <alignment horizontal="right" vertical="center"/>
    </xf>
    <xf numFmtId="0" fontId="0" fillId="5" borderId="8" xfId="0" applyFill="1" applyBorder="1"/>
    <xf numFmtId="170" fontId="0" fillId="5" borderId="8" xfId="0" applyNumberFormat="1" applyFill="1" applyBorder="1"/>
    <xf numFmtId="167" fontId="0" fillId="5" borderId="8" xfId="0" applyNumberFormat="1" applyFill="1" applyBorder="1"/>
    <xf numFmtId="1" fontId="0" fillId="5" borderId="8" xfId="1" applyNumberFormat="1" applyFont="1" applyFill="1" applyBorder="1"/>
    <xf numFmtId="0" fontId="0" fillId="26" borderId="5" xfId="0" applyFill="1" applyBorder="1"/>
    <xf numFmtId="0" fontId="0" fillId="26" borderId="8" xfId="0" applyFill="1" applyBorder="1"/>
    <xf numFmtId="0" fontId="2" fillId="5" borderId="70" xfId="0" applyFont="1" applyFill="1" applyBorder="1" applyAlignment="1">
      <alignment horizontal="center" vertical="center"/>
    </xf>
    <xf numFmtId="0" fontId="2" fillId="9" borderId="16" xfId="0" applyFont="1" applyFill="1" applyBorder="1" applyAlignment="1">
      <alignment horizontal="center" vertical="center" wrapText="1"/>
    </xf>
    <xf numFmtId="0" fontId="2" fillId="9" borderId="18" xfId="0" applyFont="1" applyFill="1" applyBorder="1" applyAlignment="1">
      <alignment horizontal="center" vertical="center"/>
    </xf>
    <xf numFmtId="0" fontId="2" fillId="9" borderId="16" xfId="0" applyFont="1" applyFill="1" applyBorder="1" applyAlignment="1">
      <alignment horizontal="center" vertical="center"/>
    </xf>
    <xf numFmtId="49" fontId="2" fillId="9" borderId="18" xfId="0" applyNumberFormat="1" applyFont="1" applyFill="1" applyBorder="1" applyAlignment="1">
      <alignment horizontal="center" vertical="center" wrapText="1"/>
    </xf>
    <xf numFmtId="0" fontId="2" fillId="5" borderId="71" xfId="0" applyFont="1" applyFill="1" applyBorder="1" applyAlignment="1">
      <alignment horizontal="center" vertical="center"/>
    </xf>
    <xf numFmtId="0" fontId="0" fillId="0" borderId="1" xfId="0" applyBorder="1" applyAlignment="1">
      <alignment horizontal="left"/>
    </xf>
    <xf numFmtId="0" fontId="0" fillId="0" borderId="1" xfId="0" applyBorder="1"/>
    <xf numFmtId="49" fontId="0" fillId="0" borderId="3" xfId="0" applyNumberFormat="1" applyBorder="1"/>
    <xf numFmtId="0" fontId="2" fillId="11" borderId="32" xfId="0" applyFont="1" applyFill="1" applyBorder="1" applyAlignment="1">
      <alignment horizontal="left" vertical="center"/>
    </xf>
    <xf numFmtId="49" fontId="2" fillId="11" borderId="27" xfId="0" applyNumberFormat="1" applyFont="1" applyFill="1" applyBorder="1" applyAlignment="1">
      <alignment horizontal="center" vertical="center"/>
    </xf>
    <xf numFmtId="49" fontId="2" fillId="11" borderId="28" xfId="0" applyNumberFormat="1" applyFont="1" applyFill="1" applyBorder="1" applyAlignment="1">
      <alignment horizontal="center" vertical="center"/>
    </xf>
    <xf numFmtId="169" fontId="2" fillId="11" borderId="28" xfId="3" applyNumberFormat="1" applyFont="1" applyFill="1" applyBorder="1" applyAlignment="1">
      <alignment horizontal="center" vertical="center"/>
    </xf>
    <xf numFmtId="172" fontId="2" fillId="11" borderId="29" xfId="3" applyNumberFormat="1" applyFont="1" applyFill="1" applyBorder="1" applyAlignment="1">
      <alignment horizontal="center" vertical="center"/>
    </xf>
    <xf numFmtId="172" fontId="2" fillId="11" borderId="31" xfId="3" applyNumberFormat="1" applyFont="1" applyFill="1" applyBorder="1" applyAlignment="1">
      <alignment horizontal="center" vertical="center"/>
    </xf>
    <xf numFmtId="172" fontId="2" fillId="5" borderId="71" xfId="3" applyNumberFormat="1" applyFont="1" applyFill="1" applyBorder="1" applyAlignment="1">
      <alignment horizontal="center" vertical="center"/>
    </xf>
    <xf numFmtId="0" fontId="0" fillId="0" borderId="4" xfId="0" applyBorder="1" applyAlignment="1">
      <alignment horizontal="left"/>
    </xf>
    <xf numFmtId="49" fontId="0" fillId="0" borderId="6" xfId="0" applyNumberFormat="1" applyBorder="1"/>
    <xf numFmtId="0" fontId="2" fillId="11" borderId="35" xfId="0" applyFont="1" applyFill="1" applyBorder="1" applyAlignment="1">
      <alignment horizontal="left" vertical="center"/>
    </xf>
    <xf numFmtId="169" fontId="0" fillId="0" borderId="2" xfId="0" applyNumberFormat="1" applyBorder="1"/>
    <xf numFmtId="172" fontId="6" fillId="4" borderId="3" xfId="4" applyNumberFormat="1" applyFont="1" applyFill="1" applyBorder="1"/>
    <xf numFmtId="0" fontId="0" fillId="0" borderId="13" xfId="0" applyBorder="1"/>
    <xf numFmtId="172" fontId="6" fillId="4" borderId="66" xfId="4" applyNumberFormat="1" applyFont="1" applyFill="1" applyBorder="1"/>
    <xf numFmtId="172" fontId="18" fillId="5" borderId="71" xfId="4" applyNumberFormat="1" applyFill="1" applyBorder="1"/>
    <xf numFmtId="169" fontId="0" fillId="0" borderId="14" xfId="3" applyNumberFormat="1" applyFont="1" applyFill="1" applyBorder="1"/>
    <xf numFmtId="172" fontId="6" fillId="4" borderId="15" xfId="4" applyNumberFormat="1" applyFont="1" applyFill="1" applyBorder="1"/>
    <xf numFmtId="172" fontId="6" fillId="4" borderId="15" xfId="3" applyNumberFormat="1" applyFont="1" applyFill="1" applyBorder="1"/>
    <xf numFmtId="0" fontId="2" fillId="11" borderId="37" xfId="0" applyFont="1" applyFill="1" applyBorder="1" applyAlignment="1">
      <alignment horizontal="left" vertical="center"/>
    </xf>
    <xf numFmtId="0" fontId="0" fillId="7" borderId="8" xfId="0" applyFill="1" applyBorder="1"/>
    <xf numFmtId="172" fontId="6" fillId="4" borderId="78" xfId="4" applyNumberFormat="1" applyFont="1" applyFill="1" applyBorder="1"/>
    <xf numFmtId="172" fontId="6" fillId="4" borderId="26" xfId="4" applyNumberFormat="1" applyFont="1" applyFill="1" applyBorder="1"/>
    <xf numFmtId="172" fontId="18" fillId="5" borderId="72" xfId="4" applyNumberFormat="1" applyFill="1" applyBorder="1"/>
    <xf numFmtId="169" fontId="0" fillId="0" borderId="8" xfId="3" applyNumberFormat="1" applyFont="1" applyFill="1" applyBorder="1"/>
    <xf numFmtId="172" fontId="6" fillId="4" borderId="9" xfId="4" applyNumberFormat="1" applyFont="1" applyFill="1" applyBorder="1"/>
    <xf numFmtId="172" fontId="6" fillId="4" borderId="9" xfId="3" applyNumberFormat="1" applyFont="1" applyFill="1" applyBorder="1"/>
    <xf numFmtId="0" fontId="0" fillId="0" borderId="7" xfId="0" applyBorder="1" applyAlignment="1">
      <alignment horizontal="left"/>
    </xf>
    <xf numFmtId="49" fontId="0" fillId="0" borderId="9" xfId="0" applyNumberFormat="1" applyBorder="1"/>
    <xf numFmtId="0" fontId="2" fillId="11" borderId="32" xfId="0" applyFont="1" applyFill="1" applyBorder="1"/>
    <xf numFmtId="169" fontId="0" fillId="0" borderId="0" xfId="3" applyNumberFormat="1" applyFont="1"/>
    <xf numFmtId="0" fontId="0" fillId="0" borderId="0" xfId="0" applyAlignment="1">
      <alignment horizontal="left" vertical="center"/>
    </xf>
    <xf numFmtId="0" fontId="19" fillId="0" borderId="0" xfId="0" applyFont="1" applyAlignment="1">
      <alignment horizontal="center" vertical="center"/>
    </xf>
    <xf numFmtId="0" fontId="19" fillId="0" borderId="0" xfId="0" applyFont="1" applyAlignment="1">
      <alignment horizontal="left" vertical="center"/>
    </xf>
    <xf numFmtId="0" fontId="20" fillId="0" borderId="0" xfId="0" applyFont="1" applyAlignment="1">
      <alignment horizontal="right" vertical="center"/>
    </xf>
    <xf numFmtId="2" fontId="20" fillId="0" borderId="0" xfId="0" applyNumberFormat="1" applyFont="1" applyAlignment="1">
      <alignment horizontal="right" vertical="center"/>
    </xf>
    <xf numFmtId="0" fontId="19" fillId="11" borderId="1" xfId="0" applyFont="1" applyFill="1" applyBorder="1" applyAlignment="1">
      <alignment horizontal="left" vertical="center"/>
    </xf>
    <xf numFmtId="0" fontId="19" fillId="11" borderId="2" xfId="0" applyFont="1" applyFill="1" applyBorder="1" applyAlignment="1">
      <alignment horizontal="center" vertical="center"/>
    </xf>
    <xf numFmtId="0" fontId="19" fillId="11" borderId="2" xfId="0" applyFont="1" applyFill="1" applyBorder="1" applyAlignment="1">
      <alignment horizontal="center" vertical="center" wrapText="1"/>
    </xf>
    <xf numFmtId="0" fontId="19" fillId="11" borderId="3" xfId="0" applyFont="1" applyFill="1" applyBorder="1" applyAlignment="1">
      <alignment horizontal="center" vertical="center"/>
    </xf>
    <xf numFmtId="0" fontId="19" fillId="11" borderId="4" xfId="0" applyFont="1" applyFill="1" applyBorder="1" applyAlignment="1">
      <alignment horizontal="left" vertical="center"/>
    </xf>
    <xf numFmtId="14" fontId="19" fillId="11" borderId="5" xfId="0" applyNumberFormat="1" applyFont="1" applyFill="1" applyBorder="1" applyAlignment="1">
      <alignment horizontal="center" vertical="center"/>
    </xf>
    <xf numFmtId="14" fontId="19" fillId="11" borderId="6" xfId="0" applyNumberFormat="1" applyFont="1" applyFill="1" applyBorder="1" applyAlignment="1">
      <alignment horizontal="center" vertical="center"/>
    </xf>
    <xf numFmtId="2" fontId="20" fillId="0" borderId="5" xfId="0" applyNumberFormat="1" applyFont="1" applyBorder="1" applyAlignment="1">
      <alignment horizontal="right" vertical="center"/>
    </xf>
    <xf numFmtId="2" fontId="20" fillId="0" borderId="5" xfId="0" applyNumberFormat="1" applyFont="1" applyBorder="1" applyAlignment="1">
      <alignment horizontal="right" vertical="center" wrapText="1"/>
    </xf>
    <xf numFmtId="2" fontId="20" fillId="0" borderId="6" xfId="0" applyNumberFormat="1" applyFont="1" applyBorder="1" applyAlignment="1">
      <alignment horizontal="right" vertical="center"/>
    </xf>
    <xf numFmtId="0" fontId="20" fillId="0" borderId="5" xfId="0" applyFont="1" applyBorder="1" applyAlignment="1">
      <alignment horizontal="right" vertical="center"/>
    </xf>
    <xf numFmtId="0" fontId="21" fillId="11" borderId="4" xfId="0" applyFont="1" applyFill="1" applyBorder="1" applyAlignment="1">
      <alignment horizontal="left" vertical="center"/>
    </xf>
    <xf numFmtId="0" fontId="20" fillId="0" borderId="6" xfId="0" applyFont="1" applyBorder="1" applyAlignment="1">
      <alignment horizontal="right" vertical="center"/>
    </xf>
    <xf numFmtId="0" fontId="19" fillId="11" borderId="4" xfId="0" applyFont="1" applyFill="1" applyBorder="1" applyAlignment="1">
      <alignment horizontal="left" vertical="center" wrapText="1"/>
    </xf>
    <xf numFmtId="0" fontId="20" fillId="0" borderId="5" xfId="3" applyNumberFormat="1" applyFont="1" applyFill="1" applyBorder="1" applyAlignment="1">
      <alignment horizontal="right" vertical="center"/>
    </xf>
    <xf numFmtId="0" fontId="19" fillId="11" borderId="7" xfId="0" applyFont="1" applyFill="1" applyBorder="1" applyAlignment="1">
      <alignment horizontal="left" vertical="center"/>
    </xf>
    <xf numFmtId="2" fontId="20" fillId="0" borderId="8" xfId="0" applyNumberFormat="1" applyFont="1" applyBorder="1" applyAlignment="1">
      <alignment horizontal="right" vertical="center"/>
    </xf>
    <xf numFmtId="0" fontId="20" fillId="0" borderId="8" xfId="0" applyFont="1" applyBorder="1" applyAlignment="1">
      <alignment horizontal="right" vertical="center"/>
    </xf>
    <xf numFmtId="2" fontId="20" fillId="0" borderId="9" xfId="0" applyNumberFormat="1" applyFont="1" applyBorder="1" applyAlignment="1">
      <alignment horizontal="right" vertical="center"/>
    </xf>
    <xf numFmtId="0" fontId="19" fillId="4" borderId="4" xfId="0" applyFont="1" applyFill="1" applyBorder="1" applyAlignment="1">
      <alignment horizontal="left" vertical="center"/>
    </xf>
    <xf numFmtId="0" fontId="19" fillId="4" borderId="7" xfId="0" applyFont="1" applyFill="1" applyBorder="1" applyAlignment="1">
      <alignment horizontal="left" vertical="center"/>
    </xf>
    <xf numFmtId="0" fontId="2" fillId="28" borderId="4" xfId="0" applyFont="1" applyFill="1" applyBorder="1"/>
    <xf numFmtId="0" fontId="2" fillId="4" borderId="7" xfId="0" applyFont="1" applyFill="1" applyBorder="1" applyAlignment="1">
      <alignment wrapText="1"/>
    </xf>
    <xf numFmtId="1" fontId="0" fillId="17" borderId="5" xfId="0" applyNumberFormat="1" applyFill="1" applyBorder="1"/>
    <xf numFmtId="1" fontId="0" fillId="14" borderId="6" xfId="0" applyNumberFormat="1" applyFill="1" applyBorder="1"/>
    <xf numFmtId="0" fontId="2" fillId="28" borderId="10" xfId="0" applyFont="1" applyFill="1" applyBorder="1"/>
    <xf numFmtId="1" fontId="0" fillId="17" borderId="11" xfId="0" applyNumberFormat="1" applyFill="1" applyBorder="1"/>
    <xf numFmtId="1" fontId="0" fillId="14" borderId="12" xfId="0" applyNumberFormat="1" applyFill="1" applyBorder="1"/>
    <xf numFmtId="0" fontId="2" fillId="28" borderId="13" xfId="0" applyFont="1" applyFill="1" applyBorder="1"/>
    <xf numFmtId="1" fontId="0" fillId="17" borderId="14" xfId="0" applyNumberFormat="1" applyFill="1" applyBorder="1"/>
    <xf numFmtId="1" fontId="0" fillId="14" borderId="14" xfId="0" applyNumberFormat="1" applyFill="1" applyBorder="1"/>
    <xf numFmtId="1" fontId="0" fillId="14" borderId="15" xfId="0" applyNumberFormat="1" applyFill="1" applyBorder="1"/>
    <xf numFmtId="0" fontId="0" fillId="5" borderId="27" xfId="0" applyFill="1" applyBorder="1"/>
    <xf numFmtId="0" fontId="2" fillId="17" borderId="28" xfId="0" applyFont="1" applyFill="1" applyBorder="1" applyAlignment="1">
      <alignment horizontal="center" vertical="center" wrapText="1"/>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4" borderId="1" xfId="0" applyFont="1" applyFill="1" applyBorder="1"/>
    <xf numFmtId="1" fontId="2" fillId="17" borderId="2" xfId="0" applyNumberFormat="1" applyFont="1" applyFill="1" applyBorder="1"/>
    <xf numFmtId="1" fontId="2" fillId="14" borderId="2" xfId="0" applyNumberFormat="1" applyFont="1" applyFill="1" applyBorder="1"/>
    <xf numFmtId="1" fontId="2" fillId="14" borderId="3" xfId="0" applyNumberFormat="1" applyFont="1" applyFill="1" applyBorder="1"/>
    <xf numFmtId="9" fontId="2" fillId="17" borderId="8" xfId="0" applyNumberFormat="1" applyFont="1" applyFill="1" applyBorder="1"/>
    <xf numFmtId="9" fontId="2" fillId="14" borderId="8" xfId="0" applyNumberFormat="1" applyFont="1" applyFill="1" applyBorder="1"/>
    <xf numFmtId="9" fontId="2" fillId="14" borderId="9" xfId="0" applyNumberFormat="1" applyFont="1" applyFill="1" applyBorder="1"/>
    <xf numFmtId="2" fontId="14" fillId="0" borderId="13" xfId="0" applyNumberFormat="1" applyFont="1" applyBorder="1"/>
    <xf numFmtId="2" fontId="14" fillId="0" borderId="15" xfId="0" applyNumberFormat="1" applyFont="1" applyBorder="1"/>
    <xf numFmtId="2" fontId="14" fillId="0" borderId="1" xfId="0" applyNumberFormat="1" applyFont="1" applyBorder="1"/>
    <xf numFmtId="2" fontId="14" fillId="0" borderId="2" xfId="0" applyNumberFormat="1" applyFont="1" applyBorder="1"/>
    <xf numFmtId="2" fontId="14" fillId="0" borderId="3" xfId="0" applyNumberFormat="1" applyFont="1" applyBorder="1"/>
    <xf numFmtId="2" fontId="14" fillId="0" borderId="4" xfId="0" applyNumberFormat="1" applyFont="1" applyBorder="1"/>
    <xf numFmtId="2" fontId="14" fillId="0" borderId="6" xfId="0" applyNumberFormat="1" applyFont="1" applyBorder="1"/>
    <xf numFmtId="2" fontId="14" fillId="0" borderId="5" xfId="0" applyNumberFormat="1" applyFont="1" applyBorder="1"/>
    <xf numFmtId="2" fontId="14" fillId="0" borderId="7" xfId="0" applyNumberFormat="1" applyFont="1" applyBorder="1"/>
    <xf numFmtId="2" fontId="14" fillId="0" borderId="8" xfId="0" applyNumberFormat="1" applyFont="1" applyBorder="1"/>
    <xf numFmtId="2" fontId="14" fillId="0" borderId="9" xfId="0" applyNumberFormat="1" applyFont="1" applyBorder="1"/>
    <xf numFmtId="0" fontId="22" fillId="0" borderId="0" xfId="0" applyFont="1" applyAlignment="1">
      <alignment horizontal="left" vertical="center"/>
    </xf>
    <xf numFmtId="2" fontId="14" fillId="0" borderId="0" xfId="0" applyNumberFormat="1" applyFont="1"/>
    <xf numFmtId="14" fontId="22" fillId="5" borderId="5" xfId="0" applyNumberFormat="1" applyFont="1" applyFill="1" applyBorder="1"/>
    <xf numFmtId="10" fontId="22" fillId="5" borderId="6" xfId="0" applyNumberFormat="1" applyFont="1" applyFill="1" applyBorder="1"/>
    <xf numFmtId="10" fontId="22" fillId="5" borderId="6" xfId="3" applyNumberFormat="1" applyFont="1" applyFill="1" applyBorder="1" applyAlignment="1">
      <alignment vertical="center"/>
    </xf>
    <xf numFmtId="14" fontId="2" fillId="5" borderId="2" xfId="0" applyNumberFormat="1" applyFont="1" applyFill="1" applyBorder="1" applyAlignment="1">
      <alignment horizontal="center" vertical="center"/>
    </xf>
    <xf numFmtId="14" fontId="2" fillId="5" borderId="3" xfId="0" applyNumberFormat="1" applyFont="1" applyFill="1" applyBorder="1" applyAlignment="1">
      <alignment horizontal="center" vertical="center"/>
    </xf>
    <xf numFmtId="2" fontId="14" fillId="0" borderId="14" xfId="0" applyNumberFormat="1" applyFont="1" applyBorder="1"/>
    <xf numFmtId="2" fontId="22" fillId="24" borderId="33" xfId="0" applyNumberFormat="1" applyFont="1" applyFill="1" applyBorder="1" applyAlignment="1">
      <alignment vertical="center"/>
    </xf>
    <xf numFmtId="2" fontId="14" fillId="0" borderId="10" xfId="0" applyNumberFormat="1" applyFont="1" applyBorder="1"/>
    <xf numFmtId="2" fontId="14" fillId="0" borderId="11" xfId="0" applyNumberFormat="1" applyFont="1" applyBorder="1"/>
    <xf numFmtId="2" fontId="14" fillId="0" borderId="12" xfId="0" applyNumberFormat="1" applyFont="1" applyBorder="1"/>
    <xf numFmtId="14" fontId="2" fillId="29" borderId="1" xfId="0" applyNumberFormat="1" applyFont="1" applyFill="1" applyBorder="1" applyAlignment="1">
      <alignment horizontal="center" vertical="center"/>
    </xf>
    <xf numFmtId="14" fontId="2" fillId="29" borderId="4" xfId="0" applyNumberFormat="1" applyFont="1" applyFill="1" applyBorder="1" applyAlignment="1">
      <alignment horizontal="center" vertical="center"/>
    </xf>
    <xf numFmtId="0" fontId="22" fillId="29" borderId="7" xfId="0" applyFont="1" applyFill="1" applyBorder="1" applyAlignment="1">
      <alignment horizontal="center" vertical="center"/>
    </xf>
    <xf numFmtId="0" fontId="22" fillId="29" borderId="41" xfId="0" applyFont="1" applyFill="1" applyBorder="1" applyAlignment="1">
      <alignment horizontal="left" vertical="center"/>
    </xf>
    <xf numFmtId="0" fontId="22" fillId="29" borderId="36" xfId="0" applyFont="1" applyFill="1" applyBorder="1" applyAlignment="1">
      <alignment horizontal="left" vertical="center"/>
    </xf>
    <xf numFmtId="0" fontId="22" fillId="29" borderId="37" xfId="0" applyFont="1" applyFill="1" applyBorder="1" applyAlignment="1">
      <alignment horizontal="left" vertical="center"/>
    </xf>
    <xf numFmtId="0" fontId="22" fillId="29" borderId="35" xfId="0" applyFont="1" applyFill="1" applyBorder="1" applyAlignment="1">
      <alignment horizontal="left" vertical="center"/>
    </xf>
    <xf numFmtId="0" fontId="22" fillId="29" borderId="46" xfId="0" applyFont="1" applyFill="1" applyBorder="1" applyAlignment="1">
      <alignment horizontal="left" vertical="center"/>
    </xf>
    <xf numFmtId="14" fontId="22" fillId="29" borderId="2" xfId="0" applyNumberFormat="1" applyFont="1" applyFill="1" applyBorder="1" applyAlignment="1">
      <alignment horizontal="center" vertical="center"/>
    </xf>
    <xf numFmtId="0" fontId="2" fillId="29" borderId="5" xfId="0" applyFont="1" applyFill="1" applyBorder="1"/>
    <xf numFmtId="0" fontId="22" fillId="29" borderId="8" xfId="0" applyFont="1" applyFill="1" applyBorder="1" applyAlignment="1">
      <alignment horizontal="center" vertical="center"/>
    </xf>
    <xf numFmtId="2" fontId="22" fillId="29" borderId="8" xfId="0" applyNumberFormat="1" applyFont="1" applyFill="1" applyBorder="1" applyAlignment="1">
      <alignment horizontal="center" vertical="center"/>
    </xf>
    <xf numFmtId="10" fontId="22" fillId="29" borderId="9" xfId="3" applyNumberFormat="1" applyFont="1" applyFill="1" applyBorder="1" applyAlignment="1">
      <alignment horizontal="center" vertical="center"/>
    </xf>
    <xf numFmtId="10" fontId="22" fillId="5" borderId="15" xfId="3" applyNumberFormat="1" applyFont="1" applyFill="1" applyBorder="1" applyAlignment="1">
      <alignment vertical="center"/>
    </xf>
    <xf numFmtId="2" fontId="22" fillId="24" borderId="1" xfId="0" applyNumberFormat="1" applyFont="1" applyFill="1" applyBorder="1" applyAlignment="1">
      <alignment vertical="center"/>
    </xf>
    <xf numFmtId="2" fontId="22" fillId="24" borderId="13" xfId="0" applyNumberFormat="1" applyFont="1" applyFill="1" applyBorder="1" applyAlignment="1">
      <alignment vertical="center"/>
    </xf>
    <xf numFmtId="2" fontId="22" fillId="24" borderId="83" xfId="0" applyNumberFormat="1" applyFont="1" applyFill="1" applyBorder="1" applyAlignment="1">
      <alignment vertical="center"/>
    </xf>
    <xf numFmtId="2" fontId="22" fillId="24" borderId="82" xfId="0" applyNumberFormat="1" applyFont="1" applyFill="1" applyBorder="1" applyAlignment="1">
      <alignment vertical="center"/>
    </xf>
    <xf numFmtId="10" fontId="22" fillId="5" borderId="12" xfId="3" applyNumberFormat="1" applyFont="1" applyFill="1" applyBorder="1" applyAlignment="1">
      <alignment vertical="center"/>
    </xf>
    <xf numFmtId="14" fontId="22" fillId="4" borderId="2" xfId="0" applyNumberFormat="1" applyFont="1" applyFill="1" applyBorder="1" applyAlignment="1">
      <alignment horizontal="center" vertical="center"/>
    </xf>
    <xf numFmtId="0" fontId="2" fillId="4" borderId="5" xfId="0" applyFont="1" applyFill="1" applyBorder="1"/>
    <xf numFmtId="0" fontId="22" fillId="4" borderId="8" xfId="0" applyFont="1" applyFill="1" applyBorder="1" applyAlignment="1">
      <alignment horizontal="center" vertical="center"/>
    </xf>
    <xf numFmtId="2" fontId="22" fillId="24" borderId="4" xfId="0" applyNumberFormat="1" applyFont="1" applyFill="1" applyBorder="1" applyAlignment="1">
      <alignment vertical="center"/>
    </xf>
    <xf numFmtId="2" fontId="22" fillId="24" borderId="7" xfId="0" applyNumberFormat="1" applyFont="1" applyFill="1" applyBorder="1" applyAlignment="1">
      <alignment vertical="center"/>
    </xf>
    <xf numFmtId="10" fontId="22" fillId="5" borderId="84" xfId="3" applyNumberFormat="1" applyFont="1" applyFill="1" applyBorder="1" applyAlignment="1">
      <alignment vertical="center"/>
    </xf>
    <xf numFmtId="10" fontId="22" fillId="5" borderId="69" xfId="3" applyNumberFormat="1" applyFont="1" applyFill="1" applyBorder="1" applyAlignment="1">
      <alignment vertical="center"/>
    </xf>
    <xf numFmtId="10" fontId="22" fillId="5" borderId="68" xfId="3" applyNumberFormat="1" applyFont="1" applyFill="1" applyBorder="1" applyAlignment="1">
      <alignment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169" fontId="0" fillId="0" borderId="5" xfId="0" applyNumberFormat="1" applyBorder="1" applyAlignment="1">
      <alignment horizontal="center" vertical="center"/>
    </xf>
    <xf numFmtId="169" fontId="0" fillId="0" borderId="8" xfId="0" applyNumberFormat="1" applyBorder="1" applyAlignment="1">
      <alignment horizontal="center" vertical="center"/>
    </xf>
    <xf numFmtId="173" fontId="2" fillId="0" borderId="1" xfId="0" applyNumberFormat="1" applyFont="1" applyBorder="1" applyAlignment="1">
      <alignment horizontal="center" vertical="center"/>
    </xf>
    <xf numFmtId="173" fontId="2" fillId="0" borderId="2" xfId="0" applyNumberFormat="1" applyFont="1" applyBorder="1" applyAlignment="1">
      <alignment horizontal="center" vertical="center"/>
    </xf>
    <xf numFmtId="0" fontId="0" fillId="0" borderId="2" xfId="0" applyFill="1" applyBorder="1"/>
    <xf numFmtId="2" fontId="22" fillId="0" borderId="5" xfId="0" applyNumberFormat="1" applyFont="1" applyFill="1" applyBorder="1" applyAlignment="1">
      <alignment vertical="center"/>
    </xf>
    <xf numFmtId="2" fontId="22" fillId="0" borderId="8" xfId="0" applyNumberFormat="1" applyFont="1" applyFill="1" applyBorder="1" applyAlignment="1">
      <alignment vertical="center"/>
    </xf>
    <xf numFmtId="0" fontId="0" fillId="0" borderId="0" xfId="0" applyFill="1"/>
    <xf numFmtId="2" fontId="22" fillId="0" borderId="73" xfId="0" applyNumberFormat="1" applyFont="1" applyFill="1" applyBorder="1" applyAlignment="1">
      <alignment vertical="center"/>
    </xf>
    <xf numFmtId="0" fontId="0" fillId="0" borderId="47" xfId="0" applyFill="1" applyBorder="1"/>
    <xf numFmtId="2" fontId="22" fillId="0" borderId="25" xfId="0" applyNumberFormat="1" applyFont="1" applyFill="1" applyBorder="1" applyAlignment="1">
      <alignment vertical="center"/>
    </xf>
    <xf numFmtId="2" fontId="22" fillId="0" borderId="55" xfId="0" applyNumberFormat="1" applyFont="1" applyFill="1" applyBorder="1" applyAlignment="1">
      <alignment vertical="center"/>
    </xf>
    <xf numFmtId="0" fontId="0" fillId="0" borderId="3" xfId="0" applyFill="1" applyBorder="1"/>
    <xf numFmtId="2" fontId="22" fillId="0" borderId="6" xfId="0" applyNumberFormat="1" applyFont="1" applyFill="1" applyBorder="1" applyAlignment="1">
      <alignment vertical="center"/>
    </xf>
    <xf numFmtId="2" fontId="22" fillId="0" borderId="9" xfId="0" applyNumberFormat="1" applyFont="1" applyFill="1" applyBorder="1" applyAlignment="1">
      <alignment vertical="center"/>
    </xf>
    <xf numFmtId="164" fontId="9" fillId="14" borderId="1" xfId="0" applyNumberFormat="1" applyFont="1" applyFill="1" applyBorder="1" applyAlignment="1">
      <alignment horizontal="center" vertical="center"/>
    </xf>
    <xf numFmtId="164" fontId="9" fillId="14" borderId="2" xfId="0" applyNumberFormat="1" applyFont="1" applyFill="1" applyBorder="1" applyAlignment="1">
      <alignment horizontal="center" vertical="center"/>
    </xf>
    <xf numFmtId="164" fontId="9" fillId="14" borderId="3" xfId="0" applyNumberFormat="1" applyFont="1" applyFill="1" applyBorder="1" applyAlignment="1">
      <alignment horizontal="center" vertical="center"/>
    </xf>
    <xf numFmtId="2" fontId="13" fillId="0" borderId="5"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8" xfId="0" applyFont="1" applyBorder="1" applyAlignment="1">
      <alignment horizontal="center" vertical="center"/>
    </xf>
    <xf numFmtId="10" fontId="13" fillId="5" borderId="6" xfId="3" applyNumberFormat="1" applyFont="1" applyFill="1" applyBorder="1" applyAlignment="1">
      <alignment horizontal="center" vertical="center"/>
    </xf>
    <xf numFmtId="10" fontId="13" fillId="5" borderId="9" xfId="3" applyNumberFormat="1" applyFont="1" applyFill="1" applyBorder="1" applyAlignment="1">
      <alignment horizontal="center" vertical="center"/>
    </xf>
    <xf numFmtId="2" fontId="13" fillId="0" borderId="14" xfId="0" applyNumberFormat="1" applyFont="1" applyBorder="1" applyAlignment="1">
      <alignment horizontal="center" vertical="center"/>
    </xf>
    <xf numFmtId="10" fontId="13" fillId="4" borderId="15" xfId="3" applyNumberFormat="1" applyFont="1" applyFill="1" applyBorder="1" applyAlignment="1">
      <alignment horizontal="center" vertical="center"/>
    </xf>
    <xf numFmtId="10" fontId="13" fillId="4" borderId="6" xfId="3" applyNumberFormat="1" applyFont="1" applyFill="1" applyBorder="1" applyAlignment="1">
      <alignment horizontal="center" vertical="center"/>
    </xf>
    <xf numFmtId="2" fontId="13" fillId="0" borderId="17" xfId="0" applyNumberFormat="1" applyFont="1" applyBorder="1" applyAlignment="1">
      <alignment horizontal="center" vertical="center"/>
    </xf>
    <xf numFmtId="2" fontId="13" fillId="0" borderId="73" xfId="0" applyNumberFormat="1" applyFont="1" applyBorder="1" applyAlignment="1">
      <alignment horizontal="center" vertical="center"/>
    </xf>
    <xf numFmtId="2" fontId="13" fillId="0" borderId="11" xfId="0" applyNumberFormat="1" applyFont="1" applyBorder="1" applyAlignment="1">
      <alignment horizontal="center" vertical="center"/>
    </xf>
    <xf numFmtId="2" fontId="13" fillId="0" borderId="54" xfId="0" applyNumberFormat="1" applyFont="1" applyBorder="1" applyAlignment="1">
      <alignment horizontal="center" vertical="center"/>
    </xf>
    <xf numFmtId="2" fontId="10" fillId="0" borderId="70" xfId="0" applyNumberFormat="1" applyFont="1" applyBorder="1" applyAlignment="1">
      <alignment horizontal="center" vertical="center"/>
    </xf>
    <xf numFmtId="2" fontId="10" fillId="0" borderId="71" xfId="0" applyNumberFormat="1" applyFont="1" applyBorder="1" applyAlignment="1">
      <alignment horizontal="center" vertical="center"/>
    </xf>
    <xf numFmtId="2" fontId="10" fillId="0" borderId="72" xfId="0" applyNumberFormat="1" applyFont="1" applyBorder="1" applyAlignment="1">
      <alignment horizontal="center" vertical="center"/>
    </xf>
    <xf numFmtId="9" fontId="10" fillId="0" borderId="70" xfId="3" applyFont="1" applyBorder="1" applyAlignment="1">
      <alignment horizontal="center" vertical="center"/>
    </xf>
    <xf numFmtId="9" fontId="10" fillId="0" borderId="71" xfId="3" applyFont="1" applyBorder="1" applyAlignment="1">
      <alignment horizontal="center" vertical="center"/>
    </xf>
    <xf numFmtId="9" fontId="10" fillId="0" borderId="72" xfId="3" applyFont="1" applyBorder="1" applyAlignment="1">
      <alignment horizontal="center" vertical="center"/>
    </xf>
    <xf numFmtId="14" fontId="13" fillId="23" borderId="51" xfId="0" applyNumberFormat="1" applyFont="1" applyFill="1" applyBorder="1" applyAlignment="1">
      <alignment horizontal="center"/>
    </xf>
    <xf numFmtId="14" fontId="13" fillId="23" borderId="67" xfId="0" applyNumberFormat="1" applyFont="1" applyFill="1" applyBorder="1" applyAlignment="1">
      <alignment horizontal="center"/>
    </xf>
    <xf numFmtId="2" fontId="13" fillId="24" borderId="32" xfId="0" applyNumberFormat="1" applyFont="1" applyFill="1" applyBorder="1" applyAlignment="1">
      <alignment horizontal="center" vertical="center"/>
    </xf>
    <xf numFmtId="0" fontId="13" fillId="24" borderId="32" xfId="0" applyFont="1" applyFill="1" applyBorder="1" applyAlignment="1">
      <alignment horizontal="center" vertical="center"/>
    </xf>
    <xf numFmtId="10" fontId="13" fillId="4" borderId="70" xfId="3" applyNumberFormat="1" applyFont="1" applyFill="1" applyBorder="1" applyAlignment="1">
      <alignment horizontal="center" vertical="center"/>
    </xf>
    <xf numFmtId="10" fontId="13" fillId="4" borderId="71" xfId="3" applyNumberFormat="1" applyFont="1" applyFill="1" applyBorder="1" applyAlignment="1">
      <alignment horizontal="center" vertical="center"/>
    </xf>
    <xf numFmtId="10" fontId="13" fillId="4" borderId="72" xfId="3" applyNumberFormat="1" applyFont="1" applyFill="1" applyBorder="1" applyAlignment="1">
      <alignment horizontal="center" vertical="center"/>
    </xf>
    <xf numFmtId="10" fontId="13" fillId="5" borderId="32" xfId="3" applyNumberFormat="1" applyFont="1" applyFill="1" applyBorder="1" applyAlignment="1">
      <alignment horizontal="center" vertical="center"/>
    </xf>
    <xf numFmtId="10" fontId="13" fillId="4" borderId="32" xfId="3" applyNumberFormat="1" applyFont="1" applyFill="1" applyBorder="1" applyAlignment="1">
      <alignment horizontal="center" vertical="center"/>
    </xf>
    <xf numFmtId="2" fontId="13" fillId="24" borderId="70" xfId="0" applyNumberFormat="1" applyFont="1" applyFill="1" applyBorder="1" applyAlignment="1">
      <alignment horizontal="center" vertical="center"/>
    </xf>
    <xf numFmtId="2" fontId="13" fillId="24" borderId="71" xfId="0" applyNumberFormat="1" applyFont="1" applyFill="1" applyBorder="1" applyAlignment="1">
      <alignment horizontal="center" vertical="center"/>
    </xf>
    <xf numFmtId="2" fontId="13" fillId="24" borderId="72" xfId="0" applyNumberFormat="1" applyFont="1" applyFill="1" applyBorder="1" applyAlignment="1">
      <alignment horizontal="center" vertical="center"/>
    </xf>
    <xf numFmtId="2" fontId="13" fillId="0" borderId="32" xfId="0" applyNumberFormat="1" applyFont="1" applyBorder="1" applyAlignment="1">
      <alignment horizontal="center" vertical="center"/>
    </xf>
    <xf numFmtId="0" fontId="13" fillId="0" borderId="32" xfId="0" applyFont="1" applyBorder="1" applyAlignment="1">
      <alignment horizontal="center" vertical="center"/>
    </xf>
    <xf numFmtId="9" fontId="13" fillId="5" borderId="32" xfId="3" applyFont="1" applyFill="1" applyBorder="1" applyAlignment="1">
      <alignment horizontal="center" vertical="center"/>
    </xf>
    <xf numFmtId="9" fontId="13" fillId="4" borderId="32" xfId="3" applyFont="1" applyFill="1" applyBorder="1" applyAlignment="1">
      <alignment horizontal="center" vertical="center"/>
    </xf>
    <xf numFmtId="9" fontId="22" fillId="4" borderId="70" xfId="3" applyFont="1" applyFill="1" applyBorder="1" applyAlignment="1">
      <alignment horizontal="center" vertical="center"/>
    </xf>
    <xf numFmtId="9" fontId="22" fillId="4" borderId="71" xfId="3" applyFont="1" applyFill="1" applyBorder="1" applyAlignment="1">
      <alignment horizontal="center" vertical="center"/>
    </xf>
    <xf numFmtId="9" fontId="22" fillId="4" borderId="72" xfId="3" applyFont="1" applyFill="1" applyBorder="1" applyAlignment="1">
      <alignment horizontal="center" vertical="center"/>
    </xf>
    <xf numFmtId="9" fontId="22" fillId="4" borderId="18" xfId="3" applyFont="1" applyFill="1" applyBorder="1" applyAlignment="1">
      <alignment horizontal="center" vertical="center"/>
    </xf>
    <xf numFmtId="9" fontId="22" fillId="4" borderId="81" xfId="3" applyFont="1" applyFill="1" applyBorder="1" applyAlignment="1">
      <alignment horizontal="center" vertical="center"/>
    </xf>
    <xf numFmtId="9" fontId="22" fillId="4" borderId="78" xfId="3" applyFont="1" applyFill="1" applyBorder="1" applyAlignment="1">
      <alignment horizontal="center" vertical="center"/>
    </xf>
    <xf numFmtId="1" fontId="2" fillId="14" borderId="16" xfId="0" applyNumberFormat="1" applyFont="1" applyFill="1" applyBorder="1" applyAlignment="1">
      <alignment horizontal="center" vertical="center" wrapText="1"/>
    </xf>
    <xf numFmtId="1" fontId="2" fillId="14" borderId="17" xfId="0" applyNumberFormat="1" applyFont="1" applyFill="1" applyBorder="1" applyAlignment="1">
      <alignment horizontal="center" vertical="center" wrapText="1"/>
    </xf>
    <xf numFmtId="1" fontId="2" fillId="17" borderId="16" xfId="0" applyNumberFormat="1" applyFont="1" applyFill="1" applyBorder="1" applyAlignment="1">
      <alignment horizontal="center" vertical="center" wrapText="1"/>
    </xf>
    <xf numFmtId="1" fontId="2" fillId="17" borderId="17"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5" xfId="0" applyBorder="1" applyAlignment="1">
      <alignment horizontal="center" vertical="center"/>
    </xf>
    <xf numFmtId="2" fontId="0" fillId="4" borderId="14" xfId="0" applyNumberFormat="1" applyFill="1" applyBorder="1" applyAlignment="1">
      <alignment horizontal="center" vertical="center"/>
    </xf>
    <xf numFmtId="2" fontId="0" fillId="4" borderId="5" xfId="0" applyNumberFormat="1" applyFill="1" applyBorder="1" applyAlignment="1">
      <alignment horizontal="center" vertical="center"/>
    </xf>
    <xf numFmtId="2" fontId="0" fillId="4" borderId="8" xfId="0" applyNumberFormat="1" applyFill="1" applyBorder="1" applyAlignment="1">
      <alignment horizontal="center" vertical="center"/>
    </xf>
    <xf numFmtId="172" fontId="0" fillId="0" borderId="14" xfId="3" applyNumberFormat="1" applyFont="1" applyBorder="1" applyAlignment="1">
      <alignment horizontal="center" vertical="center"/>
    </xf>
    <xf numFmtId="172" fontId="0" fillId="0" borderId="5" xfId="3" applyNumberFormat="1" applyFont="1" applyBorder="1" applyAlignment="1">
      <alignment horizontal="center" vertical="center"/>
    </xf>
    <xf numFmtId="172" fontId="0" fillId="0" borderId="8" xfId="3" applyNumberFormat="1" applyFont="1" applyBorder="1" applyAlignment="1">
      <alignment horizontal="center" vertical="center"/>
    </xf>
    <xf numFmtId="169" fontId="0" fillId="0" borderId="14" xfId="0" applyNumberFormat="1" applyBorder="1" applyAlignment="1">
      <alignment horizontal="center" vertical="center"/>
    </xf>
    <xf numFmtId="169" fontId="0" fillId="0" borderId="5" xfId="0" applyNumberFormat="1" applyBorder="1" applyAlignment="1">
      <alignment horizontal="center" vertical="center"/>
    </xf>
    <xf numFmtId="169" fontId="0" fillId="0" borderId="8" xfId="0" applyNumberFormat="1" applyBorder="1" applyAlignment="1">
      <alignment horizontal="center" vertical="center"/>
    </xf>
    <xf numFmtId="0" fontId="2" fillId="4" borderId="1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0" borderId="8" xfId="0" applyFont="1" applyBorder="1" applyAlignment="1">
      <alignment horizontal="center" vertical="center" wrapText="1"/>
    </xf>
    <xf numFmtId="172" fontId="0" fillId="5" borderId="15" xfId="3" applyNumberFormat="1" applyFont="1" applyFill="1" applyBorder="1" applyAlignment="1">
      <alignment horizontal="center" vertical="center"/>
    </xf>
    <xf numFmtId="172" fontId="0" fillId="5" borderId="6" xfId="3" applyNumberFormat="1" applyFont="1" applyFill="1" applyBorder="1" applyAlignment="1">
      <alignment horizontal="center" vertical="center"/>
    </xf>
    <xf numFmtId="172" fontId="0" fillId="4" borderId="6" xfId="3" applyNumberFormat="1" applyFont="1" applyFill="1" applyBorder="1" applyAlignment="1">
      <alignment horizontal="center" vertical="center"/>
    </xf>
    <xf numFmtId="172" fontId="0" fillId="5" borderId="9" xfId="3" applyNumberFormat="1" applyFont="1" applyFill="1" applyBorder="1" applyAlignment="1">
      <alignment horizontal="center" vertical="center"/>
    </xf>
    <xf numFmtId="172" fontId="0" fillId="4" borderId="14" xfId="3" applyNumberFormat="1" applyFont="1" applyFill="1" applyBorder="1" applyAlignment="1">
      <alignment horizontal="center" vertical="center"/>
    </xf>
    <xf numFmtId="172" fontId="0" fillId="4" borderId="5" xfId="3" applyNumberFormat="1" applyFont="1" applyFill="1" applyBorder="1" applyAlignment="1">
      <alignment horizontal="center" vertical="center"/>
    </xf>
    <xf numFmtId="172" fontId="0" fillId="0" borderId="5" xfId="3" applyNumberFormat="1" applyFont="1" applyFill="1" applyBorder="1" applyAlignment="1">
      <alignment horizontal="center" vertical="center"/>
    </xf>
    <xf numFmtId="172" fontId="0" fillId="0" borderId="8" xfId="3" applyNumberFormat="1" applyFont="1" applyFill="1" applyBorder="1" applyAlignment="1">
      <alignment horizontal="center" vertical="center"/>
    </xf>
    <xf numFmtId="2" fontId="0" fillId="5" borderId="15" xfId="3" applyNumberFormat="1" applyFont="1" applyFill="1" applyBorder="1" applyAlignment="1">
      <alignment horizontal="center" vertical="center"/>
    </xf>
    <xf numFmtId="2" fontId="0" fillId="5" borderId="6" xfId="3" applyNumberFormat="1" applyFont="1" applyFill="1" applyBorder="1" applyAlignment="1">
      <alignment horizontal="center" vertical="center"/>
    </xf>
    <xf numFmtId="2" fontId="0" fillId="4" borderId="6" xfId="3" applyNumberFormat="1" applyFont="1" applyFill="1" applyBorder="1" applyAlignment="1">
      <alignment horizontal="center" vertical="center"/>
    </xf>
    <xf numFmtId="2" fontId="0" fillId="4" borderId="9" xfId="3" applyNumberFormat="1" applyFont="1" applyFill="1" applyBorder="1" applyAlignment="1">
      <alignment horizontal="center" vertical="center"/>
    </xf>
    <xf numFmtId="173" fontId="2" fillId="0" borderId="1" xfId="0" applyNumberFormat="1" applyFont="1" applyBorder="1" applyAlignment="1">
      <alignment horizontal="center" vertical="center"/>
    </xf>
    <xf numFmtId="173" fontId="2" fillId="0" borderId="2" xfId="0" applyNumberFormat="1" applyFont="1" applyBorder="1" applyAlignment="1">
      <alignment horizontal="center" vertical="center"/>
    </xf>
    <xf numFmtId="173" fontId="2" fillId="0" borderId="3" xfId="0" applyNumberFormat="1" applyFont="1" applyBorder="1" applyAlignment="1">
      <alignment horizontal="center" vertical="center"/>
    </xf>
    <xf numFmtId="0" fontId="2" fillId="0" borderId="79" xfId="0" applyFont="1" applyBorder="1" applyAlignment="1">
      <alignment horizontal="center"/>
    </xf>
    <xf numFmtId="0" fontId="2" fillId="0" borderId="30" xfId="0" applyFont="1" applyBorder="1" applyAlignment="1">
      <alignment horizontal="center"/>
    </xf>
    <xf numFmtId="0" fontId="2" fillId="0" borderId="80" xfId="0" applyFont="1" applyBorder="1" applyAlignment="1">
      <alignment horizontal="center"/>
    </xf>
    <xf numFmtId="0" fontId="12" fillId="11" borderId="70" xfId="0" applyFont="1" applyFill="1" applyBorder="1" applyAlignment="1">
      <alignment horizontal="center" vertical="center"/>
    </xf>
    <xf numFmtId="0" fontId="12" fillId="11" borderId="72" xfId="0" applyFont="1" applyFill="1" applyBorder="1" applyAlignment="1">
      <alignment horizontal="center" vertical="center"/>
    </xf>
    <xf numFmtId="0" fontId="2" fillId="17" borderId="49" xfId="0" applyFont="1" applyFill="1" applyBorder="1" applyAlignment="1">
      <alignment horizontal="center" vertical="center"/>
    </xf>
    <xf numFmtId="0" fontId="2" fillId="17" borderId="47" xfId="0" applyFont="1" applyFill="1" applyBorder="1" applyAlignment="1">
      <alignment horizontal="center" vertical="center"/>
    </xf>
    <xf numFmtId="0" fontId="2" fillId="17" borderId="48" xfId="0" applyFont="1" applyFill="1" applyBorder="1" applyAlignment="1">
      <alignment horizontal="center" vertical="center"/>
    </xf>
    <xf numFmtId="0" fontId="2" fillId="17" borderId="50" xfId="0" applyFont="1" applyFill="1" applyBorder="1" applyAlignment="1">
      <alignment horizontal="center" vertical="center"/>
    </xf>
    <xf numFmtId="0" fontId="2" fillId="17" borderId="0" xfId="0" applyFont="1" applyFill="1" applyAlignment="1">
      <alignment horizontal="center" vertical="center"/>
    </xf>
    <xf numFmtId="0" fontId="2" fillId="17" borderId="74" xfId="0" applyFont="1" applyFill="1" applyBorder="1" applyAlignment="1">
      <alignment horizontal="center" vertical="center"/>
    </xf>
    <xf numFmtId="0" fontId="2" fillId="14" borderId="49" xfId="0" applyFont="1" applyFill="1" applyBorder="1" applyAlignment="1">
      <alignment horizontal="center" vertical="center"/>
    </xf>
    <xf numFmtId="0" fontId="2" fillId="14" borderId="47" xfId="0" applyFont="1" applyFill="1" applyBorder="1" applyAlignment="1">
      <alignment horizontal="center" vertical="center"/>
    </xf>
    <xf numFmtId="0" fontId="2" fillId="14" borderId="48" xfId="0" applyFont="1" applyFill="1" applyBorder="1" applyAlignment="1">
      <alignment horizontal="center" vertical="center"/>
    </xf>
    <xf numFmtId="0" fontId="2" fillId="14" borderId="75" xfId="0" applyFont="1" applyFill="1" applyBorder="1" applyAlignment="1">
      <alignment horizontal="center" vertical="center"/>
    </xf>
    <xf numFmtId="0" fontId="2" fillId="14" borderId="76" xfId="0" applyFont="1" applyFill="1" applyBorder="1" applyAlignment="1">
      <alignment horizontal="center" vertical="center"/>
    </xf>
    <xf numFmtId="0" fontId="2" fillId="14" borderId="77" xfId="0" applyFont="1" applyFill="1" applyBorder="1" applyAlignment="1">
      <alignment horizontal="center" vertical="center"/>
    </xf>
    <xf numFmtId="0" fontId="2" fillId="14" borderId="50" xfId="0" applyFont="1" applyFill="1" applyBorder="1" applyAlignment="1">
      <alignment horizontal="center" vertical="center"/>
    </xf>
    <xf numFmtId="0" fontId="2" fillId="14" borderId="0" xfId="0" applyFont="1" applyFill="1" applyAlignment="1">
      <alignment horizontal="center" vertical="center"/>
    </xf>
    <xf numFmtId="0" fontId="2" fillId="14" borderId="74" xfId="0" applyFont="1" applyFill="1" applyBorder="1" applyAlignment="1">
      <alignment horizontal="center" vertical="center"/>
    </xf>
  </cellXfs>
  <cellStyles count="5">
    <cellStyle name="Accent5" xfId="4" builtinId="45"/>
    <cellStyle name="Comma" xfId="1" builtinId="3"/>
    <cellStyle name="Currency" xfId="2" builtinId="4"/>
    <cellStyle name="Normal" xfId="0" builtinId="0"/>
    <cellStyle name="Percent" xfId="3" builtinId="5"/>
  </cellStyles>
  <dxfs count="8">
    <dxf>
      <fill>
        <patternFill patternType="none">
          <fgColor indexed="64"/>
          <bgColor auto="1"/>
        </patternFill>
      </fill>
      <border diagonalUp="0" diagonalDown="0">
        <left style="thin">
          <color auto="1"/>
        </left>
        <right style="thick">
          <color auto="1"/>
        </right>
        <top style="thin">
          <color auto="1"/>
        </top>
        <bottom style="thin">
          <color auto="1"/>
        </bottom>
        <vertical style="thin">
          <color auto="1"/>
        </vertical>
        <horizontal style="thin">
          <color auto="1"/>
        </horizontal>
      </border>
    </dxf>
    <dxf>
      <fill>
        <patternFill patternType="none">
          <fgColor indexed="64"/>
          <bgColor auto="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auto="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F800]dddd\,\ mmmm\ dd\,\ yyyy"/>
      <fill>
        <patternFill patternType="none">
          <fgColor indexed="64"/>
          <bgColor auto="1"/>
        </patternFill>
      </fill>
      <alignment horizontal="left" vertical="bottom" textRotation="0" wrapText="0" indent="0" justifyLastLine="0" shrinkToFit="0" readingOrder="0"/>
      <border diagonalUp="0" diagonalDown="0">
        <left style="thick">
          <color auto="1"/>
        </left>
        <right style="thin">
          <color auto="1"/>
        </right>
        <top style="thin">
          <color auto="1"/>
        </top>
        <bottom style="thin">
          <color auto="1"/>
        </bottom>
        <vertical style="thin">
          <color auto="1"/>
        </vertical>
        <horizontal style="thin">
          <color auto="1"/>
        </horizontal>
      </border>
    </dxf>
    <dxf>
      <border outline="0">
        <bottom style="thick">
          <color auto="1"/>
        </bottom>
      </border>
    </dxf>
    <dxf>
      <border outline="0">
        <left style="thick">
          <color auto="1"/>
        </left>
        <right style="thick">
          <color auto="1"/>
        </right>
        <top style="thin">
          <color auto="1"/>
        </top>
        <bottom style="thick">
          <color auto="1"/>
        </bottom>
      </border>
    </dxf>
    <dxf>
      <fill>
        <patternFill patternType="none">
          <fgColor indexed="64"/>
          <bgColor auto="1"/>
        </patternFill>
      </fill>
    </dxf>
    <dxf>
      <font>
        <b/>
        <i val="0"/>
        <strike val="0"/>
        <condense val="0"/>
        <extend val="0"/>
        <outline val="0"/>
        <shadow val="0"/>
        <u val="none"/>
        <vertAlign val="baseline"/>
        <sz val="14"/>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4B4B"/>
      <color rgb="FFFF724B"/>
      <color rgb="FFFF54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Biomass Analysis by Weight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 BIOMASS'!$C$16</c:f>
              <c:strCache>
                <c:ptCount val="1"/>
                <c:pt idx="0">
                  <c:v>7/25/2023</c:v>
                </c:pt>
              </c:strCache>
            </c:strRef>
          </c:tx>
          <c:spPr>
            <a:solidFill>
              <a:schemeClr val="accent1"/>
            </a:solidFill>
            <a:ln>
              <a:noFill/>
            </a:ln>
            <a:effectLst/>
          </c:spPr>
          <c:invertIfNegative val="0"/>
          <c:val>
            <c:numRef>
              <c:f>'2023 BIOMASS'!$C$17:$C$20</c:f>
              <c:numCache>
                <c:formatCode>General</c:formatCode>
                <c:ptCount val="4"/>
                <c:pt idx="0">
                  <c:v>40.633333299999997</c:v>
                </c:pt>
                <c:pt idx="1">
                  <c:v>29.266666699999998</c:v>
                </c:pt>
                <c:pt idx="2">
                  <c:v>25.3</c:v>
                </c:pt>
                <c:pt idx="3">
                  <c:v>19.5</c:v>
                </c:pt>
              </c:numCache>
            </c:numRef>
          </c:val>
          <c:extLst>
            <c:ext xmlns:c16="http://schemas.microsoft.com/office/drawing/2014/chart" uri="{C3380CC4-5D6E-409C-BE32-E72D297353CC}">
              <c16:uniqueId val="{00000001-6E43-4073-9D89-DA59B7DC3DCF}"/>
            </c:ext>
          </c:extLst>
        </c:ser>
        <c:ser>
          <c:idx val="1"/>
          <c:order val="1"/>
          <c:tx>
            <c:strRef>
              <c:f>'2023 BIOMASS'!$D$16</c:f>
              <c:strCache>
                <c:ptCount val="1"/>
                <c:pt idx="0">
                  <c:v>10/5/2023</c:v>
                </c:pt>
              </c:strCache>
            </c:strRef>
          </c:tx>
          <c:spPr>
            <a:solidFill>
              <a:schemeClr val="accent2"/>
            </a:solidFill>
            <a:ln>
              <a:noFill/>
            </a:ln>
            <a:effectLst/>
          </c:spPr>
          <c:invertIfNegative val="0"/>
          <c:val>
            <c:numRef>
              <c:f>'2023 BIOMASS'!$D$17:$D$20</c:f>
              <c:numCache>
                <c:formatCode>General</c:formatCode>
                <c:ptCount val="4"/>
                <c:pt idx="0">
                  <c:v>31.7</c:v>
                </c:pt>
                <c:pt idx="1">
                  <c:v>15.633333329999999</c:v>
                </c:pt>
                <c:pt idx="2">
                  <c:v>47.033333329999998</c:v>
                </c:pt>
                <c:pt idx="3">
                  <c:v>25.3</c:v>
                </c:pt>
              </c:numCache>
            </c:numRef>
          </c:val>
          <c:extLst>
            <c:ext xmlns:c16="http://schemas.microsoft.com/office/drawing/2014/chart" uri="{C3380CC4-5D6E-409C-BE32-E72D297353CC}">
              <c16:uniqueId val="{00000003-6E43-4073-9D89-DA59B7DC3DCF}"/>
            </c:ext>
          </c:extLst>
        </c:ser>
        <c:dLbls>
          <c:showLegendKey val="0"/>
          <c:showVal val="0"/>
          <c:showCatName val="0"/>
          <c:showSerName val="0"/>
          <c:showPercent val="0"/>
          <c:showBubbleSize val="0"/>
        </c:dLbls>
        <c:gapWidth val="219"/>
        <c:overlap val="-27"/>
        <c:axId val="22663176"/>
        <c:axId val="22665224"/>
      </c:barChart>
      <c:catAx>
        <c:axId val="22663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Strip Sampling Location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5224"/>
        <c:crosses val="autoZero"/>
        <c:auto val="1"/>
        <c:lblAlgn val="ctr"/>
        <c:lblOffset val="100"/>
        <c:noMultiLvlLbl val="0"/>
      </c:catAx>
      <c:valAx>
        <c:axId val="22665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Biomass dry weight (g)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3176"/>
        <c:crosses val="autoZero"/>
        <c:crossBetween val="between"/>
      </c:valAx>
      <c:spPr>
        <a:noFill/>
        <a:ln>
          <a:noFill/>
        </a:ln>
        <a:effectLst/>
      </c:spPr>
    </c:plotArea>
    <c:legend>
      <c:legendPos val="r"/>
      <c:layout>
        <c:manualLayout>
          <c:xMode val="edge"/>
          <c:yMode val="edge"/>
          <c:x val="0.83580444235515339"/>
          <c:y val="0.18336477908312579"/>
          <c:w val="0.13621048301798097"/>
          <c:h val="0.1437709743151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Living Microbial Biomass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'BIOLOGICAL GRAPH'!$A$3</c:f>
              <c:strCache>
                <c:ptCount val="1"/>
                <c:pt idx="0">
                  <c:v>Total Living Microbial Biomass ng/g</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trendline>
            <c:spPr>
              <a:ln w="19050" cap="rnd">
                <a:solidFill>
                  <a:schemeClr val="accent1"/>
                </a:solidFill>
                <a:prstDash val="sysDot"/>
              </a:ln>
              <a:effectLst/>
            </c:spPr>
            <c:trendlineType val="poly"/>
            <c:order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GRAPH'!$B$2,'BIOLOGICAL GRAPH'!$D$2,'BIOLOGICAL GRAPH'!$F$2,'BIOLOGICAL GRAPH'!$H$2)</c:f>
              <c:strCache>
                <c:ptCount val="4"/>
                <c:pt idx="0">
                  <c:v>3/31/23</c:v>
                </c:pt>
                <c:pt idx="1">
                  <c:v>10/9/2023</c:v>
                </c:pt>
                <c:pt idx="2">
                  <c:v>4/3/2024</c:v>
                </c:pt>
                <c:pt idx="3">
                  <c:v>11/5/2024</c:v>
                </c:pt>
              </c:strCache>
            </c:strRef>
          </c:cat>
          <c:val>
            <c:numRef>
              <c:f>('BIOLOGICAL GRAPH'!$B$3,'BIOLOGICAL GRAPH'!$D$3,'BIOLOGICAL GRAPH'!$F$3,'BIOLOGICAL GRAPH'!$H$3)</c:f>
              <c:numCache>
                <c:formatCode>0.00</c:formatCode>
                <c:ptCount val="4"/>
                <c:pt idx="0">
                  <c:v>1844.08</c:v>
                </c:pt>
                <c:pt idx="1">
                  <c:v>1271.71</c:v>
                </c:pt>
                <c:pt idx="2">
                  <c:v>2661.38</c:v>
                </c:pt>
                <c:pt idx="3">
                  <c:v>3331.8</c:v>
                </c:pt>
              </c:numCache>
            </c:numRef>
          </c:val>
          <c:extLst>
            <c:ext xmlns:c16="http://schemas.microsoft.com/office/drawing/2014/chart" uri="{C3380CC4-5D6E-409C-BE32-E72D297353CC}">
              <c16:uniqueId val="{00000008-8F89-40CA-B704-9B895FDA3A00}"/>
            </c:ext>
          </c:extLst>
        </c:ser>
        <c:ser>
          <c:idx val="1"/>
          <c:order val="1"/>
          <c:tx>
            <c:strRef>
              <c:f>'BIOLOGICAL GRAPH'!$A$3</c:f>
              <c:strCache>
                <c:ptCount val="1"/>
                <c:pt idx="0">
                  <c:v>Total Living Microbial Biomass ng/g</c:v>
                </c:pt>
              </c:strCache>
            </c:strRef>
          </c:tx>
          <c:spPr>
            <a:solidFill>
              <a:srgbClr val="FF724B"/>
            </a:solidFill>
            <a:ln>
              <a:noFill/>
            </a:ln>
            <a:effectLst>
              <a:outerShdw blurRad="57150" dist="19050" dir="5400000" algn="ctr" rotWithShape="0">
                <a:srgbClr val="000000">
                  <a:alpha val="63000"/>
                </a:srgbClr>
              </a:outerShdw>
            </a:effectLst>
          </c:spPr>
          <c:invertIfNegative val="0"/>
          <c:trendline>
            <c:spPr>
              <a:ln w="19050" cap="rnd">
                <a:solidFill>
                  <a:schemeClr val="accent2"/>
                </a:solidFill>
                <a:prstDash val="sysDot"/>
              </a:ln>
              <a:effectLst/>
            </c:spPr>
            <c:trendlineType val="poly"/>
            <c:order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GRAPH'!$B$2,'BIOLOGICAL GRAPH'!$D$2,'BIOLOGICAL GRAPH'!$F$2,'BIOLOGICAL GRAPH'!$H$2)</c:f>
              <c:strCache>
                <c:ptCount val="4"/>
                <c:pt idx="0">
                  <c:v>3/31/23</c:v>
                </c:pt>
                <c:pt idx="1">
                  <c:v>10/9/2023</c:v>
                </c:pt>
                <c:pt idx="2">
                  <c:v>4/3/2024</c:v>
                </c:pt>
                <c:pt idx="3">
                  <c:v>11/5/2024</c:v>
                </c:pt>
              </c:strCache>
            </c:strRef>
          </c:cat>
          <c:val>
            <c:numRef>
              <c:f>('BIOLOGICAL GRAPH'!$C$3,'BIOLOGICAL GRAPH'!$E$3,'BIOLOGICAL GRAPH'!$G$3,'BIOLOGICAL GRAPH'!$I$3)</c:f>
              <c:numCache>
                <c:formatCode>0.00</c:formatCode>
                <c:ptCount val="4"/>
                <c:pt idx="0">
                  <c:v>1307.2</c:v>
                </c:pt>
                <c:pt idx="1">
                  <c:v>1269.4100000000001</c:v>
                </c:pt>
                <c:pt idx="2">
                  <c:v>2107.37</c:v>
                </c:pt>
                <c:pt idx="3">
                  <c:v>2176.04</c:v>
                </c:pt>
              </c:numCache>
            </c:numRef>
          </c:val>
          <c:extLst>
            <c:ext xmlns:c16="http://schemas.microsoft.com/office/drawing/2014/chart" uri="{C3380CC4-5D6E-409C-BE32-E72D297353CC}">
              <c16:uniqueId val="{00000009-8F89-40CA-B704-9B895FDA3A00}"/>
            </c:ext>
          </c:extLst>
        </c:ser>
        <c:dLbls>
          <c:showLegendKey val="0"/>
          <c:showVal val="0"/>
          <c:showCatName val="0"/>
          <c:showSerName val="0"/>
          <c:showPercent val="0"/>
          <c:showBubbleSize val="0"/>
        </c:dLbls>
        <c:gapWidth val="100"/>
        <c:overlap val="-24"/>
        <c:axId val="1474251056"/>
        <c:axId val="1474251536"/>
      </c:barChart>
      <c:catAx>
        <c:axId val="14742510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Strip 1 (blue) Strip 2 (red)</a:t>
                </a:r>
              </a:p>
            </c:rich>
          </c:tx>
          <c:layout>
            <c:manualLayout>
              <c:xMode val="edge"/>
              <c:yMode val="edge"/>
              <c:x val="0.34940857392825897"/>
              <c:y val="0.88793963254593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536"/>
        <c:crosses val="autoZero"/>
        <c:auto val="0"/>
        <c:lblAlgn val="ctr"/>
        <c:lblOffset val="100"/>
        <c:tickLblSkip val="1"/>
        <c:noMultiLvlLbl val="0"/>
      </c:catAx>
      <c:valAx>
        <c:axId val="14742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Microbial Biomass ng/g</a:t>
                </a:r>
              </a:p>
            </c:rich>
          </c:tx>
          <c:layout>
            <c:manualLayout>
              <c:xMode val="edge"/>
              <c:yMode val="edge"/>
              <c:x val="2.2222222222222223E-2"/>
              <c:y val="0.2489854913969087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Living Microbial Biomass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'BIOLOGICAL GRAPH'!$A$3</c:f>
              <c:strCache>
                <c:ptCount val="1"/>
                <c:pt idx="0">
                  <c:v>Total Living Microbial Biomass ng/g</c:v>
                </c:pt>
              </c:strCache>
            </c:strRef>
          </c:tx>
          <c:spPr>
            <a:solidFill>
              <a:schemeClr val="accent1"/>
            </a:solidFill>
            <a:ln>
              <a:noFill/>
            </a:ln>
            <a:effectLst>
              <a:outerShdw blurRad="57150" dist="19050" dir="5400000" algn="ctr" rotWithShape="0">
                <a:srgbClr val="000000">
                  <a:alpha val="63000"/>
                </a:srgbClr>
              </a:outerShdw>
            </a:effectLst>
          </c:spPr>
          <c:invertIfNegative val="0"/>
          <c:trendline>
            <c:spPr>
              <a:ln w="19050" cap="rnd">
                <a:solidFill>
                  <a:schemeClr val="accent1"/>
                </a:solidFill>
                <a:prstDash val="sysDot"/>
              </a:ln>
              <a:effectLst/>
            </c:spPr>
            <c:trendlineType val="poly"/>
            <c:order val="2"/>
            <c:dispRSqr val="1"/>
            <c:dispEq val="0"/>
            <c:trendlineLbl>
              <c:layout>
                <c:manualLayout>
                  <c:x val="2.8191819772528433E-2"/>
                  <c:y val="-4.35564304461942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GRAPH'!$B$2,'BIOLOGICAL GRAPH'!$D$2,'BIOLOGICAL GRAPH'!$F$2,'BIOLOGICAL GRAPH'!$H$2)</c:f>
              <c:strCache>
                <c:ptCount val="4"/>
                <c:pt idx="0">
                  <c:v>3/31/23</c:v>
                </c:pt>
                <c:pt idx="1">
                  <c:v>10/9/2023</c:v>
                </c:pt>
                <c:pt idx="2">
                  <c:v>4/3/2024</c:v>
                </c:pt>
                <c:pt idx="3">
                  <c:v>11/5/2024</c:v>
                </c:pt>
              </c:strCache>
            </c:strRef>
          </c:cat>
          <c:val>
            <c:numRef>
              <c:f>('BIOLOGICAL GRAPH'!$L$3,'BIOLOGICAL GRAPH'!$N$3,'BIOLOGICAL GRAPH'!$P$3,'BIOLOGICAL GRAPH'!$R$3)</c:f>
              <c:numCache>
                <c:formatCode>0.00</c:formatCode>
                <c:ptCount val="4"/>
                <c:pt idx="0">
                  <c:v>1500.06</c:v>
                </c:pt>
                <c:pt idx="1">
                  <c:v>1209.8699999999999</c:v>
                </c:pt>
                <c:pt idx="2">
                  <c:v>3098.01</c:v>
                </c:pt>
                <c:pt idx="3">
                  <c:v>2171.4899999999998</c:v>
                </c:pt>
              </c:numCache>
            </c:numRef>
          </c:val>
          <c:extLst>
            <c:ext xmlns:c16="http://schemas.microsoft.com/office/drawing/2014/chart" uri="{C3380CC4-5D6E-409C-BE32-E72D297353CC}">
              <c16:uniqueId val="{0000000A-6A7E-48B1-BCC3-8AFE4A6C0E10}"/>
            </c:ext>
          </c:extLst>
        </c:ser>
        <c:ser>
          <c:idx val="1"/>
          <c:order val="1"/>
          <c:tx>
            <c:strRef>
              <c:f>'BIOLOGICAL GRAPH'!$A$3</c:f>
              <c:strCache>
                <c:ptCount val="1"/>
                <c:pt idx="0">
                  <c:v>Total Living Microbial Biomass ng/g</c:v>
                </c:pt>
              </c:strCache>
            </c:strRef>
          </c:tx>
          <c:spPr>
            <a:solidFill>
              <a:srgbClr val="FF0000"/>
            </a:solidFill>
            <a:ln>
              <a:noFill/>
            </a:ln>
            <a:effectLst>
              <a:outerShdw blurRad="57150" dist="19050" dir="5400000" algn="ctr" rotWithShape="0">
                <a:srgbClr val="000000">
                  <a:alpha val="63000"/>
                </a:srgbClr>
              </a:outerShdw>
            </a:effectLst>
          </c:spPr>
          <c:invertIfNegative val="0"/>
          <c:trendline>
            <c:spPr>
              <a:ln w="19050" cap="rnd">
                <a:solidFill>
                  <a:schemeClr val="accent2"/>
                </a:solidFill>
                <a:prstDash val="sysDot"/>
              </a:ln>
              <a:effectLst/>
            </c:spPr>
            <c:trendlineType val="poly"/>
            <c:order val="2"/>
            <c:dispRSqr val="1"/>
            <c:dispEq val="0"/>
            <c:trendlineLbl>
              <c:layout>
                <c:manualLayout>
                  <c:x val="0.10134711286089239"/>
                  <c:y val="5.6204432779236356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GRAPH'!$B$2,'BIOLOGICAL GRAPH'!$D$2,'BIOLOGICAL GRAPH'!$F$2,'BIOLOGICAL GRAPH'!$H$2)</c:f>
              <c:strCache>
                <c:ptCount val="4"/>
                <c:pt idx="0">
                  <c:v>3/31/23</c:v>
                </c:pt>
                <c:pt idx="1">
                  <c:v>10/9/2023</c:v>
                </c:pt>
                <c:pt idx="2">
                  <c:v>4/3/2024</c:v>
                </c:pt>
                <c:pt idx="3">
                  <c:v>11/5/2024</c:v>
                </c:pt>
              </c:strCache>
            </c:strRef>
          </c:cat>
          <c:val>
            <c:numRef>
              <c:f>('BIOLOGICAL GRAPH'!$M$3,'BIOLOGICAL GRAPH'!$O$3,'BIOLOGICAL GRAPH'!$Q$3,'BIOLOGICAL GRAPH'!$S$3)</c:f>
              <c:numCache>
                <c:formatCode>0.00</c:formatCode>
                <c:ptCount val="4"/>
                <c:pt idx="0">
                  <c:v>1565.07</c:v>
                </c:pt>
                <c:pt idx="1">
                  <c:v>1237.69</c:v>
                </c:pt>
                <c:pt idx="2">
                  <c:v>2418.2600000000002</c:v>
                </c:pt>
                <c:pt idx="3">
                  <c:v>2113.8000000000002</c:v>
                </c:pt>
              </c:numCache>
            </c:numRef>
          </c:val>
          <c:extLst>
            <c:ext xmlns:c16="http://schemas.microsoft.com/office/drawing/2014/chart" uri="{C3380CC4-5D6E-409C-BE32-E72D297353CC}">
              <c16:uniqueId val="{0000000D-6A7E-48B1-BCC3-8AFE4A6C0E10}"/>
            </c:ext>
          </c:extLst>
        </c:ser>
        <c:dLbls>
          <c:showLegendKey val="0"/>
          <c:showVal val="0"/>
          <c:showCatName val="0"/>
          <c:showSerName val="0"/>
          <c:showPercent val="0"/>
          <c:showBubbleSize val="0"/>
        </c:dLbls>
        <c:gapWidth val="100"/>
        <c:overlap val="-24"/>
        <c:axId val="1474251056"/>
        <c:axId val="1474251536"/>
      </c:barChart>
      <c:catAx>
        <c:axId val="14742510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Strip 3 (blue) Strip 4 (red)</a:t>
                </a:r>
              </a:p>
            </c:rich>
          </c:tx>
          <c:layout>
            <c:manualLayout>
              <c:xMode val="edge"/>
              <c:yMode val="edge"/>
              <c:x val="0.34940857392825897"/>
              <c:y val="0.88793963254593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536"/>
        <c:crosses val="autoZero"/>
        <c:auto val="0"/>
        <c:lblAlgn val="ctr"/>
        <c:lblOffset val="100"/>
        <c:tickLblSkip val="1"/>
        <c:noMultiLvlLbl val="0"/>
      </c:catAx>
      <c:valAx>
        <c:axId val="14742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Microbial Biomass ng/g</a:t>
                </a:r>
              </a:p>
            </c:rich>
          </c:tx>
          <c:layout>
            <c:manualLayout>
              <c:xMode val="edge"/>
              <c:yMode val="edge"/>
              <c:x val="2.2222222222222223E-2"/>
              <c:y val="0.2489854913969087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056"/>
        <c:crosses val="autoZero"/>
        <c:crossBetween val="between"/>
      </c:valAx>
      <c:spPr>
        <a:noFill/>
        <a:ln>
          <a:noFill/>
        </a:ln>
        <a:effectLst/>
      </c:spPr>
    </c:plotArea>
    <c:plotVisOnly val="1"/>
    <c:dispBlanksAs val="gap"/>
    <c:showDLblsOverMax val="0"/>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Soil Health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'BIOLOGICAL GRAPH'!$A$4</c:f>
              <c:strCache>
                <c:ptCount val="1"/>
                <c:pt idx="0">
                  <c:v>Soil Health Score</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trendline>
            <c:spPr>
              <a:ln w="19050" cap="rnd">
                <a:solidFill>
                  <a:schemeClr val="accent1"/>
                </a:solidFill>
                <a:prstDash val="sysDot"/>
              </a:ln>
              <a:effectLst/>
            </c:spPr>
            <c:trendlineType val="poly"/>
            <c:order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GRAPH'!$B$2,'BIOLOGICAL GRAPH'!$D$2,'BIOLOGICAL GRAPH'!$F$2,'BIOLOGICAL GRAPH'!$H$2,'BIOLOGICAL GRAPH'!$J$2)</c:f>
              <c:strCache>
                <c:ptCount val="5"/>
                <c:pt idx="0">
                  <c:v>3/31/23</c:v>
                </c:pt>
                <c:pt idx="1">
                  <c:v>10/9/2023</c:v>
                </c:pt>
                <c:pt idx="2">
                  <c:v>4/3/2024</c:v>
                </c:pt>
                <c:pt idx="3">
                  <c:v>11/5/2024</c:v>
                </c:pt>
                <c:pt idx="4">
                  <c:v>4/2/2025</c:v>
                </c:pt>
              </c:strCache>
            </c:strRef>
          </c:cat>
          <c:val>
            <c:numRef>
              <c:f>('BIOLOGICAL GRAPH'!$B$4,'BIOLOGICAL GRAPH'!$D$4,'BIOLOGICAL GRAPH'!$F$4,'BIOLOGICAL GRAPH'!$H$4,'BIOLOGICAL GRAPH'!$J$4)</c:f>
              <c:numCache>
                <c:formatCode>0.00</c:formatCode>
                <c:ptCount val="5"/>
                <c:pt idx="0">
                  <c:v>9</c:v>
                </c:pt>
                <c:pt idx="1">
                  <c:v>6.9</c:v>
                </c:pt>
                <c:pt idx="2">
                  <c:v>9.49</c:v>
                </c:pt>
                <c:pt idx="3">
                  <c:v>5.24</c:v>
                </c:pt>
                <c:pt idx="4">
                  <c:v>5.98</c:v>
                </c:pt>
              </c:numCache>
            </c:numRef>
          </c:val>
          <c:extLst>
            <c:ext xmlns:c16="http://schemas.microsoft.com/office/drawing/2014/chart" uri="{C3380CC4-5D6E-409C-BE32-E72D297353CC}">
              <c16:uniqueId val="{00000008-08D4-4914-8875-371BB2C2D579}"/>
            </c:ext>
          </c:extLst>
        </c:ser>
        <c:ser>
          <c:idx val="1"/>
          <c:order val="1"/>
          <c:tx>
            <c:strRef>
              <c:f>'BIOLOGICAL GRAPH'!$A$4</c:f>
              <c:strCache>
                <c:ptCount val="1"/>
                <c:pt idx="0">
                  <c:v>Soil Health Score</c:v>
                </c:pt>
              </c:strCache>
            </c:strRef>
          </c:tx>
          <c:spPr>
            <a:solidFill>
              <a:srgbClr val="FF724B"/>
            </a:solidFill>
            <a:ln>
              <a:noFill/>
            </a:ln>
            <a:effectLst>
              <a:outerShdw blurRad="57150" dist="19050" dir="5400000" algn="ctr" rotWithShape="0">
                <a:srgbClr val="000000">
                  <a:alpha val="63000"/>
                </a:srgbClr>
              </a:outerShdw>
            </a:effectLst>
          </c:spPr>
          <c:invertIfNegative val="0"/>
          <c:trendline>
            <c:spPr>
              <a:ln w="19050" cap="rnd">
                <a:solidFill>
                  <a:schemeClr val="accent2"/>
                </a:solidFill>
                <a:prstDash val="sysDot"/>
              </a:ln>
              <a:effectLst/>
            </c:spPr>
            <c:trendlineType val="poly"/>
            <c:order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GRAPH'!$B$2,'BIOLOGICAL GRAPH'!$D$2,'BIOLOGICAL GRAPH'!$F$2,'BIOLOGICAL GRAPH'!$H$2,'BIOLOGICAL GRAPH'!$J$2)</c:f>
              <c:strCache>
                <c:ptCount val="5"/>
                <c:pt idx="0">
                  <c:v>3/31/23</c:v>
                </c:pt>
                <c:pt idx="1">
                  <c:v>10/9/2023</c:v>
                </c:pt>
                <c:pt idx="2">
                  <c:v>4/3/2024</c:v>
                </c:pt>
                <c:pt idx="3">
                  <c:v>11/5/2024</c:v>
                </c:pt>
                <c:pt idx="4">
                  <c:v>4/2/2025</c:v>
                </c:pt>
              </c:strCache>
            </c:strRef>
          </c:cat>
          <c:val>
            <c:numRef>
              <c:f>('BIOLOGICAL GRAPH'!$C$4,'BIOLOGICAL GRAPH'!$E$4,'BIOLOGICAL GRAPH'!$G$4,'BIOLOGICAL GRAPH'!$I$4,'BIOLOGICAL GRAPH'!$K$4)</c:f>
              <c:numCache>
                <c:formatCode>0.00</c:formatCode>
                <c:ptCount val="5"/>
                <c:pt idx="0">
                  <c:v>8.6999999999999993</c:v>
                </c:pt>
                <c:pt idx="1">
                  <c:v>5.0999999999999996</c:v>
                </c:pt>
                <c:pt idx="2">
                  <c:v>4.6900000000000004</c:v>
                </c:pt>
                <c:pt idx="3">
                  <c:v>5.27</c:v>
                </c:pt>
                <c:pt idx="4">
                  <c:v>3.89</c:v>
                </c:pt>
              </c:numCache>
            </c:numRef>
          </c:val>
          <c:extLst>
            <c:ext xmlns:c16="http://schemas.microsoft.com/office/drawing/2014/chart" uri="{C3380CC4-5D6E-409C-BE32-E72D297353CC}">
              <c16:uniqueId val="{0000000B-08D4-4914-8875-371BB2C2D579}"/>
            </c:ext>
          </c:extLst>
        </c:ser>
        <c:dLbls>
          <c:showLegendKey val="0"/>
          <c:showVal val="0"/>
          <c:showCatName val="0"/>
          <c:showSerName val="0"/>
          <c:showPercent val="0"/>
          <c:showBubbleSize val="0"/>
        </c:dLbls>
        <c:gapWidth val="100"/>
        <c:overlap val="-24"/>
        <c:axId val="1474251056"/>
        <c:axId val="1474251536"/>
      </c:barChart>
      <c:catAx>
        <c:axId val="14742510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Strip 1 (blue) Strip 2 (red)</a:t>
                </a:r>
              </a:p>
            </c:rich>
          </c:tx>
          <c:layout>
            <c:manualLayout>
              <c:xMode val="edge"/>
              <c:yMode val="edge"/>
              <c:x val="0.34940857392825897"/>
              <c:y val="0.88793963254593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536"/>
        <c:crosses val="autoZero"/>
        <c:auto val="0"/>
        <c:lblAlgn val="ctr"/>
        <c:lblOffset val="100"/>
        <c:tickLblSkip val="1"/>
        <c:noMultiLvlLbl val="0"/>
      </c:catAx>
      <c:valAx>
        <c:axId val="14742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Soil Health Score</a:t>
                </a:r>
              </a:p>
            </c:rich>
          </c:tx>
          <c:layout>
            <c:manualLayout>
              <c:xMode val="edge"/>
              <c:yMode val="edge"/>
              <c:x val="2.7777777777777776E-2"/>
              <c:y val="0.3462077136191308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056"/>
        <c:crosses val="autoZero"/>
        <c:crossBetween val="between"/>
      </c:valAx>
      <c:spPr>
        <a:noFill/>
        <a:ln>
          <a:noFill/>
        </a:ln>
        <a:effectLst/>
      </c:spPr>
    </c:plotArea>
    <c:plotVisOnly val="1"/>
    <c:dispBlanksAs val="gap"/>
    <c:showDLblsOverMax val="0"/>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Soil Health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'BIOLOGICAL GRAPH'!$A$4</c:f>
              <c:strCache>
                <c:ptCount val="1"/>
                <c:pt idx="0">
                  <c:v>Soil Health Score</c:v>
                </c:pt>
              </c:strCache>
            </c:strRef>
          </c:tx>
          <c:spPr>
            <a:solidFill>
              <a:schemeClr val="accent1"/>
            </a:solidFill>
            <a:ln>
              <a:noFill/>
            </a:ln>
            <a:effectLst>
              <a:outerShdw blurRad="57150" dist="19050" dir="5400000" algn="ctr" rotWithShape="0">
                <a:srgbClr val="000000">
                  <a:alpha val="63000"/>
                </a:srgbClr>
              </a:outerShdw>
            </a:effectLst>
          </c:spPr>
          <c:invertIfNegative val="0"/>
          <c:trendline>
            <c:spPr>
              <a:ln w="19050" cap="rnd">
                <a:solidFill>
                  <a:schemeClr val="accent1"/>
                </a:solidFill>
                <a:prstDash val="sysDot"/>
              </a:ln>
              <a:effectLst/>
            </c:spPr>
            <c:trendlineType val="poly"/>
            <c:order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GRAPH'!$M$2,'BIOLOGICAL GRAPH'!$O$2,'BIOLOGICAL GRAPH'!$Q$2,'BIOLOGICAL GRAPH'!$S$2,'BIOLOGICAL GRAPH'!$U$2)</c:f>
              <c:strCache>
                <c:ptCount val="5"/>
                <c:pt idx="0">
                  <c:v>3/31/23</c:v>
                </c:pt>
                <c:pt idx="1">
                  <c:v>10/9/2023</c:v>
                </c:pt>
                <c:pt idx="2">
                  <c:v>4/3/2024</c:v>
                </c:pt>
                <c:pt idx="3">
                  <c:v>11/5/2024</c:v>
                </c:pt>
                <c:pt idx="4">
                  <c:v>4/2/2025</c:v>
                </c:pt>
              </c:strCache>
            </c:strRef>
          </c:cat>
          <c:val>
            <c:numRef>
              <c:f>('BIOLOGICAL GRAPH'!$L$4,'BIOLOGICAL GRAPH'!$N$4,'BIOLOGICAL GRAPH'!$P$4,'BIOLOGICAL GRAPH'!$R$4,'BIOLOGICAL GRAPH'!$T$4)</c:f>
              <c:numCache>
                <c:formatCode>0.00</c:formatCode>
                <c:ptCount val="5"/>
                <c:pt idx="0">
                  <c:v>8.6</c:v>
                </c:pt>
                <c:pt idx="1">
                  <c:v>5.0999999999999996</c:v>
                </c:pt>
                <c:pt idx="2">
                  <c:v>9.0500000000000007</c:v>
                </c:pt>
                <c:pt idx="3">
                  <c:v>5.0999999999999996</c:v>
                </c:pt>
                <c:pt idx="4">
                  <c:v>5.49</c:v>
                </c:pt>
              </c:numCache>
            </c:numRef>
          </c:val>
          <c:extLst>
            <c:ext xmlns:c16="http://schemas.microsoft.com/office/drawing/2014/chart" uri="{C3380CC4-5D6E-409C-BE32-E72D297353CC}">
              <c16:uniqueId val="{00000001-7B47-4EF4-9F56-75FE03629F8D}"/>
            </c:ext>
          </c:extLst>
        </c:ser>
        <c:ser>
          <c:idx val="1"/>
          <c:order val="1"/>
          <c:tx>
            <c:strRef>
              <c:f>'BIOLOGICAL GRAPH'!$A$4</c:f>
              <c:strCache>
                <c:ptCount val="1"/>
                <c:pt idx="0">
                  <c:v>Soil Health Score</c:v>
                </c:pt>
              </c:strCache>
            </c:strRef>
          </c:tx>
          <c:spPr>
            <a:solidFill>
              <a:srgbClr val="FF0000"/>
            </a:solidFill>
            <a:ln>
              <a:noFill/>
            </a:ln>
            <a:effectLst>
              <a:outerShdw blurRad="57150" dist="19050" dir="5400000" algn="ctr" rotWithShape="0">
                <a:srgbClr val="000000">
                  <a:alpha val="63000"/>
                </a:srgbClr>
              </a:outerShdw>
            </a:effectLst>
          </c:spPr>
          <c:invertIfNegative val="0"/>
          <c:trendline>
            <c:spPr>
              <a:ln w="19050" cap="rnd">
                <a:solidFill>
                  <a:schemeClr val="accent2"/>
                </a:solidFill>
                <a:prstDash val="sysDot"/>
              </a:ln>
              <a:effectLst/>
            </c:spPr>
            <c:trendlineType val="poly"/>
            <c:order val="2"/>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('BIOLOGICAL GRAPH'!$M$2,'BIOLOGICAL GRAPH'!$O$2,'BIOLOGICAL GRAPH'!$Q$2,'BIOLOGICAL GRAPH'!$S$2,'BIOLOGICAL GRAPH'!$U$2)</c:f>
              <c:strCache>
                <c:ptCount val="5"/>
                <c:pt idx="0">
                  <c:v>3/31/23</c:v>
                </c:pt>
                <c:pt idx="1">
                  <c:v>10/9/2023</c:v>
                </c:pt>
                <c:pt idx="2">
                  <c:v>4/3/2024</c:v>
                </c:pt>
                <c:pt idx="3">
                  <c:v>11/5/2024</c:v>
                </c:pt>
                <c:pt idx="4">
                  <c:v>4/2/2025</c:v>
                </c:pt>
              </c:strCache>
            </c:strRef>
          </c:cat>
          <c:val>
            <c:numRef>
              <c:f>('BIOLOGICAL GRAPH'!$M$4,'BIOLOGICAL GRAPH'!$O$4,'BIOLOGICAL GRAPH'!$Q$4,'BIOLOGICAL GRAPH'!$S$4,'BIOLOGICAL GRAPH'!$U$4)</c:f>
              <c:numCache>
                <c:formatCode>0.00</c:formatCode>
                <c:ptCount val="5"/>
                <c:pt idx="0">
                  <c:v>7.9</c:v>
                </c:pt>
                <c:pt idx="1">
                  <c:v>5.7</c:v>
                </c:pt>
                <c:pt idx="2">
                  <c:v>6.21</c:v>
                </c:pt>
                <c:pt idx="3">
                  <c:v>5.0999999999999996</c:v>
                </c:pt>
                <c:pt idx="4">
                  <c:v>3.82</c:v>
                </c:pt>
              </c:numCache>
            </c:numRef>
          </c:val>
          <c:extLst>
            <c:ext xmlns:c16="http://schemas.microsoft.com/office/drawing/2014/chart" uri="{C3380CC4-5D6E-409C-BE32-E72D297353CC}">
              <c16:uniqueId val="{00000003-7B47-4EF4-9F56-75FE03629F8D}"/>
            </c:ext>
          </c:extLst>
        </c:ser>
        <c:dLbls>
          <c:showLegendKey val="0"/>
          <c:showVal val="0"/>
          <c:showCatName val="0"/>
          <c:showSerName val="0"/>
          <c:showPercent val="0"/>
          <c:showBubbleSize val="0"/>
        </c:dLbls>
        <c:gapWidth val="100"/>
        <c:overlap val="-24"/>
        <c:axId val="1474251056"/>
        <c:axId val="1474251536"/>
      </c:barChart>
      <c:catAx>
        <c:axId val="14742510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Strip 3 (blue) Strip 4 (red)</a:t>
                </a:r>
              </a:p>
            </c:rich>
          </c:tx>
          <c:layout>
            <c:manualLayout>
              <c:xMode val="edge"/>
              <c:yMode val="edge"/>
              <c:x val="0.34940857392825897"/>
              <c:y val="0.88793963254593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536"/>
        <c:crosses val="autoZero"/>
        <c:auto val="0"/>
        <c:lblAlgn val="ctr"/>
        <c:lblOffset val="100"/>
        <c:tickLblSkip val="1"/>
        <c:noMultiLvlLbl val="0"/>
      </c:catAx>
      <c:valAx>
        <c:axId val="14742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Soil Health Score</a:t>
                </a:r>
              </a:p>
            </c:rich>
          </c:tx>
          <c:layout>
            <c:manualLayout>
              <c:xMode val="edge"/>
              <c:yMode val="edge"/>
              <c:x val="2.7777777777777776E-2"/>
              <c:y val="0.3462077136191308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51056"/>
        <c:crosses val="autoZero"/>
        <c:crossBetween val="between"/>
      </c:valAx>
      <c:spPr>
        <a:noFill/>
        <a:ln>
          <a:noFill/>
        </a:ln>
        <a:effectLst/>
      </c:spPr>
    </c:plotArea>
    <c:plotVisOnly val="1"/>
    <c:dispBlanksAs val="gap"/>
    <c:showDLblsOverMax val="0"/>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758825</xdr:colOff>
      <xdr:row>35</xdr:row>
      <xdr:rowOff>158750</xdr:rowOff>
    </xdr:from>
    <xdr:to>
      <xdr:col>5</xdr:col>
      <xdr:colOff>815975</xdr:colOff>
      <xdr:row>52</xdr:row>
      <xdr:rowOff>66675</xdr:rowOff>
    </xdr:to>
    <xdr:graphicFrame macro="">
      <xdr:nvGraphicFramePr>
        <xdr:cNvPr id="3" name="Chart 2">
          <a:extLst>
            <a:ext uri="{FF2B5EF4-FFF2-40B4-BE49-F238E27FC236}">
              <a16:creationId xmlns:a16="http://schemas.microsoft.com/office/drawing/2014/main" id="{25C894C1-A5F1-D73F-0227-B0F8654C4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54</xdr:row>
      <xdr:rowOff>97732</xdr:rowOff>
    </xdr:to>
    <xdr:pic>
      <xdr:nvPicPr>
        <xdr:cNvPr id="3" name="Picture 2">
          <a:extLst>
            <a:ext uri="{FF2B5EF4-FFF2-40B4-BE49-F238E27FC236}">
              <a16:creationId xmlns:a16="http://schemas.microsoft.com/office/drawing/2014/main" id="{A8A8C547-0E07-F1B5-58F3-71BB25D479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10041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484910</xdr:colOff>
      <xdr:row>30</xdr:row>
      <xdr:rowOff>48490</xdr:rowOff>
    </xdr:from>
    <xdr:to>
      <xdr:col>11</xdr:col>
      <xdr:colOff>103910</xdr:colOff>
      <xdr:row>45</xdr:row>
      <xdr:rowOff>20781</xdr:rowOff>
    </xdr:to>
    <xdr:graphicFrame macro="">
      <xdr:nvGraphicFramePr>
        <xdr:cNvPr id="7" name="Chart 6">
          <a:extLst>
            <a:ext uri="{FF2B5EF4-FFF2-40B4-BE49-F238E27FC236}">
              <a16:creationId xmlns:a16="http://schemas.microsoft.com/office/drawing/2014/main" id="{97D89289-DF51-7649-0F1A-A9BE5E93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277091</xdr:colOff>
      <xdr:row>29</xdr:row>
      <xdr:rowOff>173182</xdr:rowOff>
    </xdr:from>
    <xdr:to>
      <xdr:col>20</xdr:col>
      <xdr:colOff>559954</xdr:colOff>
      <xdr:row>45</xdr:row>
      <xdr:rowOff>24245</xdr:rowOff>
    </xdr:to>
    <xdr:graphicFrame macro="">
      <xdr:nvGraphicFramePr>
        <xdr:cNvPr id="9" name="Chart 8">
          <a:extLst>
            <a:ext uri="{FF2B5EF4-FFF2-40B4-BE49-F238E27FC236}">
              <a16:creationId xmlns:a16="http://schemas.microsoft.com/office/drawing/2014/main" id="{E4202CDA-F77B-4E77-9095-347918EE6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479137</xdr:colOff>
      <xdr:row>46</xdr:row>
      <xdr:rowOff>11546</xdr:rowOff>
    </xdr:from>
    <xdr:to>
      <xdr:col>11</xdr:col>
      <xdr:colOff>98137</xdr:colOff>
      <xdr:row>60</xdr:row>
      <xdr:rowOff>168564</xdr:rowOff>
    </xdr:to>
    <xdr:graphicFrame macro="">
      <xdr:nvGraphicFramePr>
        <xdr:cNvPr id="10" name="Chart 9">
          <a:extLst>
            <a:ext uri="{FF2B5EF4-FFF2-40B4-BE49-F238E27FC236}">
              <a16:creationId xmlns:a16="http://schemas.microsoft.com/office/drawing/2014/main" id="{4C3DED03-7A8F-42D2-BA4F-B28F0436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277091</xdr:colOff>
      <xdr:row>45</xdr:row>
      <xdr:rowOff>178954</xdr:rowOff>
    </xdr:from>
    <xdr:to>
      <xdr:col>20</xdr:col>
      <xdr:colOff>571501</xdr:colOff>
      <xdr:row>60</xdr:row>
      <xdr:rowOff>151245</xdr:rowOff>
    </xdr:to>
    <xdr:graphicFrame macro="">
      <xdr:nvGraphicFramePr>
        <xdr:cNvPr id="2" name="Chart 1">
          <a:extLst>
            <a:ext uri="{FF2B5EF4-FFF2-40B4-BE49-F238E27FC236}">
              <a16:creationId xmlns:a16="http://schemas.microsoft.com/office/drawing/2014/main" id="{2B80728A-FE87-4A43-88AC-1A0BA211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ichael Lobato" id="{211F78EE-CF7D-4F9E-B609-2AB7C9B9B8DE}" userId="4313d94c9016d33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1CCEE4-E0B5-4A05-9B82-BA4C7E6A0728}" name="Table1" displayName="Table1" ref="A2:D44" totalsRowShown="0" headerRowDxfId="7" dataDxfId="6" headerRowBorderDxfId="4" tableBorderDxfId="5">
  <autoFilter ref="A2:D44" xr:uid="{99B1D76D-E7F3-431B-AA31-6D3D7AF5DAC1}"/>
  <sortState xmlns:xlrd2="http://schemas.microsoft.com/office/spreadsheetml/2017/richdata2" ref="A3:D44">
    <sortCondition ref="A2:A44"/>
  </sortState>
  <tableColumns count="4">
    <tableColumn id="1" xr3:uid="{B09DD1AF-6C32-4D29-848A-91BB2755DEEE}" name="DATE" dataDxfId="3"/>
    <tableColumn id="2" xr3:uid="{073877D1-1949-42AA-9D16-563E808A9CEC}" name="TASK" dataDxfId="2"/>
    <tableColumn id="3" xr3:uid="{5CE87910-6AEF-4EA6-BFF0-5391490C6C12}" name="PERSONNEL/VENDOR" dataDxfId="1"/>
    <tableColumn id="4" xr3:uid="{1213E1E8-8F15-48A0-AC75-5C682D67390F}" name="NOT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3-06-03T01:00:52.40" personId="{211F78EE-CF7D-4F9E-B609-2AB7C9B9B8DE}" id="{E7B87315-C875-4D5A-827D-5EAE5731FE6D}">
    <text>This number is reflected by an adjusted start time. View notes.</text>
  </threadedComment>
  <threadedComment ref="J6" dT="2023-08-31T04:38:04.77" personId="{211F78EE-CF7D-4F9E-B609-2AB7C9B9B8DE}" id="{E98B1D12-DB18-4B2B-AA8B-F9BD0347D28A}">
    <text>Water subtracted out from this total due to simultaneous watering for a portion of time.</text>
  </threadedComment>
  <threadedComment ref="K6" dT="2023-08-07T13:04:37.07" personId="{211F78EE-CF7D-4F9E-B609-2AB7C9B9B8DE}" id="{6D493FDE-E963-4D22-848B-5EE57C799819}">
    <text>Watered simultaneously with strips 3&amp;4. I subtracted out those total gallons from this.</text>
  </threadedComment>
  <threadedComment ref="J7" dT="2023-08-31T04:31:46.25" personId="{211F78EE-CF7D-4F9E-B609-2AB7C9B9B8DE}" id="{ED2BE44C-0DEB-4A44-A993-4F63D088C3BC}">
    <text>Divided by two due to simultaneous watering.</text>
  </threadedComment>
  <threadedComment ref="K7" dT="2023-08-31T04:28:31.46" personId="{211F78EE-CF7D-4F9E-B609-2AB7C9B9B8DE}" id="{0D8AA0D2-0C23-42BA-BBA9-14CF0F0C3B04}">
    <text>Watered simultaneously. Check totals.</text>
  </threadedComment>
  <threadedComment ref="G13" dT="2023-07-07T22:24:58.84" personId="{211F78EE-CF7D-4F9E-B609-2AB7C9B9B8DE}" id="{AC8D45AF-49C1-461C-96E1-8A8A8AB6FD97}">
    <text>Estimate only. Accidently turned off water prior to checking flow rate.</text>
  </threadedComment>
  <threadedComment ref="J18" dT="2023-08-31T04:32:39.88" personId="{211F78EE-CF7D-4F9E-B609-2AB7C9B9B8DE}" id="{5288EDEC-7D30-4CB1-9935-CBACA76B67BD}">
    <text>Divided by two.</text>
  </threadedComment>
  <threadedComment ref="K18" dT="2023-08-31T04:28:55.81" personId="{211F78EE-CF7D-4F9E-B609-2AB7C9B9B8DE}" id="{EA5E41FF-CB78-41B0-902E-39F0F0A4C335}">
    <text>Watered simultaneously. Check totals.</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4-04-21T01:25:51.66" personId="{211F78EE-CF7D-4F9E-B609-2AB7C9B9B8DE}" id="{FE88ED6E-9BBC-47F5-AAB4-D37B41F96CDF}">
    <text>Approximated at 250 gpm. See notes.</text>
  </threadedComment>
  <threadedComment ref="H2" dT="2024-04-21T01:26:15.80" personId="{211F78EE-CF7D-4F9E-B609-2AB7C9B9B8DE}" id="{1CD62D0D-3E33-4B80-9F4E-636FFAA2BC5A}">
    <text>Approximated at 250 gpm. See notes.</text>
  </threadedComment>
  <threadedComment ref="J2" dT="2024-04-21T01:28:24.09" personId="{211F78EE-CF7D-4F9E-B609-2AB7C9B9B8DE}" id="{351B9E61-5319-4447-AFFF-0F07A46B2D5F}">
    <text>Meter was clogged due to pack rat nest debris.</text>
  </threadedComment>
</ThreadedComments>
</file>

<file path=xl/threadedComments/threadedComment3.xml><?xml version="1.0" encoding="utf-8"?>
<ThreadedComments xmlns="http://schemas.microsoft.com/office/spreadsheetml/2018/threadedcomments" xmlns:x="http://schemas.openxmlformats.org/spreadsheetml/2006/main">
  <threadedComment ref="P4" dT="2025-11-11T13:33:34.25" personId="{211F78EE-CF7D-4F9E-B609-2AB7C9B9B8DE}" id="{BF88BD1E-BD88-4CA0-84E0-A36AB245A71F}">
    <text>These values multiplied by 4 since samples were (1) ¼ m2.</text>
  </threadedComment>
</ThreadedComments>
</file>

<file path=xl/threadedComments/threadedComment4.xml><?xml version="1.0" encoding="utf-8"?>
<ThreadedComments xmlns="http://schemas.microsoft.com/office/spreadsheetml/2018/threadedcomments" xmlns:x="http://schemas.openxmlformats.org/spreadsheetml/2006/main">
  <threadedComment ref="N6" dT="2025-01-17T13:56:33.92" personId="{211F78EE-CF7D-4F9E-B609-2AB7C9B9B8DE}" id="{42F152EC-F22F-4FA4-A63E-E05A4221394B}">
    <text xml:space="preserve">Biochar strips are 4.3% less dense than unamended.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D36C4-471D-4B1F-A954-3472B71771D2}">
  <dimension ref="A1:M26"/>
  <sheetViews>
    <sheetView workbookViewId="0">
      <selection activeCell="K22" sqref="K22:K23"/>
    </sheetView>
  </sheetViews>
  <sheetFormatPr defaultColWidth="10.7109375" defaultRowHeight="14.45"/>
  <cols>
    <col min="1" max="1" width="26.28515625" style="163" bestFit="1" customWidth="1"/>
    <col min="2" max="2" width="13.42578125" bestFit="1" customWidth="1"/>
    <col min="3" max="3" width="12.85546875" style="123" bestFit="1" customWidth="1"/>
    <col min="4" max="4" width="13.28515625" style="123" bestFit="1" customWidth="1"/>
    <col min="5" max="5" width="14.42578125" style="82" bestFit="1" customWidth="1"/>
    <col min="6" max="6" width="14.85546875" style="22" bestFit="1" customWidth="1"/>
    <col min="7" max="7" width="19.28515625" style="115" bestFit="1" customWidth="1"/>
    <col min="8" max="8" width="21.140625" style="22" bestFit="1" customWidth="1"/>
    <col min="9" max="9" width="19.5703125" style="22" bestFit="1" customWidth="1"/>
    <col min="10" max="10" width="20.42578125" style="22" bestFit="1" customWidth="1"/>
    <col min="11" max="11" width="19" style="22" bestFit="1" customWidth="1"/>
    <col min="12" max="12" width="13" style="22" bestFit="1" customWidth="1"/>
    <col min="13" max="13" width="255.5703125" customWidth="1"/>
    <col min="14" max="14" width="153.140625" bestFit="1" customWidth="1"/>
  </cols>
  <sheetData>
    <row r="1" spans="1:13" s="103" customFormat="1" ht="30" thickTop="1" thickBot="1">
      <c r="A1" s="183" t="s">
        <v>0</v>
      </c>
      <c r="B1" s="147" t="s">
        <v>1</v>
      </c>
      <c r="C1" s="148" t="s">
        <v>2</v>
      </c>
      <c r="D1" s="148" t="s">
        <v>3</v>
      </c>
      <c r="E1" s="149" t="s">
        <v>4</v>
      </c>
      <c r="F1" s="164" t="s">
        <v>5</v>
      </c>
      <c r="G1" s="150" t="s">
        <v>6</v>
      </c>
      <c r="H1" s="164" t="s">
        <v>7</v>
      </c>
      <c r="I1" s="164" t="s">
        <v>8</v>
      </c>
      <c r="J1" s="167" t="s">
        <v>9</v>
      </c>
      <c r="K1" s="167" t="s">
        <v>10</v>
      </c>
      <c r="L1" s="167" t="s">
        <v>11</v>
      </c>
      <c r="M1" s="151" t="s">
        <v>12</v>
      </c>
    </row>
    <row r="2" spans="1:13" ht="15" thickTop="1">
      <c r="A2" s="170">
        <v>45069</v>
      </c>
      <c r="B2" s="171" t="s">
        <v>13</v>
      </c>
      <c r="C2" s="172">
        <v>0.64236111111111105</v>
      </c>
      <c r="D2" s="172">
        <v>0.80486111111111114</v>
      </c>
      <c r="E2" s="173">
        <f>D2-C2</f>
        <v>0.16250000000000009</v>
      </c>
      <c r="F2" s="174">
        <v>550</v>
      </c>
      <c r="G2" s="175">
        <v>550</v>
      </c>
      <c r="H2" s="174">
        <v>160574</v>
      </c>
      <c r="I2" s="174">
        <v>162024</v>
      </c>
      <c r="J2" s="174">
        <f>(I2-H2)*100</f>
        <v>145000</v>
      </c>
      <c r="K2" s="176">
        <f t="shared" ref="K2:K7" si="0" xml:space="preserve"> J2/325851</f>
        <v>0.44498866046137653</v>
      </c>
      <c r="L2" s="174">
        <f t="shared" ref="L2:L7" si="1">J2/(E2*60)</f>
        <v>14871.794871794864</v>
      </c>
      <c r="M2" s="177" t="s">
        <v>14</v>
      </c>
    </row>
    <row r="3" spans="1:13">
      <c r="A3" s="162">
        <v>45078</v>
      </c>
      <c r="B3" s="168" t="s">
        <v>13</v>
      </c>
      <c r="C3" s="157">
        <v>0.51111111111111118</v>
      </c>
      <c r="D3" s="157">
        <v>0.78125</v>
      </c>
      <c r="E3" s="158">
        <f>D3-C3</f>
        <v>0.27013888888888882</v>
      </c>
      <c r="F3" s="166">
        <v>200</v>
      </c>
      <c r="G3" s="159">
        <v>290</v>
      </c>
      <c r="H3" s="166">
        <v>163494</v>
      </c>
      <c r="I3" s="166">
        <v>164167</v>
      </c>
      <c r="J3" s="166">
        <f>(I3-H3)*100</f>
        <v>67300</v>
      </c>
      <c r="K3" s="179">
        <f t="shared" si="0"/>
        <v>0.20653611620034923</v>
      </c>
      <c r="L3" s="166">
        <f t="shared" si="1"/>
        <v>4152.185089974294</v>
      </c>
      <c r="M3" s="160" t="s">
        <v>15</v>
      </c>
    </row>
    <row r="4" spans="1:13">
      <c r="A4" s="162">
        <v>45103</v>
      </c>
      <c r="B4" s="168" t="s">
        <v>13</v>
      </c>
      <c r="C4" s="157">
        <v>0.39652777777777781</v>
      </c>
      <c r="D4" s="157">
        <v>0.66805555555555562</v>
      </c>
      <c r="E4" s="158">
        <f t="shared" ref="E4:E12" si="2">D4-C4</f>
        <v>0.27152777777777781</v>
      </c>
      <c r="F4" s="166">
        <v>225</v>
      </c>
      <c r="G4" s="159">
        <v>225</v>
      </c>
      <c r="H4" s="166">
        <v>166136</v>
      </c>
      <c r="I4" s="166">
        <v>167030</v>
      </c>
      <c r="J4" s="166">
        <f>(I4-H4)*100</f>
        <v>89400</v>
      </c>
      <c r="K4" s="179">
        <f t="shared" si="0"/>
        <v>0.2743585258292901</v>
      </c>
      <c r="L4" s="166">
        <f t="shared" si="1"/>
        <v>5487.4680306905366</v>
      </c>
      <c r="M4" s="160" t="s">
        <v>16</v>
      </c>
    </row>
    <row r="5" spans="1:13">
      <c r="A5" s="162">
        <v>45124</v>
      </c>
      <c r="B5" s="168" t="s">
        <v>13</v>
      </c>
      <c r="C5" s="157">
        <v>0.33611111111111108</v>
      </c>
      <c r="D5" s="157">
        <v>0.6694444444444444</v>
      </c>
      <c r="E5" s="158">
        <f t="shared" si="2"/>
        <v>0.33333333333333331</v>
      </c>
      <c r="F5" s="166">
        <v>295</v>
      </c>
      <c r="G5" s="159">
        <v>250</v>
      </c>
      <c r="H5" s="166">
        <v>169684</v>
      </c>
      <c r="I5" s="166">
        <v>170893</v>
      </c>
      <c r="J5" s="166">
        <f>(I5-H5)*100</f>
        <v>120900</v>
      </c>
      <c r="K5" s="179">
        <f t="shared" si="0"/>
        <v>0.37102847620538221</v>
      </c>
      <c r="L5" s="166">
        <f t="shared" si="1"/>
        <v>6045</v>
      </c>
      <c r="M5" s="160" t="s">
        <v>17</v>
      </c>
    </row>
    <row r="6" spans="1:13">
      <c r="A6" s="162">
        <v>45143</v>
      </c>
      <c r="B6" s="168" t="s">
        <v>13</v>
      </c>
      <c r="C6" s="157">
        <v>0.3666666666666667</v>
      </c>
      <c r="D6" s="157">
        <v>0.62222222222222223</v>
      </c>
      <c r="E6" s="158">
        <f>D6-C6</f>
        <v>0.25555555555555554</v>
      </c>
      <c r="F6" s="166">
        <v>275</v>
      </c>
      <c r="G6" s="159">
        <v>250</v>
      </c>
      <c r="H6" s="166">
        <v>173025</v>
      </c>
      <c r="I6" s="166">
        <v>174376</v>
      </c>
      <c r="J6" s="166">
        <f>((I6-H6)*100)-J16</f>
        <v>98500</v>
      </c>
      <c r="K6" s="179">
        <f t="shared" si="0"/>
        <v>0.30228540038238338</v>
      </c>
      <c r="L6" s="166">
        <f t="shared" si="1"/>
        <v>6423.913043478261</v>
      </c>
      <c r="M6" s="160" t="s">
        <v>18</v>
      </c>
    </row>
    <row r="7" spans="1:13">
      <c r="A7" s="162">
        <v>45162</v>
      </c>
      <c r="B7" s="168" t="s">
        <v>13</v>
      </c>
      <c r="C7" s="157">
        <v>0.57430555555555551</v>
      </c>
      <c r="D7" s="157">
        <v>0.76111111111111107</v>
      </c>
      <c r="E7" s="158">
        <f t="shared" si="2"/>
        <v>0.18680555555555556</v>
      </c>
      <c r="F7" s="166">
        <v>225</v>
      </c>
      <c r="G7" s="159">
        <v>225</v>
      </c>
      <c r="H7" s="166">
        <v>175450</v>
      </c>
      <c r="I7" s="166">
        <v>176655</v>
      </c>
      <c r="J7" s="166">
        <f>((I7-H7)*100)/2</f>
        <v>60250</v>
      </c>
      <c r="K7" s="179">
        <f t="shared" si="0"/>
        <v>0.18490046063998575</v>
      </c>
      <c r="L7" s="166">
        <f t="shared" si="1"/>
        <v>5375.4646840148698</v>
      </c>
      <c r="M7" s="160" t="s">
        <v>19</v>
      </c>
    </row>
    <row r="8" spans="1:13" ht="15" thickBot="1">
      <c r="A8" s="162">
        <v>45190</v>
      </c>
      <c r="B8" s="168" t="s">
        <v>13</v>
      </c>
      <c r="C8" s="157">
        <v>0.37986111111111115</v>
      </c>
      <c r="D8" s="157">
        <v>0.67291666666666661</v>
      </c>
      <c r="E8" s="158">
        <f t="shared" si="2"/>
        <v>0.29305555555555546</v>
      </c>
      <c r="F8" s="166">
        <v>275</v>
      </c>
      <c r="G8" s="159">
        <v>150</v>
      </c>
      <c r="H8" s="166">
        <v>178252</v>
      </c>
      <c r="I8" s="166">
        <v>179005</v>
      </c>
      <c r="J8" s="166">
        <f>((I8-H8)*100)</f>
        <v>75300</v>
      </c>
      <c r="K8" s="179">
        <f t="shared" ref="K8" si="3" xml:space="preserve"> J8/325851</f>
        <v>0.23108721470856311</v>
      </c>
      <c r="L8" s="166">
        <f t="shared" ref="L8" si="4">J8/(E8*60)</f>
        <v>4282.4644549763043</v>
      </c>
      <c r="M8" s="160" t="s">
        <v>20</v>
      </c>
    </row>
    <row r="9" spans="1:13" ht="15" thickTop="1">
      <c r="A9" s="203">
        <v>45070</v>
      </c>
      <c r="B9" s="204" t="s">
        <v>21</v>
      </c>
      <c r="C9" s="205">
        <v>0.3923611111111111</v>
      </c>
      <c r="D9" s="205">
        <v>0.55486111111111114</v>
      </c>
      <c r="E9" s="206">
        <f t="shared" si="2"/>
        <v>0.16250000000000003</v>
      </c>
      <c r="F9" s="207">
        <v>575</v>
      </c>
      <c r="G9" s="208">
        <v>700</v>
      </c>
      <c r="H9" s="207">
        <v>162026</v>
      </c>
      <c r="I9" s="207">
        <v>163492</v>
      </c>
      <c r="J9" s="207">
        <f t="shared" ref="J9:J14" si="5">(I9-H9)*100</f>
        <v>146600</v>
      </c>
      <c r="K9" s="209">
        <f t="shared" ref="K9:K15" si="6" xml:space="preserve"> J9/325851</f>
        <v>0.44989888016301932</v>
      </c>
      <c r="L9" s="207">
        <f>J9/(E9*60)</f>
        <v>15035.897435897434</v>
      </c>
      <c r="M9" s="210" t="s">
        <v>22</v>
      </c>
    </row>
    <row r="10" spans="1:13">
      <c r="A10" s="161">
        <v>45079</v>
      </c>
      <c r="B10" s="152" t="s">
        <v>21</v>
      </c>
      <c r="C10" s="153">
        <v>0.65486111111111112</v>
      </c>
      <c r="D10" s="153">
        <v>0.92499999999999993</v>
      </c>
      <c r="E10" s="154">
        <f t="shared" si="2"/>
        <v>0.27013888888888882</v>
      </c>
      <c r="F10" s="165">
        <v>260</v>
      </c>
      <c r="G10" s="155">
        <v>250</v>
      </c>
      <c r="H10" s="165">
        <v>164171</v>
      </c>
      <c r="I10" s="165">
        <v>164846</v>
      </c>
      <c r="J10" s="165">
        <f t="shared" si="5"/>
        <v>67500</v>
      </c>
      <c r="K10" s="178">
        <f t="shared" si="6"/>
        <v>0.20714989366305459</v>
      </c>
      <c r="L10" s="165">
        <f t="shared" ref="L10:L13" si="7">J10/(E10*60)</f>
        <v>4164.5244215938319</v>
      </c>
      <c r="M10" s="156" t="s">
        <v>23</v>
      </c>
    </row>
    <row r="11" spans="1:13">
      <c r="A11" s="161">
        <v>45091</v>
      </c>
      <c r="B11" s="152" t="s">
        <v>21</v>
      </c>
      <c r="C11" s="153">
        <v>0.35069444444444442</v>
      </c>
      <c r="D11" s="153">
        <v>0.7284722222222223</v>
      </c>
      <c r="E11" s="154">
        <f t="shared" si="2"/>
        <v>0.37777777777777788</v>
      </c>
      <c r="F11" s="165">
        <v>250</v>
      </c>
      <c r="G11" s="155">
        <v>250</v>
      </c>
      <c r="H11" s="165">
        <v>164847</v>
      </c>
      <c r="I11" s="165">
        <v>166129</v>
      </c>
      <c r="J11" s="165">
        <f t="shared" si="5"/>
        <v>128200</v>
      </c>
      <c r="K11" s="178">
        <f t="shared" si="6"/>
        <v>0.3934313535941274</v>
      </c>
      <c r="L11" s="165">
        <f t="shared" si="7"/>
        <v>5655.8823529411757</v>
      </c>
      <c r="M11" s="156" t="s">
        <v>24</v>
      </c>
    </row>
    <row r="12" spans="1:13">
      <c r="A12" s="161">
        <v>45104</v>
      </c>
      <c r="B12" s="152" t="s">
        <v>21</v>
      </c>
      <c r="C12" s="153">
        <v>0.32847222222222222</v>
      </c>
      <c r="D12" s="153">
        <v>0.67638888888888893</v>
      </c>
      <c r="E12" s="154">
        <f t="shared" si="2"/>
        <v>0.34791666666666671</v>
      </c>
      <c r="F12" s="165">
        <v>275</v>
      </c>
      <c r="G12" s="155">
        <v>275</v>
      </c>
      <c r="H12" s="165">
        <v>167039</v>
      </c>
      <c r="I12" s="165">
        <v>168396</v>
      </c>
      <c r="J12" s="165">
        <f t="shared" si="5"/>
        <v>135700</v>
      </c>
      <c r="K12" s="178">
        <f t="shared" si="6"/>
        <v>0.41644800844557789</v>
      </c>
      <c r="L12" s="165">
        <f t="shared" si="7"/>
        <v>6500.5988023952086</v>
      </c>
      <c r="M12" s="156" t="s">
        <v>25</v>
      </c>
    </row>
    <row r="13" spans="1:13">
      <c r="A13" s="161">
        <v>45114</v>
      </c>
      <c r="B13" s="152" t="s">
        <v>21</v>
      </c>
      <c r="C13" s="153">
        <v>0.32361111111111113</v>
      </c>
      <c r="D13" s="153">
        <v>0.65694444444444444</v>
      </c>
      <c r="E13" s="154">
        <f>D13-C13</f>
        <v>0.33333333333333331</v>
      </c>
      <c r="F13" s="165">
        <v>300</v>
      </c>
      <c r="G13" s="155">
        <v>250</v>
      </c>
      <c r="H13" s="165">
        <v>168398</v>
      </c>
      <c r="I13" s="165">
        <v>169683</v>
      </c>
      <c r="J13" s="165">
        <f t="shared" si="5"/>
        <v>128500</v>
      </c>
      <c r="K13" s="178">
        <f t="shared" si="6"/>
        <v>0.3943520197881854</v>
      </c>
      <c r="L13" s="165">
        <f t="shared" si="7"/>
        <v>6425</v>
      </c>
      <c r="M13" s="156" t="s">
        <v>26</v>
      </c>
    </row>
    <row r="14" spans="1:13">
      <c r="A14" s="161">
        <v>45124</v>
      </c>
      <c r="B14" s="152" t="s">
        <v>21</v>
      </c>
      <c r="C14" s="153">
        <v>0.80486111111111114</v>
      </c>
      <c r="D14" s="153">
        <v>0.24513888888888888</v>
      </c>
      <c r="E14" s="154">
        <f>C14-D14</f>
        <v>0.55972222222222223</v>
      </c>
      <c r="F14" s="165">
        <v>225</v>
      </c>
      <c r="G14" s="155">
        <v>290</v>
      </c>
      <c r="H14" s="165">
        <v>170904</v>
      </c>
      <c r="I14" s="165">
        <v>172513</v>
      </c>
      <c r="J14" s="165">
        <f t="shared" si="5"/>
        <v>160900</v>
      </c>
      <c r="K14" s="178">
        <f t="shared" si="6"/>
        <v>0.49378396874645158</v>
      </c>
      <c r="L14" s="165">
        <f>J14/(E14*60)</f>
        <v>4791.0669975186102</v>
      </c>
      <c r="M14" s="156" t="s">
        <v>27</v>
      </c>
    </row>
    <row r="15" spans="1:13">
      <c r="A15" s="161">
        <v>45134</v>
      </c>
      <c r="B15" s="152" t="s">
        <v>21</v>
      </c>
      <c r="C15" s="153">
        <v>0.41666666666666669</v>
      </c>
      <c r="D15" s="153">
        <v>0.7284722222222223</v>
      </c>
      <c r="E15" s="154">
        <f t="shared" ref="E15:E20" si="8">D15-C15</f>
        <v>0.31180555555555561</v>
      </c>
      <c r="F15" s="165">
        <v>200</v>
      </c>
      <c r="G15" s="155">
        <v>90</v>
      </c>
      <c r="H15" s="165">
        <v>172515</v>
      </c>
      <c r="I15" s="165">
        <v>173019</v>
      </c>
      <c r="J15" s="165">
        <f t="shared" ref="J15" si="9">(I15-H15)*100</f>
        <v>50400</v>
      </c>
      <c r="K15" s="178">
        <f t="shared" si="6"/>
        <v>0.15467192060174742</v>
      </c>
      <c r="L15" s="165">
        <f>J15/(E15*60)</f>
        <v>2693.9866369710462</v>
      </c>
      <c r="M15" s="156" t="s">
        <v>28</v>
      </c>
    </row>
    <row r="16" spans="1:13">
      <c r="A16" s="161">
        <v>45143</v>
      </c>
      <c r="B16" s="152" t="s">
        <v>21</v>
      </c>
      <c r="C16" s="153">
        <v>0.36874999999999997</v>
      </c>
      <c r="D16" s="153">
        <v>0.4604166666666667</v>
      </c>
      <c r="E16" s="154">
        <f t="shared" si="8"/>
        <v>9.166666666666673E-2</v>
      </c>
      <c r="F16" s="165">
        <v>250</v>
      </c>
      <c r="G16" s="155">
        <v>175</v>
      </c>
      <c r="H16" s="165">
        <v>173262</v>
      </c>
      <c r="I16" s="165">
        <v>173628</v>
      </c>
      <c r="J16" s="165">
        <f t="shared" ref="J16" si="10">(I16-H16)*100</f>
        <v>36600</v>
      </c>
      <c r="K16" s="178">
        <f xml:space="preserve"> J16/325851</f>
        <v>0.11232127567507849</v>
      </c>
      <c r="L16" s="165">
        <f>J16/(E16*60)</f>
        <v>6654.5454545454504</v>
      </c>
      <c r="M16" s="156" t="s">
        <v>29</v>
      </c>
    </row>
    <row r="17" spans="1:13">
      <c r="A17" s="161">
        <v>45148</v>
      </c>
      <c r="B17" s="152" t="s">
        <v>21</v>
      </c>
      <c r="C17" s="153">
        <v>0.58124999999999993</v>
      </c>
      <c r="D17" s="153">
        <v>0.81736111111111109</v>
      </c>
      <c r="E17" s="154">
        <f t="shared" si="8"/>
        <v>0.23611111111111116</v>
      </c>
      <c r="F17" s="165">
        <v>300</v>
      </c>
      <c r="G17" s="155">
        <v>325</v>
      </c>
      <c r="H17" s="165">
        <v>174384</v>
      </c>
      <c r="I17" s="165">
        <v>175441</v>
      </c>
      <c r="J17" s="165">
        <f t="shared" ref="J17" si="11">(I17-H17)*100</f>
        <v>105700</v>
      </c>
      <c r="K17" s="178">
        <f xml:space="preserve"> J17/325851</f>
        <v>0.32438138903977587</v>
      </c>
      <c r="L17" s="165">
        <f>J17/(E17*60)</f>
        <v>7461.1764705882333</v>
      </c>
      <c r="M17" s="156" t="s">
        <v>30</v>
      </c>
    </row>
    <row r="18" spans="1:13">
      <c r="A18" s="161">
        <v>45162</v>
      </c>
      <c r="B18" s="152" t="s">
        <v>21</v>
      </c>
      <c r="C18" s="153">
        <v>0.57430555555555551</v>
      </c>
      <c r="D18" s="153">
        <v>0.76111111111111107</v>
      </c>
      <c r="E18" s="154">
        <v>0.18680555555555556</v>
      </c>
      <c r="F18" s="165">
        <v>225</v>
      </c>
      <c r="G18" s="155">
        <v>225</v>
      </c>
      <c r="H18" s="165">
        <v>175450</v>
      </c>
      <c r="I18" s="165">
        <v>176655</v>
      </c>
      <c r="J18" s="165">
        <f>((I18-H18)*100)/2</f>
        <v>60250</v>
      </c>
      <c r="K18" s="178">
        <f xml:space="preserve"> J18/325851</f>
        <v>0.18490046063998575</v>
      </c>
      <c r="L18" s="165">
        <v>1320.4460966542749</v>
      </c>
      <c r="M18" s="156" t="s">
        <v>19</v>
      </c>
    </row>
    <row r="19" spans="1:13">
      <c r="A19" s="161">
        <v>45176</v>
      </c>
      <c r="B19" s="152" t="s">
        <v>21</v>
      </c>
      <c r="C19" s="153">
        <v>0.31805555555555554</v>
      </c>
      <c r="D19" s="153">
        <v>0.7631944444444444</v>
      </c>
      <c r="E19" s="154">
        <f t="shared" si="8"/>
        <v>0.44513888888888886</v>
      </c>
      <c r="F19" s="165">
        <v>240</v>
      </c>
      <c r="G19" s="155">
        <v>280</v>
      </c>
      <c r="H19" s="165">
        <v>176662</v>
      </c>
      <c r="I19" s="165">
        <v>178239</v>
      </c>
      <c r="J19" s="165">
        <f>((I19-H19)*100)</f>
        <v>157700</v>
      </c>
      <c r="K19" s="178">
        <f xml:space="preserve"> J19/325851</f>
        <v>0.48396352934316605</v>
      </c>
      <c r="L19" s="165">
        <f>J19/(E19*60)</f>
        <v>5904.5241809672389</v>
      </c>
      <c r="M19" s="156" t="s">
        <v>31</v>
      </c>
    </row>
    <row r="20" spans="1:13" ht="15" thickBot="1">
      <c r="A20" s="555">
        <v>45191</v>
      </c>
      <c r="B20" s="556" t="s">
        <v>21</v>
      </c>
      <c r="C20" s="557">
        <v>0.30555555555555552</v>
      </c>
      <c r="D20" s="557">
        <v>0.6791666666666667</v>
      </c>
      <c r="E20" s="558">
        <f t="shared" si="8"/>
        <v>0.37361111111111117</v>
      </c>
      <c r="F20" s="559">
        <v>200</v>
      </c>
      <c r="G20" s="560">
        <v>390</v>
      </c>
      <c r="H20" s="559">
        <v>179007</v>
      </c>
      <c r="I20" s="559">
        <v>180453</v>
      </c>
      <c r="J20" s="559">
        <f>((I20-H20)*100)</f>
        <v>144600</v>
      </c>
      <c r="K20" s="561">
        <f xml:space="preserve"> J20/325851</f>
        <v>0.44376110553596582</v>
      </c>
      <c r="L20" s="165">
        <f>J20/(E20*60)</f>
        <v>6450.5576208178427</v>
      </c>
      <c r="M20" s="156" t="s">
        <v>32</v>
      </c>
    </row>
    <row r="21" spans="1:13" ht="15" thickTop="1">
      <c r="A21" s="503" t="s">
        <v>33</v>
      </c>
      <c r="B21" s="89"/>
      <c r="C21" s="487"/>
      <c r="D21" s="487"/>
      <c r="E21" s="478">
        <f>E22/E23</f>
        <v>0.47961675746759341</v>
      </c>
      <c r="F21" s="478"/>
      <c r="G21" s="478"/>
      <c r="H21" s="478"/>
      <c r="I21" s="478"/>
      <c r="J21" s="478">
        <f t="shared" ref="J21:K21" si="12">J22/J23</f>
        <v>0.4964654292518807</v>
      </c>
      <c r="K21" s="562">
        <f t="shared" si="12"/>
        <v>0.4964654292518807</v>
      </c>
    </row>
    <row r="22" spans="1:13">
      <c r="A22" s="188" t="s">
        <v>34</v>
      </c>
      <c r="B22" s="92"/>
      <c r="C22" s="189"/>
      <c r="D22" s="189"/>
      <c r="E22" s="190">
        <f>SUM(E2:E8)</f>
        <v>1.7729166666666665</v>
      </c>
      <c r="F22" s="117">
        <f>AVERAGE(F2:F8)</f>
        <v>292.14285714285717</v>
      </c>
      <c r="G22" s="117">
        <f>AVERAGE(G2:G8)</f>
        <v>277.14285714285717</v>
      </c>
      <c r="H22" s="117"/>
      <c r="I22" s="117"/>
      <c r="J22" s="117">
        <f>SUM(J2:J8)</f>
        <v>656650</v>
      </c>
      <c r="K22" s="191">
        <f xml:space="preserve"> J22/325851</f>
        <v>2.0151848544273303</v>
      </c>
      <c r="L22" s="169"/>
    </row>
    <row r="23" spans="1:13">
      <c r="A23" s="188" t="s">
        <v>35</v>
      </c>
      <c r="B23" s="92"/>
      <c r="C23" s="189"/>
      <c r="D23" s="189"/>
      <c r="E23" s="190">
        <f>SUM(E9:E20)</f>
        <v>3.6965277777777779</v>
      </c>
      <c r="F23" s="117">
        <f>AVERAGE(F9:F20)</f>
        <v>275</v>
      </c>
      <c r="G23" s="117">
        <f>AVERAGE(G9:G20)</f>
        <v>291.66666666666669</v>
      </c>
      <c r="H23" s="117"/>
      <c r="I23" s="117"/>
      <c r="J23" s="117">
        <f>SUM(J9:J20)</f>
        <v>1322650</v>
      </c>
      <c r="K23" s="191">
        <f xml:space="preserve"> J23/325851</f>
        <v>4.0590638052361356</v>
      </c>
      <c r="L23" s="169"/>
    </row>
    <row r="24" spans="1:13">
      <c r="A24" s="192"/>
      <c r="B24" s="92"/>
      <c r="C24" s="189"/>
      <c r="D24" s="189"/>
      <c r="E24" s="193"/>
      <c r="F24" s="194"/>
      <c r="G24" s="117"/>
      <c r="H24" s="194"/>
      <c r="I24" s="194"/>
      <c r="J24" s="194"/>
      <c r="K24" s="195"/>
    </row>
    <row r="25" spans="1:13" ht="15" thickBot="1">
      <c r="A25" s="196"/>
      <c r="B25" s="95"/>
      <c r="C25" s="197"/>
      <c r="D25" s="197"/>
      <c r="E25" s="198"/>
      <c r="F25" s="199"/>
      <c r="G25" s="200"/>
      <c r="H25" s="199"/>
      <c r="I25" s="199"/>
      <c r="J25" s="201" t="s">
        <v>36</v>
      </c>
      <c r="K25" s="202">
        <f>SUM(K22:K23)</f>
        <v>6.0742486596634659</v>
      </c>
    </row>
    <row r="26" spans="1:13" ht="15" thickTop="1"/>
  </sheetData>
  <autoFilter ref="A1:M1" xr:uid="{AEFD36C4-471D-4B1F-A954-3472B71771D2}">
    <sortState xmlns:xlrd2="http://schemas.microsoft.com/office/spreadsheetml/2017/richdata2" ref="A2:M29">
      <sortCondition ref="B1"/>
    </sortState>
  </autoFilter>
  <sortState xmlns:xlrd2="http://schemas.microsoft.com/office/spreadsheetml/2017/richdata2" ref="A3:M20">
    <sortCondition ref="A3:A20"/>
  </sortState>
  <pageMargins left="0.7" right="0.7" top="0.75" bottom="0.75" header="0.3" footer="0.3"/>
  <pageSetup orientation="portrait" horizontalDpi="4294967293" verticalDpi="0" r:id="rId1"/>
  <ignoredErrors>
    <ignoredError sqref="F22:G23" formulaRange="1"/>
    <ignoredError sqref="E21 H21:K21"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DB5CE-9473-47DE-A3EF-DDFD22864FA5}">
  <dimension ref="A1:N28"/>
  <sheetViews>
    <sheetView workbookViewId="0">
      <selection activeCell="I37" sqref="I37"/>
    </sheetView>
  </sheetViews>
  <sheetFormatPr defaultColWidth="10.7109375" defaultRowHeight="14.45"/>
  <cols>
    <col min="1" max="1" width="25.85546875" style="163" bestFit="1" customWidth="1"/>
    <col min="2" max="2" width="13.42578125" bestFit="1" customWidth="1"/>
    <col min="3" max="3" width="14" bestFit="1" customWidth="1"/>
    <col min="4" max="4" width="12.85546875" style="123" bestFit="1" customWidth="1"/>
    <col min="5" max="5" width="13.28515625" style="123" bestFit="1" customWidth="1"/>
    <col min="6" max="6" width="14.42578125" style="82" bestFit="1" customWidth="1"/>
    <col min="7" max="7" width="14.85546875" style="22" bestFit="1" customWidth="1"/>
    <col min="8" max="8" width="19.28515625" style="115" bestFit="1" customWidth="1"/>
    <col min="9" max="9" width="32" style="22" bestFit="1" customWidth="1"/>
    <col min="10" max="10" width="30.42578125" style="22" bestFit="1" customWidth="1"/>
    <col min="11" max="11" width="20.42578125" style="22" bestFit="1" customWidth="1"/>
    <col min="12" max="12" width="12.5703125" style="22" bestFit="1" customWidth="1"/>
    <col min="13" max="13" width="13" style="22" bestFit="1" customWidth="1"/>
    <col min="14" max="14" width="153.140625" bestFit="1" customWidth="1"/>
    <col min="15" max="15" width="11.42578125" customWidth="1"/>
  </cols>
  <sheetData>
    <row r="1" spans="1:14" s="103" customFormat="1" ht="30" thickTop="1" thickBot="1">
      <c r="A1" s="183" t="s">
        <v>0</v>
      </c>
      <c r="B1" s="147" t="s">
        <v>1</v>
      </c>
      <c r="C1" s="147" t="s">
        <v>37</v>
      </c>
      <c r="D1" s="148" t="s">
        <v>2</v>
      </c>
      <c r="E1" s="148" t="s">
        <v>3</v>
      </c>
      <c r="F1" s="149" t="s">
        <v>4</v>
      </c>
      <c r="G1" s="164" t="s">
        <v>5</v>
      </c>
      <c r="H1" s="150" t="s">
        <v>6</v>
      </c>
      <c r="I1" s="164" t="s">
        <v>7</v>
      </c>
      <c r="J1" s="164" t="s">
        <v>8</v>
      </c>
      <c r="K1" s="167" t="s">
        <v>9</v>
      </c>
      <c r="L1" s="167" t="s">
        <v>10</v>
      </c>
      <c r="M1" s="167" t="s">
        <v>11</v>
      </c>
      <c r="N1" s="151" t="s">
        <v>12</v>
      </c>
    </row>
    <row r="2" spans="1:14" ht="15" thickTop="1">
      <c r="A2" s="485">
        <v>45401</v>
      </c>
      <c r="B2" s="486" t="s">
        <v>21</v>
      </c>
      <c r="C2" s="486" t="s">
        <v>38</v>
      </c>
      <c r="D2" s="487">
        <v>0.59305555555555556</v>
      </c>
      <c r="E2" s="487">
        <v>0.8979166666666667</v>
      </c>
      <c r="F2" s="488">
        <f t="shared" ref="F2:F7" si="0">E2-D2</f>
        <v>0.30486111111111114</v>
      </c>
      <c r="G2" s="489">
        <v>250</v>
      </c>
      <c r="H2" s="490">
        <v>250</v>
      </c>
      <c r="I2" s="489">
        <v>180455</v>
      </c>
      <c r="J2" s="489">
        <v>180455</v>
      </c>
      <c r="K2" s="489">
        <v>109750</v>
      </c>
      <c r="L2" s="491">
        <f xml:space="preserve"> K2/325851</f>
        <v>0.33681038265955915</v>
      </c>
      <c r="M2" s="489">
        <f t="shared" ref="M2:M23" si="1">K2/(F2*60)</f>
        <v>6000</v>
      </c>
      <c r="N2" s="90" t="s">
        <v>39</v>
      </c>
    </row>
    <row r="3" spans="1:14">
      <c r="A3" s="192">
        <v>45402</v>
      </c>
      <c r="B3" s="492" t="s">
        <v>13</v>
      </c>
      <c r="C3" s="493" t="str">
        <f t="shared" ref="C3:C23" si="2">IF(B3 = "3 &amp; 4", "east", "west")</f>
        <v>west</v>
      </c>
      <c r="D3" s="189">
        <v>0.42430555555555555</v>
      </c>
      <c r="E3" s="189">
        <v>0.74583333333333335</v>
      </c>
      <c r="F3" s="193">
        <f t="shared" si="0"/>
        <v>0.3215277777777778</v>
      </c>
      <c r="G3" s="494">
        <v>250</v>
      </c>
      <c r="H3" s="117">
        <v>260</v>
      </c>
      <c r="I3" s="494">
        <v>180455</v>
      </c>
      <c r="J3" s="494">
        <v>181714</v>
      </c>
      <c r="K3" s="494">
        <f t="shared" ref="K3:K23" si="3">(J3-I3)*100</f>
        <v>125900</v>
      </c>
      <c r="L3" s="495">
        <f t="shared" ref="L3:L23" si="4" xml:space="preserve"> K3/325851</f>
        <v>0.38637291277301589</v>
      </c>
      <c r="M3" s="494">
        <f t="shared" si="1"/>
        <v>6526.1339092872568</v>
      </c>
      <c r="N3" s="93" t="s">
        <v>40</v>
      </c>
    </row>
    <row r="4" spans="1:14">
      <c r="A4" s="192">
        <v>45415</v>
      </c>
      <c r="B4" s="493" t="s">
        <v>21</v>
      </c>
      <c r="C4" s="493" t="str">
        <f t="shared" si="2"/>
        <v>east</v>
      </c>
      <c r="D4" s="189">
        <v>0.35902777777777778</v>
      </c>
      <c r="E4" s="189">
        <v>0.64444444444444449</v>
      </c>
      <c r="F4" s="193">
        <f t="shared" si="0"/>
        <v>0.28541666666666671</v>
      </c>
      <c r="G4" s="494">
        <v>225</v>
      </c>
      <c r="H4" s="117">
        <v>225</v>
      </c>
      <c r="I4" s="494">
        <v>181716</v>
      </c>
      <c r="J4" s="494">
        <v>182608</v>
      </c>
      <c r="K4" s="494">
        <f t="shared" si="3"/>
        <v>89200</v>
      </c>
      <c r="L4" s="495">
        <f t="shared" si="4"/>
        <v>0.27374474836658474</v>
      </c>
      <c r="M4" s="494">
        <f t="shared" si="1"/>
        <v>5208.75912408759</v>
      </c>
      <c r="N4" s="93" t="s">
        <v>41</v>
      </c>
    </row>
    <row r="5" spans="1:14">
      <c r="A5" s="192">
        <v>45423</v>
      </c>
      <c r="B5" s="492" t="s">
        <v>13</v>
      </c>
      <c r="C5" s="493" t="str">
        <f t="shared" si="2"/>
        <v>west</v>
      </c>
      <c r="D5" s="189">
        <v>0.28819444444444442</v>
      </c>
      <c r="E5" s="189">
        <v>0.6791666666666667</v>
      </c>
      <c r="F5" s="193">
        <f t="shared" si="0"/>
        <v>0.39097222222222228</v>
      </c>
      <c r="G5" s="494">
        <v>225</v>
      </c>
      <c r="H5" s="117">
        <v>225</v>
      </c>
      <c r="I5" s="494">
        <v>182609</v>
      </c>
      <c r="J5" s="494">
        <v>183939</v>
      </c>
      <c r="K5" s="494">
        <f t="shared" si="3"/>
        <v>133000</v>
      </c>
      <c r="L5" s="495">
        <f t="shared" si="4"/>
        <v>0.40816201269905572</v>
      </c>
      <c r="M5" s="494">
        <f t="shared" si="1"/>
        <v>5669.6269982238009</v>
      </c>
      <c r="N5" s="93" t="s">
        <v>42</v>
      </c>
    </row>
    <row r="6" spans="1:14">
      <c r="A6" s="192">
        <v>45429</v>
      </c>
      <c r="B6" s="493" t="s">
        <v>21</v>
      </c>
      <c r="C6" s="493" t="str">
        <f t="shared" si="2"/>
        <v>east</v>
      </c>
      <c r="D6" s="189">
        <v>0.56319444444444444</v>
      </c>
      <c r="E6" s="189">
        <v>0.79791666666666672</v>
      </c>
      <c r="F6" s="193">
        <f t="shared" si="0"/>
        <v>0.23472222222222228</v>
      </c>
      <c r="G6" s="494">
        <v>250</v>
      </c>
      <c r="H6" s="117">
        <v>290</v>
      </c>
      <c r="I6" s="494">
        <v>183943</v>
      </c>
      <c r="J6" s="494">
        <v>184894</v>
      </c>
      <c r="K6" s="494">
        <f t="shared" si="3"/>
        <v>95100</v>
      </c>
      <c r="L6" s="495">
        <f t="shared" si="4"/>
        <v>0.29185118351639244</v>
      </c>
      <c r="M6" s="494">
        <f t="shared" si="1"/>
        <v>6752.66272189349</v>
      </c>
      <c r="N6" s="93" t="s">
        <v>43</v>
      </c>
    </row>
    <row r="7" spans="1:14">
      <c r="A7" s="192">
        <v>45444</v>
      </c>
      <c r="B7" s="493" t="s">
        <v>21</v>
      </c>
      <c r="C7" s="493" t="str">
        <f t="shared" si="2"/>
        <v>east</v>
      </c>
      <c r="D7" s="189">
        <v>0.35347222222222224</v>
      </c>
      <c r="E7" s="189">
        <v>0.74791666666666667</v>
      </c>
      <c r="F7" s="193">
        <f t="shared" si="0"/>
        <v>0.39444444444444443</v>
      </c>
      <c r="G7" s="494">
        <v>240</v>
      </c>
      <c r="H7" s="117">
        <v>210</v>
      </c>
      <c r="I7" s="494">
        <v>184900</v>
      </c>
      <c r="J7" s="494">
        <v>186129</v>
      </c>
      <c r="K7" s="494">
        <f t="shared" si="3"/>
        <v>122900</v>
      </c>
      <c r="L7" s="495">
        <f t="shared" si="4"/>
        <v>0.37716625083243566</v>
      </c>
      <c r="M7" s="494">
        <f t="shared" si="1"/>
        <v>5192.9577464788736</v>
      </c>
      <c r="N7" s="93" t="s">
        <v>44</v>
      </c>
    </row>
    <row r="8" spans="1:14">
      <c r="A8" s="192">
        <v>45444</v>
      </c>
      <c r="B8" s="492" t="s">
        <v>13</v>
      </c>
      <c r="C8" s="493" t="str">
        <f t="shared" si="2"/>
        <v>west</v>
      </c>
      <c r="D8" s="189">
        <v>0.75347222222222221</v>
      </c>
      <c r="E8" s="189">
        <v>0.32361111111111113</v>
      </c>
      <c r="F8" s="193">
        <v>0.57013888888888886</v>
      </c>
      <c r="G8" s="494">
        <v>200</v>
      </c>
      <c r="H8" s="117">
        <v>190</v>
      </c>
      <c r="I8" s="494">
        <v>186135</v>
      </c>
      <c r="J8" s="494">
        <v>187760</v>
      </c>
      <c r="K8" s="494">
        <f t="shared" si="3"/>
        <v>162500</v>
      </c>
      <c r="L8" s="495">
        <f t="shared" si="4"/>
        <v>0.49869418844809438</v>
      </c>
      <c r="M8" s="494">
        <f t="shared" si="1"/>
        <v>4750.3045066991481</v>
      </c>
      <c r="N8" s="93" t="s">
        <v>45</v>
      </c>
    </row>
    <row r="9" spans="1:14">
      <c r="A9" s="192">
        <v>45458</v>
      </c>
      <c r="B9" s="493" t="s">
        <v>21</v>
      </c>
      <c r="C9" s="493" t="str">
        <f t="shared" si="2"/>
        <v>east</v>
      </c>
      <c r="D9" s="189">
        <v>0.31180555555555556</v>
      </c>
      <c r="E9" s="189">
        <v>0.67569444444444449</v>
      </c>
      <c r="F9" s="193">
        <f>E9-D9</f>
        <v>0.36388888888888893</v>
      </c>
      <c r="G9" s="494">
        <v>210</v>
      </c>
      <c r="H9" s="117">
        <v>200</v>
      </c>
      <c r="I9" s="494">
        <v>187764</v>
      </c>
      <c r="J9" s="494">
        <v>188814</v>
      </c>
      <c r="K9" s="494">
        <f t="shared" si="3"/>
        <v>105000</v>
      </c>
      <c r="L9" s="495">
        <f t="shared" si="4"/>
        <v>0.32223316792030715</v>
      </c>
      <c r="M9" s="494">
        <f t="shared" si="1"/>
        <v>4809.160305343511</v>
      </c>
      <c r="N9" s="93" t="s">
        <v>46</v>
      </c>
    </row>
    <row r="10" spans="1:14">
      <c r="A10" s="192">
        <v>45465</v>
      </c>
      <c r="B10" s="492" t="s">
        <v>13</v>
      </c>
      <c r="C10" s="493" t="str">
        <f t="shared" si="2"/>
        <v>west</v>
      </c>
      <c r="D10" s="189">
        <v>0.33333333333333331</v>
      </c>
      <c r="E10" s="189">
        <v>0.65902777777777777</v>
      </c>
      <c r="F10" s="193">
        <f>E10-D10</f>
        <v>0.32569444444444445</v>
      </c>
      <c r="G10" s="494">
        <v>225</v>
      </c>
      <c r="H10" s="117">
        <v>190</v>
      </c>
      <c r="I10" s="494">
        <v>188814</v>
      </c>
      <c r="J10" s="494">
        <v>189756</v>
      </c>
      <c r="K10" s="494">
        <f t="shared" si="3"/>
        <v>94200</v>
      </c>
      <c r="L10" s="495">
        <f t="shared" si="4"/>
        <v>0.28908918493421842</v>
      </c>
      <c r="M10" s="494">
        <f t="shared" si="1"/>
        <v>4820.46908315565</v>
      </c>
      <c r="N10" s="93" t="s">
        <v>47</v>
      </c>
    </row>
    <row r="11" spans="1:14">
      <c r="A11" s="192">
        <v>45471</v>
      </c>
      <c r="B11" s="493" t="s">
        <v>21</v>
      </c>
      <c r="C11" s="493" t="str">
        <f t="shared" si="2"/>
        <v>east</v>
      </c>
      <c r="D11" s="189">
        <v>0.34652777777777777</v>
      </c>
      <c r="E11" s="189">
        <v>0.61388888888888893</v>
      </c>
      <c r="F11" s="193">
        <f>E11-D11</f>
        <v>0.26736111111111116</v>
      </c>
      <c r="G11" s="494">
        <v>195</v>
      </c>
      <c r="H11" s="117">
        <v>205</v>
      </c>
      <c r="I11" s="494">
        <v>189759</v>
      </c>
      <c r="J11" s="494">
        <v>190552</v>
      </c>
      <c r="K11" s="494">
        <f t="shared" si="3"/>
        <v>79300</v>
      </c>
      <c r="L11" s="495">
        <f t="shared" si="4"/>
        <v>0.24336276396267006</v>
      </c>
      <c r="M11" s="494">
        <f t="shared" si="1"/>
        <v>4943.3766233766219</v>
      </c>
      <c r="N11" s="93" t="s">
        <v>48</v>
      </c>
    </row>
    <row r="12" spans="1:14">
      <c r="A12" s="192">
        <v>45484</v>
      </c>
      <c r="B12" s="493" t="s">
        <v>21</v>
      </c>
      <c r="C12" s="493" t="str">
        <f t="shared" si="2"/>
        <v>east</v>
      </c>
      <c r="D12" s="189">
        <v>0.41736111111111113</v>
      </c>
      <c r="E12" s="189">
        <v>0.73541666666666672</v>
      </c>
      <c r="F12" s="193">
        <f>E12-D12</f>
        <v>0.31805555555555559</v>
      </c>
      <c r="G12" s="494">
        <v>210</v>
      </c>
      <c r="H12" s="117">
        <v>200</v>
      </c>
      <c r="I12" s="494">
        <v>190554</v>
      </c>
      <c r="J12" s="494">
        <v>191485</v>
      </c>
      <c r="K12" s="494">
        <f t="shared" si="3"/>
        <v>93100</v>
      </c>
      <c r="L12" s="495">
        <f t="shared" si="4"/>
        <v>0.28571340888933899</v>
      </c>
      <c r="M12" s="494">
        <f t="shared" si="1"/>
        <v>4878.6026200873357</v>
      </c>
      <c r="N12" s="93" t="s">
        <v>49</v>
      </c>
    </row>
    <row r="13" spans="1:14">
      <c r="A13" s="192">
        <v>45493</v>
      </c>
      <c r="B13" s="492" t="s">
        <v>13</v>
      </c>
      <c r="C13" s="493" t="str">
        <f t="shared" si="2"/>
        <v>west</v>
      </c>
      <c r="D13" s="189">
        <v>0.37083333333333335</v>
      </c>
      <c r="E13" s="189">
        <v>0.73819444444444449</v>
      </c>
      <c r="F13" s="193">
        <f>E13-D13</f>
        <v>0.36736111111111114</v>
      </c>
      <c r="G13" s="494">
        <v>225</v>
      </c>
      <c r="H13" s="117">
        <v>200</v>
      </c>
      <c r="I13" s="494">
        <v>191486</v>
      </c>
      <c r="J13" s="494">
        <v>192597</v>
      </c>
      <c r="K13" s="494">
        <f t="shared" si="3"/>
        <v>111100</v>
      </c>
      <c r="L13" s="495">
        <f t="shared" si="4"/>
        <v>0.3409533805328202</v>
      </c>
      <c r="M13" s="494">
        <f t="shared" si="1"/>
        <v>5040.4536862003779</v>
      </c>
      <c r="N13" s="93"/>
    </row>
    <row r="14" spans="1:14">
      <c r="A14" s="192">
        <v>45499</v>
      </c>
      <c r="B14" s="493" t="s">
        <v>21</v>
      </c>
      <c r="C14" s="493" t="str">
        <f t="shared" si="2"/>
        <v>east</v>
      </c>
      <c r="D14" s="189">
        <v>0.79305555555555551</v>
      </c>
      <c r="E14" s="189">
        <v>0.30625000000000002</v>
      </c>
      <c r="F14" s="193">
        <v>0.5131944444444444</v>
      </c>
      <c r="G14" s="494">
        <v>200</v>
      </c>
      <c r="H14" s="117">
        <v>190</v>
      </c>
      <c r="I14" s="494">
        <v>192599</v>
      </c>
      <c r="J14" s="494">
        <v>194036</v>
      </c>
      <c r="K14" s="494">
        <f t="shared" si="3"/>
        <v>143700</v>
      </c>
      <c r="L14" s="495">
        <f t="shared" si="4"/>
        <v>0.44099910695379174</v>
      </c>
      <c r="M14" s="494">
        <f t="shared" si="1"/>
        <v>4666.8470906630582</v>
      </c>
      <c r="N14" s="93" t="s">
        <v>50</v>
      </c>
    </row>
    <row r="15" spans="1:14">
      <c r="A15" s="192">
        <v>45513</v>
      </c>
      <c r="B15" s="493" t="s">
        <v>21</v>
      </c>
      <c r="C15" s="493" t="str">
        <f t="shared" si="2"/>
        <v>east</v>
      </c>
      <c r="D15" s="189">
        <v>0.36458333333333331</v>
      </c>
      <c r="E15" s="189">
        <v>0.65972222222222221</v>
      </c>
      <c r="F15" s="193">
        <f t="shared" ref="F15:F23" si="5">E15-D15</f>
        <v>0.2951388888888889</v>
      </c>
      <c r="G15" s="494">
        <v>200</v>
      </c>
      <c r="H15" s="117">
        <v>250</v>
      </c>
      <c r="I15" s="494">
        <v>194037</v>
      </c>
      <c r="J15" s="494">
        <v>194975</v>
      </c>
      <c r="K15" s="494">
        <f t="shared" si="3"/>
        <v>93800</v>
      </c>
      <c r="L15" s="495">
        <f t="shared" si="4"/>
        <v>0.28786163000880771</v>
      </c>
      <c r="M15" s="494">
        <f t="shared" si="1"/>
        <v>5296.9411764705883</v>
      </c>
      <c r="N15" s="93"/>
    </row>
    <row r="16" spans="1:14">
      <c r="A16" s="192">
        <v>45514</v>
      </c>
      <c r="B16" s="492" t="s">
        <v>13</v>
      </c>
      <c r="C16" s="493" t="str">
        <f t="shared" si="2"/>
        <v>west</v>
      </c>
      <c r="D16" s="189">
        <v>0.36805555555555558</v>
      </c>
      <c r="E16" s="189">
        <v>0.85972222222222228</v>
      </c>
      <c r="F16" s="193">
        <f t="shared" si="5"/>
        <v>0.4916666666666667</v>
      </c>
      <c r="G16" s="494">
        <v>240</v>
      </c>
      <c r="H16" s="117">
        <v>240</v>
      </c>
      <c r="I16" s="494">
        <v>194979</v>
      </c>
      <c r="J16" s="494">
        <v>196673</v>
      </c>
      <c r="K16" s="494">
        <f t="shared" si="3"/>
        <v>169400</v>
      </c>
      <c r="L16" s="495">
        <f t="shared" si="4"/>
        <v>0.51986951091142886</v>
      </c>
      <c r="M16" s="494">
        <f t="shared" si="1"/>
        <v>5742.3728813559319</v>
      </c>
      <c r="N16" s="93"/>
    </row>
    <row r="17" spans="1:14">
      <c r="A17" s="192">
        <v>45527</v>
      </c>
      <c r="B17" s="493" t="s">
        <v>21</v>
      </c>
      <c r="C17" s="493" t="str">
        <f t="shared" si="2"/>
        <v>east</v>
      </c>
      <c r="D17" s="189">
        <v>0.3972222222222222</v>
      </c>
      <c r="E17" s="189">
        <v>0.62777777777777777</v>
      </c>
      <c r="F17" s="193">
        <f t="shared" si="5"/>
        <v>0.23055555555555557</v>
      </c>
      <c r="G17" s="494">
        <v>200</v>
      </c>
      <c r="H17" s="117">
        <v>175</v>
      </c>
      <c r="I17" s="494">
        <v>196675</v>
      </c>
      <c r="J17" s="494">
        <v>197278</v>
      </c>
      <c r="K17" s="494">
        <f t="shared" si="3"/>
        <v>60300</v>
      </c>
      <c r="L17" s="495">
        <f t="shared" si="4"/>
        <v>0.1850539050056621</v>
      </c>
      <c r="M17" s="494">
        <f t="shared" si="1"/>
        <v>4359.0361445783128</v>
      </c>
      <c r="N17" s="93"/>
    </row>
    <row r="18" spans="1:14">
      <c r="A18" s="192">
        <v>45541</v>
      </c>
      <c r="B18" s="493" t="s">
        <v>21</v>
      </c>
      <c r="C18" s="493" t="str">
        <f t="shared" si="2"/>
        <v>east</v>
      </c>
      <c r="D18" s="189">
        <v>0.39791666666666664</v>
      </c>
      <c r="E18" s="189">
        <v>0.68680555555555556</v>
      </c>
      <c r="F18" s="193">
        <f t="shared" si="5"/>
        <v>0.28888888888888892</v>
      </c>
      <c r="G18" s="494">
        <v>190</v>
      </c>
      <c r="H18" s="117">
        <v>245</v>
      </c>
      <c r="I18" s="494">
        <v>197279</v>
      </c>
      <c r="J18" s="494">
        <v>198258</v>
      </c>
      <c r="K18" s="494">
        <f t="shared" si="3"/>
        <v>97900</v>
      </c>
      <c r="L18" s="495">
        <f t="shared" si="4"/>
        <v>0.30044406799426732</v>
      </c>
      <c r="M18" s="494">
        <f t="shared" si="1"/>
        <v>5648.076923076922</v>
      </c>
      <c r="N18" s="93"/>
    </row>
    <row r="19" spans="1:14">
      <c r="A19" s="192">
        <v>45542</v>
      </c>
      <c r="B19" s="492" t="s">
        <v>13</v>
      </c>
      <c r="C19" s="493" t="str">
        <f t="shared" si="2"/>
        <v>west</v>
      </c>
      <c r="D19" s="189">
        <v>0.34930555555555554</v>
      </c>
      <c r="E19" s="189">
        <v>0.67777777777777781</v>
      </c>
      <c r="F19" s="193">
        <f t="shared" si="5"/>
        <v>0.32847222222222228</v>
      </c>
      <c r="G19" s="494">
        <v>190</v>
      </c>
      <c r="H19" s="117">
        <v>210</v>
      </c>
      <c r="I19" s="494">
        <v>198259</v>
      </c>
      <c r="J19" s="494">
        <v>199319</v>
      </c>
      <c r="K19" s="494">
        <f t="shared" si="3"/>
        <v>106000</v>
      </c>
      <c r="L19" s="495">
        <f t="shared" si="4"/>
        <v>0.32530205523383388</v>
      </c>
      <c r="M19" s="494">
        <f t="shared" si="1"/>
        <v>5378.4355179704007</v>
      </c>
      <c r="N19" s="93"/>
    </row>
    <row r="20" spans="1:14">
      <c r="A20" s="192">
        <v>45555</v>
      </c>
      <c r="B20" s="493" t="s">
        <v>21</v>
      </c>
      <c r="C20" s="493" t="str">
        <f t="shared" si="2"/>
        <v>east</v>
      </c>
      <c r="D20" s="189">
        <v>0.6020833333333333</v>
      </c>
      <c r="E20" s="189">
        <v>0.74444444444444446</v>
      </c>
      <c r="F20" s="193">
        <f t="shared" si="5"/>
        <v>0.14236111111111116</v>
      </c>
      <c r="G20" s="494">
        <v>190</v>
      </c>
      <c r="H20" s="117">
        <v>200</v>
      </c>
      <c r="I20" s="494">
        <v>199324</v>
      </c>
      <c r="J20" s="494">
        <v>199653</v>
      </c>
      <c r="K20" s="494">
        <f t="shared" si="3"/>
        <v>32900</v>
      </c>
      <c r="L20" s="495">
        <f t="shared" si="4"/>
        <v>0.10096639261502957</v>
      </c>
      <c r="M20" s="494">
        <f t="shared" si="1"/>
        <v>3851.7073170731692</v>
      </c>
      <c r="N20" s="93" t="s">
        <v>51</v>
      </c>
    </row>
    <row r="21" spans="1:14">
      <c r="A21" s="192">
        <v>45563</v>
      </c>
      <c r="B21" s="492" t="s">
        <v>13</v>
      </c>
      <c r="C21" s="493" t="str">
        <f t="shared" si="2"/>
        <v>west</v>
      </c>
      <c r="D21" s="496"/>
      <c r="E21" s="496"/>
      <c r="F21" s="497">
        <f t="shared" si="5"/>
        <v>0</v>
      </c>
      <c r="G21" s="498"/>
      <c r="H21" s="499"/>
      <c r="I21" s="498"/>
      <c r="J21" s="498"/>
      <c r="K21" s="494">
        <f t="shared" si="3"/>
        <v>0</v>
      </c>
      <c r="L21" s="495">
        <f t="shared" si="4"/>
        <v>0</v>
      </c>
      <c r="M21" s="494" t="e">
        <f t="shared" si="1"/>
        <v>#DIV/0!</v>
      </c>
      <c r="N21" s="93" t="s">
        <v>52</v>
      </c>
    </row>
    <row r="22" spans="1:14">
      <c r="A22" s="192">
        <v>45569</v>
      </c>
      <c r="B22" s="493" t="s">
        <v>21</v>
      </c>
      <c r="C22" s="493" t="str">
        <f t="shared" si="2"/>
        <v>east</v>
      </c>
      <c r="D22" s="189">
        <v>0.49652777777777779</v>
      </c>
      <c r="E22" s="189">
        <v>0.75138888888888888</v>
      </c>
      <c r="F22" s="193">
        <f t="shared" si="5"/>
        <v>0.25486111111111109</v>
      </c>
      <c r="G22" s="494">
        <v>250</v>
      </c>
      <c r="H22" s="117">
        <v>250</v>
      </c>
      <c r="I22" s="494">
        <v>199653</v>
      </c>
      <c r="J22" s="494">
        <v>200597</v>
      </c>
      <c r="K22" s="494">
        <f t="shared" si="3"/>
        <v>94400</v>
      </c>
      <c r="L22" s="495">
        <f t="shared" si="4"/>
        <v>0.28970296239692372</v>
      </c>
      <c r="M22" s="494">
        <f t="shared" si="1"/>
        <v>6173.2970027247957</v>
      </c>
      <c r="N22" s="93"/>
    </row>
    <row r="23" spans="1:14" ht="15" thickBot="1">
      <c r="A23" s="196">
        <v>45583</v>
      </c>
      <c r="B23" s="500" t="s">
        <v>21</v>
      </c>
      <c r="C23" s="500" t="str">
        <f t="shared" si="2"/>
        <v>east</v>
      </c>
      <c r="D23" s="197">
        <v>0.39861111111111114</v>
      </c>
      <c r="E23" s="197">
        <v>0.72013888888888888</v>
      </c>
      <c r="F23" s="198">
        <f t="shared" si="5"/>
        <v>0.32152777777777775</v>
      </c>
      <c r="G23" s="501">
        <v>210</v>
      </c>
      <c r="H23" s="200">
        <v>225</v>
      </c>
      <c r="I23" s="501">
        <v>200597</v>
      </c>
      <c r="J23" s="501">
        <v>201668</v>
      </c>
      <c r="K23" s="501">
        <f t="shared" si="3"/>
        <v>107100</v>
      </c>
      <c r="L23" s="502">
        <f t="shared" si="4"/>
        <v>0.32867783127871325</v>
      </c>
      <c r="M23" s="501">
        <f t="shared" si="1"/>
        <v>5551.6198704103681</v>
      </c>
      <c r="N23" s="96" t="s">
        <v>53</v>
      </c>
    </row>
    <row r="24" spans="1:14" ht="15" thickTop="1">
      <c r="A24" s="503" t="s">
        <v>54</v>
      </c>
      <c r="B24" s="89"/>
      <c r="C24" s="504"/>
      <c r="D24" s="487"/>
      <c r="E24" s="487"/>
      <c r="F24" s="563">
        <f t="shared" ref="F24:L24" si="6">F25/F26</f>
        <v>0.66326194398682048</v>
      </c>
      <c r="G24" s="563"/>
      <c r="H24" s="563"/>
      <c r="I24" s="563"/>
      <c r="J24" s="563"/>
      <c r="K24" s="563">
        <f t="shared" si="6"/>
        <v>0.6811129147948205</v>
      </c>
      <c r="L24" s="564">
        <f t="shared" si="6"/>
        <v>0.6811129147948205</v>
      </c>
    </row>
    <row r="25" spans="1:14">
      <c r="A25" s="188" t="s">
        <v>34</v>
      </c>
      <c r="B25" s="92"/>
      <c r="C25" s="92"/>
      <c r="D25" s="189"/>
      <c r="E25" s="189"/>
      <c r="F25" s="190">
        <f>SUM(F3,F5,F8,F10,F13,F16,F19,F21)</f>
        <v>2.7958333333333334</v>
      </c>
      <c r="G25" s="117"/>
      <c r="H25" s="117"/>
      <c r="I25" s="117"/>
      <c r="J25" s="117"/>
      <c r="K25" s="117">
        <f>SUM(K3,K5,K8,K10,K13,K16,K19,K21)</f>
        <v>902100</v>
      </c>
      <c r="L25" s="191">
        <f xml:space="preserve"> K25/325851</f>
        <v>2.7684432455324672</v>
      </c>
      <c r="M25" s="169"/>
    </row>
    <row r="26" spans="1:14">
      <c r="A26" s="188" t="s">
        <v>35</v>
      </c>
      <c r="B26" s="92"/>
      <c r="C26" s="92"/>
      <c r="D26" s="189"/>
      <c r="E26" s="189"/>
      <c r="F26" s="190">
        <f>SUM(F2,F4,F6:F7,F9,F11:F12,F14:F15,F17:F18,F20,F22:F23)</f>
        <v>4.2152777777777777</v>
      </c>
      <c r="G26" s="117"/>
      <c r="H26" s="117"/>
      <c r="I26" s="117"/>
      <c r="J26" s="117"/>
      <c r="K26" s="117">
        <f>SUM(K2,K4,K6,K7,K9,K11:K12,K14:K15,K17:K18,K20,K22,K23)</f>
        <v>1324450</v>
      </c>
      <c r="L26" s="191">
        <f xml:space="preserve"> K26/325851</f>
        <v>4.0645878024004833</v>
      </c>
    </row>
    <row r="27" spans="1:14" ht="15" thickBot="1">
      <c r="A27" s="196"/>
      <c r="B27" s="95"/>
      <c r="C27" s="95"/>
      <c r="D27" s="197"/>
      <c r="E27" s="197"/>
      <c r="F27" s="198"/>
      <c r="G27" s="199"/>
      <c r="H27" s="200"/>
      <c r="I27" s="199"/>
      <c r="J27" s="199"/>
      <c r="K27" s="201" t="s">
        <v>36</v>
      </c>
      <c r="L27" s="202">
        <f>SUM(L25:L26)</f>
        <v>6.8330310479329501</v>
      </c>
    </row>
    <row r="28" spans="1:14" ht="15" thickTop="1"/>
  </sheetData>
  <autoFilter ref="A1:N1" xr:uid="{AEFD36C4-471D-4B1F-A954-3472B71771D2}">
    <sortState xmlns:xlrd2="http://schemas.microsoft.com/office/spreadsheetml/2017/richdata2" ref="A2:N26">
      <sortCondition ref="A1:A26"/>
    </sortState>
  </autoFilter>
  <pageMargins left="0.7" right="0.7" top="0.75" bottom="0.75" header="0.3" footer="0.3"/>
  <pageSetup orientation="portrait" horizontalDpi="4294967293" verticalDpi="0" r:id="rId1"/>
  <ignoredErrors>
    <ignoredError sqref="G24:L24"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A3B6-43A0-4EAA-B0A1-A842A61C87E4}">
  <dimension ref="A1:N27"/>
  <sheetViews>
    <sheetView workbookViewId="0">
      <selection activeCell="N39" sqref="N39"/>
    </sheetView>
  </sheetViews>
  <sheetFormatPr defaultColWidth="10.7109375" defaultRowHeight="14.45"/>
  <cols>
    <col min="1" max="1" width="25.85546875" style="163" bestFit="1" customWidth="1"/>
    <col min="2" max="2" width="13.42578125" bestFit="1" customWidth="1"/>
    <col min="3" max="3" width="14" bestFit="1" customWidth="1"/>
    <col min="4" max="4" width="12.7109375" style="123" bestFit="1" customWidth="1"/>
    <col min="5" max="5" width="13.28515625" style="123" bestFit="1" customWidth="1"/>
    <col min="6" max="6" width="14.42578125" style="82" bestFit="1" customWidth="1"/>
    <col min="7" max="7" width="15" style="22" bestFit="1" customWidth="1"/>
    <col min="8" max="8" width="19.140625" style="115" bestFit="1" customWidth="1"/>
    <col min="9" max="9" width="32" style="22" bestFit="1" customWidth="1"/>
    <col min="10" max="10" width="30.42578125" style="22" bestFit="1" customWidth="1"/>
    <col min="11" max="11" width="20.42578125" style="22" bestFit="1" customWidth="1"/>
    <col min="12" max="12" width="12.5703125" style="22" bestFit="1" customWidth="1"/>
    <col min="13" max="13" width="13" style="22" bestFit="1" customWidth="1"/>
    <col min="14" max="14" width="96" bestFit="1" customWidth="1"/>
    <col min="15" max="15" width="11.42578125" customWidth="1"/>
  </cols>
  <sheetData>
    <row r="1" spans="1:14" s="103" customFormat="1" ht="30" thickTop="1" thickBot="1">
      <c r="A1" s="183" t="s">
        <v>0</v>
      </c>
      <c r="B1" s="147" t="s">
        <v>1</v>
      </c>
      <c r="C1" s="147" t="s">
        <v>37</v>
      </c>
      <c r="D1" s="148" t="s">
        <v>2</v>
      </c>
      <c r="E1" s="148" t="s">
        <v>3</v>
      </c>
      <c r="F1" s="149" t="s">
        <v>4</v>
      </c>
      <c r="G1" s="164" t="s">
        <v>5</v>
      </c>
      <c r="H1" s="150" t="s">
        <v>6</v>
      </c>
      <c r="I1" s="164" t="s">
        <v>7</v>
      </c>
      <c r="J1" s="164" t="s">
        <v>8</v>
      </c>
      <c r="K1" s="167" t="s">
        <v>9</v>
      </c>
      <c r="L1" s="167" t="s">
        <v>10</v>
      </c>
      <c r="M1" s="167" t="s">
        <v>55</v>
      </c>
      <c r="N1" s="151" t="s">
        <v>12</v>
      </c>
    </row>
    <row r="2" spans="1:14" ht="15" thickTop="1">
      <c r="A2" s="485">
        <v>45767</v>
      </c>
      <c r="B2" s="486" t="s">
        <v>21</v>
      </c>
      <c r="C2" s="486" t="s">
        <v>56</v>
      </c>
      <c r="D2" s="487">
        <v>0.34375</v>
      </c>
      <c r="E2" s="487">
        <v>0.26944444444444443</v>
      </c>
      <c r="F2" s="488">
        <f>(E2-D2)+12</f>
        <v>11.925694444444444</v>
      </c>
      <c r="G2" s="489">
        <v>350</v>
      </c>
      <c r="H2" s="490">
        <v>400</v>
      </c>
      <c r="I2" s="489">
        <v>201790</v>
      </c>
      <c r="J2" s="489">
        <v>207082</v>
      </c>
      <c r="K2" s="489">
        <f>((J2-I2)*100)/2</f>
        <v>264600</v>
      </c>
      <c r="L2" s="491">
        <f xml:space="preserve"> (K2/325851)/2</f>
        <v>0.406013791579587</v>
      </c>
      <c r="M2" s="489">
        <f t="shared" ref="M2:M16" si="0">K2/(F2*60)</f>
        <v>369.78978629243579</v>
      </c>
      <c r="N2" s="90" t="s">
        <v>57</v>
      </c>
    </row>
    <row r="3" spans="1:14">
      <c r="A3" s="192">
        <v>45767</v>
      </c>
      <c r="B3" s="492" t="s">
        <v>13</v>
      </c>
      <c r="C3" s="738" t="s">
        <v>58</v>
      </c>
      <c r="D3" s="189">
        <v>0.34375</v>
      </c>
      <c r="E3" s="189">
        <v>0.26944444444444443</v>
      </c>
      <c r="F3" s="193">
        <f t="shared" ref="F3:F22" si="1">(E3-D3)+12</f>
        <v>11.925694444444444</v>
      </c>
      <c r="G3" s="494">
        <v>350</v>
      </c>
      <c r="H3" s="117">
        <v>400</v>
      </c>
      <c r="I3" s="494">
        <v>201790</v>
      </c>
      <c r="J3" s="494">
        <v>207082</v>
      </c>
      <c r="K3" s="494">
        <f>((J3-I3)*100)/2</f>
        <v>264600</v>
      </c>
      <c r="L3" s="495">
        <f xml:space="preserve"> (K3/325851)/2</f>
        <v>0.406013791579587</v>
      </c>
      <c r="M3" s="494">
        <f t="shared" si="0"/>
        <v>369.78978629243579</v>
      </c>
      <c r="N3" s="93" t="s">
        <v>57</v>
      </c>
    </row>
    <row r="4" spans="1:14">
      <c r="A4" s="192">
        <v>45780</v>
      </c>
      <c r="B4" s="493" t="s">
        <v>21</v>
      </c>
      <c r="C4" s="493" t="s">
        <v>56</v>
      </c>
      <c r="D4" s="189">
        <v>0.79861111111111116</v>
      </c>
      <c r="E4" s="189">
        <v>0.34791666666666665</v>
      </c>
      <c r="F4" s="193">
        <f>(E4-D4)+12</f>
        <v>11.549305555555556</v>
      </c>
      <c r="G4" s="494">
        <v>210</v>
      </c>
      <c r="H4" s="117">
        <v>195</v>
      </c>
      <c r="I4" s="494">
        <v>207088</v>
      </c>
      <c r="J4" s="494">
        <v>208623</v>
      </c>
      <c r="K4" s="494">
        <f>(J4-I4)*100</f>
        <v>153500</v>
      </c>
      <c r="L4" s="495">
        <f t="shared" ref="L4:L22" si="2" xml:space="preserve"> K4/325851</f>
        <v>0.47107420262635374</v>
      </c>
      <c r="M4" s="494">
        <f t="shared" si="0"/>
        <v>221.51404004569778</v>
      </c>
      <c r="N4" s="93" t="s">
        <v>59</v>
      </c>
    </row>
    <row r="5" spans="1:14">
      <c r="A5" s="192">
        <v>45794</v>
      </c>
      <c r="B5" s="492" t="s">
        <v>13</v>
      </c>
      <c r="C5" s="738" t="s">
        <v>58</v>
      </c>
      <c r="D5" s="189">
        <v>0.65</v>
      </c>
      <c r="E5" s="189">
        <v>0.31736111111111109</v>
      </c>
      <c r="F5" s="193">
        <f t="shared" si="1"/>
        <v>11.667361111111111</v>
      </c>
      <c r="G5" s="494">
        <v>200</v>
      </c>
      <c r="H5" s="117">
        <v>190</v>
      </c>
      <c r="I5" s="494">
        <v>208624</v>
      </c>
      <c r="J5" s="494">
        <v>210473</v>
      </c>
      <c r="K5" s="494">
        <f>(J5-I5)*100</f>
        <v>184900</v>
      </c>
      <c r="L5" s="495">
        <f t="shared" si="2"/>
        <v>0.5674372642710932</v>
      </c>
      <c r="M5" s="494">
        <f t="shared" si="0"/>
        <v>264.12713528956613</v>
      </c>
      <c r="N5" s="93" t="s">
        <v>59</v>
      </c>
    </row>
    <row r="6" spans="1:14">
      <c r="A6" s="192">
        <v>45805</v>
      </c>
      <c r="B6" s="493" t="s">
        <v>21</v>
      </c>
      <c r="C6" s="493" t="s">
        <v>56</v>
      </c>
      <c r="D6" s="189">
        <v>0.79027777777777775</v>
      </c>
      <c r="E6" s="189">
        <v>0.3125</v>
      </c>
      <c r="F6" s="193">
        <f t="shared" si="1"/>
        <v>11.522222222222222</v>
      </c>
      <c r="G6" s="494">
        <v>205</v>
      </c>
      <c r="H6" s="117">
        <v>90</v>
      </c>
      <c r="I6" s="494">
        <v>210475</v>
      </c>
      <c r="J6" s="494">
        <v>213045</v>
      </c>
      <c r="K6" s="494">
        <f>((J6-I6)*100)/2</f>
        <v>128500</v>
      </c>
      <c r="L6" s="495">
        <f t="shared" si="2"/>
        <v>0.3943520197881854</v>
      </c>
      <c r="M6" s="494">
        <f t="shared" si="0"/>
        <v>185.87270973963354</v>
      </c>
      <c r="N6" s="93" t="s">
        <v>60</v>
      </c>
    </row>
    <row r="7" spans="1:14">
      <c r="A7" s="192">
        <v>45805</v>
      </c>
      <c r="B7" s="492" t="s">
        <v>13</v>
      </c>
      <c r="C7" s="738" t="s">
        <v>58</v>
      </c>
      <c r="D7" s="189">
        <v>0.79027777777777775</v>
      </c>
      <c r="E7" s="189">
        <v>0.3125</v>
      </c>
      <c r="F7" s="193">
        <f t="shared" si="1"/>
        <v>11.522222222222222</v>
      </c>
      <c r="G7" s="494">
        <v>205</v>
      </c>
      <c r="H7" s="117">
        <v>90</v>
      </c>
      <c r="I7" s="494">
        <v>210475</v>
      </c>
      <c r="J7" s="494">
        <v>213045</v>
      </c>
      <c r="K7" s="494">
        <f>((J7-I7)*100)/2</f>
        <v>128500</v>
      </c>
      <c r="L7" s="495">
        <f t="shared" si="2"/>
        <v>0.3943520197881854</v>
      </c>
      <c r="M7" s="494">
        <f t="shared" si="0"/>
        <v>185.87270973963354</v>
      </c>
      <c r="N7" s="93" t="s">
        <v>60</v>
      </c>
    </row>
    <row r="8" spans="1:14">
      <c r="A8" s="192">
        <v>45821</v>
      </c>
      <c r="B8" s="493" t="s">
        <v>21</v>
      </c>
      <c r="C8" s="493" t="s">
        <v>56</v>
      </c>
      <c r="D8" s="189">
        <v>0.45069444444444445</v>
      </c>
      <c r="E8" s="189">
        <v>0.80277777777777781</v>
      </c>
      <c r="F8" s="193">
        <f t="shared" si="1"/>
        <v>12.352083333333333</v>
      </c>
      <c r="G8" s="494">
        <v>200</v>
      </c>
      <c r="H8" s="117">
        <v>225</v>
      </c>
      <c r="I8" s="494">
        <v>213056</v>
      </c>
      <c r="J8" s="494">
        <v>214194</v>
      </c>
      <c r="K8" s="494">
        <f t="shared" ref="K8:K22" si="3">(J8-I8)*100</f>
        <v>113800</v>
      </c>
      <c r="L8" s="495">
        <f t="shared" si="2"/>
        <v>0.34923937627934237</v>
      </c>
      <c r="M8" s="494">
        <f t="shared" si="0"/>
        <v>153.55034575813798</v>
      </c>
      <c r="N8" s="93" t="s">
        <v>61</v>
      </c>
    </row>
    <row r="9" spans="1:14">
      <c r="A9" s="192">
        <v>45835</v>
      </c>
      <c r="B9" s="492" t="s">
        <v>13</v>
      </c>
      <c r="C9" s="738" t="s">
        <v>58</v>
      </c>
      <c r="D9" s="189">
        <v>0.6479166666666667</v>
      </c>
      <c r="E9" s="189">
        <v>0.32569444444444445</v>
      </c>
      <c r="F9" s="193">
        <f t="shared" si="1"/>
        <v>11.677777777777777</v>
      </c>
      <c r="G9" s="494">
        <v>210</v>
      </c>
      <c r="H9" s="117">
        <v>200</v>
      </c>
      <c r="I9" s="494">
        <v>214195</v>
      </c>
      <c r="J9" s="494">
        <v>216105</v>
      </c>
      <c r="K9" s="494">
        <f t="shared" si="3"/>
        <v>191000</v>
      </c>
      <c r="L9" s="495">
        <f t="shared" si="2"/>
        <v>0.58615747688360631</v>
      </c>
      <c r="M9" s="494">
        <f t="shared" si="0"/>
        <v>272.59752616555664</v>
      </c>
      <c r="N9" s="93"/>
    </row>
    <row r="10" spans="1:14">
      <c r="A10" s="192">
        <v>45836</v>
      </c>
      <c r="B10" s="493" t="s">
        <v>21</v>
      </c>
      <c r="C10" s="493" t="s">
        <v>56</v>
      </c>
      <c r="D10" s="189">
        <v>0.36805555555555558</v>
      </c>
      <c r="E10" s="189">
        <v>0.67708333333333337</v>
      </c>
      <c r="F10" s="193">
        <f t="shared" si="1"/>
        <v>12.309027777777779</v>
      </c>
      <c r="G10" s="494">
        <v>200</v>
      </c>
      <c r="H10" s="117">
        <v>120</v>
      </c>
      <c r="I10" s="494">
        <v>216105</v>
      </c>
      <c r="J10" s="494">
        <v>216976</v>
      </c>
      <c r="K10" s="494">
        <f t="shared" si="3"/>
        <v>87100</v>
      </c>
      <c r="L10" s="495">
        <f t="shared" si="2"/>
        <v>0.26730008500817859</v>
      </c>
      <c r="M10" s="494">
        <f t="shared" si="0"/>
        <v>117.93511988716502</v>
      </c>
      <c r="N10" s="93"/>
    </row>
    <row r="11" spans="1:14">
      <c r="A11" s="192">
        <v>45849</v>
      </c>
      <c r="B11" s="493" t="s">
        <v>21</v>
      </c>
      <c r="C11" s="493" t="s">
        <v>56</v>
      </c>
      <c r="D11" s="189">
        <v>0.35416666666666669</v>
      </c>
      <c r="E11" s="189">
        <v>0.7583333333333333</v>
      </c>
      <c r="F11" s="193">
        <f t="shared" si="1"/>
        <v>12.404166666666667</v>
      </c>
      <c r="G11" s="494">
        <v>190</v>
      </c>
      <c r="H11" s="117">
        <v>180</v>
      </c>
      <c r="I11" s="494">
        <v>216979</v>
      </c>
      <c r="J11" s="494">
        <v>217907</v>
      </c>
      <c r="K11" s="494">
        <f t="shared" si="3"/>
        <v>92800</v>
      </c>
      <c r="L11" s="495">
        <f t="shared" si="2"/>
        <v>0.28479274269528099</v>
      </c>
      <c r="M11" s="494">
        <f t="shared" si="0"/>
        <v>124.68928451461203</v>
      </c>
      <c r="N11" s="93"/>
    </row>
    <row r="12" spans="1:14">
      <c r="A12" s="192">
        <v>45864</v>
      </c>
      <c r="B12" s="493" t="s">
        <v>21</v>
      </c>
      <c r="C12" s="493" t="s">
        <v>56</v>
      </c>
      <c r="D12" s="189">
        <v>0.36458333333333331</v>
      </c>
      <c r="E12" s="189">
        <v>0.74305555555555558</v>
      </c>
      <c r="F12" s="193">
        <f t="shared" si="1"/>
        <v>12.378472222222221</v>
      </c>
      <c r="G12" s="494">
        <v>350</v>
      </c>
      <c r="H12" s="117">
        <v>290</v>
      </c>
      <c r="I12" s="494">
        <v>217908</v>
      </c>
      <c r="J12" s="494">
        <v>220037</v>
      </c>
      <c r="K12" s="494">
        <f>((J12-I12)*100)/2</f>
        <v>106450</v>
      </c>
      <c r="L12" s="495">
        <f t="shared" si="2"/>
        <v>0.32668305452492091</v>
      </c>
      <c r="M12" s="494">
        <f t="shared" si="0"/>
        <v>143.32678821879384</v>
      </c>
      <c r="N12" s="93"/>
    </row>
    <row r="13" spans="1:14">
      <c r="A13" s="192">
        <v>45864</v>
      </c>
      <c r="B13" s="492" t="s">
        <v>13</v>
      </c>
      <c r="C13" s="738" t="s">
        <v>58</v>
      </c>
      <c r="D13" s="189">
        <v>0.36458333333333331</v>
      </c>
      <c r="E13" s="189">
        <v>0.74305555555555558</v>
      </c>
      <c r="F13" s="193">
        <f t="shared" si="1"/>
        <v>12.378472222222221</v>
      </c>
      <c r="G13" s="494">
        <v>350</v>
      </c>
      <c r="H13" s="117">
        <v>290</v>
      </c>
      <c r="I13" s="494">
        <v>217908</v>
      </c>
      <c r="J13" s="494">
        <v>220037</v>
      </c>
      <c r="K13" s="494">
        <f>((J13-I13)*100)/2</f>
        <v>106450</v>
      </c>
      <c r="L13" s="495">
        <f t="shared" si="2"/>
        <v>0.32668305452492091</v>
      </c>
      <c r="M13" s="494">
        <f t="shared" si="0"/>
        <v>143.32678821879384</v>
      </c>
      <c r="N13" s="93"/>
    </row>
    <row r="14" spans="1:14">
      <c r="A14" s="192">
        <v>45877</v>
      </c>
      <c r="B14" s="493" t="s">
        <v>21</v>
      </c>
      <c r="C14" s="493" t="s">
        <v>56</v>
      </c>
      <c r="D14" s="189">
        <v>0.55138888888888893</v>
      </c>
      <c r="E14" s="189">
        <v>0.81111111111111112</v>
      </c>
      <c r="F14" s="193">
        <f t="shared" si="1"/>
        <v>12.259722222222223</v>
      </c>
      <c r="G14" s="494">
        <v>150</v>
      </c>
      <c r="H14" s="117">
        <v>240</v>
      </c>
      <c r="I14" s="494">
        <v>220037</v>
      </c>
      <c r="J14" s="494">
        <v>220812</v>
      </c>
      <c r="K14" s="494">
        <f>(J14-I14)*100</f>
        <v>77500</v>
      </c>
      <c r="L14" s="495">
        <f t="shared" si="2"/>
        <v>0.23783876679832194</v>
      </c>
      <c r="M14" s="494">
        <f t="shared" si="0"/>
        <v>105.35855896680638</v>
      </c>
      <c r="N14" s="93"/>
    </row>
    <row r="15" spans="1:14">
      <c r="A15" s="192">
        <v>45891</v>
      </c>
      <c r="B15" s="493" t="s">
        <v>21</v>
      </c>
      <c r="C15" s="493" t="s">
        <v>56</v>
      </c>
      <c r="D15" s="189">
        <v>0.37986111111111109</v>
      </c>
      <c r="E15" s="189">
        <v>0.7944444444444444</v>
      </c>
      <c r="F15" s="193">
        <f t="shared" si="1"/>
        <v>12.414583333333333</v>
      </c>
      <c r="G15" s="494">
        <v>200</v>
      </c>
      <c r="H15" s="117">
        <v>300</v>
      </c>
      <c r="I15" s="494">
        <v>220815</v>
      </c>
      <c r="J15" s="494">
        <v>222040</v>
      </c>
      <c r="K15" s="494">
        <f>((J15-I15)*100)/2</f>
        <v>61250</v>
      </c>
      <c r="L15" s="495">
        <f t="shared" si="2"/>
        <v>0.1879693479535125</v>
      </c>
      <c r="M15" s="494">
        <f t="shared" si="0"/>
        <v>82.228561839234771</v>
      </c>
      <c r="N15" s="93" t="s">
        <v>62</v>
      </c>
    </row>
    <row r="16" spans="1:14">
      <c r="A16" s="192">
        <v>45891</v>
      </c>
      <c r="B16" s="492" t="s">
        <v>13</v>
      </c>
      <c r="C16" s="738" t="s">
        <v>58</v>
      </c>
      <c r="D16" s="189">
        <v>0.37986111111111109</v>
      </c>
      <c r="E16" s="189">
        <v>0.7944444444444444</v>
      </c>
      <c r="F16" s="193">
        <f t="shared" si="1"/>
        <v>12.414583333333333</v>
      </c>
      <c r="G16" s="494">
        <v>200</v>
      </c>
      <c r="H16" s="117">
        <v>300</v>
      </c>
      <c r="I16" s="494">
        <v>220815</v>
      </c>
      <c r="J16" s="494">
        <v>222040</v>
      </c>
      <c r="K16" s="494">
        <f>((J16-I16)*100)/2</f>
        <v>61250</v>
      </c>
      <c r="L16" s="495">
        <f t="shared" si="2"/>
        <v>0.1879693479535125</v>
      </c>
      <c r="M16" s="494">
        <f t="shared" si="0"/>
        <v>82.228561839234771</v>
      </c>
      <c r="N16" s="93" t="s">
        <v>62</v>
      </c>
    </row>
    <row r="17" spans="1:14">
      <c r="A17" s="192">
        <v>45906</v>
      </c>
      <c r="B17" s="493" t="s">
        <v>21</v>
      </c>
      <c r="C17" s="493" t="s">
        <v>56</v>
      </c>
      <c r="D17" s="189"/>
      <c r="E17" s="189"/>
      <c r="F17" s="193">
        <f t="shared" si="1"/>
        <v>12</v>
      </c>
      <c r="G17" s="494"/>
      <c r="H17" s="117"/>
      <c r="I17" s="494"/>
      <c r="J17" s="494"/>
      <c r="K17" s="494">
        <f t="shared" si="3"/>
        <v>0</v>
      </c>
      <c r="L17" s="495">
        <f t="shared" si="2"/>
        <v>0</v>
      </c>
      <c r="M17" s="494">
        <v>0</v>
      </c>
      <c r="N17" s="93" t="s">
        <v>63</v>
      </c>
    </row>
    <row r="18" spans="1:14">
      <c r="A18" s="192">
        <v>45920</v>
      </c>
      <c r="B18" s="493" t="s">
        <v>21</v>
      </c>
      <c r="C18" s="493" t="s">
        <v>56</v>
      </c>
      <c r="D18" s="189">
        <v>0.44583333333333336</v>
      </c>
      <c r="E18" s="189">
        <v>0.72986111111111107</v>
      </c>
      <c r="F18" s="193">
        <f t="shared" si="1"/>
        <v>12.284027777777778</v>
      </c>
      <c r="G18" s="494">
        <v>160</v>
      </c>
      <c r="H18" s="117">
        <v>175</v>
      </c>
      <c r="I18" s="494">
        <v>220045</v>
      </c>
      <c r="J18" s="494">
        <v>223489</v>
      </c>
      <c r="K18" s="494">
        <f>((J18-I18)*100)/2</f>
        <v>172200</v>
      </c>
      <c r="L18" s="495">
        <f t="shared" si="2"/>
        <v>0.52846239538930373</v>
      </c>
      <c r="M18" s="494">
        <f>K18/(F18*60)</f>
        <v>233.63672338741588</v>
      </c>
      <c r="N18" s="93" t="s">
        <v>64</v>
      </c>
    </row>
    <row r="19" spans="1:14">
      <c r="A19" s="192">
        <v>45920</v>
      </c>
      <c r="B19" s="492" t="s">
        <v>13</v>
      </c>
      <c r="C19" s="738" t="s">
        <v>58</v>
      </c>
      <c r="D19" s="189">
        <v>0.44583333333333336</v>
      </c>
      <c r="E19" s="189">
        <v>0.72986111111111107</v>
      </c>
      <c r="F19" s="193">
        <f t="shared" si="1"/>
        <v>12.284027777777778</v>
      </c>
      <c r="G19" s="494">
        <v>160</v>
      </c>
      <c r="H19" s="117">
        <v>175</v>
      </c>
      <c r="I19" s="494">
        <v>220045</v>
      </c>
      <c r="J19" s="494">
        <v>223489</v>
      </c>
      <c r="K19" s="494">
        <f>((J19-I19)*100)/2</f>
        <v>172200</v>
      </c>
      <c r="L19" s="495">
        <f t="shared" si="2"/>
        <v>0.52846239538930373</v>
      </c>
      <c r="M19" s="494">
        <f>K19/(F19*60)</f>
        <v>233.63672338741588</v>
      </c>
      <c r="N19" s="93" t="s">
        <v>64</v>
      </c>
    </row>
    <row r="20" spans="1:14">
      <c r="A20" s="192">
        <v>45934</v>
      </c>
      <c r="B20" s="493" t="s">
        <v>21</v>
      </c>
      <c r="C20" s="493" t="s">
        <v>56</v>
      </c>
      <c r="D20" s="189">
        <v>0.42499999999999999</v>
      </c>
      <c r="E20" s="189">
        <v>0.71250000000000002</v>
      </c>
      <c r="F20" s="193">
        <f t="shared" si="1"/>
        <v>12.2875</v>
      </c>
      <c r="G20" s="494">
        <v>250</v>
      </c>
      <c r="H20" s="117">
        <v>250</v>
      </c>
      <c r="I20" s="494">
        <v>223491</v>
      </c>
      <c r="J20" s="494">
        <v>224527</v>
      </c>
      <c r="K20" s="494">
        <f t="shared" si="3"/>
        <v>103600</v>
      </c>
      <c r="L20" s="495">
        <f t="shared" si="2"/>
        <v>0.31793672568136971</v>
      </c>
      <c r="M20" s="494">
        <f>K20/(F20*60)</f>
        <v>140.52221091895558</v>
      </c>
      <c r="N20" s="93"/>
    </row>
    <row r="21" spans="1:14">
      <c r="A21" s="192">
        <v>45948</v>
      </c>
      <c r="B21" s="493" t="s">
        <v>21</v>
      </c>
      <c r="C21" s="493" t="s">
        <v>56</v>
      </c>
      <c r="D21" s="189"/>
      <c r="E21" s="189"/>
      <c r="F21" s="193">
        <f t="shared" si="1"/>
        <v>12</v>
      </c>
      <c r="G21" s="494"/>
      <c r="H21" s="117"/>
      <c r="I21" s="494"/>
      <c r="J21" s="494"/>
      <c r="K21" s="494"/>
      <c r="L21" s="495">
        <f t="shared" si="2"/>
        <v>0</v>
      </c>
      <c r="M21" s="494">
        <f>K21/(F21*60)</f>
        <v>0</v>
      </c>
      <c r="N21" s="93"/>
    </row>
    <row r="22" spans="1:14" ht="15" thickBot="1">
      <c r="A22" s="196">
        <v>45948</v>
      </c>
      <c r="B22" s="716" t="s">
        <v>13</v>
      </c>
      <c r="C22" s="739" t="s">
        <v>58</v>
      </c>
      <c r="D22" s="197"/>
      <c r="E22" s="197"/>
      <c r="F22" s="198">
        <f t="shared" si="1"/>
        <v>12</v>
      </c>
      <c r="G22" s="501"/>
      <c r="H22" s="200"/>
      <c r="I22" s="501"/>
      <c r="J22" s="501"/>
      <c r="K22" s="501">
        <f t="shared" si="3"/>
        <v>0</v>
      </c>
      <c r="L22" s="502">
        <f t="shared" si="2"/>
        <v>0</v>
      </c>
      <c r="M22" s="501">
        <f>K22/(F22*60)</f>
        <v>0</v>
      </c>
      <c r="N22" s="96"/>
    </row>
    <row r="23" spans="1:14" ht="15" thickTop="1">
      <c r="A23" s="711" t="s">
        <v>54</v>
      </c>
      <c r="B23" s="682"/>
      <c r="C23" s="712"/>
      <c r="D23" s="713"/>
      <c r="E23" s="713"/>
      <c r="F23" s="729">
        <f>F24/F25</f>
        <v>0.60797819165099598</v>
      </c>
      <c r="G23" s="714"/>
      <c r="H23" s="714"/>
      <c r="I23" s="714"/>
      <c r="J23" s="714"/>
      <c r="K23" s="714">
        <f>K24/K25</f>
        <v>0.81458899581282596</v>
      </c>
      <c r="L23" s="715">
        <f>L24/L25</f>
        <v>0.81458899581282607</v>
      </c>
    </row>
    <row r="24" spans="1:14">
      <c r="A24" s="188" t="s">
        <v>34</v>
      </c>
      <c r="B24" s="92"/>
      <c r="C24" s="92"/>
      <c r="D24" s="189"/>
      <c r="E24" s="189"/>
      <c r="F24" s="730">
        <f>SUM(F3,F5,F7,F9,F13,F16,F19,F22)</f>
        <v>95.870138888888889</v>
      </c>
      <c r="G24" s="117"/>
      <c r="H24" s="117"/>
      <c r="I24" s="117"/>
      <c r="J24" s="117"/>
      <c r="K24" s="117">
        <f>SUM(K3,K5,K7,K9,K13,K16,K19,K22)</f>
        <v>1108900</v>
      </c>
      <c r="L24" s="191">
        <f xml:space="preserve"> K24/325851</f>
        <v>3.4030891419697959</v>
      </c>
      <c r="M24" s="169"/>
    </row>
    <row r="25" spans="1:14">
      <c r="A25" s="188" t="s">
        <v>35</v>
      </c>
      <c r="B25" s="92"/>
      <c r="C25" s="92"/>
      <c r="D25" s="189"/>
      <c r="E25" s="189"/>
      <c r="F25" s="730">
        <f>SUM(F2,F4,F6,F8,F10:F12,F14:F15,F17:F18,F20:F21)</f>
        <v>157.68680555555554</v>
      </c>
      <c r="G25" s="117"/>
      <c r="H25" s="117"/>
      <c r="I25" s="117"/>
      <c r="J25" s="117"/>
      <c r="K25" s="117">
        <f>SUM(K2,K4,K6,K8,K10:K12,K14:K15,K17,K18,K20,K21)</f>
        <v>1361300</v>
      </c>
      <c r="L25" s="191">
        <f xml:space="preserve"> K25/325851</f>
        <v>4.1776762999039434</v>
      </c>
    </row>
    <row r="26" spans="1:14" ht="15" thickBot="1">
      <c r="A26" s="733"/>
      <c r="B26" s="734"/>
      <c r="C26" s="734"/>
      <c r="D26" s="735"/>
      <c r="E26" s="735"/>
      <c r="F26" s="736"/>
      <c r="G26" s="737"/>
      <c r="H26" s="120"/>
      <c r="I26" s="737"/>
      <c r="J26" s="737"/>
      <c r="K26" s="731" t="s">
        <v>36</v>
      </c>
      <c r="L26" s="732">
        <f>SUM(L24:L25)</f>
        <v>7.5807654418737389</v>
      </c>
    </row>
    <row r="27" spans="1:14" ht="15" thickTop="1"/>
  </sheetData>
  <autoFilter ref="A1:N1" xr:uid="{AEFD36C4-471D-4B1F-A954-3472B71771D2}">
    <sortState xmlns:xlrd2="http://schemas.microsoft.com/office/spreadsheetml/2017/richdata2" ref="A2:N26">
      <sortCondition ref="A1:A26"/>
    </sortState>
  </autoFilter>
  <sortState xmlns:xlrd2="http://schemas.microsoft.com/office/spreadsheetml/2017/richdata2" ref="A3:N22">
    <sortCondition ref="A3:A22"/>
  </sortState>
  <pageMargins left="0.7" right="0.7" top="0.75" bottom="0.75" header="0.3" footer="0.3"/>
  <pageSetup orientation="portrait" horizontalDpi="4294967293" verticalDpi="0" r:id="rId1"/>
  <ignoredErrors>
    <ignoredError sqref="K14 K17 L2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12B3F-FE21-47C4-AD73-E653D9324280}">
  <dimension ref="A1:J5"/>
  <sheetViews>
    <sheetView workbookViewId="0">
      <selection activeCell="E13" sqref="E13"/>
    </sheetView>
  </sheetViews>
  <sheetFormatPr defaultRowHeight="14.45"/>
  <cols>
    <col min="1" max="1" width="23.140625" style="505" bestFit="1" customWidth="1"/>
    <col min="2" max="2" width="10.7109375" bestFit="1" customWidth="1"/>
    <col min="3" max="3" width="8.42578125" style="225" bestFit="1" customWidth="1"/>
    <col min="4" max="4" width="12.5703125" style="225" bestFit="1" customWidth="1"/>
    <col min="5" max="5" width="8.42578125" style="225" bestFit="1" customWidth="1"/>
    <col min="6" max="6" width="12.5703125" style="225" bestFit="1" customWidth="1"/>
    <col min="7" max="7" width="8.42578125" style="225" bestFit="1" customWidth="1"/>
    <col min="8" max="8" width="12.5703125" style="225" bestFit="1" customWidth="1"/>
    <col min="9" max="9" width="8.42578125" style="225" bestFit="1" customWidth="1"/>
    <col min="10" max="10" width="12.5703125" style="225" bestFit="1" customWidth="1"/>
  </cols>
  <sheetData>
    <row r="1" spans="1:10" ht="15" thickTop="1">
      <c r="A1" s="510">
        <v>45162</v>
      </c>
      <c r="B1" s="511" t="s">
        <v>65</v>
      </c>
      <c r="C1" s="512" t="s">
        <v>66</v>
      </c>
      <c r="D1" s="512" t="s">
        <v>67</v>
      </c>
      <c r="E1" s="512" t="s">
        <v>68</v>
      </c>
      <c r="F1" s="512" t="s">
        <v>67</v>
      </c>
      <c r="G1" s="512" t="s">
        <v>69</v>
      </c>
      <c r="H1" s="512" t="s">
        <v>67</v>
      </c>
      <c r="I1" s="512" t="s">
        <v>70</v>
      </c>
      <c r="J1" s="513" t="s">
        <v>67</v>
      </c>
    </row>
    <row r="2" spans="1:10">
      <c r="A2" s="508"/>
      <c r="B2" s="92">
        <v>5</v>
      </c>
      <c r="C2" s="263">
        <v>2.6</v>
      </c>
      <c r="D2" s="263">
        <v>31.2</v>
      </c>
      <c r="E2" s="263">
        <v>4.4000000000000004</v>
      </c>
      <c r="F2" s="263">
        <v>52.8</v>
      </c>
      <c r="G2" s="263">
        <v>3.5</v>
      </c>
      <c r="H2" s="263">
        <v>42</v>
      </c>
      <c r="I2" s="263">
        <v>4.8</v>
      </c>
      <c r="J2" s="506">
        <v>57.6</v>
      </c>
    </row>
    <row r="3" spans="1:10">
      <c r="A3" s="508"/>
      <c r="B3" s="92">
        <v>15</v>
      </c>
      <c r="C3" s="263">
        <v>4.7</v>
      </c>
      <c r="D3" s="263">
        <v>18.8</v>
      </c>
      <c r="E3" s="263">
        <v>7.2</v>
      </c>
      <c r="F3" s="263">
        <v>28.8</v>
      </c>
      <c r="G3" s="263">
        <v>5.7</v>
      </c>
      <c r="H3" s="263">
        <v>22.8</v>
      </c>
      <c r="I3" s="263">
        <v>8.4</v>
      </c>
      <c r="J3" s="506">
        <v>33.6</v>
      </c>
    </row>
    <row r="4" spans="1:10" ht="15" thickBot="1">
      <c r="A4" s="509"/>
      <c r="B4" s="95">
        <v>30</v>
      </c>
      <c r="C4" s="251">
        <v>6.3</v>
      </c>
      <c r="D4" s="251">
        <v>12.6</v>
      </c>
      <c r="E4" s="251">
        <v>9.1</v>
      </c>
      <c r="F4" s="251">
        <v>18.2</v>
      </c>
      <c r="G4" s="251">
        <v>8</v>
      </c>
      <c r="H4" s="251">
        <v>16</v>
      </c>
      <c r="I4" s="251">
        <v>8.8000000000000007</v>
      </c>
      <c r="J4" s="507">
        <v>17.600000000000001</v>
      </c>
    </row>
    <row r="5" spans="1:10" ht="15" thickTop="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DE7A8-105F-4AFF-B58C-53FF1AD708A6}">
  <dimension ref="A1:D45"/>
  <sheetViews>
    <sheetView workbookViewId="0">
      <pane xSplit="1" ySplit="2" topLeftCell="B5" activePane="bottomRight" state="frozen"/>
      <selection pane="bottomRight" activeCell="D55" sqref="D55"/>
      <selection pane="bottomLeft" activeCell="A3" sqref="A3"/>
      <selection pane="topRight" activeCell="B1" sqref="B1"/>
    </sheetView>
  </sheetViews>
  <sheetFormatPr defaultColWidth="8.85546875" defaultRowHeight="14.45"/>
  <cols>
    <col min="1" max="1" width="27" style="62" bestFit="1" customWidth="1"/>
    <col min="2" max="2" width="70.7109375" bestFit="1" customWidth="1"/>
    <col min="3" max="3" width="39.140625" bestFit="1" customWidth="1"/>
    <col min="4" max="4" width="86.7109375" bestFit="1" customWidth="1"/>
  </cols>
  <sheetData>
    <row r="1" spans="1:4" ht="18.95" thickTop="1">
      <c r="A1" s="895" t="s">
        <v>71</v>
      </c>
      <c r="B1" s="896"/>
      <c r="C1" s="896"/>
      <c r="D1" s="897"/>
    </row>
    <row r="2" spans="1:4" s="67" customFormat="1" ht="18.95" thickBot="1">
      <c r="A2" s="514" t="s">
        <v>0</v>
      </c>
      <c r="B2" s="515" t="s">
        <v>72</v>
      </c>
      <c r="C2" s="515" t="s">
        <v>73</v>
      </c>
      <c r="D2" s="516" t="s">
        <v>12</v>
      </c>
    </row>
    <row r="3" spans="1:4" ht="15" thickTop="1">
      <c r="A3" s="88">
        <v>44965</v>
      </c>
      <c r="B3" s="89" t="s">
        <v>74</v>
      </c>
      <c r="C3" s="89"/>
      <c r="D3" s="90" t="s">
        <v>75</v>
      </c>
    </row>
    <row r="4" spans="1:4">
      <c r="A4" s="91">
        <v>44972</v>
      </c>
      <c r="B4" s="92" t="s">
        <v>76</v>
      </c>
      <c r="C4" s="92" t="s">
        <v>77</v>
      </c>
      <c r="D4" s="93" t="s">
        <v>78</v>
      </c>
    </row>
    <row r="5" spans="1:4">
      <c r="A5" s="91">
        <v>44978</v>
      </c>
      <c r="B5" s="92" t="s">
        <v>79</v>
      </c>
      <c r="C5" s="92" t="s">
        <v>80</v>
      </c>
      <c r="D5" s="93" t="s">
        <v>81</v>
      </c>
    </row>
    <row r="6" spans="1:4">
      <c r="A6" s="91">
        <v>44984</v>
      </c>
      <c r="B6" s="92" t="s">
        <v>82</v>
      </c>
      <c r="C6" s="92" t="s">
        <v>77</v>
      </c>
      <c r="D6" s="93" t="s">
        <v>83</v>
      </c>
    </row>
    <row r="7" spans="1:4">
      <c r="A7" s="91">
        <v>44986</v>
      </c>
      <c r="B7" s="92" t="s">
        <v>84</v>
      </c>
      <c r="C7" s="92" t="s">
        <v>77</v>
      </c>
      <c r="D7" s="93" t="s">
        <v>85</v>
      </c>
    </row>
    <row r="8" spans="1:4">
      <c r="A8" s="91">
        <v>45006</v>
      </c>
      <c r="B8" s="92" t="s">
        <v>86</v>
      </c>
      <c r="C8" s="92" t="s">
        <v>87</v>
      </c>
      <c r="D8" s="93" t="s">
        <v>88</v>
      </c>
    </row>
    <row r="9" spans="1:4">
      <c r="A9" s="91">
        <v>45009</v>
      </c>
      <c r="B9" s="92" t="s">
        <v>89</v>
      </c>
      <c r="C9" s="92" t="s">
        <v>90</v>
      </c>
      <c r="D9" s="93"/>
    </row>
    <row r="10" spans="1:4">
      <c r="A10" s="91">
        <v>45055</v>
      </c>
      <c r="B10" s="92" t="s">
        <v>91</v>
      </c>
      <c r="C10" s="92" t="s">
        <v>92</v>
      </c>
      <c r="D10" s="93"/>
    </row>
    <row r="11" spans="1:4">
      <c r="A11" s="91">
        <v>45058</v>
      </c>
      <c r="B11" s="92" t="s">
        <v>93</v>
      </c>
      <c r="C11" s="92" t="s">
        <v>94</v>
      </c>
      <c r="D11" s="93"/>
    </row>
    <row r="12" spans="1:4">
      <c r="A12" s="91">
        <v>45070</v>
      </c>
      <c r="B12" s="92" t="s">
        <v>95</v>
      </c>
      <c r="C12" s="92"/>
      <c r="D12" s="93"/>
    </row>
    <row r="13" spans="1:4">
      <c r="A13" s="91">
        <v>45077</v>
      </c>
      <c r="B13" s="92" t="s">
        <v>96</v>
      </c>
      <c r="C13" s="92" t="s">
        <v>97</v>
      </c>
      <c r="D13" s="93" t="s">
        <v>98</v>
      </c>
    </row>
    <row r="14" spans="1:4">
      <c r="A14" s="91">
        <v>45121</v>
      </c>
      <c r="B14" s="92" t="s">
        <v>99</v>
      </c>
      <c r="C14" s="92" t="s">
        <v>97</v>
      </c>
      <c r="D14" s="93" t="s">
        <v>98</v>
      </c>
    </row>
    <row r="15" spans="1:4">
      <c r="A15" s="91">
        <v>45127</v>
      </c>
      <c r="B15" s="92" t="s">
        <v>100</v>
      </c>
      <c r="C15" s="92" t="s">
        <v>101</v>
      </c>
      <c r="D15" s="93" t="s">
        <v>102</v>
      </c>
    </row>
    <row r="16" spans="1:4">
      <c r="A16" s="91">
        <v>45138</v>
      </c>
      <c r="B16" s="92" t="s">
        <v>103</v>
      </c>
      <c r="C16" s="92" t="s">
        <v>104</v>
      </c>
      <c r="D16" s="93"/>
    </row>
    <row r="17" spans="1:4">
      <c r="A17" s="91">
        <v>45169</v>
      </c>
      <c r="B17" s="92" t="s">
        <v>105</v>
      </c>
      <c r="C17" s="92" t="s">
        <v>97</v>
      </c>
      <c r="D17" s="93" t="s">
        <v>98</v>
      </c>
    </row>
    <row r="18" spans="1:4">
      <c r="A18" s="91">
        <v>45213</v>
      </c>
      <c r="B18" s="92" t="s">
        <v>106</v>
      </c>
      <c r="C18" s="92" t="s">
        <v>97</v>
      </c>
      <c r="D18" s="93" t="s">
        <v>98</v>
      </c>
    </row>
    <row r="19" spans="1:4">
      <c r="A19" s="91">
        <v>45231</v>
      </c>
      <c r="B19" s="92" t="s">
        <v>107</v>
      </c>
      <c r="C19" s="92" t="s">
        <v>90</v>
      </c>
      <c r="D19" s="93"/>
    </row>
    <row r="20" spans="1:4">
      <c r="A20" s="91">
        <v>45275</v>
      </c>
      <c r="B20" s="92" t="s">
        <v>108</v>
      </c>
      <c r="C20" s="92" t="s">
        <v>97</v>
      </c>
      <c r="D20" s="93"/>
    </row>
    <row r="21" spans="1:4">
      <c r="A21" s="91">
        <v>45352</v>
      </c>
      <c r="B21" s="92" t="s">
        <v>74</v>
      </c>
      <c r="C21" s="92" t="s">
        <v>104</v>
      </c>
      <c r="D21" s="93"/>
    </row>
    <row r="22" spans="1:4">
      <c r="A22" s="91">
        <v>45352</v>
      </c>
      <c r="B22" s="92" t="s">
        <v>109</v>
      </c>
      <c r="C22" s="92" t="s">
        <v>110</v>
      </c>
      <c r="D22" s="93"/>
    </row>
    <row r="23" spans="1:4">
      <c r="A23" s="91">
        <v>45358</v>
      </c>
      <c r="B23" s="92" t="s">
        <v>76</v>
      </c>
      <c r="C23" s="92" t="s">
        <v>111</v>
      </c>
      <c r="D23" s="93"/>
    </row>
    <row r="24" spans="1:4">
      <c r="A24" s="91">
        <v>45376</v>
      </c>
      <c r="B24" s="92" t="s">
        <v>89</v>
      </c>
      <c r="C24" s="92" t="s">
        <v>104</v>
      </c>
      <c r="D24" s="93"/>
    </row>
    <row r="25" spans="1:4">
      <c r="A25" s="91">
        <v>45380</v>
      </c>
      <c r="B25" s="92" t="s">
        <v>112</v>
      </c>
      <c r="C25" s="92" t="s">
        <v>113</v>
      </c>
      <c r="D25" s="93"/>
    </row>
    <row r="26" spans="1:4">
      <c r="A26" s="91">
        <v>45383</v>
      </c>
      <c r="B26" s="92" t="s">
        <v>109</v>
      </c>
      <c r="C26" s="92" t="s">
        <v>110</v>
      </c>
      <c r="D26" s="93" t="s">
        <v>114</v>
      </c>
    </row>
    <row r="27" spans="1:4">
      <c r="A27" s="91">
        <v>45391</v>
      </c>
      <c r="B27" s="92" t="s">
        <v>115</v>
      </c>
      <c r="C27" s="92" t="s">
        <v>104</v>
      </c>
      <c r="D27" s="93"/>
    </row>
    <row r="28" spans="1:4">
      <c r="A28" s="91">
        <v>45397</v>
      </c>
      <c r="B28" s="92" t="s">
        <v>116</v>
      </c>
      <c r="C28" s="92" t="s">
        <v>111</v>
      </c>
      <c r="D28" s="93" t="s">
        <v>117</v>
      </c>
    </row>
    <row r="29" spans="1:4">
      <c r="A29" s="91">
        <v>45401</v>
      </c>
      <c r="B29" s="92" t="s">
        <v>118</v>
      </c>
      <c r="C29" s="92" t="s">
        <v>104</v>
      </c>
      <c r="D29" s="93"/>
    </row>
    <row r="30" spans="1:4">
      <c r="A30" s="91">
        <v>45413</v>
      </c>
      <c r="B30" s="92" t="s">
        <v>109</v>
      </c>
      <c r="C30" s="92" t="s">
        <v>110</v>
      </c>
      <c r="D30" s="93"/>
    </row>
    <row r="31" spans="1:4">
      <c r="A31" s="91">
        <v>45443</v>
      </c>
      <c r="B31" s="92" t="s">
        <v>96</v>
      </c>
      <c r="C31" s="92" t="s">
        <v>104</v>
      </c>
      <c r="D31" s="93" t="s">
        <v>119</v>
      </c>
    </row>
    <row r="32" spans="1:4">
      <c r="A32" s="91">
        <v>45444</v>
      </c>
      <c r="B32" s="92" t="s">
        <v>109</v>
      </c>
      <c r="C32" s="92" t="s">
        <v>110</v>
      </c>
      <c r="D32" s="93"/>
    </row>
    <row r="33" spans="1:4">
      <c r="A33" s="91">
        <v>45444</v>
      </c>
      <c r="B33" s="92" t="s">
        <v>116</v>
      </c>
      <c r="C33" s="92" t="s">
        <v>111</v>
      </c>
      <c r="D33" s="93"/>
    </row>
    <row r="34" spans="1:4">
      <c r="A34" s="91">
        <v>45474</v>
      </c>
      <c r="B34" s="92" t="s">
        <v>109</v>
      </c>
      <c r="C34" s="92" t="s">
        <v>110</v>
      </c>
      <c r="D34" s="93"/>
    </row>
    <row r="35" spans="1:4">
      <c r="A35" s="91">
        <v>45488</v>
      </c>
      <c r="B35" s="92" t="s">
        <v>99</v>
      </c>
      <c r="C35" s="92" t="s">
        <v>104</v>
      </c>
      <c r="D35" s="93" t="s">
        <v>119</v>
      </c>
    </row>
    <row r="36" spans="1:4">
      <c r="A36" s="91">
        <v>45505</v>
      </c>
      <c r="B36" s="92" t="s">
        <v>109</v>
      </c>
      <c r="C36" s="92" t="s">
        <v>110</v>
      </c>
      <c r="D36" s="93"/>
    </row>
    <row r="37" spans="1:4">
      <c r="A37" s="91">
        <v>45535</v>
      </c>
      <c r="B37" s="92" t="s">
        <v>105</v>
      </c>
      <c r="C37" s="92" t="s">
        <v>104</v>
      </c>
      <c r="D37" s="93" t="s">
        <v>119</v>
      </c>
    </row>
    <row r="38" spans="1:4">
      <c r="A38" s="91">
        <v>45536</v>
      </c>
      <c r="B38" s="92" t="s">
        <v>109</v>
      </c>
      <c r="C38" s="92" t="s">
        <v>110</v>
      </c>
      <c r="D38" s="93"/>
    </row>
    <row r="39" spans="1:4">
      <c r="A39" s="91">
        <v>45566</v>
      </c>
      <c r="B39" s="92" t="s">
        <v>109</v>
      </c>
      <c r="C39" s="92" t="s">
        <v>110</v>
      </c>
      <c r="D39" s="93"/>
    </row>
    <row r="40" spans="1:4">
      <c r="A40" s="91">
        <v>45566</v>
      </c>
      <c r="B40" s="92" t="s">
        <v>109</v>
      </c>
      <c r="C40" s="92" t="s">
        <v>110</v>
      </c>
      <c r="D40" s="93"/>
    </row>
    <row r="41" spans="1:4">
      <c r="A41" s="91">
        <v>45576</v>
      </c>
      <c r="B41" s="92" t="s">
        <v>106</v>
      </c>
      <c r="C41" s="92" t="s">
        <v>104</v>
      </c>
      <c r="D41" s="93" t="s">
        <v>119</v>
      </c>
    </row>
    <row r="42" spans="1:4">
      <c r="A42" s="91">
        <v>45586</v>
      </c>
      <c r="B42" s="92" t="s">
        <v>120</v>
      </c>
      <c r="C42" s="92" t="s">
        <v>104</v>
      </c>
      <c r="D42" s="93"/>
    </row>
    <row r="43" spans="1:4">
      <c r="A43" s="91">
        <v>45597</v>
      </c>
      <c r="B43" s="92" t="s">
        <v>109</v>
      </c>
      <c r="C43" s="92" t="s">
        <v>110</v>
      </c>
      <c r="D43" s="93"/>
    </row>
    <row r="44" spans="1:4" ht="15" thickBot="1">
      <c r="A44" s="94">
        <v>45597</v>
      </c>
      <c r="B44" s="95" t="s">
        <v>107</v>
      </c>
      <c r="C44" s="95" t="s">
        <v>104</v>
      </c>
      <c r="D44" s="96"/>
    </row>
    <row r="45" spans="1:4" ht="15" thickTop="1"/>
  </sheetData>
  <mergeCells count="1">
    <mergeCell ref="A1:D1"/>
  </mergeCells>
  <pageMargins left="0.7" right="0.7" top="0.75" bottom="0.75" header="0.3" footer="0.3"/>
  <pageSetup orientation="portrait" horizontalDpi="4294967293"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277D-8255-4572-ACF1-BFB5B1C39EB7}">
  <dimension ref="A1:AA39"/>
  <sheetViews>
    <sheetView workbookViewId="0">
      <selection activeCell="Q14" sqref="Q1:AA14"/>
    </sheetView>
  </sheetViews>
  <sheetFormatPr defaultRowHeight="14.45"/>
  <cols>
    <col min="1" max="1" width="22.42578125" bestFit="1" customWidth="1"/>
    <col min="2" max="2" width="10.42578125" bestFit="1" customWidth="1"/>
    <col min="3" max="3" width="11.42578125" bestFit="1" customWidth="1"/>
    <col min="4" max="4" width="12.5703125" bestFit="1" customWidth="1"/>
    <col min="5" max="5" width="15.5703125" bestFit="1" customWidth="1"/>
    <col min="6" max="6" width="15.42578125" bestFit="1" customWidth="1"/>
    <col min="7" max="7" width="11.85546875" bestFit="1" customWidth="1"/>
    <col min="8" max="8" width="15.42578125" bestFit="1" customWidth="1"/>
    <col min="10" max="10" width="5.5703125" bestFit="1" customWidth="1"/>
    <col min="11" max="11" width="8.85546875" bestFit="1" customWidth="1"/>
    <col min="12" max="12" width="28.28515625" bestFit="1" customWidth="1"/>
    <col min="13" max="14" width="8.85546875" bestFit="1" customWidth="1"/>
    <col min="15" max="15" width="6.140625" bestFit="1" customWidth="1"/>
    <col min="17" max="17" width="8.42578125" bestFit="1" customWidth="1"/>
    <col min="18" max="18" width="18.140625" bestFit="1" customWidth="1"/>
    <col min="19" max="19" width="4.85546875" bestFit="1" customWidth="1"/>
    <col min="20" max="20" width="20.42578125" bestFit="1" customWidth="1"/>
    <col min="21" max="21" width="4.85546875" bestFit="1" customWidth="1"/>
    <col min="22" max="22" width="20.42578125" bestFit="1" customWidth="1"/>
    <col min="23" max="23" width="4.85546875" bestFit="1" customWidth="1"/>
    <col min="24" max="24" width="8.85546875" bestFit="1" customWidth="1"/>
    <col min="25" max="25" width="10.140625" bestFit="1" customWidth="1"/>
    <col min="26" max="26" width="10.42578125" bestFit="1" customWidth="1"/>
    <col min="27" max="27" width="19" style="77" bestFit="1" customWidth="1"/>
  </cols>
  <sheetData>
    <row r="1" spans="1:27" ht="15" thickTop="1">
      <c r="A1" s="212" t="s">
        <v>121</v>
      </c>
      <c r="B1" s="212"/>
      <c r="C1" s="212"/>
      <c r="D1" s="212"/>
      <c r="E1" s="213">
        <v>45132</v>
      </c>
      <c r="F1" s="212" t="s">
        <v>122</v>
      </c>
      <c r="G1" s="213">
        <v>45204</v>
      </c>
      <c r="H1" s="212" t="s">
        <v>122</v>
      </c>
      <c r="I1" s="212"/>
      <c r="J1" s="212"/>
      <c r="K1" s="212"/>
      <c r="L1" s="212" t="s">
        <v>123</v>
      </c>
      <c r="M1" s="212" t="s">
        <v>124</v>
      </c>
      <c r="N1" s="212" t="s">
        <v>125</v>
      </c>
      <c r="O1" s="212" t="s">
        <v>126</v>
      </c>
      <c r="P1" s="212"/>
      <c r="Q1" s="595"/>
      <c r="R1" s="602" t="s">
        <v>127</v>
      </c>
      <c r="S1" s="603"/>
      <c r="T1" s="597" t="s">
        <v>128</v>
      </c>
      <c r="U1" s="609"/>
      <c r="V1" s="580" t="s">
        <v>129</v>
      </c>
      <c r="W1" s="603"/>
      <c r="X1" s="614"/>
      <c r="Y1" s="589"/>
      <c r="Z1" s="689"/>
      <c r="AA1" s="696"/>
    </row>
    <row r="2" spans="1:27" ht="15" thickBot="1">
      <c r="A2" s="212" t="s">
        <v>130</v>
      </c>
      <c r="B2" s="212" t="s">
        <v>131</v>
      </c>
      <c r="C2" s="212" t="s">
        <v>132</v>
      </c>
      <c r="D2" s="212" t="s">
        <v>133</v>
      </c>
      <c r="E2" s="212" t="s">
        <v>134</v>
      </c>
      <c r="F2" s="212" t="s">
        <v>135</v>
      </c>
      <c r="G2" s="212" t="s">
        <v>136</v>
      </c>
      <c r="H2" s="212" t="s">
        <v>137</v>
      </c>
      <c r="I2" s="212"/>
      <c r="J2" s="212"/>
      <c r="K2" s="212" t="s">
        <v>138</v>
      </c>
      <c r="L2" s="212">
        <v>36.166670000000003</v>
      </c>
      <c r="M2" s="212">
        <v>22.45</v>
      </c>
      <c r="N2" s="212">
        <v>36.166670000000003</v>
      </c>
      <c r="O2" s="212">
        <v>22.4</v>
      </c>
      <c r="P2" s="212"/>
      <c r="Q2" s="581" t="s">
        <v>130</v>
      </c>
      <c r="R2" s="593" t="s">
        <v>139</v>
      </c>
      <c r="S2" s="604" t="s">
        <v>140</v>
      </c>
      <c r="T2" s="598" t="s">
        <v>139</v>
      </c>
      <c r="U2" s="610" t="s">
        <v>140</v>
      </c>
      <c r="V2" s="593" t="s">
        <v>139</v>
      </c>
      <c r="W2" s="604" t="s">
        <v>140</v>
      </c>
      <c r="X2" s="598" t="s">
        <v>141</v>
      </c>
      <c r="Y2" s="594" t="s">
        <v>142</v>
      </c>
      <c r="Z2" s="610" t="s">
        <v>143</v>
      </c>
      <c r="AA2" s="697" t="s">
        <v>144</v>
      </c>
    </row>
    <row r="3" spans="1:27" ht="15" thickTop="1">
      <c r="A3" s="212" t="s">
        <v>145</v>
      </c>
      <c r="B3" s="212">
        <v>167.1</v>
      </c>
      <c r="C3" s="212">
        <v>59.4</v>
      </c>
      <c r="D3" s="212">
        <v>59</v>
      </c>
      <c r="E3" s="212">
        <v>29</v>
      </c>
      <c r="F3" s="212">
        <v>14.8</v>
      </c>
      <c r="G3" s="212">
        <v>26.6</v>
      </c>
      <c r="H3" s="212">
        <v>10.9</v>
      </c>
      <c r="I3" s="212"/>
      <c r="J3" s="212"/>
      <c r="K3" s="212" t="s">
        <v>146</v>
      </c>
      <c r="L3" s="212"/>
      <c r="M3" s="212"/>
      <c r="N3" s="212"/>
      <c r="O3" s="212"/>
      <c r="P3" s="212"/>
      <c r="Q3" s="596" t="s">
        <v>145</v>
      </c>
      <c r="R3" s="605">
        <v>167.1</v>
      </c>
      <c r="S3" s="606">
        <v>59</v>
      </c>
      <c r="T3" s="599">
        <v>29</v>
      </c>
      <c r="U3" s="611">
        <v>14.8</v>
      </c>
      <c r="V3" s="605">
        <v>26.6</v>
      </c>
      <c r="W3" s="606">
        <v>10.9</v>
      </c>
      <c r="X3" s="615">
        <f>AVERAGE(S3,U3,W3)</f>
        <v>28.233333333333334</v>
      </c>
      <c r="Y3" s="903">
        <f>AVERAGE(X3:X5)</f>
        <v>37.1</v>
      </c>
      <c r="Z3" s="906">
        <f>(Y3*6273000)/(380.25*907185)</f>
        <v>0.67465868228243475</v>
      </c>
      <c r="AA3" s="904">
        <f>Y3/Y6</f>
        <v>1.1310975609756098</v>
      </c>
    </row>
    <row r="4" spans="1:27">
      <c r="A4" s="212" t="s">
        <v>147</v>
      </c>
      <c r="B4" s="212">
        <v>105.4</v>
      </c>
      <c r="C4" s="212">
        <v>40.200000000000003</v>
      </c>
      <c r="D4" s="212">
        <v>39.799999999999997</v>
      </c>
      <c r="E4" s="212">
        <v>141.80000000000001</v>
      </c>
      <c r="F4" s="212">
        <v>52</v>
      </c>
      <c r="G4" s="212">
        <v>112.2</v>
      </c>
      <c r="H4" s="212">
        <v>43.5</v>
      </c>
      <c r="I4" s="212"/>
      <c r="J4" s="212"/>
      <c r="K4" s="212"/>
      <c r="L4" s="212"/>
      <c r="M4" s="212"/>
      <c r="N4" s="212"/>
      <c r="O4" s="212"/>
      <c r="P4" s="212"/>
      <c r="Q4" s="583" t="s">
        <v>147</v>
      </c>
      <c r="R4" s="591">
        <v>105.4</v>
      </c>
      <c r="S4" s="607">
        <v>39.799999999999997</v>
      </c>
      <c r="T4" s="600">
        <v>141.80000000000001</v>
      </c>
      <c r="U4" s="612">
        <v>52</v>
      </c>
      <c r="V4" s="591">
        <v>112.2</v>
      </c>
      <c r="W4" s="607">
        <v>43.5</v>
      </c>
      <c r="X4" s="616">
        <f t="shared" ref="X4:X14" si="0">AVERAGE(S4,U4,W4)</f>
        <v>45.1</v>
      </c>
      <c r="Y4" s="899"/>
      <c r="Z4" s="907"/>
      <c r="AA4" s="905"/>
    </row>
    <row r="5" spans="1:27">
      <c r="A5" s="212" t="s">
        <v>148</v>
      </c>
      <c r="B5" s="212">
        <v>36.6</v>
      </c>
      <c r="C5" s="212">
        <v>18.5</v>
      </c>
      <c r="D5" s="212">
        <v>18.100000000000001</v>
      </c>
      <c r="E5" s="212">
        <v>129.19999999999999</v>
      </c>
      <c r="F5" s="212">
        <v>55.1</v>
      </c>
      <c r="G5" s="212">
        <v>109</v>
      </c>
      <c r="H5" s="212">
        <v>40.700000000000003</v>
      </c>
      <c r="I5" s="212"/>
      <c r="J5" s="212" t="s">
        <v>149</v>
      </c>
      <c r="K5" s="212">
        <v>355.68669999999997</v>
      </c>
      <c r="L5" s="212" t="s">
        <v>150</v>
      </c>
      <c r="M5" s="212"/>
      <c r="N5" s="212"/>
      <c r="O5" s="212"/>
      <c r="P5" s="212"/>
      <c r="Q5" s="583" t="s">
        <v>148</v>
      </c>
      <c r="R5" s="591">
        <v>36.6</v>
      </c>
      <c r="S5" s="607">
        <v>18.100000000000001</v>
      </c>
      <c r="T5" s="600">
        <v>129.19999999999999</v>
      </c>
      <c r="U5" s="612">
        <v>55.1</v>
      </c>
      <c r="V5" s="591">
        <v>109</v>
      </c>
      <c r="W5" s="607">
        <v>40.700000000000003</v>
      </c>
      <c r="X5" s="616">
        <f t="shared" si="0"/>
        <v>37.966666666666669</v>
      </c>
      <c r="Y5" s="899"/>
      <c r="Z5" s="903"/>
      <c r="AA5" s="905"/>
    </row>
    <row r="6" spans="1:27" ht="15" thickBot="1">
      <c r="A6" s="212" t="s">
        <v>151</v>
      </c>
      <c r="B6" s="212">
        <v>120.5</v>
      </c>
      <c r="C6" s="212">
        <v>42.8</v>
      </c>
      <c r="D6" s="212">
        <v>42.6</v>
      </c>
      <c r="E6" s="212">
        <v>0.8</v>
      </c>
      <c r="F6" s="212">
        <v>0.6</v>
      </c>
      <c r="G6" s="212">
        <v>12.7</v>
      </c>
      <c r="H6" s="212">
        <v>5.7</v>
      </c>
      <c r="I6" s="212"/>
      <c r="J6" s="212" t="s">
        <v>152</v>
      </c>
      <c r="K6" s="212">
        <v>610.875</v>
      </c>
      <c r="L6" s="212"/>
      <c r="M6" s="212"/>
      <c r="N6" s="212"/>
      <c r="O6" s="212"/>
      <c r="P6" s="212"/>
      <c r="Q6" s="583" t="s">
        <v>151</v>
      </c>
      <c r="R6" s="591">
        <v>120.5</v>
      </c>
      <c r="S6" s="607">
        <v>42.6</v>
      </c>
      <c r="T6" s="600">
        <v>0.8</v>
      </c>
      <c r="U6" s="612">
        <v>0.6</v>
      </c>
      <c r="V6" s="591">
        <v>12.7</v>
      </c>
      <c r="W6" s="607">
        <v>5.7</v>
      </c>
      <c r="X6" s="616">
        <f t="shared" si="0"/>
        <v>16.3</v>
      </c>
      <c r="Y6" s="898">
        <f t="shared" ref="Y6" si="1">AVERAGE(X6:X8)</f>
        <v>32.800000000000004</v>
      </c>
      <c r="Z6" s="908">
        <f t="shared" ref="Z6" si="2">(Y6*6273000)/(380.25*907185)</f>
        <v>0.59646374067018493</v>
      </c>
      <c r="AA6" s="901"/>
    </row>
    <row r="7" spans="1:27">
      <c r="A7" s="212" t="s">
        <v>153</v>
      </c>
      <c r="B7" s="212">
        <v>226</v>
      </c>
      <c r="C7" s="212">
        <v>74.099999999999994</v>
      </c>
      <c r="D7" s="212">
        <v>73.5</v>
      </c>
      <c r="E7" s="212">
        <v>228.7</v>
      </c>
      <c r="F7" s="212">
        <v>69.900000000000006</v>
      </c>
      <c r="G7" s="212">
        <v>46.7</v>
      </c>
      <c r="H7" s="212">
        <v>18.2</v>
      </c>
      <c r="I7" s="212"/>
      <c r="J7" s="212"/>
      <c r="K7" s="212"/>
      <c r="L7" s="214" t="s">
        <v>154</v>
      </c>
      <c r="M7" s="214">
        <v>0.6</v>
      </c>
      <c r="N7" s="214">
        <v>14.8</v>
      </c>
      <c r="O7" s="212"/>
      <c r="P7" s="212"/>
      <c r="Q7" s="583" t="s">
        <v>153</v>
      </c>
      <c r="R7" s="591">
        <v>226</v>
      </c>
      <c r="S7" s="607">
        <v>73.5</v>
      </c>
      <c r="T7" s="600">
        <v>228.7</v>
      </c>
      <c r="U7" s="612">
        <v>69.900000000000006</v>
      </c>
      <c r="V7" s="591">
        <v>46.7</v>
      </c>
      <c r="W7" s="607">
        <v>18.2</v>
      </c>
      <c r="X7" s="616">
        <f t="shared" si="0"/>
        <v>53.866666666666667</v>
      </c>
      <c r="Y7" s="899"/>
      <c r="Z7" s="907"/>
      <c r="AA7" s="901"/>
    </row>
    <row r="8" spans="1:27">
      <c r="A8" s="212" t="s">
        <v>155</v>
      </c>
      <c r="B8" s="212">
        <v>125.4</v>
      </c>
      <c r="C8" s="212">
        <v>44.8</v>
      </c>
      <c r="D8" s="212">
        <v>44.4</v>
      </c>
      <c r="E8" s="212">
        <v>34.299999999999997</v>
      </c>
      <c r="F8" s="212">
        <v>17.3</v>
      </c>
      <c r="G8" s="212">
        <v>56.1</v>
      </c>
      <c r="H8" s="212">
        <v>23</v>
      </c>
      <c r="I8" s="212"/>
      <c r="J8" s="212"/>
      <c r="K8" s="212"/>
      <c r="L8" s="212" t="s">
        <v>156</v>
      </c>
      <c r="M8" s="212">
        <v>26.82</v>
      </c>
      <c r="N8" s="212">
        <v>40.44</v>
      </c>
      <c r="O8" s="212"/>
      <c r="P8" s="212"/>
      <c r="Q8" s="583" t="s">
        <v>155</v>
      </c>
      <c r="R8" s="591">
        <v>125.4</v>
      </c>
      <c r="S8" s="607">
        <v>44.4</v>
      </c>
      <c r="T8" s="600">
        <v>34.299999999999997</v>
      </c>
      <c r="U8" s="612">
        <v>17.3</v>
      </c>
      <c r="V8" s="591">
        <v>56.1</v>
      </c>
      <c r="W8" s="607">
        <v>23</v>
      </c>
      <c r="X8" s="616">
        <f t="shared" si="0"/>
        <v>28.233333333333334</v>
      </c>
      <c r="Y8" s="899"/>
      <c r="Z8" s="903"/>
      <c r="AA8" s="901"/>
    </row>
    <row r="9" spans="1:27">
      <c r="A9" s="212" t="s">
        <v>157</v>
      </c>
      <c r="B9" s="212">
        <v>19.3</v>
      </c>
      <c r="C9" s="212">
        <v>10</v>
      </c>
      <c r="D9" s="212">
        <v>9.5</v>
      </c>
      <c r="E9" s="212">
        <v>0</v>
      </c>
      <c r="F9" s="212">
        <v>0</v>
      </c>
      <c r="G9" s="212">
        <v>46.1</v>
      </c>
      <c r="H9" s="212">
        <v>19.399999999999999</v>
      </c>
      <c r="I9" s="212"/>
      <c r="J9" s="212"/>
      <c r="K9" s="212"/>
      <c r="L9" s="212" t="s">
        <v>158</v>
      </c>
      <c r="M9" s="212">
        <v>620.36699999999996</v>
      </c>
      <c r="N9" s="212">
        <v>307.64800000000002</v>
      </c>
      <c r="O9" s="212"/>
      <c r="P9" s="212"/>
      <c r="Q9" s="583" t="s">
        <v>157</v>
      </c>
      <c r="R9" s="591">
        <v>19.3</v>
      </c>
      <c r="S9" s="607">
        <v>9.5</v>
      </c>
      <c r="T9" s="600">
        <v>0</v>
      </c>
      <c r="U9" s="612">
        <v>0</v>
      </c>
      <c r="V9" s="591">
        <v>46.1</v>
      </c>
      <c r="W9" s="607">
        <v>19.399999999999999</v>
      </c>
      <c r="X9" s="616">
        <f t="shared" si="0"/>
        <v>9.6333333333333329</v>
      </c>
      <c r="Y9" s="898">
        <f t="shared" ref="Y9" si="3">AVERAGE(X9:X11)</f>
        <v>32.81111111111111</v>
      </c>
      <c r="Z9" s="908">
        <f t="shared" ref="Z9" si="4">(Y9*6273000)/(380.25*907185)</f>
        <v>0.59666579478287807</v>
      </c>
      <c r="AA9" s="905">
        <f>Y9/Y12</f>
        <v>1.0037389530931338</v>
      </c>
    </row>
    <row r="10" spans="1:27">
      <c r="A10" s="212" t="s">
        <v>159</v>
      </c>
      <c r="B10" s="212">
        <v>155.80000000000001</v>
      </c>
      <c r="C10" s="212">
        <v>54.9</v>
      </c>
      <c r="D10" s="212">
        <v>54.2</v>
      </c>
      <c r="E10" s="212">
        <v>160.5</v>
      </c>
      <c r="F10" s="212">
        <v>59.7</v>
      </c>
      <c r="G10" s="212">
        <v>165.8</v>
      </c>
      <c r="H10" s="212">
        <v>60.8</v>
      </c>
      <c r="I10" s="212"/>
      <c r="J10" s="212"/>
      <c r="K10" s="212"/>
      <c r="L10" s="212" t="s">
        <v>160</v>
      </c>
      <c r="M10" s="212">
        <v>5</v>
      </c>
      <c r="N10" s="212">
        <v>5</v>
      </c>
      <c r="O10" s="212"/>
      <c r="P10" s="212"/>
      <c r="Q10" s="583" t="s">
        <v>159</v>
      </c>
      <c r="R10" s="591">
        <v>155.80000000000001</v>
      </c>
      <c r="S10" s="607">
        <v>54.2</v>
      </c>
      <c r="T10" s="600">
        <v>160.5</v>
      </c>
      <c r="U10" s="612">
        <v>59.7</v>
      </c>
      <c r="V10" s="591">
        <v>165.8</v>
      </c>
      <c r="W10" s="607">
        <v>60.8</v>
      </c>
      <c r="X10" s="616">
        <f t="shared" si="0"/>
        <v>58.233333333333327</v>
      </c>
      <c r="Y10" s="899"/>
      <c r="Z10" s="907"/>
      <c r="AA10" s="905"/>
    </row>
    <row r="11" spans="1:27">
      <c r="A11" s="212" t="s">
        <v>161</v>
      </c>
      <c r="B11" s="212">
        <v>37</v>
      </c>
      <c r="C11" s="212">
        <v>15.1</v>
      </c>
      <c r="D11" s="212">
        <v>14.6</v>
      </c>
      <c r="E11" s="212">
        <v>40.200000000000003</v>
      </c>
      <c r="F11" s="212">
        <v>16.2</v>
      </c>
      <c r="G11" s="212">
        <v>137.19999999999999</v>
      </c>
      <c r="H11" s="212">
        <v>60.9</v>
      </c>
      <c r="I11" s="212"/>
      <c r="J11" s="212"/>
      <c r="K11" s="212"/>
      <c r="L11" s="212" t="s">
        <v>162</v>
      </c>
      <c r="M11" s="212">
        <v>4</v>
      </c>
      <c r="N11" s="212">
        <v>4</v>
      </c>
      <c r="O11" s="212"/>
      <c r="P11" s="212"/>
      <c r="Q11" s="583" t="s">
        <v>161</v>
      </c>
      <c r="R11" s="591">
        <v>37</v>
      </c>
      <c r="S11" s="607">
        <v>14.6</v>
      </c>
      <c r="T11" s="600">
        <v>40.200000000000003</v>
      </c>
      <c r="U11" s="612">
        <v>16.2</v>
      </c>
      <c r="V11" s="591">
        <v>137.19999999999999</v>
      </c>
      <c r="W11" s="607">
        <v>60.9</v>
      </c>
      <c r="X11" s="616">
        <f t="shared" si="0"/>
        <v>30.566666666666663</v>
      </c>
      <c r="Y11" s="899"/>
      <c r="Z11" s="903"/>
      <c r="AA11" s="905"/>
    </row>
    <row r="12" spans="1:27">
      <c r="A12" s="212" t="s">
        <v>163</v>
      </c>
      <c r="B12" s="212">
        <v>63.2</v>
      </c>
      <c r="C12" s="212">
        <v>33.1</v>
      </c>
      <c r="D12" s="212">
        <v>32.5</v>
      </c>
      <c r="E12" s="212">
        <v>35.200000000000003</v>
      </c>
      <c r="F12" s="212">
        <v>15.9</v>
      </c>
      <c r="G12" s="212">
        <v>79.099999999999994</v>
      </c>
      <c r="H12" s="212">
        <v>30.7</v>
      </c>
      <c r="I12" s="212"/>
      <c r="J12" s="212"/>
      <c r="K12" s="212"/>
      <c r="L12" s="212" t="s">
        <v>164</v>
      </c>
      <c r="M12" s="212">
        <v>2.016483</v>
      </c>
      <c r="N12" s="212"/>
      <c r="O12" s="212"/>
      <c r="P12" s="212"/>
      <c r="Q12" s="583" t="s">
        <v>163</v>
      </c>
      <c r="R12" s="591">
        <v>63.2</v>
      </c>
      <c r="S12" s="607">
        <v>32.5</v>
      </c>
      <c r="T12" s="600">
        <v>35.200000000000003</v>
      </c>
      <c r="U12" s="612">
        <v>15.9</v>
      </c>
      <c r="V12" s="591">
        <v>79.099999999999994</v>
      </c>
      <c r="W12" s="607">
        <v>30.7</v>
      </c>
      <c r="X12" s="616">
        <f t="shared" si="0"/>
        <v>26.366666666666664</v>
      </c>
      <c r="Y12" s="898">
        <f t="shared" ref="Y12" si="5">AVERAGE(X12:X14)</f>
        <v>32.68888888888889</v>
      </c>
      <c r="Z12" s="908">
        <f t="shared" ref="Z12" si="6">(Y12*6273000)/(380.25*907185)</f>
        <v>0.59444319954325331</v>
      </c>
      <c r="AA12" s="901"/>
    </row>
    <row r="13" spans="1:27">
      <c r="A13" s="212" t="s">
        <v>165</v>
      </c>
      <c r="B13" s="212">
        <v>220.3</v>
      </c>
      <c r="C13" s="212">
        <v>86.5</v>
      </c>
      <c r="D13" s="212">
        <v>85.4</v>
      </c>
      <c r="E13" s="212">
        <v>97.5</v>
      </c>
      <c r="F13" s="212">
        <v>41.2</v>
      </c>
      <c r="G13" s="212">
        <v>89.1</v>
      </c>
      <c r="H13" s="212">
        <v>33.9</v>
      </c>
      <c r="I13" s="212"/>
      <c r="J13" s="212"/>
      <c r="K13" s="212"/>
      <c r="L13" s="212" t="s">
        <v>166</v>
      </c>
      <c r="M13" s="212">
        <v>0.25683400000000001</v>
      </c>
      <c r="N13" s="212"/>
      <c r="O13" s="212"/>
      <c r="P13" s="212"/>
      <c r="Q13" s="583" t="s">
        <v>165</v>
      </c>
      <c r="R13" s="591">
        <v>220.3</v>
      </c>
      <c r="S13" s="607">
        <v>85.4</v>
      </c>
      <c r="T13" s="600">
        <v>97.5</v>
      </c>
      <c r="U13" s="612">
        <v>41.2</v>
      </c>
      <c r="V13" s="591">
        <v>89.1</v>
      </c>
      <c r="W13" s="607">
        <v>33.9</v>
      </c>
      <c r="X13" s="616">
        <f t="shared" si="0"/>
        <v>53.5</v>
      </c>
      <c r="Y13" s="899"/>
      <c r="Z13" s="907"/>
      <c r="AA13" s="901"/>
    </row>
    <row r="14" spans="1:27" ht="15" thickBot="1">
      <c r="A14" s="212" t="s">
        <v>167</v>
      </c>
      <c r="B14" s="212">
        <v>80.2</v>
      </c>
      <c r="C14" s="212">
        <v>42.3</v>
      </c>
      <c r="D14" s="212">
        <v>41.9</v>
      </c>
      <c r="E14" s="212">
        <v>4.7</v>
      </c>
      <c r="F14" s="212">
        <v>1.4</v>
      </c>
      <c r="G14" s="212">
        <v>28.1</v>
      </c>
      <c r="H14" s="212">
        <v>11.3</v>
      </c>
      <c r="I14" s="212"/>
      <c r="J14" s="212"/>
      <c r="K14" s="212"/>
      <c r="L14" s="215" t="s">
        <v>168</v>
      </c>
      <c r="M14" s="215">
        <v>6.3882329999999996</v>
      </c>
      <c r="N14" s="215" t="s">
        <v>154</v>
      </c>
      <c r="O14" s="212"/>
      <c r="P14" s="212"/>
      <c r="Q14" s="581" t="s">
        <v>167</v>
      </c>
      <c r="R14" s="592">
        <v>80.2</v>
      </c>
      <c r="S14" s="608">
        <v>41.9</v>
      </c>
      <c r="T14" s="601">
        <v>4.7</v>
      </c>
      <c r="U14" s="613">
        <v>1.4</v>
      </c>
      <c r="V14" s="592">
        <v>28.1</v>
      </c>
      <c r="W14" s="608">
        <v>11.3</v>
      </c>
      <c r="X14" s="617">
        <f t="shared" si="0"/>
        <v>18.2</v>
      </c>
      <c r="Y14" s="900"/>
      <c r="Z14" s="909"/>
      <c r="AA14" s="902"/>
    </row>
    <row r="15" spans="1:27">
      <c r="A15" s="212"/>
      <c r="B15" s="212"/>
      <c r="C15" s="212"/>
      <c r="D15" s="212"/>
      <c r="E15" s="212" t="s">
        <v>123</v>
      </c>
      <c r="F15" s="212" t="s">
        <v>124</v>
      </c>
      <c r="G15" s="212" t="s">
        <v>125</v>
      </c>
      <c r="H15" s="212" t="s">
        <v>126</v>
      </c>
      <c r="I15" s="212"/>
      <c r="J15" s="212"/>
      <c r="K15" s="212"/>
      <c r="L15" s="212" t="s">
        <v>169</v>
      </c>
      <c r="M15" s="212">
        <v>0.30520000000000003</v>
      </c>
      <c r="N15" s="212"/>
      <c r="O15" s="212"/>
      <c r="P15" s="212"/>
      <c r="X15" s="212"/>
      <c r="Y15" s="212"/>
      <c r="Z15" s="212"/>
      <c r="AA15" s="698"/>
    </row>
    <row r="16" spans="1:27">
      <c r="A16" s="212" t="s">
        <v>156</v>
      </c>
      <c r="B16" s="217">
        <v>45089</v>
      </c>
      <c r="C16" s="213">
        <v>45132</v>
      </c>
      <c r="D16" s="213">
        <v>45204</v>
      </c>
      <c r="E16" s="212">
        <v>14.8</v>
      </c>
      <c r="F16" s="212">
        <v>0.6</v>
      </c>
      <c r="G16" s="212">
        <v>0</v>
      </c>
      <c r="H16" s="212">
        <v>15.9</v>
      </c>
      <c r="I16" s="212"/>
      <c r="J16" s="212"/>
      <c r="K16" s="212"/>
      <c r="L16" s="212"/>
      <c r="M16" s="212"/>
      <c r="N16" s="212"/>
      <c r="O16" s="212"/>
      <c r="P16" s="212"/>
      <c r="X16" s="212"/>
      <c r="Y16" s="212"/>
      <c r="Z16" s="212"/>
      <c r="AA16" s="698"/>
    </row>
    <row r="17" spans="1:27">
      <c r="A17" s="212" t="s">
        <v>123</v>
      </c>
      <c r="B17" s="216">
        <v>38.966667000000001</v>
      </c>
      <c r="C17" s="212">
        <v>40.633333299999997</v>
      </c>
      <c r="D17" s="212">
        <v>31.7</v>
      </c>
      <c r="E17" s="212">
        <v>52</v>
      </c>
      <c r="F17" s="212">
        <v>69.900000000000006</v>
      </c>
      <c r="G17" s="212">
        <v>59.7</v>
      </c>
      <c r="H17" s="212">
        <v>41.2</v>
      </c>
      <c r="I17" s="212"/>
      <c r="J17" s="212" t="s">
        <v>170</v>
      </c>
      <c r="K17" s="212">
        <v>752.03470000000004</v>
      </c>
      <c r="L17" s="212" t="s">
        <v>150</v>
      </c>
      <c r="M17" s="212"/>
      <c r="N17" s="212"/>
      <c r="O17" s="212"/>
      <c r="P17" s="212"/>
      <c r="X17" s="212"/>
      <c r="Y17" s="212"/>
      <c r="Z17" s="212"/>
      <c r="AA17" s="698"/>
    </row>
    <row r="18" spans="1:27" ht="15" thickBot="1">
      <c r="A18" s="212" t="s">
        <v>124</v>
      </c>
      <c r="B18" s="216">
        <v>53.5</v>
      </c>
      <c r="C18" s="212">
        <v>29.266666699999998</v>
      </c>
      <c r="D18" s="212">
        <v>15.633333329999999</v>
      </c>
      <c r="E18" s="212">
        <v>55.1</v>
      </c>
      <c r="F18" s="212">
        <v>17.3</v>
      </c>
      <c r="G18" s="212">
        <v>16.2</v>
      </c>
      <c r="H18" s="212">
        <v>1.4</v>
      </c>
      <c r="I18" s="212"/>
      <c r="J18" s="212" t="s">
        <v>171</v>
      </c>
      <c r="K18" s="212">
        <v>232.208</v>
      </c>
      <c r="L18" s="212"/>
      <c r="M18" s="212"/>
      <c r="N18" s="212"/>
      <c r="O18" s="212"/>
      <c r="P18" s="212"/>
      <c r="X18" s="212"/>
      <c r="Y18" s="212"/>
      <c r="Z18" s="212"/>
      <c r="AA18" s="698"/>
    </row>
    <row r="19" spans="1:27">
      <c r="A19" s="212" t="s">
        <v>125</v>
      </c>
      <c r="B19" s="216">
        <v>26.1</v>
      </c>
      <c r="C19" s="212">
        <v>25.3</v>
      </c>
      <c r="D19" s="212">
        <v>47.033333329999998</v>
      </c>
      <c r="E19" s="212">
        <v>10.9</v>
      </c>
      <c r="F19" s="212">
        <v>5.7</v>
      </c>
      <c r="G19" s="212">
        <v>19.399999999999999</v>
      </c>
      <c r="H19" s="212">
        <v>30.7</v>
      </c>
      <c r="I19" s="212"/>
      <c r="J19" s="212"/>
      <c r="K19" s="212"/>
      <c r="L19" s="214" t="s">
        <v>154</v>
      </c>
      <c r="M19" s="214">
        <v>0</v>
      </c>
      <c r="N19" s="214">
        <v>15.9</v>
      </c>
      <c r="O19" s="212"/>
      <c r="P19" s="212"/>
      <c r="X19" s="212"/>
      <c r="Y19" s="212"/>
      <c r="Z19" s="212"/>
      <c r="AA19" s="698"/>
    </row>
    <row r="20" spans="1:27">
      <c r="A20" s="212" t="s">
        <v>126</v>
      </c>
      <c r="B20" s="216">
        <v>53.266666999999998</v>
      </c>
      <c r="C20" s="212">
        <v>19.5</v>
      </c>
      <c r="D20" s="212">
        <v>25.3</v>
      </c>
      <c r="E20" s="212">
        <v>43.5</v>
      </c>
      <c r="F20" s="212">
        <v>18.2</v>
      </c>
      <c r="G20" s="212">
        <v>60.8</v>
      </c>
      <c r="H20" s="212">
        <v>33.9</v>
      </c>
      <c r="I20" s="212"/>
      <c r="J20" s="212"/>
      <c r="K20" s="212"/>
      <c r="L20" s="212" t="s">
        <v>156</v>
      </c>
      <c r="M20" s="212">
        <v>43.4</v>
      </c>
      <c r="N20" s="212">
        <v>23.7</v>
      </c>
      <c r="O20" s="212"/>
      <c r="P20" s="212"/>
      <c r="X20" s="212"/>
      <c r="Y20" s="212"/>
      <c r="Z20" s="212"/>
      <c r="AA20" s="698"/>
    </row>
    <row r="21" spans="1:27">
      <c r="A21" s="212"/>
      <c r="B21" s="212"/>
      <c r="C21" s="212"/>
      <c r="D21" s="212"/>
      <c r="E21" s="212">
        <v>40.700000000000003</v>
      </c>
      <c r="F21" s="212">
        <v>23</v>
      </c>
      <c r="G21" s="212">
        <v>60.9</v>
      </c>
      <c r="H21" s="212">
        <v>11.3</v>
      </c>
      <c r="I21" s="212"/>
      <c r="J21" s="212"/>
      <c r="K21" s="212"/>
      <c r="L21" s="212" t="s">
        <v>158</v>
      </c>
      <c r="M21" s="212">
        <v>547.63499999999999</v>
      </c>
      <c r="N21" s="212">
        <v>277.58499999999998</v>
      </c>
      <c r="O21" s="212"/>
      <c r="P21" s="212"/>
      <c r="X21" s="212"/>
      <c r="Y21" s="212"/>
      <c r="Z21" s="212"/>
      <c r="AA21" s="698"/>
    </row>
    <row r="22" spans="1:27">
      <c r="A22" s="212" t="s">
        <v>172</v>
      </c>
      <c r="B22" s="213">
        <v>45089</v>
      </c>
      <c r="C22" s="213">
        <v>45132</v>
      </c>
      <c r="D22" s="213">
        <v>45204</v>
      </c>
      <c r="E22" s="212"/>
      <c r="F22" s="212"/>
      <c r="G22" s="212"/>
      <c r="H22" s="212"/>
      <c r="I22" s="212"/>
      <c r="J22" s="212"/>
      <c r="K22" s="212"/>
      <c r="L22" s="212" t="s">
        <v>160</v>
      </c>
      <c r="M22" s="212">
        <v>5</v>
      </c>
      <c r="N22" s="212">
        <v>5</v>
      </c>
      <c r="O22" s="212"/>
      <c r="P22" s="212"/>
      <c r="X22" s="212"/>
      <c r="Y22" s="212"/>
      <c r="Z22" s="212"/>
      <c r="AA22" s="698"/>
    </row>
    <row r="23" spans="1:27">
      <c r="A23" s="212" t="s">
        <v>123</v>
      </c>
      <c r="B23" s="212">
        <v>-62.180523999999998</v>
      </c>
      <c r="C23" s="212">
        <v>-59.366666700000003</v>
      </c>
      <c r="D23" s="212">
        <v>-61.622276030000002</v>
      </c>
      <c r="E23" s="212"/>
      <c r="F23" s="212"/>
      <c r="G23" s="212"/>
      <c r="H23" s="212"/>
      <c r="I23" s="212"/>
      <c r="J23" s="212"/>
      <c r="K23" s="212"/>
      <c r="L23" s="212" t="s">
        <v>162</v>
      </c>
      <c r="M23" s="212">
        <v>4</v>
      </c>
      <c r="N23" s="212">
        <v>4</v>
      </c>
      <c r="O23" s="212"/>
      <c r="P23" s="212"/>
    </row>
    <row r="24" spans="1:27">
      <c r="A24" s="212" t="s">
        <v>124</v>
      </c>
      <c r="B24" s="212">
        <v>-65.988557</v>
      </c>
      <c r="C24" s="212">
        <v>-66.717209999999994</v>
      </c>
      <c r="D24" s="212">
        <v>-59.39393939</v>
      </c>
      <c r="E24" s="212"/>
      <c r="F24" s="212"/>
      <c r="G24" s="212"/>
      <c r="H24" s="212"/>
      <c r="I24" s="212"/>
      <c r="J24" s="212"/>
      <c r="K24" s="212"/>
      <c r="L24" s="212" t="s">
        <v>164</v>
      </c>
      <c r="M24" s="212">
        <v>1.972855</v>
      </c>
      <c r="N24" s="212"/>
      <c r="O24" s="212"/>
      <c r="P24" s="212"/>
    </row>
    <row r="25" spans="1:27">
      <c r="A25" s="212" t="s">
        <v>125</v>
      </c>
      <c r="B25" s="212">
        <v>-63.083450999999997</v>
      </c>
      <c r="C25" s="212">
        <v>-62.182361700000001</v>
      </c>
      <c r="D25" s="212">
        <v>-59.581781720000002</v>
      </c>
      <c r="E25" s="212"/>
      <c r="F25" s="212"/>
      <c r="G25" s="212"/>
      <c r="H25" s="212"/>
      <c r="I25" s="212"/>
      <c r="J25" s="212"/>
      <c r="K25" s="212"/>
      <c r="L25" s="212" t="s">
        <v>166</v>
      </c>
      <c r="M25" s="212">
        <v>0.26332699999999998</v>
      </c>
      <c r="N25" s="212"/>
      <c r="O25" s="212"/>
      <c r="P25" s="212"/>
    </row>
    <row r="26" spans="1:27" ht="15" thickBot="1">
      <c r="A26" s="212" t="s">
        <v>126</v>
      </c>
      <c r="B26" s="212">
        <v>-56.062688999999999</v>
      </c>
      <c r="C26" s="212">
        <v>-57.423580800000003</v>
      </c>
      <c r="D26" s="212">
        <v>-61.334691800000002</v>
      </c>
      <c r="E26" s="212"/>
      <c r="F26" s="212"/>
      <c r="G26" s="212"/>
      <c r="H26" s="212"/>
      <c r="I26" s="212"/>
      <c r="J26" s="212"/>
      <c r="K26" s="212"/>
      <c r="L26" s="215" t="s">
        <v>168</v>
      </c>
      <c r="M26" s="215">
        <v>6.3882329999999996</v>
      </c>
      <c r="N26" s="215" t="s">
        <v>154</v>
      </c>
      <c r="O26" s="212"/>
      <c r="P26" s="212"/>
    </row>
    <row r="27" spans="1:27">
      <c r="A27" s="212"/>
      <c r="B27" s="212"/>
      <c r="C27" s="212"/>
      <c r="D27" s="212"/>
      <c r="E27" s="212" t="s">
        <v>173</v>
      </c>
      <c r="F27" s="213">
        <v>45089</v>
      </c>
      <c r="G27" s="213">
        <v>45132</v>
      </c>
      <c r="H27" s="213">
        <v>45204</v>
      </c>
      <c r="I27" s="212"/>
      <c r="J27" s="212"/>
      <c r="K27" s="212"/>
      <c r="L27" s="212" t="s">
        <v>174</v>
      </c>
      <c r="M27" s="212">
        <v>0.30768600000000002</v>
      </c>
      <c r="N27" s="212"/>
      <c r="O27" s="212"/>
      <c r="P27" s="212"/>
    </row>
    <row r="28" spans="1:27">
      <c r="A28" s="212"/>
      <c r="B28" s="212"/>
      <c r="C28" s="212"/>
      <c r="D28" s="212"/>
      <c r="E28" s="212"/>
      <c r="F28" s="212">
        <v>103.0333333</v>
      </c>
      <c r="G28" s="212">
        <v>100</v>
      </c>
      <c r="H28" s="212">
        <v>82.6</v>
      </c>
      <c r="I28" s="212"/>
      <c r="J28" s="212"/>
      <c r="K28" s="212"/>
      <c r="L28" s="212"/>
      <c r="M28" s="212"/>
      <c r="N28" s="212"/>
      <c r="O28" s="212"/>
      <c r="P28" s="212"/>
    </row>
    <row r="29" spans="1:27">
      <c r="A29" s="212"/>
      <c r="B29" s="212"/>
      <c r="C29" s="212"/>
      <c r="D29" s="212"/>
      <c r="E29" s="212"/>
      <c r="F29" s="212">
        <v>157.30000000000001</v>
      </c>
      <c r="G29" s="212">
        <v>87.933333329999996</v>
      </c>
      <c r="H29" s="212">
        <v>38.5</v>
      </c>
      <c r="I29" s="212"/>
      <c r="J29" s="212" t="s">
        <v>175</v>
      </c>
      <c r="K29" s="212">
        <v>355.68669999999997</v>
      </c>
      <c r="L29" s="212" t="s">
        <v>150</v>
      </c>
      <c r="M29" s="212"/>
      <c r="N29" s="212"/>
      <c r="O29" s="212"/>
      <c r="P29" s="212"/>
    </row>
    <row r="30" spans="1:27" ht="15" thickBot="1">
      <c r="A30" s="212"/>
      <c r="B30" s="212"/>
      <c r="C30" s="212"/>
      <c r="D30" s="212"/>
      <c r="E30" s="212"/>
      <c r="F30" s="212">
        <v>70.7</v>
      </c>
      <c r="G30" s="212">
        <v>66.900000000000006</v>
      </c>
      <c r="H30" s="212">
        <v>116.3666667</v>
      </c>
      <c r="I30" s="212"/>
      <c r="J30" s="212" t="s">
        <v>176</v>
      </c>
      <c r="K30" s="212">
        <v>752.03470000000004</v>
      </c>
      <c r="L30" s="212"/>
      <c r="M30" s="212"/>
      <c r="N30" s="212"/>
      <c r="O30" s="212"/>
      <c r="P30" s="212"/>
    </row>
    <row r="31" spans="1:27">
      <c r="A31" s="212"/>
      <c r="B31" s="212"/>
      <c r="C31" s="212"/>
      <c r="D31" s="212"/>
      <c r="E31" s="212"/>
      <c r="F31" s="212">
        <v>121.2333333</v>
      </c>
      <c r="G31" s="212">
        <v>45.8</v>
      </c>
      <c r="H31" s="212">
        <v>65.433333329999996</v>
      </c>
      <c r="I31" s="212"/>
      <c r="J31" s="212"/>
      <c r="K31" s="212"/>
      <c r="L31" s="214" t="s">
        <v>154</v>
      </c>
      <c r="M31" s="214">
        <v>0</v>
      </c>
      <c r="N31" s="214">
        <v>14.8</v>
      </c>
      <c r="O31" s="212"/>
      <c r="P31" s="212"/>
    </row>
    <row r="32" spans="1:27">
      <c r="A32" s="212"/>
      <c r="B32" s="212"/>
      <c r="C32" s="212"/>
      <c r="D32" s="212"/>
      <c r="E32" s="212"/>
      <c r="F32" s="212"/>
      <c r="G32" s="212"/>
      <c r="H32" s="212"/>
      <c r="I32" s="212"/>
      <c r="J32" s="212"/>
      <c r="K32" s="212"/>
      <c r="L32" s="212" t="s">
        <v>156</v>
      </c>
      <c r="M32" s="212">
        <v>43.4</v>
      </c>
      <c r="N32" s="212">
        <v>40.44</v>
      </c>
      <c r="O32" s="212"/>
      <c r="P32" s="212"/>
    </row>
    <row r="33" spans="1:16">
      <c r="A33" s="212"/>
      <c r="B33" s="212"/>
      <c r="C33" s="212"/>
      <c r="D33" s="212"/>
      <c r="E33" s="212"/>
      <c r="F33" s="212"/>
      <c r="G33" s="212"/>
      <c r="H33" s="212"/>
      <c r="I33" s="212"/>
      <c r="J33" s="212"/>
      <c r="K33" s="212"/>
      <c r="L33" s="212" t="s">
        <v>158</v>
      </c>
      <c r="M33" s="212">
        <v>547.63499999999999</v>
      </c>
      <c r="N33" s="212">
        <v>307.64800000000002</v>
      </c>
      <c r="O33" s="212"/>
      <c r="P33" s="212"/>
    </row>
    <row r="34" spans="1:16">
      <c r="A34" s="212"/>
      <c r="B34" s="212"/>
      <c r="C34" s="212"/>
      <c r="D34" s="212"/>
      <c r="E34" s="212"/>
      <c r="F34" s="212"/>
      <c r="G34" s="212"/>
      <c r="H34" s="212"/>
      <c r="I34" s="212"/>
      <c r="J34" s="212"/>
      <c r="K34" s="212"/>
      <c r="L34" s="212" t="s">
        <v>160</v>
      </c>
      <c r="M34" s="212">
        <v>5</v>
      </c>
      <c r="N34" s="212">
        <v>5</v>
      </c>
      <c r="O34" s="212"/>
      <c r="P34" s="212"/>
    </row>
    <row r="35" spans="1:16">
      <c r="A35" s="212"/>
      <c r="B35" s="212"/>
      <c r="C35" s="212"/>
      <c r="D35" s="212"/>
      <c r="E35" s="212"/>
      <c r="F35" s="212"/>
      <c r="G35" s="212"/>
      <c r="H35" s="212"/>
      <c r="I35" s="212"/>
      <c r="J35" s="212"/>
      <c r="K35" s="212"/>
      <c r="L35" s="212" t="s">
        <v>162</v>
      </c>
      <c r="M35" s="212">
        <v>4</v>
      </c>
      <c r="N35" s="212">
        <v>4</v>
      </c>
      <c r="O35" s="212"/>
      <c r="P35" s="212"/>
    </row>
    <row r="36" spans="1:16">
      <c r="A36" s="212"/>
      <c r="B36" s="212"/>
      <c r="C36" s="212"/>
      <c r="D36" s="212"/>
      <c r="E36" s="212"/>
      <c r="F36" s="212"/>
      <c r="G36" s="212"/>
      <c r="H36" s="212"/>
      <c r="I36" s="212"/>
      <c r="J36" s="212"/>
      <c r="K36" s="212"/>
      <c r="L36" s="212" t="s">
        <v>164</v>
      </c>
      <c r="M36" s="212">
        <v>1.78007</v>
      </c>
      <c r="N36" s="212"/>
      <c r="O36" s="212"/>
      <c r="P36" s="212"/>
    </row>
    <row r="37" spans="1:16">
      <c r="A37" s="212"/>
      <c r="B37" s="212"/>
      <c r="C37" s="212"/>
      <c r="D37" s="212"/>
      <c r="E37" s="212"/>
      <c r="F37" s="212"/>
      <c r="G37" s="212"/>
      <c r="H37" s="212"/>
      <c r="I37" s="212"/>
      <c r="J37" s="212"/>
      <c r="K37" s="212"/>
      <c r="L37" s="212" t="s">
        <v>166</v>
      </c>
      <c r="M37" s="212">
        <v>0.29507800000000001</v>
      </c>
      <c r="N37" s="212"/>
      <c r="O37" s="212"/>
      <c r="P37" s="212"/>
    </row>
    <row r="38" spans="1:16" ht="15" thickBot="1">
      <c r="A38" s="212"/>
      <c r="B38" s="212"/>
      <c r="C38" s="212"/>
      <c r="D38" s="212"/>
      <c r="E38" s="212"/>
      <c r="F38" s="212"/>
      <c r="G38" s="212"/>
      <c r="H38" s="212"/>
      <c r="I38" s="212"/>
      <c r="J38" s="212"/>
      <c r="K38" s="212"/>
      <c r="L38" s="215" t="s">
        <v>168</v>
      </c>
      <c r="M38" s="215">
        <v>6.3882329999999996</v>
      </c>
      <c r="N38" s="215" t="s">
        <v>154</v>
      </c>
      <c r="O38" s="212"/>
      <c r="P38" s="212"/>
    </row>
    <row r="39" spans="1:16">
      <c r="A39" s="212"/>
      <c r="B39" s="212"/>
      <c r="C39" s="212"/>
      <c r="D39" s="212"/>
      <c r="E39" s="212"/>
      <c r="F39" s="212"/>
      <c r="G39" s="212"/>
      <c r="H39" s="212"/>
      <c r="I39" s="212"/>
      <c r="J39" s="212"/>
      <c r="K39" s="212" t="s">
        <v>174</v>
      </c>
      <c r="L39" s="212">
        <v>1</v>
      </c>
      <c r="M39" s="212"/>
      <c r="N39" s="212"/>
      <c r="O39" s="212"/>
      <c r="P39" s="212"/>
    </row>
  </sheetData>
  <mergeCells count="12">
    <mergeCell ref="Y12:Y14"/>
    <mergeCell ref="AA12:AA14"/>
    <mergeCell ref="Y3:Y5"/>
    <mergeCell ref="AA3:AA5"/>
    <mergeCell ref="Y6:Y8"/>
    <mergeCell ref="AA6:AA8"/>
    <mergeCell ref="Y9:Y11"/>
    <mergeCell ref="AA9:AA11"/>
    <mergeCell ref="Z3:Z5"/>
    <mergeCell ref="Z6:Z8"/>
    <mergeCell ref="Z9:Z11"/>
    <mergeCell ref="Z12:Z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FF76-E3D3-4503-9AF0-193A8C325CDB}">
  <dimension ref="A1:N22"/>
  <sheetViews>
    <sheetView workbookViewId="0">
      <selection activeCell="N12" sqref="A1:N14"/>
    </sheetView>
  </sheetViews>
  <sheetFormatPr defaultRowHeight="14.45"/>
  <cols>
    <col min="1" max="1" width="9.42578125" style="68" bestFit="1" customWidth="1"/>
    <col min="2" max="2" width="7.28515625" style="69" bestFit="1" customWidth="1"/>
    <col min="3" max="3" width="6.85546875" style="69" bestFit="1" customWidth="1"/>
    <col min="4" max="4" width="7.28515625" style="69" bestFit="1" customWidth="1"/>
    <col min="5" max="5" width="6.85546875" style="69" bestFit="1" customWidth="1"/>
    <col min="6" max="6" width="7.28515625" style="69" bestFit="1" customWidth="1"/>
    <col min="7" max="7" width="6.85546875" style="69" bestFit="1" customWidth="1"/>
    <col min="8" max="9" width="11.7109375" style="69" bestFit="1" customWidth="1"/>
    <col min="10" max="10" width="6.42578125" style="224" bestFit="1" customWidth="1"/>
    <col min="11" max="11" width="19.7109375" bestFit="1" customWidth="1"/>
    <col min="12" max="12" width="21.140625" bestFit="1" customWidth="1"/>
    <col min="13" max="13" width="10.42578125" bestFit="1" customWidth="1"/>
    <col min="14" max="14" width="27.42578125" style="77" bestFit="1" customWidth="1"/>
  </cols>
  <sheetData>
    <row r="1" spans="1:14" s="294" customFormat="1" ht="15" thickTop="1">
      <c r="A1" s="618"/>
      <c r="B1" s="916">
        <v>45443</v>
      </c>
      <c r="C1" s="917"/>
      <c r="D1" s="916">
        <v>45498</v>
      </c>
      <c r="E1" s="917"/>
      <c r="F1" s="916">
        <v>45544</v>
      </c>
      <c r="G1" s="917"/>
      <c r="H1" s="631"/>
      <c r="I1" s="631"/>
      <c r="J1" s="632"/>
      <c r="K1" s="588"/>
      <c r="L1" s="588"/>
      <c r="M1" s="588"/>
      <c r="N1" s="699"/>
    </row>
    <row r="2" spans="1:14" s="61" customFormat="1" ht="15" thickBot="1">
      <c r="A2" s="690" t="s">
        <v>37</v>
      </c>
      <c r="B2" s="691" t="s">
        <v>177</v>
      </c>
      <c r="C2" s="692" t="s">
        <v>178</v>
      </c>
      <c r="D2" s="691" t="s">
        <v>177</v>
      </c>
      <c r="E2" s="692" t="s">
        <v>178</v>
      </c>
      <c r="F2" s="691" t="s">
        <v>177</v>
      </c>
      <c r="G2" s="693" t="s">
        <v>178</v>
      </c>
      <c r="H2" s="694" t="s">
        <v>179</v>
      </c>
      <c r="I2" s="694" t="s">
        <v>179</v>
      </c>
      <c r="J2" s="633" t="s">
        <v>180</v>
      </c>
      <c r="K2" s="695" t="s">
        <v>181</v>
      </c>
      <c r="L2" s="695" t="s">
        <v>182</v>
      </c>
      <c r="M2" s="695" t="s">
        <v>143</v>
      </c>
      <c r="N2" s="700" t="s">
        <v>183</v>
      </c>
    </row>
    <row r="3" spans="1:14" ht="15.6" thickTop="1" thickBot="1">
      <c r="A3" s="625" t="s">
        <v>145</v>
      </c>
      <c r="B3" s="571">
        <v>314</v>
      </c>
      <c r="C3" s="572">
        <v>114.7</v>
      </c>
      <c r="D3" s="571">
        <v>106.6</v>
      </c>
      <c r="E3" s="572">
        <v>67.2</v>
      </c>
      <c r="F3" s="571">
        <v>140.4</v>
      </c>
      <c r="G3" s="586">
        <v>57.1</v>
      </c>
      <c r="H3" s="628">
        <f>AVERAGE(B3-C3,D3-E3,F3-G3)</f>
        <v>107.33333333333333</v>
      </c>
      <c r="I3" s="910">
        <f>AVERAGE(H3:H5)</f>
        <v>156.76666666666665</v>
      </c>
      <c r="J3" s="913">
        <f>I3/(I3+L3)</f>
        <v>0.55806502650106793</v>
      </c>
      <c r="K3" s="587">
        <f>AVERAGE(C3,E3,G3)</f>
        <v>79.666666666666671</v>
      </c>
      <c r="L3" s="918">
        <f>AVERAGE(K3:K5)</f>
        <v>124.14444444444443</v>
      </c>
      <c r="M3" s="925">
        <f>(L3*6273000)/(380.25*907185)</f>
        <v>2.2575506011205877</v>
      </c>
      <c r="N3" s="920">
        <f>L3/L6</f>
        <v>0.80196669537754806</v>
      </c>
    </row>
    <row r="4" spans="1:14" ht="15.6" thickTop="1" thickBot="1">
      <c r="A4" s="626" t="s">
        <v>147</v>
      </c>
      <c r="B4" s="575">
        <v>381</v>
      </c>
      <c r="C4" s="576">
        <v>143.9</v>
      </c>
      <c r="D4" s="575">
        <v>283.89999999999998</v>
      </c>
      <c r="E4" s="576">
        <v>145.6</v>
      </c>
      <c r="F4" s="575">
        <v>268.89999999999998</v>
      </c>
      <c r="G4" s="578">
        <v>113.5</v>
      </c>
      <c r="H4" s="629">
        <f t="shared" ref="H4:H14" si="0">AVERAGE(B4-C4,D4-E4,F4-G4)</f>
        <v>176.93333333333331</v>
      </c>
      <c r="I4" s="911"/>
      <c r="J4" s="914"/>
      <c r="K4" s="584">
        <f t="shared" ref="K4:K14" si="1">AVERAGE(C4,E4,G4)</f>
        <v>134.33333333333334</v>
      </c>
      <c r="L4" s="919"/>
      <c r="M4" s="926"/>
      <c r="N4" s="921"/>
    </row>
    <row r="5" spans="1:14" ht="15.6" thickTop="1" thickBot="1">
      <c r="A5" s="619" t="s">
        <v>148</v>
      </c>
      <c r="B5" s="573">
        <v>502.8</v>
      </c>
      <c r="C5" s="574">
        <v>219.6</v>
      </c>
      <c r="D5" s="573">
        <v>222.7</v>
      </c>
      <c r="E5" s="574">
        <v>144.6</v>
      </c>
      <c r="F5" s="573">
        <v>307.89999999999998</v>
      </c>
      <c r="G5" s="579">
        <v>111.1</v>
      </c>
      <c r="H5" s="630">
        <f t="shared" si="0"/>
        <v>186.03333333333333</v>
      </c>
      <c r="I5" s="912"/>
      <c r="J5" s="915"/>
      <c r="K5" s="585">
        <f t="shared" si="1"/>
        <v>158.43333333333331</v>
      </c>
      <c r="L5" s="919"/>
      <c r="M5" s="927"/>
      <c r="N5" s="922"/>
    </row>
    <row r="6" spans="1:14" ht="15.6" thickTop="1" thickBot="1">
      <c r="A6" s="625" t="s">
        <v>151</v>
      </c>
      <c r="B6" s="571">
        <v>577.5</v>
      </c>
      <c r="C6" s="572">
        <v>162.6</v>
      </c>
      <c r="D6" s="571">
        <v>275.89999999999998</v>
      </c>
      <c r="E6" s="572">
        <v>132.1</v>
      </c>
      <c r="F6" s="571">
        <v>188.6</v>
      </c>
      <c r="G6" s="586">
        <v>80.900000000000006</v>
      </c>
      <c r="H6" s="628">
        <f t="shared" si="0"/>
        <v>222.1333333333333</v>
      </c>
      <c r="I6" s="910">
        <f t="shared" ref="I6" si="2">AVERAGE(H6:H8)</f>
        <v>276.77777777777777</v>
      </c>
      <c r="J6" s="913">
        <f t="shared" ref="J6" si="3">I6/(I6+L6)</f>
        <v>0.64131610112764525</v>
      </c>
      <c r="K6" s="587">
        <f t="shared" si="1"/>
        <v>125.2</v>
      </c>
      <c r="L6" s="918">
        <f t="shared" ref="L6" si="4">AVERAGE(K6:K8)</f>
        <v>154.79999999999998</v>
      </c>
      <c r="M6" s="925">
        <f t="shared" ref="M6" si="5">(L6*6273000)/(380.25*907185)</f>
        <v>2.8150178980409941</v>
      </c>
      <c r="N6" s="923"/>
    </row>
    <row r="7" spans="1:14" ht="15.6" thickTop="1" thickBot="1">
      <c r="A7" s="626" t="s">
        <v>153</v>
      </c>
      <c r="B7" s="575">
        <v>827.9</v>
      </c>
      <c r="C7" s="576">
        <v>228.3</v>
      </c>
      <c r="D7" s="575">
        <v>340</v>
      </c>
      <c r="E7" s="576">
        <v>164.2</v>
      </c>
      <c r="F7" s="575">
        <v>392.3</v>
      </c>
      <c r="G7" s="578">
        <v>160</v>
      </c>
      <c r="H7" s="629">
        <f t="shared" si="0"/>
        <v>335.89999999999992</v>
      </c>
      <c r="I7" s="911"/>
      <c r="J7" s="914"/>
      <c r="K7" s="584">
        <f t="shared" si="1"/>
        <v>184.16666666666666</v>
      </c>
      <c r="L7" s="919"/>
      <c r="M7" s="926"/>
      <c r="N7" s="923"/>
    </row>
    <row r="8" spans="1:14" ht="15.6" thickTop="1" thickBot="1">
      <c r="A8" s="619" t="s">
        <v>155</v>
      </c>
      <c r="B8" s="573">
        <v>617.9</v>
      </c>
      <c r="C8" s="574">
        <v>188.5</v>
      </c>
      <c r="D8" s="573">
        <v>277.5</v>
      </c>
      <c r="E8" s="574">
        <v>133.1</v>
      </c>
      <c r="F8" s="573">
        <v>386.6</v>
      </c>
      <c r="G8" s="579">
        <v>143.5</v>
      </c>
      <c r="H8" s="630">
        <f t="shared" si="0"/>
        <v>272.3</v>
      </c>
      <c r="I8" s="912"/>
      <c r="J8" s="915"/>
      <c r="K8" s="585">
        <f t="shared" si="1"/>
        <v>155.03333333333333</v>
      </c>
      <c r="L8" s="919"/>
      <c r="M8" s="927"/>
      <c r="N8" s="923"/>
    </row>
    <row r="9" spans="1:14" ht="15.6" thickTop="1" thickBot="1">
      <c r="A9" s="625" t="s">
        <v>157</v>
      </c>
      <c r="B9" s="571">
        <v>225.7</v>
      </c>
      <c r="C9" s="572">
        <v>116.3</v>
      </c>
      <c r="D9" s="571">
        <v>52.4</v>
      </c>
      <c r="E9" s="572">
        <v>43.8</v>
      </c>
      <c r="F9" s="571">
        <v>128.9</v>
      </c>
      <c r="G9" s="586">
        <v>61.7</v>
      </c>
      <c r="H9" s="628">
        <f t="shared" si="0"/>
        <v>61.733333333333327</v>
      </c>
      <c r="I9" s="910">
        <f t="shared" ref="I9" si="6">AVERAGE(H9:H11)</f>
        <v>111.84444444444443</v>
      </c>
      <c r="J9" s="913">
        <f t="shared" ref="J9" si="7">I9/(I9+L9)</f>
        <v>0.54951413909815483</v>
      </c>
      <c r="K9" s="587">
        <f t="shared" si="1"/>
        <v>73.933333333333337</v>
      </c>
      <c r="L9" s="918">
        <f t="shared" ref="L9" si="8">AVERAGE(K9:K11)</f>
        <v>91.688888888888883</v>
      </c>
      <c r="M9" s="925">
        <f t="shared" ref="M9" si="9">(L9*6273000)/(380.25*907185)</f>
        <v>1.6673505379438907</v>
      </c>
      <c r="N9" s="924">
        <f t="shared" ref="N9" si="10">L9/L12</f>
        <v>0.8792754395311666</v>
      </c>
    </row>
    <row r="10" spans="1:14" ht="15.6" thickTop="1" thickBot="1">
      <c r="A10" s="626" t="s">
        <v>159</v>
      </c>
      <c r="B10" s="575">
        <v>564</v>
      </c>
      <c r="C10" s="576">
        <v>199</v>
      </c>
      <c r="D10" s="575">
        <v>73.8</v>
      </c>
      <c r="E10" s="576">
        <v>44.3</v>
      </c>
      <c r="F10" s="575">
        <v>267.10000000000002</v>
      </c>
      <c r="G10" s="578">
        <v>104.3</v>
      </c>
      <c r="H10" s="629">
        <f t="shared" si="0"/>
        <v>185.76666666666665</v>
      </c>
      <c r="I10" s="911"/>
      <c r="J10" s="914"/>
      <c r="K10" s="584">
        <f t="shared" si="1"/>
        <v>115.86666666666667</v>
      </c>
      <c r="L10" s="919"/>
      <c r="M10" s="926"/>
      <c r="N10" s="924"/>
    </row>
    <row r="11" spans="1:14" ht="15.6" thickTop="1" thickBot="1">
      <c r="A11" s="619" t="s">
        <v>161</v>
      </c>
      <c r="B11" s="573">
        <v>241.4</v>
      </c>
      <c r="C11" s="574">
        <v>124.1</v>
      </c>
      <c r="D11" s="573">
        <v>77.2</v>
      </c>
      <c r="E11" s="574">
        <v>49.6</v>
      </c>
      <c r="F11" s="573">
        <v>201.3</v>
      </c>
      <c r="G11" s="579">
        <v>82.1</v>
      </c>
      <c r="H11" s="630">
        <f t="shared" si="0"/>
        <v>88.033333333333346</v>
      </c>
      <c r="I11" s="912"/>
      <c r="J11" s="915"/>
      <c r="K11" s="585">
        <f t="shared" si="1"/>
        <v>85.266666666666666</v>
      </c>
      <c r="L11" s="919"/>
      <c r="M11" s="927"/>
      <c r="N11" s="924"/>
    </row>
    <row r="12" spans="1:14" ht="15.6" thickTop="1" thickBot="1">
      <c r="A12" s="625" t="s">
        <v>163</v>
      </c>
      <c r="B12" s="571">
        <v>472.2</v>
      </c>
      <c r="C12" s="572">
        <v>186.2</v>
      </c>
      <c r="D12" s="571">
        <v>160.69999999999999</v>
      </c>
      <c r="E12" s="572">
        <v>102</v>
      </c>
      <c r="F12" s="571">
        <v>269.89999999999998</v>
      </c>
      <c r="G12" s="586">
        <v>110.4</v>
      </c>
      <c r="H12" s="628">
        <f t="shared" si="0"/>
        <v>168.06666666666663</v>
      </c>
      <c r="I12" s="910">
        <f t="shared" ref="I12" si="11">AVERAGE(H12:H14)</f>
        <v>124.53333333333332</v>
      </c>
      <c r="J12" s="913">
        <f t="shared" ref="J12" si="12">I12/(I12+L12)</f>
        <v>0.54426261350944494</v>
      </c>
      <c r="K12" s="587">
        <f t="shared" si="1"/>
        <v>132.86666666666667</v>
      </c>
      <c r="L12" s="918">
        <f t="shared" ref="L12" si="13">AVERAGE(K12:K14)</f>
        <v>104.27777777777779</v>
      </c>
      <c r="M12" s="925">
        <f t="shared" ref="M12" si="14">(L12*6273000)/(380.25*907185)</f>
        <v>1.896277847625232</v>
      </c>
      <c r="N12" s="923"/>
    </row>
    <row r="13" spans="1:14" ht="15.6" thickTop="1" thickBot="1">
      <c r="A13" s="626" t="s">
        <v>165</v>
      </c>
      <c r="B13" s="575">
        <v>375.2</v>
      </c>
      <c r="C13" s="576">
        <v>151.5</v>
      </c>
      <c r="D13" s="575">
        <v>155.5</v>
      </c>
      <c r="E13" s="576">
        <v>91.9</v>
      </c>
      <c r="F13" s="575">
        <v>290.7</v>
      </c>
      <c r="G13" s="578">
        <v>63.7</v>
      </c>
      <c r="H13" s="629">
        <f t="shared" si="0"/>
        <v>171.43333333333331</v>
      </c>
      <c r="I13" s="911"/>
      <c r="J13" s="914"/>
      <c r="K13" s="584">
        <f t="shared" si="1"/>
        <v>102.36666666666667</v>
      </c>
      <c r="L13" s="919"/>
      <c r="M13" s="926"/>
      <c r="N13" s="923"/>
    </row>
    <row r="14" spans="1:14" ht="15.6" thickTop="1" thickBot="1">
      <c r="A14" s="619" t="s">
        <v>167</v>
      </c>
      <c r="B14" s="573">
        <v>173.3</v>
      </c>
      <c r="C14" s="574">
        <v>87.4</v>
      </c>
      <c r="D14" s="573">
        <v>28.4</v>
      </c>
      <c r="E14" s="574">
        <v>24.2</v>
      </c>
      <c r="F14" s="573">
        <v>133.4</v>
      </c>
      <c r="G14" s="579">
        <v>121.2</v>
      </c>
      <c r="H14" s="630">
        <f t="shared" si="0"/>
        <v>34.1</v>
      </c>
      <c r="I14" s="912"/>
      <c r="J14" s="915"/>
      <c r="K14" s="585">
        <f t="shared" si="1"/>
        <v>77.600000000000009</v>
      </c>
      <c r="L14" s="919"/>
      <c r="M14" s="927"/>
      <c r="N14" s="923"/>
    </row>
    <row r="15" spans="1:14" ht="15" thickTop="1">
      <c r="A15" s="582"/>
      <c r="B15" s="577"/>
      <c r="C15" s="577"/>
      <c r="D15" s="577"/>
      <c r="E15" s="577"/>
      <c r="F15" s="577"/>
      <c r="G15" s="577"/>
      <c r="H15" s="577"/>
      <c r="I15" s="577"/>
      <c r="J15" s="590"/>
      <c r="K15" s="212"/>
      <c r="L15" s="212"/>
      <c r="M15" s="212"/>
      <c r="N15" s="698"/>
    </row>
    <row r="16" spans="1:14">
      <c r="A16" s="582"/>
      <c r="B16" s="577"/>
      <c r="C16" s="577"/>
      <c r="D16" s="577"/>
      <c r="E16" s="577"/>
      <c r="F16" s="577"/>
      <c r="G16" s="577"/>
      <c r="H16" s="577"/>
      <c r="I16" s="577"/>
      <c r="J16" s="590"/>
      <c r="K16" s="212"/>
      <c r="L16" s="212"/>
      <c r="M16" s="212"/>
      <c r="N16" s="698"/>
    </row>
    <row r="17" spans="1:14">
      <c r="A17" s="582"/>
      <c r="B17" s="577"/>
      <c r="C17" s="577"/>
      <c r="D17" s="577"/>
      <c r="E17" s="577"/>
      <c r="F17" s="577"/>
      <c r="G17" s="577"/>
      <c r="H17" s="577"/>
      <c r="I17" s="577"/>
      <c r="J17" s="590"/>
      <c r="K17" s="212"/>
      <c r="L17" s="212"/>
      <c r="M17" s="212"/>
      <c r="N17" s="698"/>
    </row>
    <row r="18" spans="1:14">
      <c r="A18" s="582"/>
      <c r="B18" s="577"/>
      <c r="C18" s="577"/>
      <c r="D18" s="577"/>
      <c r="E18" s="577"/>
      <c r="F18" s="577"/>
      <c r="G18" s="577"/>
      <c r="H18" s="577"/>
      <c r="I18" s="577"/>
      <c r="J18" s="590"/>
      <c r="K18" s="212"/>
      <c r="L18" s="212"/>
      <c r="M18" s="212"/>
      <c r="N18" s="698"/>
    </row>
    <row r="19" spans="1:14">
      <c r="A19" s="582"/>
      <c r="B19" s="577"/>
      <c r="C19" s="577"/>
      <c r="D19" s="577"/>
      <c r="E19" s="577"/>
      <c r="F19" s="577"/>
      <c r="G19" s="577"/>
      <c r="H19" s="577"/>
      <c r="I19" s="577"/>
      <c r="J19" s="590"/>
      <c r="K19" s="212"/>
      <c r="L19" s="212"/>
      <c r="M19" s="212"/>
      <c r="N19" s="698"/>
    </row>
    <row r="20" spans="1:14">
      <c r="A20" s="582"/>
      <c r="B20" s="577"/>
      <c r="C20" s="577"/>
      <c r="D20" s="577"/>
      <c r="E20" s="577"/>
      <c r="F20" s="577"/>
      <c r="G20" s="577"/>
      <c r="H20" s="577"/>
      <c r="I20" s="577"/>
      <c r="J20" s="590"/>
      <c r="K20" s="212"/>
      <c r="L20" s="212"/>
      <c r="M20" s="212"/>
      <c r="N20" s="698"/>
    </row>
    <row r="21" spans="1:14">
      <c r="A21" s="582"/>
      <c r="B21" s="577"/>
      <c r="C21" s="577"/>
      <c r="D21" s="577"/>
      <c r="E21" s="577"/>
      <c r="F21" s="577"/>
      <c r="G21" s="577"/>
      <c r="H21" s="577"/>
      <c r="I21" s="577"/>
      <c r="J21" s="590"/>
      <c r="K21" s="212"/>
      <c r="L21" s="212"/>
      <c r="M21" s="212"/>
      <c r="N21" s="698"/>
    </row>
    <row r="22" spans="1:14">
      <c r="A22" s="582"/>
      <c r="B22" s="577"/>
      <c r="C22" s="577"/>
      <c r="D22" s="577"/>
      <c r="E22" s="577"/>
      <c r="F22" s="577"/>
      <c r="G22" s="577"/>
      <c r="H22" s="577"/>
      <c r="I22" s="577"/>
      <c r="J22" s="590"/>
      <c r="K22" s="212"/>
      <c r="L22" s="212"/>
      <c r="M22" s="212"/>
      <c r="N22" s="698"/>
    </row>
  </sheetData>
  <mergeCells count="23">
    <mergeCell ref="L3:L5"/>
    <mergeCell ref="L6:L8"/>
    <mergeCell ref="L9:L11"/>
    <mergeCell ref="L12:L14"/>
    <mergeCell ref="N3:N5"/>
    <mergeCell ref="N6:N8"/>
    <mergeCell ref="N9:N11"/>
    <mergeCell ref="N12:N14"/>
    <mergeCell ref="M3:M5"/>
    <mergeCell ref="M6:M8"/>
    <mergeCell ref="M9:M11"/>
    <mergeCell ref="M12:M14"/>
    <mergeCell ref="B1:C1"/>
    <mergeCell ref="D1:E1"/>
    <mergeCell ref="F1:G1"/>
    <mergeCell ref="I3:I5"/>
    <mergeCell ref="I6:I8"/>
    <mergeCell ref="I9:I11"/>
    <mergeCell ref="I12:I14"/>
    <mergeCell ref="J3:J5"/>
    <mergeCell ref="J6:J8"/>
    <mergeCell ref="J9:J11"/>
    <mergeCell ref="J12:J14"/>
  </mergeCells>
  <pageMargins left="0.7" right="0.7" top="0.75" bottom="0.75" header="0.3" footer="0.3"/>
  <ignoredErrors>
    <ignoredError sqref="K4:K14"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941B7-C93A-4177-BED7-0616A8B792C7}">
  <dimension ref="A1:R22"/>
  <sheetViews>
    <sheetView workbookViewId="0">
      <selection activeCell="M12" sqref="A1:M14"/>
    </sheetView>
  </sheetViews>
  <sheetFormatPr defaultColWidth="12.140625" defaultRowHeight="14.45"/>
  <cols>
    <col min="1" max="1" width="9.42578125" style="68" bestFit="1" customWidth="1"/>
    <col min="2" max="7" width="11.28515625" style="69" hidden="1" customWidth="1"/>
    <col min="8" max="9" width="11.7109375" style="69" hidden="1" customWidth="1"/>
    <col min="10" max="10" width="6.42578125" style="224" hidden="1" customWidth="1"/>
    <col min="11" max="11" width="19.85546875" hidden="1" customWidth="1"/>
    <col min="12" max="12" width="21.140625" bestFit="1" customWidth="1"/>
    <col min="13" max="13" width="27.42578125" style="224" customWidth="1"/>
    <col min="14" max="14" width="21" customWidth="1"/>
    <col min="15" max="15" width="21.140625" bestFit="1" customWidth="1"/>
    <col min="16" max="16" width="20.42578125" bestFit="1" customWidth="1"/>
    <col min="17" max="17" width="18" bestFit="1" customWidth="1"/>
    <col min="18" max="18" width="18.5703125" bestFit="1" customWidth="1"/>
  </cols>
  <sheetData>
    <row r="1" spans="1:18" s="294" customFormat="1" ht="15.6" thickTop="1" thickBot="1">
      <c r="A1" s="618"/>
      <c r="B1" s="916" t="s">
        <v>184</v>
      </c>
      <c r="C1" s="917"/>
      <c r="D1" s="916" t="s">
        <v>185</v>
      </c>
      <c r="E1" s="917"/>
      <c r="F1" s="916" t="s">
        <v>186</v>
      </c>
      <c r="G1" s="917"/>
      <c r="H1" s="631"/>
      <c r="I1" s="631"/>
      <c r="J1" s="632"/>
      <c r="K1" s="588"/>
      <c r="L1" s="588"/>
      <c r="M1" s="588"/>
    </row>
    <row r="2" spans="1:18" s="68" customFormat="1" ht="15.6" thickTop="1" thickBot="1">
      <c r="A2" s="619" t="s">
        <v>37</v>
      </c>
      <c r="B2" s="620" t="s">
        <v>177</v>
      </c>
      <c r="C2" s="621" t="s">
        <v>178</v>
      </c>
      <c r="D2" s="620" t="s">
        <v>177</v>
      </c>
      <c r="E2" s="621" t="s">
        <v>178</v>
      </c>
      <c r="F2" s="620" t="s">
        <v>177</v>
      </c>
      <c r="G2" s="622" t="s">
        <v>178</v>
      </c>
      <c r="H2" s="627" t="s">
        <v>179</v>
      </c>
      <c r="I2" s="627" t="s">
        <v>179</v>
      </c>
      <c r="J2" s="633" t="s">
        <v>180</v>
      </c>
      <c r="K2" s="623" t="s">
        <v>181</v>
      </c>
      <c r="L2" s="623" t="s">
        <v>182</v>
      </c>
      <c r="M2" s="624" t="s">
        <v>183</v>
      </c>
      <c r="O2" s="312" t="s">
        <v>187</v>
      </c>
      <c r="P2" s="727" t="s">
        <v>188</v>
      </c>
      <c r="Q2" s="727" t="s">
        <v>189</v>
      </c>
      <c r="R2" s="431" t="s">
        <v>190</v>
      </c>
    </row>
    <row r="3" spans="1:18" ht="15.6" thickTop="1" thickBot="1">
      <c r="A3" s="625" t="s">
        <v>145</v>
      </c>
      <c r="B3" s="571">
        <v>82.399999999999991</v>
      </c>
      <c r="C3" s="572">
        <v>24.900000000000006</v>
      </c>
      <c r="D3" s="571">
        <v>33.800000000000004</v>
      </c>
      <c r="E3" s="651">
        <v>19.199999999999996</v>
      </c>
      <c r="F3" s="571">
        <v>152</v>
      </c>
      <c r="G3" s="586">
        <v>97.4</v>
      </c>
      <c r="H3" s="628">
        <f>AVERAGE(B3-C3, D3-E3, F3-G3)</f>
        <v>42.233333333333327</v>
      </c>
      <c r="I3" s="910">
        <f>AVERAGE(H3:H5)</f>
        <v>65.422222222222217</v>
      </c>
      <c r="J3" s="913">
        <f>I3/(I3+L3)</f>
        <v>0.47376890891535234</v>
      </c>
      <c r="K3" s="587">
        <f>AVERAGE(C3,E3,G3)</f>
        <v>47.166666666666664</v>
      </c>
      <c r="L3" s="928">
        <f>AVERAGE(K3:K5)</f>
        <v>72.666666666666671</v>
      </c>
      <c r="M3" s="931">
        <f>L3/L6</f>
        <v>0.89798160098860369</v>
      </c>
      <c r="O3" s="86">
        <v>86.4</v>
      </c>
      <c r="P3" s="432">
        <f>O3-52.6</f>
        <v>33.800000000000004</v>
      </c>
      <c r="Q3" s="576">
        <v>71.8</v>
      </c>
      <c r="R3" s="128">
        <f>Q3-52.6</f>
        <v>19.199999999999996</v>
      </c>
    </row>
    <row r="4" spans="1:18" ht="15.6" thickTop="1" thickBot="1">
      <c r="A4" s="626" t="s">
        <v>147</v>
      </c>
      <c r="B4" s="575">
        <v>134.80000000000001</v>
      </c>
      <c r="C4" s="576">
        <v>41.900000000000006</v>
      </c>
      <c r="D4" s="575">
        <v>33.800000000000004</v>
      </c>
      <c r="E4" s="128">
        <v>29.9</v>
      </c>
      <c r="F4" s="575">
        <v>267.7</v>
      </c>
      <c r="G4" s="578">
        <v>150.69999999999999</v>
      </c>
      <c r="H4" s="629">
        <f t="shared" ref="H4:H14" si="0">AVERAGE(B4-C4, D4-E4, F4-G4)</f>
        <v>71.266666666666666</v>
      </c>
      <c r="I4" s="911"/>
      <c r="J4" s="914"/>
      <c r="K4" s="584">
        <f t="shared" ref="K4:K14" si="1">AVERAGE(C4,E4,G4)</f>
        <v>74.166666666666671</v>
      </c>
      <c r="L4" s="929"/>
      <c r="M4" s="931"/>
      <c r="O4" s="86">
        <v>112.3</v>
      </c>
      <c r="P4" s="432">
        <f t="shared" ref="P4:P14" si="2">O3-52.6</f>
        <v>33.800000000000004</v>
      </c>
      <c r="Q4" s="576">
        <v>82.5</v>
      </c>
      <c r="R4" s="128">
        <f t="shared" ref="R4:R14" si="3">Q4-52.6</f>
        <v>29.9</v>
      </c>
    </row>
    <row r="5" spans="1:18" ht="15.6" thickTop="1" thickBot="1">
      <c r="A5" s="619" t="s">
        <v>148</v>
      </c>
      <c r="B5" s="573">
        <v>157.39999999999998</v>
      </c>
      <c r="C5" s="574">
        <v>57.600000000000009</v>
      </c>
      <c r="D5" s="573">
        <v>59.699999999999996</v>
      </c>
      <c r="E5" s="129">
        <v>49.300000000000004</v>
      </c>
      <c r="F5" s="573">
        <v>321.2</v>
      </c>
      <c r="G5" s="579">
        <v>183.1</v>
      </c>
      <c r="H5" s="630">
        <f t="shared" si="0"/>
        <v>82.766666666666652</v>
      </c>
      <c r="I5" s="912"/>
      <c r="J5" s="915"/>
      <c r="K5" s="585">
        <f t="shared" si="1"/>
        <v>96.666666666666671</v>
      </c>
      <c r="L5" s="929"/>
      <c r="M5" s="931"/>
      <c r="O5" s="86">
        <v>151</v>
      </c>
      <c r="P5" s="432">
        <f t="shared" si="2"/>
        <v>59.699999999999996</v>
      </c>
      <c r="Q5" s="576">
        <v>101.9</v>
      </c>
      <c r="R5" s="128">
        <f t="shared" si="3"/>
        <v>49.300000000000004</v>
      </c>
    </row>
    <row r="6" spans="1:18" ht="15.6" thickTop="1" thickBot="1">
      <c r="A6" s="625" t="s">
        <v>151</v>
      </c>
      <c r="B6" s="571">
        <v>99.600000000000009</v>
      </c>
      <c r="C6" s="572">
        <v>31.700000000000003</v>
      </c>
      <c r="D6" s="571">
        <v>98.4</v>
      </c>
      <c r="E6" s="651">
        <v>23.9</v>
      </c>
      <c r="F6" s="571">
        <v>356.1</v>
      </c>
      <c r="G6" s="586">
        <v>166.4</v>
      </c>
      <c r="H6" s="628">
        <f t="shared" si="0"/>
        <v>110.7</v>
      </c>
      <c r="I6" s="910">
        <f t="shared" ref="I6" si="4">AVERAGE(H6:H8)</f>
        <v>88.688888888888883</v>
      </c>
      <c r="J6" s="913">
        <f t="shared" ref="J6" si="5">I6/(I6+L6)</f>
        <v>0.52289551261054701</v>
      </c>
      <c r="K6" s="587">
        <f t="shared" si="1"/>
        <v>74</v>
      </c>
      <c r="L6" s="928">
        <f t="shared" ref="L6" si="6">AVERAGE(K6:K8)</f>
        <v>80.922222222222217</v>
      </c>
      <c r="M6" s="930"/>
      <c r="O6" s="86">
        <v>94.3</v>
      </c>
      <c r="P6" s="432">
        <f t="shared" si="2"/>
        <v>98.4</v>
      </c>
      <c r="Q6" s="92">
        <v>76.5</v>
      </c>
      <c r="R6" s="128">
        <f t="shared" si="3"/>
        <v>23.9</v>
      </c>
    </row>
    <row r="7" spans="1:18" ht="15.6" thickTop="1" thickBot="1">
      <c r="A7" s="626" t="s">
        <v>153</v>
      </c>
      <c r="B7" s="575">
        <v>188.60000000000002</v>
      </c>
      <c r="C7" s="576">
        <v>66.100000000000009</v>
      </c>
      <c r="D7" s="575">
        <v>41.699999999999996</v>
      </c>
      <c r="E7" s="128">
        <v>18.100000000000001</v>
      </c>
      <c r="F7" s="575">
        <v>332.1</v>
      </c>
      <c r="G7" s="578">
        <v>172.1</v>
      </c>
      <c r="H7" s="629">
        <f t="shared" si="0"/>
        <v>102.03333333333335</v>
      </c>
      <c r="I7" s="911"/>
      <c r="J7" s="914"/>
      <c r="K7" s="584">
        <f t="shared" si="1"/>
        <v>85.433333333333337</v>
      </c>
      <c r="L7" s="929"/>
      <c r="M7" s="930"/>
      <c r="O7" s="86">
        <v>86.8</v>
      </c>
      <c r="P7" s="432">
        <f t="shared" si="2"/>
        <v>41.699999999999996</v>
      </c>
      <c r="Q7" s="92">
        <v>70.7</v>
      </c>
      <c r="R7" s="128">
        <f t="shared" si="3"/>
        <v>18.100000000000001</v>
      </c>
    </row>
    <row r="8" spans="1:18" ht="15.6" thickTop="1" thickBot="1">
      <c r="A8" s="619" t="s">
        <v>155</v>
      </c>
      <c r="B8" s="573">
        <v>145.19999999999999</v>
      </c>
      <c r="C8" s="574">
        <v>62.600000000000009</v>
      </c>
      <c r="D8" s="573">
        <v>34.199999999999996</v>
      </c>
      <c r="E8" s="129">
        <v>47.4</v>
      </c>
      <c r="F8" s="573">
        <v>230.6</v>
      </c>
      <c r="G8" s="579">
        <v>140</v>
      </c>
      <c r="H8" s="630">
        <f t="shared" si="0"/>
        <v>53.333333333333321</v>
      </c>
      <c r="I8" s="912"/>
      <c r="J8" s="915"/>
      <c r="K8" s="585">
        <f t="shared" si="1"/>
        <v>83.333333333333329</v>
      </c>
      <c r="L8" s="929"/>
      <c r="M8" s="930"/>
      <c r="O8" s="86">
        <v>132.69999999999999</v>
      </c>
      <c r="P8" s="432">
        <f t="shared" si="2"/>
        <v>34.199999999999996</v>
      </c>
      <c r="Q8" s="92">
        <v>100</v>
      </c>
      <c r="R8" s="128">
        <f t="shared" si="3"/>
        <v>47.4</v>
      </c>
    </row>
    <row r="9" spans="1:18" ht="15.6" thickTop="1" thickBot="1">
      <c r="A9" s="625" t="s">
        <v>157</v>
      </c>
      <c r="B9" s="571">
        <v>74</v>
      </c>
      <c r="C9" s="572">
        <v>30.100000000000009</v>
      </c>
      <c r="D9" s="571">
        <v>80.099999999999994</v>
      </c>
      <c r="E9" s="651">
        <v>36.499999999999993</v>
      </c>
      <c r="F9" s="571">
        <v>277.2</v>
      </c>
      <c r="G9" s="586">
        <v>161.80000000000001</v>
      </c>
      <c r="H9" s="628">
        <f t="shared" si="0"/>
        <v>67.633333333333326</v>
      </c>
      <c r="I9" s="910">
        <f t="shared" ref="I9" si="7">AVERAGE(H9:H11)</f>
        <v>67.922222222222203</v>
      </c>
      <c r="J9" s="913">
        <f t="shared" ref="J9" si="8">I9/(I9+L9)</f>
        <v>0.48740232817732404</v>
      </c>
      <c r="K9" s="587">
        <f t="shared" si="1"/>
        <v>76.13333333333334</v>
      </c>
      <c r="L9" s="928">
        <f t="shared" ref="L9" si="9">AVERAGE(K9:K11)</f>
        <v>71.433333333333337</v>
      </c>
      <c r="M9" s="931">
        <f t="shared" ref="M9" si="10">L9/L12</f>
        <v>0.8002240477968634</v>
      </c>
      <c r="O9" s="86">
        <v>114.4</v>
      </c>
      <c r="P9" s="432">
        <f t="shared" si="2"/>
        <v>80.099999999999994</v>
      </c>
      <c r="Q9" s="92">
        <v>89.1</v>
      </c>
      <c r="R9" s="128">
        <f t="shared" si="3"/>
        <v>36.499999999999993</v>
      </c>
    </row>
    <row r="10" spans="1:18" ht="15.6" thickTop="1" thickBot="1">
      <c r="A10" s="626" t="s">
        <v>159</v>
      </c>
      <c r="B10" s="575">
        <v>130.39999999999998</v>
      </c>
      <c r="C10" s="576">
        <v>47.8</v>
      </c>
      <c r="D10" s="575">
        <v>61.800000000000004</v>
      </c>
      <c r="E10" s="128">
        <v>17.999999999999993</v>
      </c>
      <c r="F10" s="575">
        <v>225</v>
      </c>
      <c r="G10" s="578">
        <v>134.4</v>
      </c>
      <c r="H10" s="629">
        <f t="shared" si="0"/>
        <v>72.333333333333329</v>
      </c>
      <c r="I10" s="911"/>
      <c r="J10" s="914"/>
      <c r="K10" s="584">
        <f t="shared" si="1"/>
        <v>66.733333333333334</v>
      </c>
      <c r="L10" s="929"/>
      <c r="M10" s="931"/>
      <c r="O10" s="86">
        <v>95.7</v>
      </c>
      <c r="P10" s="432">
        <f t="shared" si="2"/>
        <v>61.800000000000004</v>
      </c>
      <c r="Q10" s="92">
        <v>70.599999999999994</v>
      </c>
      <c r="R10" s="128">
        <f t="shared" si="3"/>
        <v>17.999999999999993</v>
      </c>
    </row>
    <row r="11" spans="1:18" ht="15.6" thickTop="1" thickBot="1">
      <c r="A11" s="619" t="s">
        <v>161</v>
      </c>
      <c r="B11" s="573">
        <v>124.7</v>
      </c>
      <c r="C11" s="574">
        <v>39.400000000000006</v>
      </c>
      <c r="D11" s="573">
        <v>43.1</v>
      </c>
      <c r="E11" s="129">
        <v>38.6</v>
      </c>
      <c r="F11" s="573">
        <v>237.9</v>
      </c>
      <c r="G11" s="579">
        <v>136.30000000000001</v>
      </c>
      <c r="H11" s="630">
        <f t="shared" si="0"/>
        <v>63.79999999999999</v>
      </c>
      <c r="I11" s="912"/>
      <c r="J11" s="915"/>
      <c r="K11" s="585">
        <f t="shared" si="1"/>
        <v>71.433333333333337</v>
      </c>
      <c r="L11" s="929"/>
      <c r="M11" s="931"/>
      <c r="O11" s="86">
        <v>145.5</v>
      </c>
      <c r="P11" s="432">
        <f t="shared" si="2"/>
        <v>43.1</v>
      </c>
      <c r="Q11" s="92">
        <v>91.2</v>
      </c>
      <c r="R11" s="128">
        <f t="shared" si="3"/>
        <v>38.6</v>
      </c>
    </row>
    <row r="12" spans="1:18" ht="15.6" thickTop="1" thickBot="1">
      <c r="A12" s="625" t="s">
        <v>163</v>
      </c>
      <c r="B12" s="571">
        <v>156.30000000000001</v>
      </c>
      <c r="C12" s="572">
        <v>58.600000000000009</v>
      </c>
      <c r="D12" s="571">
        <v>92.9</v>
      </c>
      <c r="E12" s="651">
        <v>47.800000000000004</v>
      </c>
      <c r="F12" s="571">
        <v>296.3</v>
      </c>
      <c r="G12" s="586">
        <v>166.6</v>
      </c>
      <c r="H12" s="628">
        <f t="shared" si="0"/>
        <v>90.833333333333329</v>
      </c>
      <c r="I12" s="910">
        <f t="shared" ref="I12" si="11">AVERAGE(H12:H14)</f>
        <v>86.86666666666666</v>
      </c>
      <c r="J12" s="913">
        <f t="shared" ref="J12" si="12">I12/(I12+L12)</f>
        <v>0.49318697956093865</v>
      </c>
      <c r="K12" s="587">
        <f t="shared" si="1"/>
        <v>91</v>
      </c>
      <c r="L12" s="928">
        <f t="shared" ref="L12" si="13">AVERAGE(K12:K14)</f>
        <v>89.266666666666666</v>
      </c>
      <c r="M12" s="930"/>
      <c r="O12" s="86">
        <v>142.69999999999999</v>
      </c>
      <c r="P12" s="432">
        <f t="shared" si="2"/>
        <v>92.9</v>
      </c>
      <c r="Q12" s="92">
        <v>100.4</v>
      </c>
      <c r="R12" s="128">
        <f t="shared" si="3"/>
        <v>47.800000000000004</v>
      </c>
    </row>
    <row r="13" spans="1:18" ht="15.6" thickTop="1" thickBot="1">
      <c r="A13" s="626" t="s">
        <v>165</v>
      </c>
      <c r="B13" s="575">
        <v>154.89999999999998</v>
      </c>
      <c r="C13" s="576">
        <v>52.7</v>
      </c>
      <c r="D13" s="575">
        <v>90.1</v>
      </c>
      <c r="E13" s="128">
        <v>42.1</v>
      </c>
      <c r="F13" s="575">
        <v>339</v>
      </c>
      <c r="G13" s="578">
        <v>179</v>
      </c>
      <c r="H13" s="629">
        <f t="shared" si="0"/>
        <v>103.39999999999998</v>
      </c>
      <c r="I13" s="911"/>
      <c r="J13" s="914"/>
      <c r="K13" s="584">
        <f t="shared" si="1"/>
        <v>91.266666666666666</v>
      </c>
      <c r="L13" s="929"/>
      <c r="M13" s="930"/>
      <c r="O13" s="86">
        <v>133.69999999999999</v>
      </c>
      <c r="P13" s="432">
        <f t="shared" si="2"/>
        <v>90.1</v>
      </c>
      <c r="Q13" s="92">
        <v>94.7</v>
      </c>
      <c r="R13" s="128">
        <f t="shared" si="3"/>
        <v>42.1</v>
      </c>
    </row>
    <row r="14" spans="1:18" ht="15.6" thickTop="1" thickBot="1">
      <c r="A14" s="619" t="s">
        <v>167</v>
      </c>
      <c r="B14" s="573">
        <v>104.39999999999999</v>
      </c>
      <c r="C14" s="574">
        <v>41.2</v>
      </c>
      <c r="D14" s="573">
        <v>81.099999999999994</v>
      </c>
      <c r="E14" s="129">
        <v>46.499999999999993</v>
      </c>
      <c r="F14" s="573">
        <v>270.2</v>
      </c>
      <c r="G14" s="579">
        <v>168.9</v>
      </c>
      <c r="H14" s="630">
        <f t="shared" si="0"/>
        <v>66.36666666666666</v>
      </c>
      <c r="I14" s="912"/>
      <c r="J14" s="915"/>
      <c r="K14" s="585">
        <f t="shared" si="1"/>
        <v>85.533333333333346</v>
      </c>
      <c r="L14" s="929"/>
      <c r="M14" s="930"/>
      <c r="O14" s="350">
        <v>138.19999999999999</v>
      </c>
      <c r="P14" s="728">
        <f t="shared" si="2"/>
        <v>81.099999999999994</v>
      </c>
      <c r="Q14" s="95">
        <v>99.1</v>
      </c>
      <c r="R14" s="129">
        <f t="shared" si="3"/>
        <v>46.499999999999993</v>
      </c>
    </row>
    <row r="15" spans="1:18" ht="15" thickTop="1">
      <c r="A15" s="582"/>
      <c r="B15" s="577"/>
      <c r="C15" s="577"/>
      <c r="D15" s="577"/>
      <c r="E15" s="577"/>
      <c r="F15" s="577"/>
      <c r="G15" s="577"/>
      <c r="H15" s="577"/>
      <c r="I15" s="577"/>
      <c r="J15" s="590"/>
      <c r="K15" s="212"/>
      <c r="L15" s="212"/>
      <c r="M15" s="590"/>
    </row>
    <row r="16" spans="1:18">
      <c r="A16" s="582"/>
      <c r="B16" s="577"/>
      <c r="C16" s="577"/>
      <c r="D16" s="577"/>
      <c r="E16" s="577"/>
      <c r="F16" s="577"/>
      <c r="G16" s="577"/>
      <c r="H16" s="577"/>
      <c r="I16" s="577"/>
      <c r="J16" s="590"/>
      <c r="K16" s="212"/>
      <c r="L16" s="212"/>
      <c r="M16" s="590"/>
    </row>
    <row r="17" spans="1:13">
      <c r="A17" s="582"/>
      <c r="B17" s="577"/>
      <c r="C17" s="577"/>
      <c r="D17" s="577"/>
      <c r="E17" s="577"/>
      <c r="G17" s="577"/>
      <c r="H17" s="577"/>
      <c r="I17" s="577"/>
      <c r="J17" s="590"/>
      <c r="K17" s="212"/>
      <c r="L17" s="212"/>
      <c r="M17" s="590"/>
    </row>
    <row r="18" spans="1:13">
      <c r="A18" s="582"/>
      <c r="B18" s="577"/>
      <c r="C18" s="577"/>
      <c r="D18" s="577"/>
      <c r="E18" s="577"/>
      <c r="G18" s="577"/>
      <c r="H18" s="577"/>
      <c r="I18" s="577"/>
      <c r="J18" s="590"/>
      <c r="K18" s="212"/>
      <c r="L18" s="212"/>
      <c r="M18" s="590"/>
    </row>
    <row r="19" spans="1:13">
      <c r="A19" s="582"/>
      <c r="B19" s="577"/>
      <c r="C19" s="577"/>
      <c r="D19" s="577"/>
      <c r="E19" s="577"/>
      <c r="G19" s="577"/>
      <c r="H19" s="577"/>
      <c r="I19" s="577"/>
      <c r="J19" s="590"/>
      <c r="K19" s="212"/>
      <c r="L19" s="212"/>
      <c r="M19" s="590"/>
    </row>
    <row r="20" spans="1:13">
      <c r="A20" s="582"/>
      <c r="B20" s="577"/>
      <c r="C20" s="577"/>
      <c r="D20" s="577"/>
      <c r="E20" s="577"/>
      <c r="G20" s="577"/>
      <c r="H20" s="577"/>
      <c r="I20" s="577"/>
      <c r="J20" s="590"/>
      <c r="K20" s="212"/>
      <c r="L20" s="212"/>
      <c r="M20" s="590"/>
    </row>
    <row r="21" spans="1:13">
      <c r="A21" s="582"/>
      <c r="B21" s="577"/>
      <c r="C21" s="577"/>
      <c r="D21" s="577"/>
      <c r="E21" s="577"/>
      <c r="G21" s="577"/>
      <c r="H21" s="577"/>
      <c r="I21" s="577"/>
      <c r="J21" s="590"/>
      <c r="K21" s="212"/>
      <c r="L21" s="212"/>
      <c r="M21" s="590"/>
    </row>
    <row r="22" spans="1:13">
      <c r="A22" s="582"/>
      <c r="B22" s="577"/>
      <c r="C22" s="577"/>
      <c r="D22" s="577"/>
      <c r="E22" s="577"/>
      <c r="F22" s="577"/>
      <c r="G22" s="577"/>
      <c r="H22" s="577"/>
      <c r="I22" s="577"/>
      <c r="J22" s="590"/>
      <c r="K22" s="212"/>
      <c r="L22" s="212"/>
      <c r="M22" s="590"/>
    </row>
  </sheetData>
  <mergeCells count="19">
    <mergeCell ref="B1:C1"/>
    <mergeCell ref="D1:E1"/>
    <mergeCell ref="F1:G1"/>
    <mergeCell ref="I3:I5"/>
    <mergeCell ref="J3:J5"/>
    <mergeCell ref="I12:I14"/>
    <mergeCell ref="J12:J14"/>
    <mergeCell ref="L12:L14"/>
    <mergeCell ref="M12:M14"/>
    <mergeCell ref="M3:M5"/>
    <mergeCell ref="I6:I8"/>
    <mergeCell ref="J6:J8"/>
    <mergeCell ref="L6:L8"/>
    <mergeCell ref="M6:M8"/>
    <mergeCell ref="I9:I11"/>
    <mergeCell ref="J9:J11"/>
    <mergeCell ref="L9:L11"/>
    <mergeCell ref="M9:M11"/>
    <mergeCell ref="L3:L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5844-CD8F-4583-98D1-08F423A6FA8B}">
  <sheetPr>
    <tabColor rgb="FF92D050"/>
  </sheetPr>
  <dimension ref="A1:V44"/>
  <sheetViews>
    <sheetView tabSelected="1" zoomScale="110" zoomScaleNormal="110" workbookViewId="0">
      <pane xSplit="1" ySplit="3" topLeftCell="B4" activePane="bottomRight" state="frozen"/>
      <selection pane="bottomRight" activeCell="V15" sqref="A1:V15"/>
      <selection pane="bottomLeft" activeCell="A4" sqref="A4"/>
      <selection pane="topRight" activeCell="B1" sqref="B1"/>
    </sheetView>
  </sheetViews>
  <sheetFormatPr defaultColWidth="12.140625" defaultRowHeight="14.45"/>
  <cols>
    <col min="1" max="1" width="17" style="382" bestFit="1" customWidth="1"/>
    <col min="2" max="4" width="13.28515625" style="69" hidden="1" customWidth="1"/>
    <col min="5" max="19" width="13.28515625" hidden="1" customWidth="1"/>
    <col min="20" max="20" width="21.140625" hidden="1" customWidth="1"/>
    <col min="21" max="21" width="10.5703125" bestFit="1" customWidth="1"/>
    <col min="22" max="23" width="27.42578125" bestFit="1" customWidth="1"/>
  </cols>
  <sheetData>
    <row r="1" spans="1:22" s="284" customFormat="1" ht="15" thickTop="1">
      <c r="A1" s="850" t="s">
        <v>191</v>
      </c>
      <c r="B1" s="858">
        <v>45089</v>
      </c>
      <c r="C1" s="858">
        <v>45089</v>
      </c>
      <c r="D1" s="869">
        <v>45132</v>
      </c>
      <c r="E1" s="869">
        <v>45132</v>
      </c>
      <c r="F1" s="869">
        <v>45204</v>
      </c>
      <c r="G1" s="869">
        <v>45204</v>
      </c>
      <c r="H1" s="858">
        <v>45443</v>
      </c>
      <c r="I1" s="858">
        <v>45443</v>
      </c>
      <c r="J1" s="858">
        <v>45498</v>
      </c>
      <c r="K1" s="858">
        <v>45498</v>
      </c>
      <c r="L1" s="858">
        <v>45544</v>
      </c>
      <c r="M1" s="858">
        <v>45544</v>
      </c>
      <c r="N1" s="858">
        <v>45814</v>
      </c>
      <c r="O1" s="858">
        <v>45814</v>
      </c>
      <c r="P1" s="858">
        <v>45866</v>
      </c>
      <c r="Q1" s="858">
        <v>45866</v>
      </c>
      <c r="R1" s="858">
        <v>45958</v>
      </c>
      <c r="S1" s="858">
        <v>45958</v>
      </c>
      <c r="T1" s="843"/>
      <c r="U1" s="843"/>
      <c r="V1" s="844"/>
    </row>
    <row r="2" spans="1:22" s="284" customFormat="1">
      <c r="A2" s="851" t="s">
        <v>192</v>
      </c>
      <c r="B2" s="859" t="s">
        <v>193</v>
      </c>
      <c r="C2" s="859" t="s">
        <v>193</v>
      </c>
      <c r="D2" s="870" t="s">
        <v>194</v>
      </c>
      <c r="E2" s="870" t="s">
        <v>194</v>
      </c>
      <c r="F2" s="870" t="s">
        <v>194</v>
      </c>
      <c r="G2" s="870" t="s">
        <v>194</v>
      </c>
      <c r="H2" s="859" t="s">
        <v>193</v>
      </c>
      <c r="I2" s="859" t="s">
        <v>193</v>
      </c>
      <c r="J2" s="859" t="s">
        <v>193</v>
      </c>
      <c r="K2" s="859" t="s">
        <v>193</v>
      </c>
      <c r="L2" s="859" t="s">
        <v>193</v>
      </c>
      <c r="M2" s="859" t="s">
        <v>193</v>
      </c>
      <c r="N2" s="859" t="s">
        <v>193</v>
      </c>
      <c r="O2" s="859" t="s">
        <v>193</v>
      </c>
      <c r="P2" s="859" t="s">
        <v>193</v>
      </c>
      <c r="Q2" s="859" t="s">
        <v>193</v>
      </c>
      <c r="R2" s="859" t="s">
        <v>193</v>
      </c>
      <c r="S2" s="859" t="s">
        <v>193</v>
      </c>
      <c r="T2" s="840"/>
      <c r="U2" s="840"/>
      <c r="V2" s="841"/>
    </row>
    <row r="3" spans="1:22" s="61" customFormat="1" ht="15" thickBot="1">
      <c r="A3" s="852" t="s">
        <v>37</v>
      </c>
      <c r="B3" s="860" t="s">
        <v>139</v>
      </c>
      <c r="C3" s="860" t="s">
        <v>140</v>
      </c>
      <c r="D3" s="871" t="s">
        <v>139</v>
      </c>
      <c r="E3" s="871" t="s">
        <v>140</v>
      </c>
      <c r="F3" s="871" t="s">
        <v>139</v>
      </c>
      <c r="G3" s="871" t="s">
        <v>140</v>
      </c>
      <c r="H3" s="861" t="s">
        <v>177</v>
      </c>
      <c r="I3" s="861" t="s">
        <v>178</v>
      </c>
      <c r="J3" s="861" t="s">
        <v>177</v>
      </c>
      <c r="K3" s="861" t="s">
        <v>178</v>
      </c>
      <c r="L3" s="861" t="s">
        <v>177</v>
      </c>
      <c r="M3" s="861" t="s">
        <v>178</v>
      </c>
      <c r="N3" s="861" t="s">
        <v>177</v>
      </c>
      <c r="O3" s="861" t="s">
        <v>178</v>
      </c>
      <c r="P3" s="861" t="s">
        <v>177</v>
      </c>
      <c r="Q3" s="861" t="s">
        <v>178</v>
      </c>
      <c r="R3" s="861" t="s">
        <v>177</v>
      </c>
      <c r="S3" s="861" t="s">
        <v>178</v>
      </c>
      <c r="T3" s="860" t="s">
        <v>182</v>
      </c>
      <c r="U3" s="860" t="s">
        <v>143</v>
      </c>
      <c r="V3" s="862" t="s">
        <v>183</v>
      </c>
    </row>
    <row r="4" spans="1:22" ht="15" thickTop="1">
      <c r="A4" s="853" t="s">
        <v>145</v>
      </c>
      <c r="B4" s="829">
        <v>167.1</v>
      </c>
      <c r="C4" s="830">
        <v>59</v>
      </c>
      <c r="D4" s="830">
        <v>29</v>
      </c>
      <c r="E4" s="830">
        <v>14.8</v>
      </c>
      <c r="F4" s="830">
        <v>26.6</v>
      </c>
      <c r="G4" s="831">
        <v>10.9</v>
      </c>
      <c r="H4" s="829">
        <v>314</v>
      </c>
      <c r="I4" s="830">
        <v>114.7</v>
      </c>
      <c r="J4" s="830">
        <v>106.6</v>
      </c>
      <c r="K4" s="830">
        <v>67.2</v>
      </c>
      <c r="L4" s="830">
        <v>140.4</v>
      </c>
      <c r="M4" s="831">
        <v>57.1</v>
      </c>
      <c r="N4" s="829">
        <v>82.399999999999991</v>
      </c>
      <c r="O4" s="830">
        <v>24.900000000000006</v>
      </c>
      <c r="P4" s="830">
        <v>135.20000000000002</v>
      </c>
      <c r="Q4" s="830">
        <v>76.799999999999983</v>
      </c>
      <c r="R4" s="830">
        <v>152</v>
      </c>
      <c r="S4" s="831">
        <v>97.4</v>
      </c>
      <c r="T4" s="864">
        <f>AVERAGE(C4,E4,G4,I4,K4,M4,O4,Q4,S4)</f>
        <v>58.088888888888881</v>
      </c>
      <c r="U4" s="884"/>
      <c r="V4" s="935">
        <f>U6/U9</f>
        <v>0.89403702186301159</v>
      </c>
    </row>
    <row r="5" spans="1:22">
      <c r="A5" s="854" t="s">
        <v>147</v>
      </c>
      <c r="B5" s="832">
        <v>105.4</v>
      </c>
      <c r="C5" s="834">
        <v>39.799999999999997</v>
      </c>
      <c r="D5" s="834">
        <v>141.80000000000001</v>
      </c>
      <c r="E5" s="834">
        <v>52</v>
      </c>
      <c r="F5" s="834">
        <v>112.2</v>
      </c>
      <c r="G5" s="833">
        <v>43.5</v>
      </c>
      <c r="H5" s="832">
        <v>381</v>
      </c>
      <c r="I5" s="834">
        <v>143.9</v>
      </c>
      <c r="J5" s="834">
        <v>283.89999999999998</v>
      </c>
      <c r="K5" s="834">
        <v>145.6</v>
      </c>
      <c r="L5" s="834">
        <v>268.89999999999998</v>
      </c>
      <c r="M5" s="833">
        <v>113.5</v>
      </c>
      <c r="N5" s="832">
        <v>134.80000000000001</v>
      </c>
      <c r="O5" s="834">
        <v>41.900000000000006</v>
      </c>
      <c r="P5" s="834">
        <v>135.20000000000002</v>
      </c>
      <c r="Q5" s="834">
        <v>119.6</v>
      </c>
      <c r="R5" s="834">
        <v>267.7</v>
      </c>
      <c r="S5" s="833">
        <v>150.69999999999999</v>
      </c>
      <c r="T5" s="872">
        <f t="shared" ref="T5:T15" si="0">AVERAGE(C5,E5,G5,I5,K5,M5,O5,Q5,S5)</f>
        <v>94.5</v>
      </c>
      <c r="U5" s="885"/>
      <c r="V5" s="936"/>
    </row>
    <row r="6" spans="1:22" ht="15" thickBot="1">
      <c r="A6" s="855" t="s">
        <v>148</v>
      </c>
      <c r="B6" s="835">
        <v>36.6</v>
      </c>
      <c r="C6" s="836">
        <v>18.100000000000001</v>
      </c>
      <c r="D6" s="836">
        <v>129.19999999999999</v>
      </c>
      <c r="E6" s="836">
        <v>55.1</v>
      </c>
      <c r="F6" s="836">
        <v>109</v>
      </c>
      <c r="G6" s="837">
        <v>40.700000000000003</v>
      </c>
      <c r="H6" s="835">
        <v>502.8</v>
      </c>
      <c r="I6" s="836">
        <v>219.6</v>
      </c>
      <c r="J6" s="836">
        <v>222.7</v>
      </c>
      <c r="K6" s="836">
        <v>144.6</v>
      </c>
      <c r="L6" s="836">
        <v>307.89999999999998</v>
      </c>
      <c r="M6" s="837">
        <v>111.1</v>
      </c>
      <c r="N6" s="835">
        <v>157.39999999999998</v>
      </c>
      <c r="O6" s="836">
        <v>57.600000000000009</v>
      </c>
      <c r="P6" s="836">
        <v>238.79999999999998</v>
      </c>
      <c r="Q6" s="836">
        <v>197.20000000000002</v>
      </c>
      <c r="R6" s="836">
        <v>321.2</v>
      </c>
      <c r="S6" s="837">
        <v>183.1</v>
      </c>
      <c r="T6" s="873">
        <f t="shared" si="0"/>
        <v>114.12222222222223</v>
      </c>
      <c r="U6" s="886">
        <f>((AVERAGE(T4:T6))*6273000)/(380.25*907185)</f>
        <v>1.6167023070288071</v>
      </c>
      <c r="V6" s="937"/>
    </row>
    <row r="7" spans="1:22" ht="15" thickTop="1">
      <c r="A7" s="856" t="s">
        <v>151</v>
      </c>
      <c r="B7" s="827">
        <v>120.5</v>
      </c>
      <c r="C7" s="845">
        <v>42.6</v>
      </c>
      <c r="D7" s="845">
        <v>0.8</v>
      </c>
      <c r="E7" s="845">
        <v>0.6</v>
      </c>
      <c r="F7" s="845">
        <v>12.7</v>
      </c>
      <c r="G7" s="828">
        <v>5.7</v>
      </c>
      <c r="H7" s="827">
        <v>577.5</v>
      </c>
      <c r="I7" s="845">
        <v>162.6</v>
      </c>
      <c r="J7" s="845">
        <v>275.89999999999998</v>
      </c>
      <c r="K7" s="845">
        <v>132.1</v>
      </c>
      <c r="L7" s="845">
        <v>188.6</v>
      </c>
      <c r="M7" s="828">
        <v>80.900000000000006</v>
      </c>
      <c r="N7" s="827">
        <v>99.600000000000009</v>
      </c>
      <c r="O7" s="845">
        <v>31.700000000000003</v>
      </c>
      <c r="P7" s="845">
        <v>393.6</v>
      </c>
      <c r="Q7" s="845">
        <v>95.6</v>
      </c>
      <c r="R7" s="845">
        <v>356.1</v>
      </c>
      <c r="S7" s="828">
        <v>166.4</v>
      </c>
      <c r="T7" s="846">
        <f t="shared" si="0"/>
        <v>79.8</v>
      </c>
      <c r="U7" s="887"/>
      <c r="V7" s="863"/>
    </row>
    <row r="8" spans="1:22">
      <c r="A8" s="854" t="s">
        <v>153</v>
      </c>
      <c r="B8" s="832">
        <v>226</v>
      </c>
      <c r="C8" s="834">
        <v>73.5</v>
      </c>
      <c r="D8" s="834">
        <v>228.7</v>
      </c>
      <c r="E8" s="834">
        <v>69.900000000000006</v>
      </c>
      <c r="F8" s="834">
        <v>46.7</v>
      </c>
      <c r="G8" s="833">
        <v>18.2</v>
      </c>
      <c r="H8" s="832">
        <v>827.9</v>
      </c>
      <c r="I8" s="834">
        <v>228.3</v>
      </c>
      <c r="J8" s="834">
        <v>340</v>
      </c>
      <c r="K8" s="834">
        <v>164.2</v>
      </c>
      <c r="L8" s="834">
        <v>392.3</v>
      </c>
      <c r="M8" s="833">
        <v>160</v>
      </c>
      <c r="N8" s="832">
        <v>188.60000000000002</v>
      </c>
      <c r="O8" s="834">
        <v>66.100000000000009</v>
      </c>
      <c r="P8" s="834">
        <v>166.79999999999998</v>
      </c>
      <c r="Q8" s="834">
        <v>72.400000000000006</v>
      </c>
      <c r="R8" s="834">
        <v>332.1</v>
      </c>
      <c r="S8" s="833">
        <v>172.1</v>
      </c>
      <c r="T8" s="846">
        <f t="shared" si="0"/>
        <v>113.85555555555554</v>
      </c>
      <c r="U8" s="885"/>
      <c r="V8" s="842"/>
    </row>
    <row r="9" spans="1:22" ht="15" thickBot="1">
      <c r="A9" s="857" t="s">
        <v>155</v>
      </c>
      <c r="B9" s="847">
        <v>125.4</v>
      </c>
      <c r="C9" s="848">
        <v>44.4</v>
      </c>
      <c r="D9" s="848">
        <v>34.299999999999997</v>
      </c>
      <c r="E9" s="848">
        <v>17.3</v>
      </c>
      <c r="F9" s="848">
        <v>56.1</v>
      </c>
      <c r="G9" s="849">
        <v>23</v>
      </c>
      <c r="H9" s="847">
        <v>617.9</v>
      </c>
      <c r="I9" s="848">
        <v>188.5</v>
      </c>
      <c r="J9" s="848">
        <v>277.5</v>
      </c>
      <c r="K9" s="848">
        <v>133.1</v>
      </c>
      <c r="L9" s="848">
        <v>386.6</v>
      </c>
      <c r="M9" s="849">
        <v>143.5</v>
      </c>
      <c r="N9" s="847">
        <v>145.19999999999999</v>
      </c>
      <c r="O9" s="848">
        <v>62.600000000000009</v>
      </c>
      <c r="P9" s="848">
        <v>136.79999999999998</v>
      </c>
      <c r="Q9" s="848">
        <v>189.6</v>
      </c>
      <c r="R9" s="848">
        <v>230.6</v>
      </c>
      <c r="S9" s="849">
        <v>140</v>
      </c>
      <c r="T9" s="867">
        <f t="shared" si="0"/>
        <v>104.66666666666667</v>
      </c>
      <c r="U9" s="888">
        <f>((AVERAGE(T7:T9))*6273000)/(380.25*907185)</f>
        <v>1.808316957232813</v>
      </c>
      <c r="V9" s="868"/>
    </row>
    <row r="10" spans="1:22" ht="15" thickTop="1">
      <c r="A10" s="853" t="s">
        <v>157</v>
      </c>
      <c r="B10" s="829">
        <v>19.3</v>
      </c>
      <c r="C10" s="830">
        <v>9.5</v>
      </c>
      <c r="D10" s="830">
        <v>0</v>
      </c>
      <c r="E10" s="830">
        <v>0</v>
      </c>
      <c r="F10" s="830">
        <v>46.1</v>
      </c>
      <c r="G10" s="831">
        <v>19.399999999999999</v>
      </c>
      <c r="H10" s="829">
        <v>225.7</v>
      </c>
      <c r="I10" s="830">
        <v>116.3</v>
      </c>
      <c r="J10" s="830">
        <v>52.4</v>
      </c>
      <c r="K10" s="830">
        <v>43.8</v>
      </c>
      <c r="L10" s="830">
        <v>128.9</v>
      </c>
      <c r="M10" s="831">
        <v>61.7</v>
      </c>
      <c r="N10" s="829">
        <v>74</v>
      </c>
      <c r="O10" s="830">
        <v>30.100000000000009</v>
      </c>
      <c r="P10" s="830">
        <v>320.39999999999998</v>
      </c>
      <c r="Q10" s="830">
        <v>145.99999999999997</v>
      </c>
      <c r="R10" s="830">
        <v>277.2</v>
      </c>
      <c r="S10" s="831">
        <v>161.80000000000001</v>
      </c>
      <c r="T10" s="864">
        <f t="shared" si="0"/>
        <v>65.399999999999991</v>
      </c>
      <c r="U10" s="889"/>
      <c r="V10" s="932">
        <f>U12/U15</f>
        <v>0.83535762483130915</v>
      </c>
    </row>
    <row r="11" spans="1:22">
      <c r="A11" s="854" t="s">
        <v>159</v>
      </c>
      <c r="B11" s="832">
        <v>155.80000000000001</v>
      </c>
      <c r="C11" s="834">
        <v>54.2</v>
      </c>
      <c r="D11" s="834">
        <v>160.5</v>
      </c>
      <c r="E11" s="834">
        <v>59.7</v>
      </c>
      <c r="F11" s="834">
        <v>165.8</v>
      </c>
      <c r="G11" s="833">
        <v>60.8</v>
      </c>
      <c r="H11" s="832">
        <v>564</v>
      </c>
      <c r="I11" s="834">
        <v>199</v>
      </c>
      <c r="J11" s="834">
        <v>73.8</v>
      </c>
      <c r="K11" s="834">
        <v>44.3</v>
      </c>
      <c r="L11" s="834">
        <v>267.10000000000002</v>
      </c>
      <c r="M11" s="833">
        <v>104.3</v>
      </c>
      <c r="N11" s="832">
        <v>130.39999999999998</v>
      </c>
      <c r="O11" s="834">
        <v>47.8</v>
      </c>
      <c r="P11" s="834">
        <v>247.20000000000002</v>
      </c>
      <c r="Q11" s="834">
        <v>71.999999999999972</v>
      </c>
      <c r="R11" s="834">
        <v>225</v>
      </c>
      <c r="S11" s="833">
        <v>134.4</v>
      </c>
      <c r="T11" s="865">
        <f t="shared" si="0"/>
        <v>86.277777777777771</v>
      </c>
      <c r="U11" s="890"/>
      <c r="V11" s="933"/>
    </row>
    <row r="12" spans="1:22" ht="15" thickBot="1">
      <c r="A12" s="855" t="s">
        <v>161</v>
      </c>
      <c r="B12" s="835">
        <v>37</v>
      </c>
      <c r="C12" s="836">
        <v>14.6</v>
      </c>
      <c r="D12" s="836">
        <v>40.200000000000003</v>
      </c>
      <c r="E12" s="836">
        <v>16.2</v>
      </c>
      <c r="F12" s="836">
        <v>137.19999999999999</v>
      </c>
      <c r="G12" s="837">
        <v>60.9</v>
      </c>
      <c r="H12" s="835">
        <v>241.4</v>
      </c>
      <c r="I12" s="836">
        <v>124.1</v>
      </c>
      <c r="J12" s="836">
        <v>77.2</v>
      </c>
      <c r="K12" s="836">
        <v>49.6</v>
      </c>
      <c r="L12" s="836">
        <v>201.3</v>
      </c>
      <c r="M12" s="837">
        <v>82.1</v>
      </c>
      <c r="N12" s="835">
        <v>124.7</v>
      </c>
      <c r="O12" s="836">
        <v>39.400000000000006</v>
      </c>
      <c r="P12" s="836">
        <v>172.4</v>
      </c>
      <c r="Q12" s="836">
        <v>154.4</v>
      </c>
      <c r="R12" s="836">
        <v>237.9</v>
      </c>
      <c r="S12" s="837">
        <v>136.30000000000001</v>
      </c>
      <c r="T12" s="866">
        <f t="shared" si="0"/>
        <v>75.288888888888877</v>
      </c>
      <c r="U12" s="891">
        <f>((AVERAGE(T10:T12))*6273000)/(380.25*907185)</f>
        <v>1.3757864533276722</v>
      </c>
      <c r="V12" s="934"/>
    </row>
    <row r="13" spans="1:22" ht="15" thickTop="1">
      <c r="A13" s="856" t="s">
        <v>163</v>
      </c>
      <c r="B13" s="827">
        <v>63.2</v>
      </c>
      <c r="C13" s="845">
        <v>32.5</v>
      </c>
      <c r="D13" s="845">
        <v>35.200000000000003</v>
      </c>
      <c r="E13" s="845">
        <v>15.9</v>
      </c>
      <c r="F13" s="845">
        <v>79.099999999999994</v>
      </c>
      <c r="G13" s="828">
        <v>30.7</v>
      </c>
      <c r="H13" s="827">
        <v>472.2</v>
      </c>
      <c r="I13" s="845">
        <v>186.2</v>
      </c>
      <c r="J13" s="845">
        <v>160.69999999999999</v>
      </c>
      <c r="K13" s="845">
        <v>102</v>
      </c>
      <c r="L13" s="845">
        <v>269.89999999999998</v>
      </c>
      <c r="M13" s="828">
        <v>110.4</v>
      </c>
      <c r="N13" s="827">
        <v>156.30000000000001</v>
      </c>
      <c r="O13" s="845">
        <v>58.600000000000009</v>
      </c>
      <c r="P13" s="845">
        <v>371.6</v>
      </c>
      <c r="Q13" s="845">
        <v>191.20000000000002</v>
      </c>
      <c r="R13" s="845">
        <v>296.3</v>
      </c>
      <c r="S13" s="828">
        <v>166.6</v>
      </c>
      <c r="T13" s="864">
        <f t="shared" si="0"/>
        <v>99.344444444444449</v>
      </c>
      <c r="U13" s="892"/>
      <c r="V13" s="874"/>
    </row>
    <row r="14" spans="1:22">
      <c r="A14" s="854" t="s">
        <v>165</v>
      </c>
      <c r="B14" s="832">
        <v>220.3</v>
      </c>
      <c r="C14" s="834">
        <v>85.4</v>
      </c>
      <c r="D14" s="834">
        <v>97.5</v>
      </c>
      <c r="E14" s="834">
        <v>41.2</v>
      </c>
      <c r="F14" s="834">
        <v>89.1</v>
      </c>
      <c r="G14" s="833">
        <v>33.9</v>
      </c>
      <c r="H14" s="832">
        <v>375.2</v>
      </c>
      <c r="I14" s="834">
        <v>151.5</v>
      </c>
      <c r="J14" s="834">
        <v>155.5</v>
      </c>
      <c r="K14" s="834">
        <v>91.9</v>
      </c>
      <c r="L14" s="834">
        <v>290.7</v>
      </c>
      <c r="M14" s="833">
        <v>63.7</v>
      </c>
      <c r="N14" s="832">
        <v>154.89999999999998</v>
      </c>
      <c r="O14" s="834">
        <v>52.7</v>
      </c>
      <c r="P14" s="834">
        <v>360.4</v>
      </c>
      <c r="Q14" s="834">
        <v>168.4</v>
      </c>
      <c r="R14" s="834">
        <v>339</v>
      </c>
      <c r="S14" s="833">
        <v>179</v>
      </c>
      <c r="T14" s="872">
        <f t="shared" si="0"/>
        <v>96.411111111111097</v>
      </c>
      <c r="U14" s="893"/>
      <c r="V14" s="875"/>
    </row>
    <row r="15" spans="1:22" ht="15" thickBot="1">
      <c r="A15" s="855" t="s">
        <v>167</v>
      </c>
      <c r="B15" s="835">
        <v>80.2</v>
      </c>
      <c r="C15" s="836">
        <v>41.9</v>
      </c>
      <c r="D15" s="836">
        <v>4.7</v>
      </c>
      <c r="E15" s="836">
        <v>1.4</v>
      </c>
      <c r="F15" s="836">
        <v>28.1</v>
      </c>
      <c r="G15" s="837">
        <v>11.3</v>
      </c>
      <c r="H15" s="835">
        <v>173.3</v>
      </c>
      <c r="I15" s="836">
        <v>87.4</v>
      </c>
      <c r="J15" s="836">
        <v>28.4</v>
      </c>
      <c r="K15" s="836">
        <v>24.2</v>
      </c>
      <c r="L15" s="836">
        <v>133.4</v>
      </c>
      <c r="M15" s="837">
        <v>121.2</v>
      </c>
      <c r="N15" s="835">
        <v>104.39999999999999</v>
      </c>
      <c r="O15" s="836">
        <v>41.2</v>
      </c>
      <c r="P15" s="836">
        <v>324.39999999999998</v>
      </c>
      <c r="Q15" s="836">
        <v>185.99999999999997</v>
      </c>
      <c r="R15" s="836">
        <v>270.2</v>
      </c>
      <c r="S15" s="837">
        <v>168.9</v>
      </c>
      <c r="T15" s="873">
        <f t="shared" si="0"/>
        <v>75.944444444444429</v>
      </c>
      <c r="U15" s="894">
        <f>((AVERAGE(T13:T15))*6273000)/(380.25*907185)</f>
        <v>1.6469430725618821</v>
      </c>
      <c r="V15" s="876"/>
    </row>
    <row r="16" spans="1:22" ht="15" thickTop="1">
      <c r="A16" s="838"/>
      <c r="B16"/>
      <c r="C16"/>
      <c r="D16"/>
      <c r="N16" s="839"/>
      <c r="O16" s="839"/>
      <c r="P16" s="839"/>
      <c r="Q16" s="839"/>
      <c r="R16" s="839"/>
      <c r="S16" s="839"/>
    </row>
    <row r="17" spans="1:19">
      <c r="A17" s="838"/>
      <c r="B17"/>
      <c r="C17"/>
      <c r="D17"/>
      <c r="N17" s="839"/>
      <c r="O17" s="839"/>
      <c r="P17" s="839"/>
      <c r="Q17" s="839"/>
      <c r="R17" s="839"/>
      <c r="S17" s="839"/>
    </row>
    <row r="18" spans="1:19">
      <c r="A18" s="838"/>
      <c r="B18"/>
      <c r="C18"/>
      <c r="D18"/>
      <c r="N18" s="839"/>
      <c r="O18" s="839"/>
      <c r="P18" s="839"/>
      <c r="Q18" s="839"/>
      <c r="R18" s="69"/>
      <c r="S18" s="839"/>
    </row>
    <row r="19" spans="1:19">
      <c r="A19" s="838"/>
      <c r="B19"/>
      <c r="C19"/>
      <c r="D19"/>
      <c r="N19" s="839"/>
      <c r="O19" s="839"/>
      <c r="P19" s="839"/>
      <c r="Q19" s="839"/>
      <c r="R19" s="69"/>
      <c r="S19" s="839"/>
    </row>
    <row r="20" spans="1:19">
      <c r="A20" s="838"/>
      <c r="B20"/>
      <c r="C20"/>
      <c r="D20"/>
      <c r="N20" s="839"/>
      <c r="O20" s="839"/>
      <c r="P20" s="839"/>
      <c r="Q20" s="839"/>
      <c r="R20" s="69"/>
      <c r="S20" s="839"/>
    </row>
    <row r="21" spans="1:19">
      <c r="A21" s="838"/>
      <c r="B21"/>
      <c r="C21"/>
      <c r="D21"/>
      <c r="N21" s="839"/>
      <c r="O21" s="839"/>
      <c r="P21" s="839"/>
      <c r="Q21" s="839"/>
      <c r="R21" s="69"/>
      <c r="S21" s="839"/>
    </row>
    <row r="22" spans="1:19">
      <c r="A22" s="838"/>
      <c r="B22"/>
      <c r="C22"/>
      <c r="D22"/>
      <c r="N22" s="839"/>
      <c r="O22" s="839"/>
      <c r="P22" s="839"/>
      <c r="Q22" s="839"/>
      <c r="R22" s="69"/>
      <c r="S22" s="839"/>
    </row>
    <row r="23" spans="1:19">
      <c r="A23" s="838"/>
      <c r="B23"/>
      <c r="C23"/>
      <c r="D23"/>
      <c r="N23" s="839"/>
      <c r="O23" s="839"/>
      <c r="P23" s="839"/>
      <c r="Q23" s="839"/>
      <c r="R23" s="839"/>
      <c r="S23" s="839"/>
    </row>
    <row r="24" spans="1:19">
      <c r="B24"/>
      <c r="C24"/>
      <c r="D24"/>
      <c r="N24" s="69"/>
      <c r="O24" s="69"/>
      <c r="P24" s="69"/>
      <c r="Q24" s="69"/>
      <c r="R24" s="69"/>
      <c r="S24" s="69"/>
    </row>
    <row r="25" spans="1:19">
      <c r="B25"/>
      <c r="C25"/>
      <c r="D25"/>
      <c r="N25" s="69"/>
      <c r="O25" s="69"/>
      <c r="P25" s="69"/>
      <c r="Q25" s="69"/>
      <c r="R25" s="69"/>
      <c r="S25" s="69"/>
    </row>
    <row r="26" spans="1:19">
      <c r="B26"/>
      <c r="C26"/>
      <c r="D26"/>
      <c r="N26" s="69"/>
      <c r="O26" s="69"/>
      <c r="P26" s="69"/>
      <c r="Q26" s="69"/>
      <c r="R26" s="69"/>
      <c r="S26" s="69"/>
    </row>
    <row r="27" spans="1:19">
      <c r="B27"/>
      <c r="C27"/>
      <c r="D27"/>
      <c r="N27" s="69"/>
      <c r="O27" s="69"/>
      <c r="P27" s="69"/>
      <c r="Q27" s="69"/>
      <c r="R27" s="69"/>
      <c r="S27" s="69"/>
    </row>
    <row r="28" spans="1:19">
      <c r="B28"/>
      <c r="C28"/>
      <c r="D28"/>
      <c r="N28" s="69"/>
      <c r="O28" s="69"/>
      <c r="P28" s="69"/>
      <c r="Q28" s="69"/>
      <c r="R28" s="69"/>
      <c r="S28" s="69"/>
    </row>
    <row r="29" spans="1:19">
      <c r="B29"/>
      <c r="C29"/>
      <c r="D29"/>
      <c r="N29" s="69"/>
      <c r="O29" s="69"/>
      <c r="P29" s="69"/>
      <c r="Q29" s="69"/>
      <c r="R29" s="69"/>
      <c r="S29" s="69"/>
    </row>
    <row r="30" spans="1:19">
      <c r="B30"/>
      <c r="C30"/>
      <c r="D30"/>
      <c r="N30" s="69"/>
      <c r="O30" s="69"/>
      <c r="P30" s="69"/>
      <c r="Q30" s="69"/>
      <c r="R30" s="69"/>
      <c r="S30" s="69"/>
    </row>
    <row r="31" spans="1:19">
      <c r="B31"/>
      <c r="C31"/>
      <c r="D31"/>
      <c r="N31" s="69"/>
      <c r="O31" s="69"/>
      <c r="P31" s="69"/>
      <c r="Q31" s="69"/>
      <c r="R31" s="69"/>
      <c r="S31" s="69"/>
    </row>
    <row r="32" spans="1:19">
      <c r="B32"/>
      <c r="C32"/>
      <c r="D32"/>
      <c r="N32" s="69"/>
      <c r="O32" s="69"/>
      <c r="P32" s="69"/>
      <c r="Q32" s="69"/>
      <c r="R32" s="69"/>
      <c r="S32" s="69"/>
    </row>
    <row r="33" spans="2:19">
      <c r="B33"/>
      <c r="C33"/>
      <c r="D33"/>
      <c r="N33" s="69"/>
      <c r="O33" s="69"/>
      <c r="P33" s="69"/>
      <c r="Q33" s="69"/>
      <c r="R33" s="69"/>
      <c r="S33" s="69"/>
    </row>
    <row r="34" spans="2:19">
      <c r="B34"/>
      <c r="C34"/>
      <c r="D34"/>
      <c r="N34" s="69"/>
      <c r="O34" s="69"/>
      <c r="P34" s="69"/>
      <c r="Q34" s="69"/>
      <c r="R34" s="69"/>
      <c r="S34" s="69"/>
    </row>
    <row r="35" spans="2:19">
      <c r="B35"/>
      <c r="C35"/>
      <c r="D35"/>
      <c r="N35" s="69"/>
      <c r="O35" s="69"/>
      <c r="P35" s="69"/>
      <c r="Q35" s="69"/>
      <c r="R35" s="69"/>
      <c r="S35" s="69"/>
    </row>
    <row r="36" spans="2:19">
      <c r="B36"/>
      <c r="C36"/>
      <c r="D36"/>
      <c r="N36" s="69"/>
      <c r="O36" s="69"/>
      <c r="P36" s="69"/>
      <c r="Q36" s="69"/>
      <c r="R36" s="69"/>
      <c r="S36" s="69"/>
    </row>
    <row r="37" spans="2:19">
      <c r="B37"/>
      <c r="C37"/>
      <c r="D37"/>
      <c r="N37" s="69"/>
      <c r="O37" s="69"/>
      <c r="P37" s="69"/>
      <c r="Q37" s="69"/>
      <c r="R37" s="69"/>
      <c r="S37" s="69"/>
    </row>
    <row r="38" spans="2:19">
      <c r="B38"/>
      <c r="C38"/>
      <c r="D38"/>
      <c r="N38" s="69"/>
      <c r="O38" s="69"/>
      <c r="P38" s="69"/>
      <c r="Q38" s="69"/>
      <c r="R38" s="69"/>
      <c r="S38" s="69"/>
    </row>
    <row r="39" spans="2:19">
      <c r="B39"/>
      <c r="C39"/>
      <c r="D39"/>
      <c r="N39" s="69"/>
      <c r="O39" s="69"/>
      <c r="P39" s="69"/>
      <c r="Q39" s="69"/>
      <c r="R39" s="69"/>
      <c r="S39" s="69"/>
    </row>
    <row r="40" spans="2:19">
      <c r="B40"/>
      <c r="C40"/>
      <c r="D40"/>
      <c r="N40" s="69"/>
      <c r="O40" s="69"/>
      <c r="P40" s="69"/>
      <c r="Q40" s="69"/>
      <c r="R40" s="69"/>
      <c r="S40" s="69"/>
    </row>
    <row r="41" spans="2:19">
      <c r="B41"/>
      <c r="C41"/>
      <c r="D41"/>
      <c r="N41" s="69"/>
      <c r="O41" s="69"/>
      <c r="P41" s="69"/>
      <c r="Q41" s="69"/>
      <c r="R41" s="69"/>
      <c r="S41" s="69"/>
    </row>
    <row r="42" spans="2:19">
      <c r="B42"/>
      <c r="C42"/>
      <c r="D42"/>
      <c r="N42" s="69"/>
      <c r="O42" s="69"/>
      <c r="P42" s="69"/>
      <c r="Q42" s="69"/>
      <c r="R42" s="69"/>
      <c r="S42" s="69"/>
    </row>
    <row r="43" spans="2:19">
      <c r="E43" s="69"/>
      <c r="F43" s="69"/>
      <c r="G43" s="69"/>
    </row>
    <row r="44" spans="2:19">
      <c r="B44"/>
      <c r="C44"/>
      <c r="D44"/>
      <c r="H44" s="69"/>
      <c r="J44" s="69"/>
      <c r="L44" s="69"/>
    </row>
  </sheetData>
  <sortState xmlns:xlrd2="http://schemas.microsoft.com/office/spreadsheetml/2017/richdata2" columnSort="1" ref="B1:S44">
    <sortCondition ref="B1:S1"/>
    <sortCondition descending="1" ref="B3:S3"/>
  </sortState>
  <mergeCells count="2">
    <mergeCell ref="V10:V12"/>
    <mergeCell ref="V4:V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616A-8623-4E41-B7AE-221D848AC7EA}">
  <dimension ref="A1:S50"/>
  <sheetViews>
    <sheetView workbookViewId="0">
      <pane xSplit="2" ySplit="1" topLeftCell="C6" activePane="bottomRight" state="frozen"/>
      <selection pane="bottomRight" activeCell="H7" sqref="H7"/>
      <selection pane="bottomLeft" activeCell="A2" sqref="A2"/>
      <selection pane="topRight" activeCell="C1" sqref="C1"/>
    </sheetView>
  </sheetViews>
  <sheetFormatPr defaultColWidth="9.140625" defaultRowHeight="15" customHeight="1"/>
  <cols>
    <col min="1" max="1" width="10.140625" style="211" bestFit="1" customWidth="1"/>
    <col min="2" max="2" width="5.5703125" style="182" bestFit="1" customWidth="1"/>
    <col min="3" max="5" width="8.85546875" style="185" bestFit="1" customWidth="1"/>
    <col min="6" max="6" width="17.140625" style="181" bestFit="1" customWidth="1"/>
    <col min="7" max="7" width="9.42578125" style="211" bestFit="1" customWidth="1"/>
    <col min="8" max="8" width="5.5703125" style="181" bestFit="1" customWidth="1"/>
    <col min="9" max="11" width="8.85546875" style="181" bestFit="1" customWidth="1"/>
    <col min="12" max="12" width="17.140625" style="181" bestFit="1" customWidth="1"/>
    <col min="13" max="13" width="10.140625" style="211" bestFit="1" customWidth="1"/>
    <col min="14" max="14" width="5.5703125" style="181" bestFit="1" customWidth="1"/>
    <col min="15" max="17" width="8.85546875" style="181" bestFit="1" customWidth="1"/>
    <col min="18" max="18" width="14.42578125" style="181" bestFit="1" customWidth="1"/>
    <col min="19" max="19" width="9.42578125" style="211" bestFit="1" customWidth="1"/>
    <col min="20" max="20" width="5.5703125" style="181" bestFit="1" customWidth="1"/>
    <col min="21" max="23" width="8.85546875" style="181" bestFit="1" customWidth="1"/>
    <col min="24" max="24" width="16" style="181" bestFit="1" customWidth="1"/>
    <col min="25" max="16384" width="9.140625" style="181"/>
  </cols>
  <sheetData>
    <row r="1" spans="1:7" s="184" customFormat="1" thickTop="1">
      <c r="A1" s="523" t="s">
        <v>0</v>
      </c>
      <c r="B1" s="524" t="s">
        <v>195</v>
      </c>
      <c r="C1" s="525" t="s">
        <v>196</v>
      </c>
      <c r="D1" s="525" t="s">
        <v>197</v>
      </c>
      <c r="E1" s="525" t="s">
        <v>198</v>
      </c>
      <c r="F1" s="526" t="s">
        <v>12</v>
      </c>
      <c r="G1" s="517"/>
    </row>
    <row r="2" spans="1:7" ht="14.45">
      <c r="A2" s="527">
        <v>45049</v>
      </c>
      <c r="B2" s="182" t="s">
        <v>199</v>
      </c>
      <c r="C2" s="185">
        <v>200</v>
      </c>
      <c r="D2" s="185">
        <v>375</v>
      </c>
      <c r="E2" s="185">
        <v>300</v>
      </c>
      <c r="F2" s="528"/>
      <c r="G2" s="518"/>
    </row>
    <row r="3" spans="1:7" ht="14.45">
      <c r="A3" s="527">
        <v>45049</v>
      </c>
      <c r="B3" s="182" t="s">
        <v>200</v>
      </c>
      <c r="C3" s="185">
        <v>250</v>
      </c>
      <c r="D3" s="185">
        <v>425</v>
      </c>
      <c r="E3" s="185">
        <v>450</v>
      </c>
      <c r="F3" s="528"/>
      <c r="G3" s="518"/>
    </row>
    <row r="4" spans="1:7" ht="14.45">
      <c r="A4" s="527">
        <v>45049</v>
      </c>
      <c r="B4" s="182" t="s">
        <v>201</v>
      </c>
      <c r="C4" s="185">
        <v>600</v>
      </c>
      <c r="D4" s="185">
        <v>200</v>
      </c>
      <c r="E4" s="185">
        <v>250</v>
      </c>
      <c r="F4" s="528"/>
      <c r="G4" s="518"/>
    </row>
    <row r="5" spans="1:7" ht="14.45">
      <c r="A5" s="527">
        <v>45049</v>
      </c>
      <c r="B5" s="182" t="s">
        <v>202</v>
      </c>
      <c r="C5" s="185">
        <v>650</v>
      </c>
      <c r="D5" s="185">
        <v>600</v>
      </c>
      <c r="E5" s="185">
        <v>700</v>
      </c>
      <c r="F5" s="528"/>
      <c r="G5" s="518"/>
    </row>
    <row r="6" spans="1:7" ht="14.45">
      <c r="A6" s="527">
        <v>45049</v>
      </c>
      <c r="B6" s="182" t="s">
        <v>203</v>
      </c>
      <c r="C6" s="185" t="s">
        <v>204</v>
      </c>
      <c r="F6" s="528" t="s">
        <v>205</v>
      </c>
      <c r="G6" s="518"/>
    </row>
    <row r="7" spans="1:7" ht="14.45">
      <c r="A7" s="527">
        <v>45049</v>
      </c>
      <c r="B7" s="182" t="s">
        <v>206</v>
      </c>
      <c r="C7" s="185" t="s">
        <v>204</v>
      </c>
      <c r="F7" s="528" t="s">
        <v>205</v>
      </c>
      <c r="G7" s="518"/>
    </row>
    <row r="8" spans="1:7" ht="14.45">
      <c r="A8" s="527">
        <v>45049</v>
      </c>
      <c r="B8" s="182" t="s">
        <v>207</v>
      </c>
      <c r="C8" s="185" t="s">
        <v>204</v>
      </c>
      <c r="F8" s="528" t="s">
        <v>205</v>
      </c>
      <c r="G8" s="518"/>
    </row>
    <row r="9" spans="1:7" ht="14.45">
      <c r="A9" s="527">
        <v>45049</v>
      </c>
      <c r="B9" s="182" t="s">
        <v>208</v>
      </c>
      <c r="C9" s="185">
        <v>400</v>
      </c>
      <c r="D9" s="185">
        <v>700</v>
      </c>
      <c r="E9" s="185">
        <v>600</v>
      </c>
      <c r="F9" s="528"/>
      <c r="G9" s="518"/>
    </row>
    <row r="10" spans="1:7" ht="14.45">
      <c r="A10" s="527">
        <v>45049</v>
      </c>
      <c r="B10" s="182" t="s">
        <v>209</v>
      </c>
      <c r="C10" s="185">
        <v>600</v>
      </c>
      <c r="D10" s="185" t="s">
        <v>204</v>
      </c>
      <c r="E10" s="185">
        <v>700</v>
      </c>
      <c r="F10" s="528"/>
      <c r="G10" s="518"/>
    </row>
    <row r="11" spans="1:7" ht="14.45">
      <c r="A11" s="527">
        <v>45049</v>
      </c>
      <c r="B11" s="182" t="s">
        <v>210</v>
      </c>
      <c r="C11" s="185" t="s">
        <v>204</v>
      </c>
      <c r="F11" s="528" t="s">
        <v>211</v>
      </c>
      <c r="G11" s="518"/>
    </row>
    <row r="12" spans="1:7" ht="14.45">
      <c r="A12" s="527">
        <v>45049</v>
      </c>
      <c r="B12" s="182" t="s">
        <v>212</v>
      </c>
      <c r="C12" s="185">
        <v>600</v>
      </c>
      <c r="D12" s="185" t="s">
        <v>204</v>
      </c>
      <c r="F12" s="528" t="s">
        <v>213</v>
      </c>
      <c r="G12" s="518"/>
    </row>
    <row r="13" spans="1:7" ht="14.45">
      <c r="A13" s="527">
        <v>45049</v>
      </c>
      <c r="B13" s="182" t="s">
        <v>214</v>
      </c>
      <c r="C13" s="185" t="s">
        <v>204</v>
      </c>
      <c r="F13" s="528" t="s">
        <v>205</v>
      </c>
      <c r="G13" s="518"/>
    </row>
    <row r="14" spans="1:7" ht="15" customHeight="1">
      <c r="A14" s="527">
        <v>45089</v>
      </c>
      <c r="B14" s="182" t="s">
        <v>199</v>
      </c>
      <c r="C14" s="180" t="s">
        <v>215</v>
      </c>
      <c r="D14" s="180" t="s">
        <v>216</v>
      </c>
      <c r="E14" s="180" t="s">
        <v>217</v>
      </c>
      <c r="F14" s="529"/>
      <c r="G14" s="518"/>
    </row>
    <row r="15" spans="1:7" ht="15" customHeight="1">
      <c r="A15" s="527">
        <v>45089</v>
      </c>
      <c r="B15" s="182" t="s">
        <v>200</v>
      </c>
      <c r="C15" s="180" t="s">
        <v>218</v>
      </c>
      <c r="D15" s="180" t="s">
        <v>216</v>
      </c>
      <c r="E15" s="180" t="s">
        <v>217</v>
      </c>
      <c r="F15" s="529"/>
      <c r="G15" s="518"/>
    </row>
    <row r="16" spans="1:7" ht="15" customHeight="1">
      <c r="A16" s="527">
        <v>45089</v>
      </c>
      <c r="B16" s="182" t="s">
        <v>201</v>
      </c>
      <c r="C16" s="180" t="s">
        <v>219</v>
      </c>
      <c r="D16" s="180" t="s">
        <v>220</v>
      </c>
      <c r="E16" s="180" t="s">
        <v>215</v>
      </c>
      <c r="F16" s="529"/>
      <c r="G16" s="518"/>
    </row>
    <row r="17" spans="1:7" ht="15" customHeight="1">
      <c r="A17" s="527">
        <v>45089</v>
      </c>
      <c r="B17" s="182" t="s">
        <v>202</v>
      </c>
      <c r="C17" s="180" t="s">
        <v>221</v>
      </c>
      <c r="D17" s="180" t="s">
        <v>222</v>
      </c>
      <c r="E17" s="180" t="s">
        <v>223</v>
      </c>
      <c r="F17" s="528"/>
      <c r="G17" s="518"/>
    </row>
    <row r="18" spans="1:7" ht="15" customHeight="1">
      <c r="A18" s="527">
        <v>45089</v>
      </c>
      <c r="B18" s="182" t="s">
        <v>203</v>
      </c>
      <c r="C18" s="180" t="s">
        <v>224</v>
      </c>
      <c r="D18" s="180" t="s">
        <v>217</v>
      </c>
      <c r="E18" s="180" t="s">
        <v>224</v>
      </c>
      <c r="F18" s="529" t="s">
        <v>154</v>
      </c>
      <c r="G18" s="518"/>
    </row>
    <row r="19" spans="1:7" ht="15" customHeight="1">
      <c r="A19" s="527">
        <v>45089</v>
      </c>
      <c r="B19" s="182" t="s">
        <v>206</v>
      </c>
      <c r="C19" s="180" t="s">
        <v>225</v>
      </c>
      <c r="D19" s="180" t="s">
        <v>219</v>
      </c>
      <c r="E19" s="180" t="s">
        <v>217</v>
      </c>
      <c r="F19" s="528"/>
      <c r="G19" s="518"/>
    </row>
    <row r="20" spans="1:7" ht="15" customHeight="1">
      <c r="A20" s="527">
        <v>45089</v>
      </c>
      <c r="B20" s="182" t="s">
        <v>207</v>
      </c>
      <c r="C20" s="180" t="s">
        <v>223</v>
      </c>
      <c r="D20" s="180" t="s">
        <v>216</v>
      </c>
      <c r="E20" s="180" t="s">
        <v>223</v>
      </c>
      <c r="F20" s="528"/>
      <c r="G20" s="518"/>
    </row>
    <row r="21" spans="1:7" ht="15" customHeight="1">
      <c r="A21" s="527">
        <v>45089</v>
      </c>
      <c r="B21" s="182" t="s">
        <v>208</v>
      </c>
      <c r="C21" s="180" t="s">
        <v>223</v>
      </c>
      <c r="D21" s="180" t="s">
        <v>217</v>
      </c>
      <c r="E21" s="180" t="s">
        <v>216</v>
      </c>
      <c r="F21" s="528"/>
      <c r="G21" s="518"/>
    </row>
    <row r="22" spans="1:7" ht="15" customHeight="1">
      <c r="A22" s="527">
        <v>45089</v>
      </c>
      <c r="B22" s="182" t="s">
        <v>209</v>
      </c>
      <c r="C22" s="180" t="s">
        <v>217</v>
      </c>
      <c r="D22" s="180" t="s">
        <v>219</v>
      </c>
      <c r="E22" s="180" t="s">
        <v>216</v>
      </c>
      <c r="F22" s="528"/>
      <c r="G22" s="518"/>
    </row>
    <row r="23" spans="1:7" ht="15" customHeight="1">
      <c r="A23" s="527">
        <v>45089</v>
      </c>
      <c r="B23" s="182" t="s">
        <v>210</v>
      </c>
      <c r="C23" s="180" t="s">
        <v>226</v>
      </c>
      <c r="D23" s="180" t="s">
        <v>226</v>
      </c>
      <c r="E23" s="180" t="s">
        <v>226</v>
      </c>
      <c r="F23" s="528" t="s">
        <v>211</v>
      </c>
      <c r="G23" s="518"/>
    </row>
    <row r="24" spans="1:7" ht="15" customHeight="1">
      <c r="A24" s="527">
        <v>45089</v>
      </c>
      <c r="B24" s="182" t="s">
        <v>212</v>
      </c>
      <c r="C24" s="180" t="s">
        <v>226</v>
      </c>
      <c r="D24" s="180" t="s">
        <v>226</v>
      </c>
      <c r="E24" s="180" t="s">
        <v>226</v>
      </c>
      <c r="F24" s="528" t="s">
        <v>213</v>
      </c>
      <c r="G24" s="518"/>
    </row>
    <row r="25" spans="1:7" ht="15" customHeight="1">
      <c r="A25" s="527">
        <v>45089</v>
      </c>
      <c r="B25" s="182" t="s">
        <v>214</v>
      </c>
      <c r="C25" s="180" t="s">
        <v>226</v>
      </c>
      <c r="D25" s="180" t="s">
        <v>226</v>
      </c>
      <c r="E25" s="180" t="s">
        <v>226</v>
      </c>
      <c r="F25" s="528" t="s">
        <v>205</v>
      </c>
      <c r="G25" s="518"/>
    </row>
    <row r="26" spans="1:7" ht="15" customHeight="1">
      <c r="A26" s="530">
        <v>45162</v>
      </c>
      <c r="B26" s="182" t="s">
        <v>199</v>
      </c>
      <c r="C26" s="181">
        <v>450</v>
      </c>
      <c r="D26" s="181" t="s">
        <v>227</v>
      </c>
      <c r="E26" s="181" t="s">
        <v>227</v>
      </c>
      <c r="F26" s="528" t="s">
        <v>228</v>
      </c>
      <c r="G26" s="518"/>
    </row>
    <row r="27" spans="1:7" ht="15" customHeight="1">
      <c r="A27" s="530">
        <v>45162</v>
      </c>
      <c r="B27" s="182" t="s">
        <v>200</v>
      </c>
      <c r="C27" s="186" t="s">
        <v>227</v>
      </c>
      <c r="D27" s="181" t="s">
        <v>227</v>
      </c>
      <c r="E27" s="181" t="s">
        <v>227</v>
      </c>
      <c r="F27" s="528"/>
      <c r="G27" s="518"/>
    </row>
    <row r="28" spans="1:7" ht="15" customHeight="1">
      <c r="A28" s="530">
        <v>45162</v>
      </c>
      <c r="B28" s="182" t="s">
        <v>201</v>
      </c>
      <c r="C28" s="181">
        <v>250</v>
      </c>
      <c r="D28" s="181" t="s">
        <v>227</v>
      </c>
      <c r="E28" s="181" t="s">
        <v>227</v>
      </c>
      <c r="F28" s="528" t="s">
        <v>228</v>
      </c>
      <c r="G28" s="518"/>
    </row>
    <row r="29" spans="1:7" ht="15" customHeight="1">
      <c r="A29" s="530">
        <v>45162</v>
      </c>
      <c r="B29" s="182" t="s">
        <v>202</v>
      </c>
      <c r="C29" s="186" t="s">
        <v>227</v>
      </c>
      <c r="D29" s="186" t="s">
        <v>227</v>
      </c>
      <c r="E29" s="186" t="s">
        <v>227</v>
      </c>
      <c r="F29" s="528"/>
      <c r="G29" s="518"/>
    </row>
    <row r="30" spans="1:7" ht="15" customHeight="1">
      <c r="A30" s="530">
        <v>45162</v>
      </c>
      <c r="B30" s="182" t="s">
        <v>203</v>
      </c>
      <c r="C30" s="181">
        <v>350</v>
      </c>
      <c r="D30" s="181">
        <v>600</v>
      </c>
      <c r="E30" s="181" t="s">
        <v>227</v>
      </c>
      <c r="F30" s="528" t="s">
        <v>229</v>
      </c>
      <c r="G30" s="518"/>
    </row>
    <row r="31" spans="1:7" ht="15" customHeight="1">
      <c r="A31" s="530">
        <v>45162</v>
      </c>
      <c r="B31" s="182" t="s">
        <v>206</v>
      </c>
      <c r="C31" s="186" t="s">
        <v>230</v>
      </c>
      <c r="D31" s="187" t="s">
        <v>227</v>
      </c>
      <c r="E31" s="187" t="s">
        <v>227</v>
      </c>
      <c r="F31" s="528"/>
      <c r="G31" s="518"/>
    </row>
    <row r="32" spans="1:7" ht="15" customHeight="1">
      <c r="A32" s="530">
        <v>45162</v>
      </c>
      <c r="B32" s="182" t="s">
        <v>207</v>
      </c>
      <c r="C32" s="186" t="s">
        <v>227</v>
      </c>
      <c r="D32" s="186" t="s">
        <v>227</v>
      </c>
      <c r="E32" s="186" t="s">
        <v>227</v>
      </c>
      <c r="F32" s="528"/>
      <c r="G32" s="518"/>
    </row>
    <row r="33" spans="1:7" ht="15" customHeight="1">
      <c r="A33" s="530">
        <v>45162</v>
      </c>
      <c r="B33" s="182" t="s">
        <v>208</v>
      </c>
      <c r="C33" s="181">
        <v>450</v>
      </c>
      <c r="D33" s="187" t="s">
        <v>227</v>
      </c>
      <c r="E33" s="187" t="s">
        <v>227</v>
      </c>
      <c r="F33" s="528" t="s">
        <v>228</v>
      </c>
      <c r="G33" s="518"/>
    </row>
    <row r="34" spans="1:7" ht="15" customHeight="1">
      <c r="A34" s="530">
        <v>45162</v>
      </c>
      <c r="B34" s="182" t="s">
        <v>209</v>
      </c>
      <c r="C34" s="186" t="s">
        <v>227</v>
      </c>
      <c r="D34" s="186" t="s">
        <v>227</v>
      </c>
      <c r="E34" s="186" t="s">
        <v>227</v>
      </c>
      <c r="F34" s="528"/>
      <c r="G34" s="518"/>
    </row>
    <row r="35" spans="1:7" ht="15" customHeight="1">
      <c r="A35" s="530">
        <v>45162</v>
      </c>
      <c r="B35" s="182" t="s">
        <v>210</v>
      </c>
      <c r="C35" s="186" t="s">
        <v>227</v>
      </c>
      <c r="D35" s="186" t="s">
        <v>227</v>
      </c>
      <c r="E35" s="186" t="s">
        <v>227</v>
      </c>
      <c r="F35" s="528"/>
      <c r="G35" s="518"/>
    </row>
    <row r="36" spans="1:7" ht="15" customHeight="1">
      <c r="A36" s="530">
        <v>45162</v>
      </c>
      <c r="B36" s="182" t="s">
        <v>212</v>
      </c>
      <c r="C36" s="186" t="s">
        <v>227</v>
      </c>
      <c r="D36" s="186" t="s">
        <v>227</v>
      </c>
      <c r="E36" s="186" t="s">
        <v>227</v>
      </c>
      <c r="F36" s="528"/>
      <c r="G36" s="518"/>
    </row>
    <row r="37" spans="1:7" ht="15" customHeight="1">
      <c r="A37" s="530">
        <v>45162</v>
      </c>
      <c r="B37" s="182" t="s">
        <v>214</v>
      </c>
      <c r="C37" s="186" t="s">
        <v>227</v>
      </c>
      <c r="D37" s="186" t="s">
        <v>227</v>
      </c>
      <c r="E37" s="186" t="s">
        <v>227</v>
      </c>
      <c r="F37" s="528"/>
      <c r="G37" s="518"/>
    </row>
    <row r="38" spans="1:7" ht="15" customHeight="1">
      <c r="A38" s="527">
        <v>45204</v>
      </c>
      <c r="B38" s="182" t="s">
        <v>199</v>
      </c>
      <c r="C38" s="181">
        <v>600</v>
      </c>
      <c r="D38" s="181">
        <v>700</v>
      </c>
      <c r="E38" s="181" t="s">
        <v>204</v>
      </c>
      <c r="F38" s="528"/>
      <c r="G38" s="518"/>
    </row>
    <row r="39" spans="1:7" ht="15" customHeight="1">
      <c r="A39" s="527">
        <v>45204</v>
      </c>
      <c r="B39" s="182" t="s">
        <v>200</v>
      </c>
      <c r="C39" s="181">
        <v>400</v>
      </c>
      <c r="D39" s="181">
        <v>500</v>
      </c>
      <c r="E39" s="181">
        <v>500</v>
      </c>
      <c r="F39" s="528"/>
      <c r="G39" s="518"/>
    </row>
    <row r="40" spans="1:7" ht="15" customHeight="1">
      <c r="A40" s="527">
        <v>45204</v>
      </c>
      <c r="B40" s="182" t="s">
        <v>201</v>
      </c>
      <c r="C40" s="181">
        <v>500</v>
      </c>
      <c r="D40" s="181" t="s">
        <v>204</v>
      </c>
      <c r="E40" s="181" t="s">
        <v>204</v>
      </c>
      <c r="F40" s="528"/>
      <c r="G40" s="518"/>
    </row>
    <row r="41" spans="1:7" ht="15" customHeight="1">
      <c r="A41" s="527">
        <v>45204</v>
      </c>
      <c r="B41" s="182" t="s">
        <v>202</v>
      </c>
      <c r="C41" s="181">
        <v>400</v>
      </c>
      <c r="D41" s="181">
        <v>550</v>
      </c>
      <c r="E41" s="181">
        <v>550</v>
      </c>
      <c r="F41" s="528"/>
      <c r="G41" s="518"/>
    </row>
    <row r="42" spans="1:7" ht="15" customHeight="1">
      <c r="A42" s="527">
        <v>45204</v>
      </c>
      <c r="B42" s="182" t="s">
        <v>203</v>
      </c>
      <c r="C42" s="181">
        <v>375</v>
      </c>
      <c r="D42" s="181">
        <v>400</v>
      </c>
      <c r="E42" s="181">
        <v>350</v>
      </c>
      <c r="F42" s="528"/>
      <c r="G42" s="518"/>
    </row>
    <row r="43" spans="1:7" ht="15" customHeight="1">
      <c r="A43" s="527">
        <v>45204</v>
      </c>
      <c r="B43" s="182" t="s">
        <v>206</v>
      </c>
      <c r="C43" s="181">
        <v>425</v>
      </c>
      <c r="D43" s="181">
        <v>400</v>
      </c>
      <c r="E43" s="181">
        <v>375</v>
      </c>
      <c r="F43" s="528"/>
      <c r="G43" s="518"/>
    </row>
    <row r="44" spans="1:7" ht="15" customHeight="1">
      <c r="A44" s="527">
        <v>45204</v>
      </c>
      <c r="B44" s="182" t="s">
        <v>207</v>
      </c>
      <c r="C44" s="181">
        <v>600</v>
      </c>
      <c r="D44" s="181">
        <v>600</v>
      </c>
      <c r="E44" s="181"/>
      <c r="F44" s="528" t="s">
        <v>231</v>
      </c>
      <c r="G44" s="518"/>
    </row>
    <row r="45" spans="1:7" ht="15" customHeight="1">
      <c r="A45" s="527">
        <v>45204</v>
      </c>
      <c r="B45" s="182" t="s">
        <v>208</v>
      </c>
      <c r="C45" s="181">
        <v>250</v>
      </c>
      <c r="D45" s="181">
        <v>275</v>
      </c>
      <c r="E45" s="181">
        <v>350</v>
      </c>
      <c r="F45" s="528"/>
      <c r="G45" s="518"/>
    </row>
    <row r="46" spans="1:7" ht="15" customHeight="1">
      <c r="A46" s="527">
        <v>45204</v>
      </c>
      <c r="B46" s="182" t="s">
        <v>209</v>
      </c>
      <c r="C46" s="181">
        <v>600</v>
      </c>
      <c r="D46" s="181">
        <v>700</v>
      </c>
      <c r="E46" s="181">
        <v>700</v>
      </c>
      <c r="F46" s="528"/>
      <c r="G46" s="518"/>
    </row>
    <row r="47" spans="1:7" ht="15" customHeight="1">
      <c r="A47" s="527">
        <v>45204</v>
      </c>
      <c r="B47" s="182" t="s">
        <v>210</v>
      </c>
      <c r="C47" s="181">
        <v>600</v>
      </c>
      <c r="D47" s="181">
        <v>700</v>
      </c>
      <c r="E47" s="181">
        <v>350</v>
      </c>
      <c r="F47" s="528"/>
      <c r="G47" s="518"/>
    </row>
    <row r="48" spans="1:7" ht="15" customHeight="1">
      <c r="A48" s="527">
        <v>45204</v>
      </c>
      <c r="B48" s="182" t="s">
        <v>212</v>
      </c>
      <c r="C48" s="181">
        <v>600</v>
      </c>
      <c r="D48" s="181"/>
      <c r="E48" s="181"/>
      <c r="F48" s="528" t="s">
        <v>232</v>
      </c>
      <c r="G48" s="518"/>
    </row>
    <row r="49" spans="1:7" ht="15" customHeight="1" thickBot="1">
      <c r="A49" s="531">
        <v>45204</v>
      </c>
      <c r="B49" s="532" t="s">
        <v>214</v>
      </c>
      <c r="C49" s="533">
        <v>700</v>
      </c>
      <c r="D49" s="533" t="s">
        <v>204</v>
      </c>
      <c r="E49" s="533"/>
      <c r="F49" s="534" t="s">
        <v>231</v>
      </c>
      <c r="G49" s="518"/>
    </row>
    <row r="50" spans="1:7" ht="15" customHeight="1" thickTop="1">
      <c r="A50" s="519"/>
      <c r="B50" s="520"/>
      <c r="C50" s="521"/>
      <c r="D50" s="521"/>
      <c r="E50" s="521"/>
      <c r="F50" s="522"/>
    </row>
  </sheetData>
  <pageMargins left="0.7" right="0.7" top="0.75" bottom="0.75" header="0.3" footer="0.3"/>
  <pageSetup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C037-6AE8-4465-A7A9-555E2024C107}">
  <dimension ref="A1:J35"/>
  <sheetViews>
    <sheetView workbookViewId="0">
      <selection activeCell="D10" sqref="D10"/>
    </sheetView>
  </sheetViews>
  <sheetFormatPr defaultColWidth="23.140625" defaultRowHeight="14.45"/>
  <cols>
    <col min="1" max="1" width="26.7109375" style="505" bestFit="1" customWidth="1"/>
    <col min="2" max="2" width="9.140625" style="97" bestFit="1" customWidth="1"/>
    <col min="3" max="3" width="8.7109375" style="97" bestFit="1" customWidth="1"/>
    <col min="4" max="4" width="20.42578125" style="69" bestFit="1" customWidth="1"/>
    <col min="5" max="5" width="113.42578125" bestFit="1" customWidth="1"/>
    <col min="6" max="6" width="21.140625" bestFit="1" customWidth="1"/>
    <col min="7" max="7" width="8.5703125" style="98" bestFit="1" customWidth="1"/>
    <col min="8" max="8" width="7.42578125" style="69" bestFit="1" customWidth="1"/>
    <col min="9" max="9" width="109.85546875" bestFit="1" customWidth="1"/>
    <col min="10" max="10" width="1.28515625" bestFit="1" customWidth="1"/>
  </cols>
  <sheetData>
    <row r="1" spans="1:9" s="103" customFormat="1" ht="56.45" thickTop="1" thickBot="1">
      <c r="A1" s="535" t="s">
        <v>0</v>
      </c>
      <c r="B1" s="536" t="s">
        <v>233</v>
      </c>
      <c r="C1" s="536" t="s">
        <v>234</v>
      </c>
      <c r="D1" s="537" t="s">
        <v>235</v>
      </c>
      <c r="E1" s="538" t="s">
        <v>72</v>
      </c>
      <c r="F1" s="538" t="s">
        <v>236</v>
      </c>
      <c r="G1" s="539" t="s">
        <v>237</v>
      </c>
      <c r="H1" s="540" t="s">
        <v>238</v>
      </c>
      <c r="I1" s="541" t="s">
        <v>12</v>
      </c>
    </row>
    <row r="2" spans="1:9" ht="15" thickTop="1">
      <c r="A2" s="88">
        <v>44965</v>
      </c>
      <c r="B2" s="718" t="s">
        <v>239</v>
      </c>
      <c r="C2" s="718" t="s">
        <v>240</v>
      </c>
      <c r="D2" s="719">
        <v>4</v>
      </c>
      <c r="E2" s="89" t="s">
        <v>241</v>
      </c>
      <c r="F2" s="89" t="s">
        <v>242</v>
      </c>
      <c r="G2" s="720">
        <v>0</v>
      </c>
      <c r="H2" s="416">
        <v>3.9</v>
      </c>
      <c r="I2" s="90" t="s">
        <v>243</v>
      </c>
    </row>
    <row r="3" spans="1:9">
      <c r="A3" s="91">
        <v>44972</v>
      </c>
      <c r="B3" s="721">
        <v>0.16666666666666666</v>
      </c>
      <c r="C3" s="721">
        <v>0.58333333333333337</v>
      </c>
      <c r="D3" s="722">
        <v>10</v>
      </c>
      <c r="E3" s="92" t="s">
        <v>244</v>
      </c>
      <c r="F3" s="92" t="s">
        <v>245</v>
      </c>
      <c r="G3" s="723">
        <v>0</v>
      </c>
      <c r="H3" s="124">
        <v>0</v>
      </c>
      <c r="I3" s="93"/>
    </row>
    <row r="4" spans="1:9">
      <c r="A4" s="91">
        <v>44974</v>
      </c>
      <c r="B4" s="721">
        <v>0.375</v>
      </c>
      <c r="C4" s="721">
        <v>0.70833333333333337</v>
      </c>
      <c r="D4" s="722">
        <v>8</v>
      </c>
      <c r="E4" s="92" t="s">
        <v>246</v>
      </c>
      <c r="F4" s="92" t="s">
        <v>245</v>
      </c>
      <c r="G4" s="723">
        <v>0</v>
      </c>
      <c r="H4" s="124">
        <v>0</v>
      </c>
      <c r="I4" s="93"/>
    </row>
    <row r="5" spans="1:9">
      <c r="A5" s="91">
        <v>44975</v>
      </c>
      <c r="B5" s="721">
        <v>0.29166666666666669</v>
      </c>
      <c r="C5" s="721">
        <v>0.57291666666666663</v>
      </c>
      <c r="D5" s="722">
        <v>6.75</v>
      </c>
      <c r="E5" s="92" t="s">
        <v>246</v>
      </c>
      <c r="F5" s="92" t="s">
        <v>245</v>
      </c>
      <c r="G5" s="723">
        <v>0</v>
      </c>
      <c r="H5" s="124">
        <v>0</v>
      </c>
      <c r="I5" s="93"/>
    </row>
    <row r="6" spans="1:9">
      <c r="A6" s="91">
        <v>44994</v>
      </c>
      <c r="B6" s="721">
        <v>0.65277777777777779</v>
      </c>
      <c r="C6" s="721">
        <v>0.69444444444444453</v>
      </c>
      <c r="D6" s="722">
        <v>1</v>
      </c>
      <c r="E6" s="92" t="s">
        <v>247</v>
      </c>
      <c r="F6" s="92" t="s">
        <v>242</v>
      </c>
      <c r="G6" s="723">
        <v>0</v>
      </c>
      <c r="H6" s="124">
        <v>3.9</v>
      </c>
      <c r="I6" s="93"/>
    </row>
    <row r="7" spans="1:9">
      <c r="A7" s="91">
        <v>45000</v>
      </c>
      <c r="B7" s="721">
        <v>0.41666666666666669</v>
      </c>
      <c r="C7" s="721">
        <v>0.45833333333333331</v>
      </c>
      <c r="D7" s="722">
        <v>1</v>
      </c>
      <c r="E7" s="92" t="s">
        <v>248</v>
      </c>
      <c r="F7" s="92" t="s">
        <v>242</v>
      </c>
      <c r="G7" s="723">
        <v>-260</v>
      </c>
      <c r="H7" s="124">
        <v>9.5</v>
      </c>
      <c r="I7" s="93"/>
    </row>
    <row r="8" spans="1:9">
      <c r="A8" s="91">
        <v>45001</v>
      </c>
      <c r="B8" s="721">
        <v>0.45833333333333331</v>
      </c>
      <c r="C8" s="721">
        <v>0.46875</v>
      </c>
      <c r="D8" s="722">
        <v>0.25</v>
      </c>
      <c r="E8" s="92" t="s">
        <v>249</v>
      </c>
      <c r="F8" s="92" t="s">
        <v>242</v>
      </c>
      <c r="G8" s="723">
        <v>0</v>
      </c>
      <c r="H8" s="124">
        <v>3.9</v>
      </c>
      <c r="I8" s="93"/>
    </row>
    <row r="9" spans="1:9">
      <c r="A9" s="91">
        <v>45002</v>
      </c>
      <c r="B9" s="721">
        <v>0.45833333333333331</v>
      </c>
      <c r="C9" s="721">
        <v>0.52083333333333337</v>
      </c>
      <c r="D9" s="722">
        <v>1.5</v>
      </c>
      <c r="E9" s="92" t="s">
        <v>250</v>
      </c>
      <c r="F9" s="92" t="s">
        <v>242</v>
      </c>
      <c r="G9" s="723"/>
      <c r="H9" s="124">
        <v>3.9</v>
      </c>
      <c r="I9" s="93"/>
    </row>
    <row r="10" spans="1:9">
      <c r="A10" s="91">
        <v>45013</v>
      </c>
      <c r="B10" s="721">
        <v>0.5</v>
      </c>
      <c r="C10" s="721">
        <v>0.58333333333333337</v>
      </c>
      <c r="D10" s="722">
        <v>2</v>
      </c>
      <c r="E10" s="92" t="s">
        <v>251</v>
      </c>
      <c r="F10" s="92" t="s">
        <v>242</v>
      </c>
      <c r="G10" s="723"/>
      <c r="H10" s="124">
        <v>3.9</v>
      </c>
      <c r="I10" s="93" t="s">
        <v>252</v>
      </c>
    </row>
    <row r="11" spans="1:9">
      <c r="A11" s="91">
        <v>45014</v>
      </c>
      <c r="B11" s="721">
        <v>0.54166666666666663</v>
      </c>
      <c r="C11" s="721">
        <v>0.625</v>
      </c>
      <c r="D11" s="722">
        <v>2</v>
      </c>
      <c r="E11" s="92" t="s">
        <v>253</v>
      </c>
      <c r="F11" s="92" t="s">
        <v>242</v>
      </c>
      <c r="G11" s="723"/>
      <c r="H11" s="124">
        <v>3.9</v>
      </c>
      <c r="I11" s="93" t="s">
        <v>254</v>
      </c>
    </row>
    <row r="12" spans="1:9">
      <c r="A12" s="91">
        <v>45034</v>
      </c>
      <c r="B12" s="721">
        <v>0.375</v>
      </c>
      <c r="C12" s="721">
        <v>0.60416666666666663</v>
      </c>
      <c r="D12" s="722">
        <v>5.5</v>
      </c>
      <c r="E12" s="92" t="s">
        <v>255</v>
      </c>
      <c r="F12" s="92" t="s">
        <v>242</v>
      </c>
      <c r="G12" s="723"/>
      <c r="H12" s="124">
        <v>3.9</v>
      </c>
      <c r="I12" s="93" t="s">
        <v>256</v>
      </c>
    </row>
    <row r="13" spans="1:9">
      <c r="A13" s="91">
        <v>45035</v>
      </c>
      <c r="B13" s="721">
        <v>0.4375</v>
      </c>
      <c r="C13" s="721">
        <v>0.45833333333333331</v>
      </c>
      <c r="D13" s="722">
        <v>0.5</v>
      </c>
      <c r="E13" s="92" t="s">
        <v>257</v>
      </c>
      <c r="F13" s="92" t="s">
        <v>242</v>
      </c>
      <c r="G13" s="723"/>
      <c r="H13" s="124">
        <v>3.9</v>
      </c>
      <c r="I13" s="93"/>
    </row>
    <row r="14" spans="1:9">
      <c r="A14" s="91">
        <v>45050</v>
      </c>
      <c r="B14" s="721"/>
      <c r="C14" s="721"/>
      <c r="D14" s="722"/>
      <c r="E14" s="92" t="s">
        <v>258</v>
      </c>
      <c r="F14" s="92" t="s">
        <v>242</v>
      </c>
      <c r="G14" s="723"/>
      <c r="H14" s="124"/>
      <c r="I14" s="93"/>
    </row>
    <row r="15" spans="1:9">
      <c r="A15" s="91">
        <v>45055</v>
      </c>
      <c r="B15" s="721"/>
      <c r="C15" s="721"/>
      <c r="D15" s="722"/>
      <c r="E15" s="92" t="s">
        <v>259</v>
      </c>
      <c r="F15" s="92" t="s">
        <v>242</v>
      </c>
      <c r="G15" s="723"/>
      <c r="H15" s="124"/>
      <c r="I15" s="93"/>
    </row>
    <row r="16" spans="1:9">
      <c r="A16" s="91">
        <v>45058</v>
      </c>
      <c r="B16" s="721"/>
      <c r="C16" s="721"/>
      <c r="D16" s="722"/>
      <c r="E16" s="92" t="s">
        <v>260</v>
      </c>
      <c r="F16" s="92" t="s">
        <v>242</v>
      </c>
      <c r="G16" s="723"/>
      <c r="H16" s="124"/>
      <c r="I16" s="93"/>
    </row>
    <row r="17" spans="1:10">
      <c r="A17" s="91">
        <v>45061</v>
      </c>
      <c r="B17" s="721"/>
      <c r="C17" s="721"/>
      <c r="D17" s="722"/>
      <c r="E17" s="92" t="s">
        <v>261</v>
      </c>
      <c r="F17" s="92" t="s">
        <v>242</v>
      </c>
      <c r="G17" s="723"/>
      <c r="H17" s="124"/>
      <c r="I17" s="93"/>
    </row>
    <row r="18" spans="1:10">
      <c r="A18" s="91">
        <v>45077</v>
      </c>
      <c r="B18" s="721">
        <v>0.47916666666666669</v>
      </c>
      <c r="C18" s="721">
        <v>0.625</v>
      </c>
      <c r="D18" s="722">
        <v>3.5</v>
      </c>
      <c r="E18" s="92" t="s">
        <v>262</v>
      </c>
      <c r="F18" s="92" t="s">
        <v>242</v>
      </c>
      <c r="G18" s="723"/>
      <c r="H18" s="124">
        <v>3.9</v>
      </c>
      <c r="I18" s="93"/>
    </row>
    <row r="19" spans="1:10">
      <c r="A19" s="91">
        <v>45154</v>
      </c>
      <c r="B19" s="721">
        <v>0.41666666666666669</v>
      </c>
      <c r="C19" s="721">
        <v>0.54166666666666663</v>
      </c>
      <c r="D19" s="722">
        <v>3</v>
      </c>
      <c r="E19" s="92" t="s">
        <v>263</v>
      </c>
      <c r="F19" s="92" t="s">
        <v>242</v>
      </c>
      <c r="G19" s="723"/>
      <c r="H19" s="124">
        <v>3.9</v>
      </c>
      <c r="I19" s="93"/>
    </row>
    <row r="20" spans="1:10">
      <c r="A20" s="91">
        <v>45203</v>
      </c>
      <c r="B20" s="721"/>
      <c r="C20" s="721"/>
      <c r="D20" s="722"/>
      <c r="E20" s="92" t="s">
        <v>264</v>
      </c>
      <c r="F20" s="92" t="s">
        <v>242</v>
      </c>
      <c r="G20" s="723"/>
      <c r="H20" s="124"/>
      <c r="I20" s="93"/>
    </row>
    <row r="21" spans="1:10">
      <c r="A21" s="91">
        <v>45204</v>
      </c>
      <c r="B21" s="721"/>
      <c r="C21" s="721"/>
      <c r="D21" s="722"/>
      <c r="E21" s="92" t="s">
        <v>265</v>
      </c>
      <c r="F21" s="92" t="s">
        <v>242</v>
      </c>
      <c r="G21" s="723"/>
      <c r="H21" s="124"/>
      <c r="I21" s="93"/>
    </row>
    <row r="22" spans="1:10">
      <c r="A22" s="91">
        <v>45362</v>
      </c>
      <c r="B22" s="721">
        <v>0.70833333333333337</v>
      </c>
      <c r="C22" s="721">
        <v>0.79166666666666663</v>
      </c>
      <c r="D22" s="722">
        <v>2</v>
      </c>
      <c r="E22" s="92" t="s">
        <v>266</v>
      </c>
      <c r="F22" s="92" t="s">
        <v>242</v>
      </c>
      <c r="G22" s="723"/>
      <c r="H22" s="124"/>
      <c r="I22" s="93" t="s">
        <v>267</v>
      </c>
    </row>
    <row r="23" spans="1:10">
      <c r="A23" s="91">
        <v>45366</v>
      </c>
      <c r="B23" s="721">
        <v>0.38541666666666669</v>
      </c>
      <c r="C23" s="721">
        <v>0.54166666666666663</v>
      </c>
      <c r="D23" s="722">
        <v>3.75</v>
      </c>
      <c r="E23" s="92" t="s">
        <v>268</v>
      </c>
      <c r="F23" s="92" t="s">
        <v>242</v>
      </c>
      <c r="G23" s="723"/>
      <c r="H23" s="124"/>
      <c r="I23" s="93" t="s">
        <v>269</v>
      </c>
    </row>
    <row r="24" spans="1:10">
      <c r="A24" s="91">
        <v>45379</v>
      </c>
      <c r="B24" s="721">
        <v>0.66666666666666663</v>
      </c>
      <c r="C24" s="721">
        <v>0.75</v>
      </c>
      <c r="D24" s="722">
        <v>2</v>
      </c>
      <c r="E24" s="92" t="s">
        <v>270</v>
      </c>
      <c r="F24" s="92" t="s">
        <v>242</v>
      </c>
      <c r="G24" s="723"/>
      <c r="H24" s="124"/>
      <c r="I24" s="93" t="s">
        <v>269</v>
      </c>
    </row>
    <row r="25" spans="1:10">
      <c r="A25" s="91">
        <v>45386</v>
      </c>
      <c r="B25" s="721">
        <v>0.45833333333333331</v>
      </c>
      <c r="C25" s="721">
        <v>0.48958333333333331</v>
      </c>
      <c r="D25" s="722">
        <v>0.75</v>
      </c>
      <c r="E25" s="92" t="s">
        <v>271</v>
      </c>
      <c r="F25" s="92" t="s">
        <v>242</v>
      </c>
      <c r="G25" s="723"/>
      <c r="H25" s="124"/>
      <c r="I25" s="93" t="s">
        <v>113</v>
      </c>
    </row>
    <row r="26" spans="1:10">
      <c r="A26" s="91">
        <v>45391</v>
      </c>
      <c r="B26" s="721">
        <v>0.375</v>
      </c>
      <c r="C26" s="721">
        <v>0.75</v>
      </c>
      <c r="D26" s="722">
        <v>8</v>
      </c>
      <c r="E26" s="92" t="s">
        <v>272</v>
      </c>
      <c r="F26" s="92" t="s">
        <v>242</v>
      </c>
      <c r="G26" s="723"/>
      <c r="H26" s="124"/>
      <c r="I26" s="93" t="s">
        <v>273</v>
      </c>
      <c r="J26" s="245" t="s">
        <v>274</v>
      </c>
    </row>
    <row r="27" spans="1:10">
      <c r="A27" s="91">
        <v>45442</v>
      </c>
      <c r="B27" s="721">
        <v>0.45833333333333331</v>
      </c>
      <c r="C27" s="721">
        <v>0.58333333333333337</v>
      </c>
      <c r="D27" s="722">
        <v>3</v>
      </c>
      <c r="E27" s="92" t="s">
        <v>275</v>
      </c>
      <c r="F27" s="92" t="s">
        <v>242</v>
      </c>
      <c r="G27" s="723"/>
      <c r="H27" s="124"/>
      <c r="I27" s="93" t="s">
        <v>113</v>
      </c>
    </row>
    <row r="28" spans="1:10">
      <c r="A28" s="91">
        <v>45814</v>
      </c>
      <c r="B28" s="721" t="s">
        <v>276</v>
      </c>
      <c r="C28" s="721" t="s">
        <v>277</v>
      </c>
      <c r="D28" s="722">
        <v>1</v>
      </c>
      <c r="E28" s="92" t="s">
        <v>278</v>
      </c>
      <c r="F28" s="92" t="s">
        <v>242</v>
      </c>
      <c r="G28" s="723"/>
      <c r="H28" s="124"/>
      <c r="I28" s="93" t="s">
        <v>113</v>
      </c>
    </row>
    <row r="29" spans="1:10">
      <c r="A29" s="91">
        <v>45866</v>
      </c>
      <c r="B29" s="721"/>
      <c r="C29" s="721"/>
      <c r="D29" s="722"/>
      <c r="E29" s="92" t="s">
        <v>278</v>
      </c>
      <c r="F29" s="92" t="s">
        <v>242</v>
      </c>
      <c r="G29" s="723"/>
      <c r="H29" s="124"/>
      <c r="I29" s="93" t="s">
        <v>113</v>
      </c>
    </row>
    <row r="30" spans="1:10">
      <c r="A30" s="91">
        <v>45867</v>
      </c>
      <c r="B30" s="721"/>
      <c r="C30" s="721"/>
      <c r="D30" s="722"/>
      <c r="E30" s="92" t="s">
        <v>279</v>
      </c>
      <c r="F30" s="92" t="s">
        <v>242</v>
      </c>
      <c r="G30" s="723"/>
      <c r="H30" s="124"/>
      <c r="I30" s="93" t="s">
        <v>280</v>
      </c>
    </row>
    <row r="31" spans="1:10">
      <c r="A31" s="91">
        <v>45957</v>
      </c>
      <c r="B31" s="721">
        <v>0.66666666666666663</v>
      </c>
      <c r="C31" s="721">
        <v>0.72916666666666663</v>
      </c>
      <c r="D31" s="722">
        <v>1.5</v>
      </c>
      <c r="E31" s="92" t="s">
        <v>251</v>
      </c>
      <c r="F31" s="92" t="s">
        <v>242</v>
      </c>
      <c r="G31" s="723"/>
      <c r="H31" s="124"/>
      <c r="I31" s="93" t="s">
        <v>113</v>
      </c>
    </row>
    <row r="32" spans="1:10">
      <c r="A32" s="91">
        <v>45958</v>
      </c>
      <c r="B32" s="721">
        <v>0.66666666666666663</v>
      </c>
      <c r="C32" s="721">
        <v>0.72916666666666663</v>
      </c>
      <c r="D32" s="722">
        <v>1.5</v>
      </c>
      <c r="E32" s="92" t="s">
        <v>278</v>
      </c>
      <c r="F32" s="92" t="s">
        <v>242</v>
      </c>
      <c r="G32" s="723"/>
      <c r="H32" s="124"/>
      <c r="I32" s="93" t="s">
        <v>113</v>
      </c>
    </row>
    <row r="33" spans="1:9">
      <c r="A33" s="91">
        <v>45959</v>
      </c>
      <c r="B33" s="721">
        <v>0.58333333333333337</v>
      </c>
      <c r="C33" s="721">
        <v>0.64583333333333337</v>
      </c>
      <c r="D33" s="722">
        <v>1.5</v>
      </c>
      <c r="E33" s="92" t="s">
        <v>279</v>
      </c>
      <c r="F33" s="92" t="s">
        <v>242</v>
      </c>
      <c r="G33" s="723"/>
      <c r="H33" s="124"/>
      <c r="I33" s="93" t="s">
        <v>281</v>
      </c>
    </row>
    <row r="34" spans="1:9" ht="15" thickBot="1">
      <c r="A34" s="94">
        <v>45960</v>
      </c>
      <c r="B34" s="724">
        <v>0.625</v>
      </c>
      <c r="C34" s="724">
        <v>0.63541666666666663</v>
      </c>
      <c r="D34" s="725">
        <v>0.25</v>
      </c>
      <c r="E34" s="95" t="s">
        <v>282</v>
      </c>
      <c r="F34" s="95" t="s">
        <v>242</v>
      </c>
      <c r="G34" s="726">
        <v>-10.25</v>
      </c>
      <c r="H34" s="125">
        <v>5</v>
      </c>
      <c r="I34" s="96" t="s">
        <v>113</v>
      </c>
    </row>
    <row r="35" spans="1:9" ht="15" thickTop="1">
      <c r="A35" s="717"/>
      <c r="D35" s="69">
        <f>SUM(D2:D34)</f>
        <v>74.25</v>
      </c>
      <c r="G35" s="98">
        <f>SUM(G2:G34)</f>
        <v>-270.25</v>
      </c>
      <c r="H35" s="69">
        <f>SUM(H2:H34)</f>
        <v>53.499999999999993</v>
      </c>
    </row>
  </sheetData>
  <sortState xmlns:xlrd2="http://schemas.microsoft.com/office/spreadsheetml/2017/richdata2" ref="A3:J34">
    <sortCondition ref="A3:A34"/>
  </sortState>
  <pageMargins left="0.7" right="0.7" top="0.75" bottom="0.75" header="0.3" footer="0.3"/>
  <pageSetup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2FEA-4817-4733-A7A4-167131ED9FB1}">
  <dimension ref="A1:I12"/>
  <sheetViews>
    <sheetView workbookViewId="0">
      <selection activeCell="H21" sqref="H21"/>
    </sheetView>
  </sheetViews>
  <sheetFormatPr defaultColWidth="10.7109375" defaultRowHeight="14.45"/>
  <cols>
    <col min="1" max="1" width="10.42578125" style="102" bestFit="1" customWidth="1"/>
    <col min="2" max="2" width="6.42578125" style="102" bestFit="1" customWidth="1"/>
    <col min="3" max="3" width="6.140625" style="102" bestFit="1" customWidth="1"/>
    <col min="4" max="4" width="7.140625" style="102" bestFit="1" customWidth="1"/>
    <col min="5" max="5" width="10" style="102" bestFit="1" customWidth="1"/>
    <col min="6" max="6" width="11.140625" style="102" bestFit="1" customWidth="1"/>
    <col min="7" max="9" width="10.140625" style="102" bestFit="1" customWidth="1"/>
    <col min="10" max="16384" width="10.7109375" style="70"/>
  </cols>
  <sheetData>
    <row r="1" spans="1:9" s="103" customFormat="1" ht="44.1" thickTop="1">
      <c r="A1" s="108" t="s">
        <v>283</v>
      </c>
      <c r="B1" s="109" t="s">
        <v>284</v>
      </c>
      <c r="C1" s="109" t="s">
        <v>285</v>
      </c>
      <c r="D1" s="109" t="s">
        <v>286</v>
      </c>
      <c r="E1" s="109" t="s">
        <v>287</v>
      </c>
      <c r="F1" s="109" t="s">
        <v>288</v>
      </c>
      <c r="G1" s="109" t="s">
        <v>289</v>
      </c>
      <c r="H1" s="109" t="s">
        <v>290</v>
      </c>
      <c r="I1" s="110" t="s">
        <v>291</v>
      </c>
    </row>
    <row r="2" spans="1:9">
      <c r="A2" s="104">
        <v>6</v>
      </c>
      <c r="B2" s="880">
        <f>43560/A2</f>
        <v>7260</v>
      </c>
      <c r="C2" s="880">
        <f>B2/5280</f>
        <v>1.375</v>
      </c>
      <c r="D2" s="880">
        <v>0.2</v>
      </c>
      <c r="E2" s="880">
        <f>C2/D2</f>
        <v>6.875</v>
      </c>
      <c r="F2" s="880">
        <f>E2*5</f>
        <v>34.375</v>
      </c>
      <c r="G2" s="880">
        <f>E2*10</f>
        <v>68.75</v>
      </c>
      <c r="H2" s="880">
        <f>E2*20</f>
        <v>137.5</v>
      </c>
      <c r="I2" s="105">
        <f>E2*40</f>
        <v>275</v>
      </c>
    </row>
    <row r="3" spans="1:9">
      <c r="A3" s="104">
        <v>7</v>
      </c>
      <c r="B3" s="880">
        <f t="shared" ref="B3:B11" si="0">43560/A3</f>
        <v>6222.8571428571431</v>
      </c>
      <c r="C3" s="880">
        <f t="shared" ref="C3:C11" si="1">B3/5280</f>
        <v>1.1785714285714286</v>
      </c>
      <c r="D3" s="880">
        <v>0.2</v>
      </c>
      <c r="E3" s="880">
        <f t="shared" ref="E3:E11" si="2">C3/D3</f>
        <v>5.8928571428571423</v>
      </c>
      <c r="F3" s="880">
        <f t="shared" ref="F3:F11" si="3">E3*5</f>
        <v>29.464285714285712</v>
      </c>
      <c r="G3" s="880">
        <f t="shared" ref="G3:G11" si="4">E3*10</f>
        <v>58.928571428571423</v>
      </c>
      <c r="H3" s="880">
        <f t="shared" ref="H3:H11" si="5">E3*20</f>
        <v>117.85714285714285</v>
      </c>
      <c r="I3" s="105">
        <f t="shared" ref="I3:I11" si="6">E3*40</f>
        <v>235.71428571428569</v>
      </c>
    </row>
    <row r="4" spans="1:9">
      <c r="A4" s="111">
        <v>7.5</v>
      </c>
      <c r="B4" s="112">
        <f t="shared" si="0"/>
        <v>5808</v>
      </c>
      <c r="C4" s="112">
        <f t="shared" si="1"/>
        <v>1.1000000000000001</v>
      </c>
      <c r="D4" s="112">
        <v>0.2</v>
      </c>
      <c r="E4" s="112">
        <f t="shared" si="2"/>
        <v>5.5</v>
      </c>
      <c r="F4" s="113">
        <f t="shared" si="3"/>
        <v>27.5</v>
      </c>
      <c r="G4" s="113">
        <f t="shared" si="4"/>
        <v>55</v>
      </c>
      <c r="H4" s="113">
        <f t="shared" si="5"/>
        <v>110</v>
      </c>
      <c r="I4" s="114">
        <f t="shared" si="6"/>
        <v>220</v>
      </c>
    </row>
    <row r="5" spans="1:9">
      <c r="A5" s="104">
        <v>8</v>
      </c>
      <c r="B5" s="880">
        <f t="shared" si="0"/>
        <v>5445</v>
      </c>
      <c r="C5" s="880">
        <f t="shared" si="1"/>
        <v>1.03125</v>
      </c>
      <c r="D5" s="880">
        <v>0.2</v>
      </c>
      <c r="E5" s="880">
        <f t="shared" si="2"/>
        <v>5.15625</v>
      </c>
      <c r="F5" s="880">
        <f t="shared" si="3"/>
        <v>25.78125</v>
      </c>
      <c r="G5" s="880">
        <f t="shared" si="4"/>
        <v>51.5625</v>
      </c>
      <c r="H5" s="880">
        <f t="shared" si="5"/>
        <v>103.125</v>
      </c>
      <c r="I5" s="105">
        <f t="shared" si="6"/>
        <v>206.25</v>
      </c>
    </row>
    <row r="6" spans="1:9">
      <c r="A6" s="104">
        <v>10</v>
      </c>
      <c r="B6" s="880">
        <f t="shared" si="0"/>
        <v>4356</v>
      </c>
      <c r="C6" s="880">
        <f t="shared" si="1"/>
        <v>0.82499999999999996</v>
      </c>
      <c r="D6" s="880">
        <v>0.2</v>
      </c>
      <c r="E6" s="880">
        <f t="shared" si="2"/>
        <v>4.1249999999999991</v>
      </c>
      <c r="F6" s="880">
        <f t="shared" si="3"/>
        <v>20.624999999999996</v>
      </c>
      <c r="G6" s="880">
        <f t="shared" si="4"/>
        <v>41.249999999999993</v>
      </c>
      <c r="H6" s="880">
        <f t="shared" si="5"/>
        <v>82.499999999999986</v>
      </c>
      <c r="I6" s="105">
        <f t="shared" si="6"/>
        <v>164.99999999999997</v>
      </c>
    </row>
    <row r="7" spans="1:9">
      <c r="A7" s="104">
        <v>12</v>
      </c>
      <c r="B7" s="880">
        <f t="shared" si="0"/>
        <v>3630</v>
      </c>
      <c r="C7" s="880">
        <f t="shared" si="1"/>
        <v>0.6875</v>
      </c>
      <c r="D7" s="880">
        <v>0.2</v>
      </c>
      <c r="E7" s="880">
        <f t="shared" si="2"/>
        <v>3.4375</v>
      </c>
      <c r="F7" s="880">
        <f t="shared" si="3"/>
        <v>17.1875</v>
      </c>
      <c r="G7" s="880">
        <f t="shared" si="4"/>
        <v>34.375</v>
      </c>
      <c r="H7" s="880">
        <f t="shared" si="5"/>
        <v>68.75</v>
      </c>
      <c r="I7" s="105">
        <f t="shared" si="6"/>
        <v>137.5</v>
      </c>
    </row>
    <row r="8" spans="1:9">
      <c r="A8" s="104">
        <v>14</v>
      </c>
      <c r="B8" s="880">
        <f t="shared" si="0"/>
        <v>3111.4285714285716</v>
      </c>
      <c r="C8" s="880">
        <f t="shared" si="1"/>
        <v>0.5892857142857143</v>
      </c>
      <c r="D8" s="880">
        <v>0.2</v>
      </c>
      <c r="E8" s="880">
        <f t="shared" si="2"/>
        <v>2.9464285714285712</v>
      </c>
      <c r="F8" s="880">
        <f t="shared" si="3"/>
        <v>14.732142857142856</v>
      </c>
      <c r="G8" s="880">
        <f t="shared" si="4"/>
        <v>29.464285714285712</v>
      </c>
      <c r="H8" s="880">
        <f t="shared" si="5"/>
        <v>58.928571428571423</v>
      </c>
      <c r="I8" s="105">
        <f t="shared" si="6"/>
        <v>117.85714285714285</v>
      </c>
    </row>
    <row r="9" spans="1:9">
      <c r="A9" s="104">
        <v>16</v>
      </c>
      <c r="B9" s="880">
        <f t="shared" si="0"/>
        <v>2722.5</v>
      </c>
      <c r="C9" s="880">
        <f t="shared" si="1"/>
        <v>0.515625</v>
      </c>
      <c r="D9" s="880">
        <v>0.2</v>
      </c>
      <c r="E9" s="880">
        <f t="shared" si="2"/>
        <v>2.578125</v>
      </c>
      <c r="F9" s="880">
        <f t="shared" si="3"/>
        <v>12.890625</v>
      </c>
      <c r="G9" s="880">
        <f t="shared" si="4"/>
        <v>25.78125</v>
      </c>
      <c r="H9" s="880">
        <f t="shared" si="5"/>
        <v>51.5625</v>
      </c>
      <c r="I9" s="105">
        <f t="shared" si="6"/>
        <v>103.125</v>
      </c>
    </row>
    <row r="10" spans="1:9">
      <c r="A10" s="104">
        <v>18</v>
      </c>
      <c r="B10" s="880">
        <f t="shared" si="0"/>
        <v>2420</v>
      </c>
      <c r="C10" s="880">
        <f t="shared" si="1"/>
        <v>0.45833333333333331</v>
      </c>
      <c r="D10" s="880">
        <v>0.2</v>
      </c>
      <c r="E10" s="880">
        <f t="shared" si="2"/>
        <v>2.2916666666666665</v>
      </c>
      <c r="F10" s="880">
        <f t="shared" si="3"/>
        <v>11.458333333333332</v>
      </c>
      <c r="G10" s="880">
        <f t="shared" si="4"/>
        <v>22.916666666666664</v>
      </c>
      <c r="H10" s="880">
        <f t="shared" si="5"/>
        <v>45.833333333333329</v>
      </c>
      <c r="I10" s="105">
        <f t="shared" si="6"/>
        <v>91.666666666666657</v>
      </c>
    </row>
    <row r="11" spans="1:9" ht="15" thickBot="1">
      <c r="A11" s="106">
        <v>20</v>
      </c>
      <c r="B11" s="881">
        <f t="shared" si="0"/>
        <v>2178</v>
      </c>
      <c r="C11" s="881">
        <f t="shared" si="1"/>
        <v>0.41249999999999998</v>
      </c>
      <c r="D11" s="881">
        <v>0.2</v>
      </c>
      <c r="E11" s="881">
        <f t="shared" si="2"/>
        <v>2.0624999999999996</v>
      </c>
      <c r="F11" s="881">
        <f t="shared" si="3"/>
        <v>10.312499999999998</v>
      </c>
      <c r="G11" s="881">
        <f t="shared" si="4"/>
        <v>20.624999999999996</v>
      </c>
      <c r="H11" s="881">
        <f t="shared" si="5"/>
        <v>41.249999999999993</v>
      </c>
      <c r="I11" s="107">
        <f t="shared" si="6"/>
        <v>82.499999999999986</v>
      </c>
    </row>
    <row r="12" spans="1:9" ht="15" thickTop="1"/>
  </sheetData>
  <pageMargins left="0.7" right="0.7" top="0.75" bottom="0.75" header="0.3" footer="0.3"/>
  <pageSetup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B9D14-81AF-4607-BA02-FFD318013D55}">
  <dimension ref="A1:F3"/>
  <sheetViews>
    <sheetView workbookViewId="0">
      <selection activeCell="I33" sqref="I33"/>
    </sheetView>
  </sheetViews>
  <sheetFormatPr defaultRowHeight="14.45"/>
  <cols>
    <col min="1" max="1" width="14.42578125" style="65" bestFit="1" customWidth="1"/>
    <col min="2" max="2" width="11.85546875" style="65" bestFit="1" customWidth="1"/>
    <col min="3" max="3" width="20.85546875" style="65" bestFit="1" customWidth="1"/>
    <col min="4" max="4" width="11.85546875" style="65" bestFit="1" customWidth="1"/>
    <col min="5" max="5" width="20.85546875" style="65" bestFit="1" customWidth="1"/>
    <col min="6" max="6" width="123.42578125" style="65" bestFit="1" customWidth="1"/>
  </cols>
  <sheetData>
    <row r="1" spans="1:6" s="61" customFormat="1" ht="15.6" thickTop="1" thickBot="1">
      <c r="A1" s="66"/>
      <c r="B1" s="63" t="s">
        <v>292</v>
      </c>
      <c r="C1" s="63" t="s">
        <v>293</v>
      </c>
      <c r="D1" s="63" t="s">
        <v>294</v>
      </c>
      <c r="E1" s="63" t="s">
        <v>295</v>
      </c>
      <c r="F1" s="64" t="s">
        <v>12</v>
      </c>
    </row>
    <row r="2" spans="1:6" ht="15.6" thickTop="1" thickBot="1">
      <c r="A2" s="99" t="s">
        <v>296</v>
      </c>
      <c r="B2" s="100" t="s">
        <v>297</v>
      </c>
      <c r="C2" s="100" t="s">
        <v>298</v>
      </c>
      <c r="D2" s="126" t="s">
        <v>297</v>
      </c>
      <c r="E2" s="100" t="s">
        <v>298</v>
      </c>
      <c r="F2" s="101" t="s">
        <v>299</v>
      </c>
    </row>
    <row r="3" spans="1:6" ht="15" thickTop="1"/>
  </sheetData>
  <phoneticPr fontId="4" type="noConversion"/>
  <pageMargins left="0.7" right="0.7" top="0.75" bottom="0.75" header="0.3" footer="0.3"/>
  <pageSetup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704B-9F16-434D-B503-E9DA493AB137}">
  <dimension ref="A1:T25"/>
  <sheetViews>
    <sheetView workbookViewId="0">
      <selection activeCell="D5" sqref="D5"/>
    </sheetView>
  </sheetViews>
  <sheetFormatPr defaultRowHeight="14.45"/>
  <cols>
    <col min="1" max="1" width="24.140625" style="68" bestFit="1" customWidth="1"/>
    <col min="2" max="2" width="3.7109375" style="115" bestFit="1" customWidth="1"/>
    <col min="3" max="3" width="5.28515625" style="115" bestFit="1" customWidth="1"/>
    <col min="4" max="4" width="4.28515625" style="115" bestFit="1" customWidth="1"/>
    <col min="5" max="5" width="6.140625" style="115" bestFit="1" customWidth="1"/>
    <col min="6" max="6" width="9.42578125" bestFit="1" customWidth="1"/>
    <col min="7" max="7" width="2.85546875" bestFit="1" customWidth="1"/>
    <col min="8" max="8" width="5.28515625" bestFit="1" customWidth="1"/>
    <col min="9" max="9" width="4.28515625" bestFit="1" customWidth="1"/>
    <col min="10" max="10" width="3.42578125" bestFit="1" customWidth="1"/>
    <col min="11" max="11" width="9.42578125" bestFit="1" customWidth="1"/>
    <col min="12" max="12" width="2.140625" bestFit="1" customWidth="1"/>
    <col min="13" max="13" width="5.28515625" bestFit="1" customWidth="1"/>
    <col min="14" max="14" width="4.28515625" bestFit="1" customWidth="1"/>
    <col min="15" max="15" width="3.42578125" bestFit="1" customWidth="1"/>
    <col min="16" max="16" width="9.42578125" bestFit="1" customWidth="1"/>
    <col min="17" max="17" width="2.85546875" bestFit="1" customWidth="1"/>
    <col min="18" max="18" width="5.28515625" bestFit="1" customWidth="1"/>
    <col min="19" max="19" width="4.28515625" bestFit="1" customWidth="1"/>
    <col min="20" max="20" width="3.42578125" bestFit="1" customWidth="1"/>
  </cols>
  <sheetData>
    <row r="1" spans="1:6" s="61" customFormat="1" ht="15.6" thickTop="1" thickBot="1">
      <c r="A1" s="242" t="s">
        <v>300</v>
      </c>
      <c r="B1" s="243" t="s">
        <v>301</v>
      </c>
      <c r="C1" s="243" t="s">
        <v>302</v>
      </c>
      <c r="D1" s="243" t="s">
        <v>303</v>
      </c>
      <c r="E1" s="244" t="s">
        <v>304</v>
      </c>
    </row>
    <row r="2" spans="1:6" ht="15" thickTop="1">
      <c r="A2" s="219" t="s">
        <v>305</v>
      </c>
      <c r="B2" s="121">
        <v>30</v>
      </c>
      <c r="C2" s="121">
        <v>60</v>
      </c>
      <c r="D2" s="121">
        <v>20</v>
      </c>
      <c r="E2" s="220">
        <v>50</v>
      </c>
      <c r="F2" s="61"/>
    </row>
    <row r="3" spans="1:6">
      <c r="A3" s="116" t="s">
        <v>306</v>
      </c>
      <c r="B3" s="117">
        <f>B2/0.46</f>
        <v>65.217391304347828</v>
      </c>
      <c r="C3" s="119"/>
      <c r="D3" s="119"/>
      <c r="E3" s="221"/>
      <c r="F3" s="61"/>
    </row>
    <row r="4" spans="1:6">
      <c r="A4" s="116" t="s">
        <v>307</v>
      </c>
      <c r="B4" s="119"/>
      <c r="C4" s="117">
        <f>C2/0.52</f>
        <v>115.38461538461539</v>
      </c>
      <c r="D4" s="119"/>
      <c r="E4" s="221"/>
      <c r="F4" s="61"/>
    </row>
    <row r="5" spans="1:6" ht="15" thickBot="1">
      <c r="A5" s="118" t="s">
        <v>308</v>
      </c>
      <c r="B5" s="120"/>
      <c r="C5" s="120"/>
      <c r="D5" s="122">
        <f>D2/0.5</f>
        <v>40</v>
      </c>
      <c r="E5" s="222">
        <f>E2/0.5</f>
        <v>100</v>
      </c>
      <c r="F5" s="61"/>
    </row>
    <row r="6" spans="1:6" ht="15" thickTop="1">
      <c r="A6" s="218" t="s">
        <v>309</v>
      </c>
      <c r="B6" s="121">
        <v>30</v>
      </c>
      <c r="C6" s="121">
        <v>60</v>
      </c>
      <c r="D6" s="121">
        <v>80</v>
      </c>
      <c r="E6" s="220">
        <v>50</v>
      </c>
      <c r="F6" s="61"/>
    </row>
    <row r="7" spans="1:6">
      <c r="A7" s="116" t="s">
        <v>306</v>
      </c>
      <c r="B7" s="117">
        <f>B6/0.46</f>
        <v>65.217391304347828</v>
      </c>
      <c r="C7" s="119"/>
      <c r="D7" s="119"/>
      <c r="E7" s="221"/>
      <c r="F7" s="61"/>
    </row>
    <row r="8" spans="1:6">
      <c r="A8" s="116" t="s">
        <v>307</v>
      </c>
      <c r="B8" s="119"/>
      <c r="C8" s="117">
        <f>C6/0.52</f>
        <v>115.38461538461539</v>
      </c>
      <c r="D8" s="119"/>
      <c r="E8" s="221"/>
      <c r="F8" s="61"/>
    </row>
    <row r="9" spans="1:6" ht="15" thickBot="1">
      <c r="A9" s="118" t="s">
        <v>308</v>
      </c>
      <c r="B9" s="120"/>
      <c r="C9" s="120"/>
      <c r="D9" s="122">
        <f>D6/0.5</f>
        <v>160</v>
      </c>
      <c r="E9" s="222">
        <f>E6/0.5</f>
        <v>100</v>
      </c>
      <c r="F9" s="61"/>
    </row>
    <row r="10" spans="1:6" ht="15" thickTop="1">
      <c r="A10" s="68" t="s">
        <v>310</v>
      </c>
      <c r="B10" s="115">
        <f>SUM(B3,B7)</f>
        <v>130.43478260869566</v>
      </c>
      <c r="C10" s="115">
        <f>SUM(C4,C8)</f>
        <v>230.76923076923077</v>
      </c>
      <c r="D10" s="115">
        <f>SUM(E5,E9)</f>
        <v>200</v>
      </c>
      <c r="F10" s="61"/>
    </row>
    <row r="11" spans="1:6">
      <c r="A11" s="68" t="s">
        <v>311</v>
      </c>
      <c r="B11" s="115">
        <f>3</f>
        <v>3</v>
      </c>
      <c r="C11" s="115">
        <v>5</v>
      </c>
      <c r="D11" s="115">
        <v>4</v>
      </c>
      <c r="F11" s="61"/>
    </row>
    <row r="12" spans="1:6">
      <c r="F12" s="61"/>
    </row>
    <row r="13" spans="1:6">
      <c r="F13" s="61"/>
    </row>
    <row r="14" spans="1:6">
      <c r="A14"/>
      <c r="B14"/>
      <c r="C14"/>
      <c r="D14"/>
      <c r="E14"/>
    </row>
    <row r="15" spans="1:6">
      <c r="A15"/>
      <c r="B15"/>
      <c r="C15"/>
      <c r="D15"/>
      <c r="E15"/>
    </row>
    <row r="16" spans="1:6">
      <c r="A16"/>
      <c r="B16"/>
      <c r="C16"/>
      <c r="D16"/>
      <c r="E16"/>
    </row>
    <row r="17" spans="1:20">
      <c r="A17"/>
      <c r="B17"/>
      <c r="C17"/>
      <c r="D17"/>
      <c r="E17"/>
    </row>
    <row r="18" spans="1:20">
      <c r="A18"/>
      <c r="B18"/>
      <c r="C18"/>
      <c r="D18"/>
      <c r="E18"/>
    </row>
    <row r="19" spans="1:20">
      <c r="A19"/>
      <c r="B19"/>
      <c r="C19"/>
      <c r="D19"/>
      <c r="E19"/>
    </row>
    <row r="20" spans="1:20">
      <c r="A20"/>
      <c r="B20"/>
      <c r="C20"/>
      <c r="D20"/>
      <c r="E20"/>
    </row>
    <row r="21" spans="1:20">
      <c r="A21"/>
      <c r="B21"/>
      <c r="C21"/>
      <c r="D21"/>
      <c r="E21"/>
    </row>
    <row r="22" spans="1:20">
      <c r="F22" s="61"/>
      <c r="T22" s="115"/>
    </row>
    <row r="23" spans="1:20">
      <c r="F23" s="61"/>
    </row>
    <row r="24" spans="1:20">
      <c r="F24" s="61"/>
      <c r="P24" s="68"/>
      <c r="Q24" s="115"/>
      <c r="R24" s="115"/>
      <c r="S24" s="115"/>
    </row>
    <row r="25" spans="1:20">
      <c r="P25" s="68"/>
      <c r="Q25" s="115"/>
      <c r="R25" s="115"/>
      <c r="S25" s="115"/>
    </row>
  </sheetData>
  <phoneticPr fontId="4" type="noConversion"/>
  <pageMargins left="0.7" right="0.7" top="0.75" bottom="0.75" header="0.3" footer="0.3"/>
  <pageSetup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8DE9-8649-4D05-8800-952B841F3A5B}">
  <dimension ref="A1:AB8"/>
  <sheetViews>
    <sheetView workbookViewId="0">
      <selection sqref="A1:AB7"/>
    </sheetView>
  </sheetViews>
  <sheetFormatPr defaultColWidth="8.140625" defaultRowHeight="14.45"/>
  <cols>
    <col min="1" max="1" width="27.5703125" bestFit="1" customWidth="1"/>
    <col min="2" max="2" width="9.42578125" style="224" bestFit="1" customWidth="1"/>
    <col min="3" max="3" width="2.140625" style="115" bestFit="1" customWidth="1"/>
    <col min="4" max="5" width="1.7109375" style="115" bestFit="1" customWidth="1"/>
    <col min="6" max="6" width="3.42578125" style="115" bestFit="1" customWidth="1"/>
    <col min="7" max="7" width="7.5703125" style="115" bestFit="1" customWidth="1"/>
    <col min="8" max="10" width="2.85546875" style="115" bestFit="1" customWidth="1"/>
    <col min="11" max="11" width="3.42578125" style="115" bestFit="1" customWidth="1"/>
    <col min="12" max="12" width="7.5703125" style="115" bestFit="1" customWidth="1"/>
    <col min="13" max="13" width="2.140625" style="115" bestFit="1" customWidth="1"/>
    <col min="14" max="15" width="1.7109375" style="115" bestFit="1" customWidth="1"/>
    <col min="16" max="16" width="3.42578125" style="115" bestFit="1" customWidth="1"/>
    <col min="17" max="17" width="7.5703125" style="115" bestFit="1" customWidth="1"/>
    <col min="18" max="19" width="2.85546875" style="115" bestFit="1" customWidth="1"/>
    <col min="20" max="20" width="1.7109375" style="115" bestFit="1" customWidth="1"/>
    <col min="21" max="21" width="3.42578125" style="115" bestFit="1" customWidth="1"/>
    <col min="22" max="22" width="7.5703125" style="115" customWidth="1"/>
    <col min="24" max="24" width="11.7109375" style="225" bestFit="1" customWidth="1"/>
    <col min="25" max="25" width="7.42578125" bestFit="1" customWidth="1"/>
    <col min="26" max="26" width="9.5703125" style="225" bestFit="1" customWidth="1"/>
    <col min="27" max="27" width="7.85546875" style="2" bestFit="1" customWidth="1"/>
    <col min="28" max="28" width="8.42578125" bestFit="1" customWidth="1"/>
  </cols>
  <sheetData>
    <row r="1" spans="1:28" ht="73.5" thickTop="1" thickBot="1">
      <c r="A1" s="223" t="s">
        <v>312</v>
      </c>
      <c r="B1" s="370" t="s">
        <v>313</v>
      </c>
      <c r="C1" s="940" t="s">
        <v>314</v>
      </c>
      <c r="D1" s="941"/>
      <c r="E1" s="941"/>
      <c r="F1" s="941"/>
      <c r="G1" s="670" t="s">
        <v>315</v>
      </c>
      <c r="H1" s="940" t="s">
        <v>316</v>
      </c>
      <c r="I1" s="941"/>
      <c r="J1" s="941"/>
      <c r="K1" s="941"/>
      <c r="L1" s="670" t="s">
        <v>315</v>
      </c>
      <c r="M1" s="938" t="s">
        <v>317</v>
      </c>
      <c r="N1" s="939"/>
      <c r="O1" s="939"/>
      <c r="P1" s="939"/>
      <c r="Q1" s="671" t="s">
        <v>315</v>
      </c>
      <c r="R1" s="938" t="s">
        <v>318</v>
      </c>
      <c r="S1" s="939"/>
      <c r="T1" s="939"/>
      <c r="U1" s="939"/>
      <c r="V1" s="671" t="s">
        <v>315</v>
      </c>
      <c r="X1" s="231" t="s">
        <v>319</v>
      </c>
      <c r="Y1" s="227" t="s">
        <v>320</v>
      </c>
      <c r="Z1" s="231" t="s">
        <v>321</v>
      </c>
      <c r="AA1" s="235" t="s">
        <v>322</v>
      </c>
      <c r="AB1" s="227" t="s">
        <v>323</v>
      </c>
    </row>
    <row r="2" spans="1:28" ht="15.6" thickTop="1" thickBot="1">
      <c r="A2" s="364" t="s">
        <v>324</v>
      </c>
      <c r="B2" s="371"/>
      <c r="C2" s="366" t="s">
        <v>301</v>
      </c>
      <c r="D2" s="365" t="s">
        <v>325</v>
      </c>
      <c r="E2" s="365" t="s">
        <v>326</v>
      </c>
      <c r="F2" s="365" t="s">
        <v>327</v>
      </c>
      <c r="G2" s="226"/>
      <c r="H2" s="366" t="s">
        <v>301</v>
      </c>
      <c r="I2" s="365" t="s">
        <v>325</v>
      </c>
      <c r="J2" s="365" t="s">
        <v>326</v>
      </c>
      <c r="K2" s="365" t="s">
        <v>327</v>
      </c>
      <c r="L2" s="226"/>
      <c r="M2" s="366" t="s">
        <v>301</v>
      </c>
      <c r="N2" s="365" t="s">
        <v>325</v>
      </c>
      <c r="O2" s="365" t="s">
        <v>326</v>
      </c>
      <c r="P2" s="365" t="s">
        <v>327</v>
      </c>
      <c r="Q2" s="226"/>
      <c r="R2" s="366" t="s">
        <v>301</v>
      </c>
      <c r="S2" s="365" t="s">
        <v>325</v>
      </c>
      <c r="T2" s="365" t="s">
        <v>326</v>
      </c>
      <c r="U2" s="365" t="s">
        <v>327</v>
      </c>
      <c r="V2" s="226"/>
      <c r="X2" s="232"/>
      <c r="Y2" s="230"/>
      <c r="Z2" s="232"/>
      <c r="AA2" s="236"/>
      <c r="AB2" s="230"/>
    </row>
    <row r="3" spans="1:28" ht="15" thickTop="1">
      <c r="A3" s="373" t="s">
        <v>328</v>
      </c>
      <c r="B3" s="374">
        <v>0.46</v>
      </c>
      <c r="C3" s="359"/>
      <c r="D3" s="355"/>
      <c r="E3" s="355"/>
      <c r="F3" s="355"/>
      <c r="G3" s="360">
        <f>(C3/B3)-(D4*0.11)</f>
        <v>0</v>
      </c>
      <c r="H3" s="359">
        <v>35</v>
      </c>
      <c r="I3" s="355"/>
      <c r="J3" s="355"/>
      <c r="K3" s="355"/>
      <c r="L3" s="360">
        <f>(H3/B3)-(I4*0.11)</f>
        <v>73.886956521739123</v>
      </c>
      <c r="M3" s="359">
        <v>5</v>
      </c>
      <c r="N3" s="355"/>
      <c r="O3" s="355"/>
      <c r="P3" s="355"/>
      <c r="Q3" s="360">
        <f>(M3/B3)-(N4*0.11)</f>
        <v>10.869565217391305</v>
      </c>
      <c r="R3" s="359">
        <v>15</v>
      </c>
      <c r="S3" s="355"/>
      <c r="T3" s="355"/>
      <c r="U3" s="355"/>
      <c r="V3" s="360">
        <f>(R3/B3)-(S4*0.11)</f>
        <v>29.858695652173914</v>
      </c>
      <c r="X3" s="233">
        <f>SUM(L3,Q3,V3)</f>
        <v>114.61521739130433</v>
      </c>
      <c r="Y3" s="228">
        <v>50</v>
      </c>
      <c r="Z3" s="233">
        <f>X3/Y3</f>
        <v>2.2923043478260867</v>
      </c>
      <c r="AA3" s="237">
        <v>50</v>
      </c>
      <c r="AB3" s="239">
        <f>Z3*AA3</f>
        <v>114.61521739130434</v>
      </c>
    </row>
    <row r="4" spans="1:28">
      <c r="A4" s="375" t="s">
        <v>329</v>
      </c>
      <c r="B4" s="376" t="s">
        <v>330</v>
      </c>
      <c r="C4" s="361"/>
      <c r="D4" s="356"/>
      <c r="E4" s="356"/>
      <c r="F4" s="356"/>
      <c r="G4" s="362">
        <f>D4/0.52</f>
        <v>0</v>
      </c>
      <c r="H4" s="361"/>
      <c r="I4" s="356">
        <v>20</v>
      </c>
      <c r="J4" s="356"/>
      <c r="K4" s="356"/>
      <c r="L4" s="362">
        <f>I4/0.52</f>
        <v>38.46153846153846</v>
      </c>
      <c r="M4" s="361"/>
      <c r="N4" s="356"/>
      <c r="O4" s="356"/>
      <c r="P4" s="356"/>
      <c r="Q4" s="362">
        <f>N4/0.52</f>
        <v>0</v>
      </c>
      <c r="R4" s="361"/>
      <c r="S4" s="356">
        <v>25</v>
      </c>
      <c r="T4" s="356"/>
      <c r="U4" s="356"/>
      <c r="V4" s="362">
        <f>S4/0.52</f>
        <v>48.076923076923073</v>
      </c>
      <c r="X4" s="233">
        <f>SUM(L4,V4)</f>
        <v>86.538461538461533</v>
      </c>
      <c r="Y4" s="228">
        <v>50</v>
      </c>
      <c r="Z4" s="233">
        <f t="shared" ref="Z4:Z5" si="0">X4/Y4</f>
        <v>1.7307692307692306</v>
      </c>
      <c r="AA4" s="237">
        <v>50</v>
      </c>
      <c r="AB4" s="239">
        <f t="shared" ref="AB4:AB6" si="1">Z4*AA4</f>
        <v>86.538461538461533</v>
      </c>
    </row>
    <row r="5" spans="1:28">
      <c r="A5" s="375" t="s">
        <v>331</v>
      </c>
      <c r="B5" s="376" t="s">
        <v>332</v>
      </c>
      <c r="C5" s="361"/>
      <c r="D5" s="356"/>
      <c r="E5" s="356"/>
      <c r="F5" s="356"/>
      <c r="G5" s="362">
        <f>E5/0.5</f>
        <v>0</v>
      </c>
      <c r="H5" s="361"/>
      <c r="I5" s="356"/>
      <c r="J5" s="356">
        <v>35</v>
      </c>
      <c r="K5" s="356"/>
      <c r="L5" s="362">
        <f>J5/0.5</f>
        <v>70</v>
      </c>
      <c r="M5" s="361"/>
      <c r="N5" s="356"/>
      <c r="O5" s="356"/>
      <c r="P5" s="356"/>
      <c r="Q5" s="362">
        <f>O5/0.5</f>
        <v>0</v>
      </c>
      <c r="R5" s="361"/>
      <c r="S5" s="356"/>
      <c r="T5" s="356"/>
      <c r="U5" s="356"/>
      <c r="V5" s="362">
        <f>T5/0.5</f>
        <v>0</v>
      </c>
      <c r="X5" s="233">
        <f>SUM(L5)</f>
        <v>70</v>
      </c>
      <c r="Y5" s="228">
        <v>50</v>
      </c>
      <c r="Z5" s="233">
        <f t="shared" si="0"/>
        <v>1.4</v>
      </c>
      <c r="AA5" s="237">
        <v>50</v>
      </c>
      <c r="AB5" s="239">
        <f t="shared" si="1"/>
        <v>70</v>
      </c>
    </row>
    <row r="6" spans="1:28" ht="15" thickBot="1">
      <c r="A6" s="377" t="s">
        <v>333</v>
      </c>
      <c r="B6" s="378">
        <v>0.32</v>
      </c>
      <c r="C6" s="367"/>
      <c r="D6" s="368"/>
      <c r="E6" s="368"/>
      <c r="F6" s="368">
        <v>6</v>
      </c>
      <c r="G6" s="369">
        <f>F6/B6</f>
        <v>18.75</v>
      </c>
      <c r="H6" s="367"/>
      <c r="I6" s="368"/>
      <c r="J6" s="368"/>
      <c r="K6" s="368"/>
      <c r="L6" s="369">
        <f>K6/B6</f>
        <v>0</v>
      </c>
      <c r="M6" s="363"/>
      <c r="N6" s="357"/>
      <c r="O6" s="357"/>
      <c r="P6" s="357">
        <v>5</v>
      </c>
      <c r="Q6" s="369">
        <f>P6/B6</f>
        <v>15.625</v>
      </c>
      <c r="R6" s="363"/>
      <c r="S6" s="357"/>
      <c r="T6" s="357"/>
      <c r="U6" s="357">
        <v>7</v>
      </c>
      <c r="V6" s="369">
        <f>U6/B6</f>
        <v>21.875</v>
      </c>
      <c r="X6" s="234">
        <f>SUM(G6,Q6,V6)</f>
        <v>56.25</v>
      </c>
      <c r="Y6" s="229">
        <v>55</v>
      </c>
      <c r="Z6" s="234">
        <v>1</v>
      </c>
      <c r="AA6" s="238">
        <v>66</v>
      </c>
      <c r="AB6" s="240">
        <f t="shared" si="1"/>
        <v>66</v>
      </c>
    </row>
    <row r="7" spans="1:28" s="68" customFormat="1" ht="15.6" thickTop="1" thickBot="1">
      <c r="A7" s="379" t="s">
        <v>334</v>
      </c>
      <c r="B7" s="351"/>
      <c r="C7" s="352"/>
      <c r="D7" s="352"/>
      <c r="E7" s="352"/>
      <c r="F7" s="352"/>
      <c r="G7" s="372">
        <f>G6</f>
        <v>18.75</v>
      </c>
      <c r="H7" s="672"/>
      <c r="I7" s="352"/>
      <c r="J7" s="352"/>
      <c r="K7" s="673"/>
      <c r="L7" s="380">
        <f>SUM(L3:L6)</f>
        <v>182.34849498327759</v>
      </c>
      <c r="M7" s="674"/>
      <c r="N7" s="352"/>
      <c r="O7" s="352"/>
      <c r="P7" s="352"/>
      <c r="Q7" s="372">
        <f>SUM(Q3:Q6)</f>
        <v>26.494565217391305</v>
      </c>
      <c r="R7" s="674"/>
      <c r="S7" s="352"/>
      <c r="T7" s="352"/>
      <c r="U7" s="352"/>
      <c r="V7" s="381">
        <f>SUM(V3:V6)</f>
        <v>99.810618729096987</v>
      </c>
      <c r="X7" s="353"/>
      <c r="Z7" s="353"/>
      <c r="AA7" s="354"/>
      <c r="AB7" s="241">
        <f>SUM(AB3:AB6)</f>
        <v>337.15367892976587</v>
      </c>
    </row>
    <row r="8" spans="1:28" ht="15" thickTop="1"/>
  </sheetData>
  <mergeCells count="4">
    <mergeCell ref="M1:P1"/>
    <mergeCell ref="R1:U1"/>
    <mergeCell ref="C1:F1"/>
    <mergeCell ref="H1:K1"/>
  </mergeCells>
  <phoneticPr fontId="4" type="noConversion"/>
  <pageMargins left="0.7" right="0.7" top="0.75" bottom="0.75" header="0.3" footer="0.3"/>
  <pageSetup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BDC6D-98D1-4DA2-8216-C4E1B55FD760}">
  <dimension ref="A1:AB8"/>
  <sheetViews>
    <sheetView workbookViewId="0">
      <selection sqref="A1:AB7"/>
    </sheetView>
  </sheetViews>
  <sheetFormatPr defaultColWidth="8.140625" defaultRowHeight="14.45"/>
  <cols>
    <col min="1" max="1" width="27.5703125" bestFit="1" customWidth="1"/>
    <col min="2" max="2" width="9.42578125" style="224" bestFit="1" customWidth="1"/>
    <col min="3" max="4" width="2.85546875" style="115" bestFit="1" customWidth="1"/>
    <col min="5" max="5" width="1.7109375" style="115" bestFit="1" customWidth="1"/>
    <col min="6" max="6" width="3.42578125" style="115" bestFit="1" customWidth="1"/>
    <col min="7" max="7" width="7.5703125" style="115" bestFit="1" customWidth="1"/>
    <col min="8" max="10" width="2.85546875" style="115" bestFit="1" customWidth="1"/>
    <col min="11" max="11" width="3.42578125" style="115" bestFit="1" customWidth="1"/>
    <col min="12" max="12" width="7.5703125" style="115" bestFit="1" customWidth="1"/>
    <col min="13" max="15" width="2.85546875" style="115" bestFit="1" customWidth="1"/>
    <col min="16" max="16" width="3.42578125" style="115" bestFit="1" customWidth="1"/>
    <col min="17" max="17" width="7.5703125" style="115" bestFit="1" customWidth="1"/>
    <col min="18" max="20" width="2.85546875" style="115" bestFit="1" customWidth="1"/>
    <col min="21" max="21" width="3.42578125" style="115" bestFit="1" customWidth="1"/>
    <col min="22" max="22" width="7.5703125" style="115" customWidth="1"/>
    <col min="24" max="24" width="11.7109375" style="225" bestFit="1" customWidth="1"/>
    <col min="25" max="25" width="7.42578125" bestFit="1" customWidth="1"/>
    <col min="26" max="26" width="9.5703125" style="225" bestFit="1" customWidth="1"/>
    <col min="27" max="27" width="7.85546875" style="2" bestFit="1" customWidth="1"/>
    <col min="28" max="28" width="8.42578125" bestFit="1" customWidth="1"/>
  </cols>
  <sheetData>
    <row r="1" spans="1:28" ht="73.5" thickTop="1" thickBot="1">
      <c r="A1" s="223" t="s">
        <v>335</v>
      </c>
      <c r="B1" s="370" t="s">
        <v>313</v>
      </c>
      <c r="C1" s="940" t="s">
        <v>314</v>
      </c>
      <c r="D1" s="941"/>
      <c r="E1" s="941"/>
      <c r="F1" s="941"/>
      <c r="G1" s="670" t="s">
        <v>315</v>
      </c>
      <c r="H1" s="940" t="s">
        <v>316</v>
      </c>
      <c r="I1" s="941"/>
      <c r="J1" s="941"/>
      <c r="K1" s="941"/>
      <c r="L1" s="670" t="s">
        <v>315</v>
      </c>
      <c r="M1" s="938" t="s">
        <v>317</v>
      </c>
      <c r="N1" s="939"/>
      <c r="O1" s="939"/>
      <c r="P1" s="939"/>
      <c r="Q1" s="671" t="s">
        <v>315</v>
      </c>
      <c r="R1" s="938" t="s">
        <v>318</v>
      </c>
      <c r="S1" s="939"/>
      <c r="T1" s="939"/>
      <c r="U1" s="939"/>
      <c r="V1" s="671" t="s">
        <v>315</v>
      </c>
      <c r="X1" s="231" t="s">
        <v>319</v>
      </c>
      <c r="Y1" s="227" t="s">
        <v>320</v>
      </c>
      <c r="Z1" s="231" t="s">
        <v>321</v>
      </c>
      <c r="AA1" s="235" t="s">
        <v>322</v>
      </c>
      <c r="AB1" s="227" t="s">
        <v>323</v>
      </c>
    </row>
    <row r="2" spans="1:28" ht="15.6" thickTop="1" thickBot="1">
      <c r="A2" s="364" t="s">
        <v>324</v>
      </c>
      <c r="B2" s="371"/>
      <c r="C2" s="366" t="s">
        <v>301</v>
      </c>
      <c r="D2" s="365" t="s">
        <v>325</v>
      </c>
      <c r="E2" s="365" t="s">
        <v>326</v>
      </c>
      <c r="F2" s="365" t="s">
        <v>327</v>
      </c>
      <c r="G2" s="226"/>
      <c r="H2" s="366" t="s">
        <v>301</v>
      </c>
      <c r="I2" s="365" t="s">
        <v>325</v>
      </c>
      <c r="J2" s="365" t="s">
        <v>326</v>
      </c>
      <c r="K2" s="365" t="s">
        <v>327</v>
      </c>
      <c r="L2" s="226"/>
      <c r="M2" s="366" t="s">
        <v>301</v>
      </c>
      <c r="N2" s="365" t="s">
        <v>325</v>
      </c>
      <c r="O2" s="365" t="s">
        <v>326</v>
      </c>
      <c r="P2" s="365" t="s">
        <v>327</v>
      </c>
      <c r="Q2" s="226"/>
      <c r="R2" s="366" t="s">
        <v>301</v>
      </c>
      <c r="S2" s="365" t="s">
        <v>325</v>
      </c>
      <c r="T2" s="365" t="s">
        <v>326</v>
      </c>
      <c r="U2" s="365" t="s">
        <v>327</v>
      </c>
      <c r="V2" s="226"/>
      <c r="X2" s="232"/>
      <c r="Y2" s="230"/>
      <c r="Z2" s="232"/>
      <c r="AA2" s="236"/>
      <c r="AB2" s="230"/>
    </row>
    <row r="3" spans="1:28" ht="15" thickTop="1">
      <c r="A3" s="373" t="s">
        <v>328</v>
      </c>
      <c r="B3" s="374">
        <v>0.46</v>
      </c>
      <c r="C3" s="359">
        <v>25</v>
      </c>
      <c r="D3" s="355"/>
      <c r="E3" s="355"/>
      <c r="F3" s="355"/>
      <c r="G3" s="360">
        <f>(H3/B3)-(D4*0.11)</f>
        <v>73.336956521739125</v>
      </c>
      <c r="H3" s="359">
        <v>35</v>
      </c>
      <c r="I3" s="355"/>
      <c r="J3" s="355"/>
      <c r="K3" s="355"/>
      <c r="L3" s="360">
        <f>(H3/B3)-(I4*0.11)</f>
        <v>73.336956521739125</v>
      </c>
      <c r="M3" s="359">
        <v>20</v>
      </c>
      <c r="N3" s="355"/>
      <c r="O3" s="355"/>
      <c r="P3" s="355"/>
      <c r="Q3" s="360">
        <f>(M3/B3)-(N4*0.11)</f>
        <v>40.178260869565221</v>
      </c>
      <c r="R3" s="359">
        <v>35</v>
      </c>
      <c r="S3" s="355"/>
      <c r="T3" s="355"/>
      <c r="U3" s="355"/>
      <c r="V3" s="360">
        <f>(R3/B3)-(S4*0.11)</f>
        <v>73.336956521739125</v>
      </c>
      <c r="X3" s="233">
        <f>SUM(L3,Q3,V3)</f>
        <v>186.85217391304349</v>
      </c>
      <c r="Y3" s="228">
        <v>50</v>
      </c>
      <c r="Z3" s="233">
        <f>X3/Y3</f>
        <v>3.7370434782608699</v>
      </c>
      <c r="AA3" s="237">
        <v>50</v>
      </c>
      <c r="AB3" s="239">
        <f>Z3*AA3</f>
        <v>186.85217391304349</v>
      </c>
    </row>
    <row r="4" spans="1:28">
      <c r="A4" s="375" t="s">
        <v>329</v>
      </c>
      <c r="B4" s="376" t="s">
        <v>330</v>
      </c>
      <c r="C4" s="361"/>
      <c r="D4" s="356">
        <v>25</v>
      </c>
      <c r="E4" s="356"/>
      <c r="F4" s="356"/>
      <c r="G4" s="362">
        <f>D4/0.52</f>
        <v>48.076923076923073</v>
      </c>
      <c r="H4" s="361"/>
      <c r="I4" s="356">
        <v>25</v>
      </c>
      <c r="J4" s="356"/>
      <c r="K4" s="356"/>
      <c r="L4" s="362">
        <f>I4/0.52</f>
        <v>48.076923076923073</v>
      </c>
      <c r="M4" s="361"/>
      <c r="N4" s="356">
        <v>30</v>
      </c>
      <c r="O4" s="356"/>
      <c r="P4" s="356"/>
      <c r="Q4" s="362">
        <f>N4/0.52</f>
        <v>57.692307692307693</v>
      </c>
      <c r="R4" s="361"/>
      <c r="S4" s="356">
        <v>25</v>
      </c>
      <c r="T4" s="356"/>
      <c r="U4" s="356"/>
      <c r="V4" s="362">
        <f>S4/0.52</f>
        <v>48.076923076923073</v>
      </c>
      <c r="X4" s="233">
        <f>SUM(L4,V4)</f>
        <v>96.153846153846146</v>
      </c>
      <c r="Y4" s="228">
        <v>50</v>
      </c>
      <c r="Z4" s="233">
        <f t="shared" ref="Z4:Z5" si="0">X4/Y4</f>
        <v>1.9230769230769229</v>
      </c>
      <c r="AA4" s="237">
        <v>50</v>
      </c>
      <c r="AB4" s="239">
        <f t="shared" ref="AB4:AB6" si="1">Z4*AA4</f>
        <v>96.153846153846146</v>
      </c>
    </row>
    <row r="5" spans="1:28">
      <c r="A5" s="375" t="s">
        <v>331</v>
      </c>
      <c r="B5" s="376" t="s">
        <v>332</v>
      </c>
      <c r="C5" s="361"/>
      <c r="D5" s="356"/>
      <c r="E5" s="356"/>
      <c r="F5" s="356"/>
      <c r="G5" s="362">
        <f>E5/0.5</f>
        <v>0</v>
      </c>
      <c r="H5" s="361"/>
      <c r="I5" s="356"/>
      <c r="J5" s="356">
        <v>25</v>
      </c>
      <c r="K5" s="356"/>
      <c r="L5" s="362">
        <f>J5/0.5</f>
        <v>50</v>
      </c>
      <c r="M5" s="361"/>
      <c r="N5" s="356"/>
      <c r="O5" s="356">
        <v>40</v>
      </c>
      <c r="P5" s="356"/>
      <c r="Q5" s="362">
        <f>O5/0.5</f>
        <v>80</v>
      </c>
      <c r="R5" s="361"/>
      <c r="S5" s="356"/>
      <c r="T5" s="356">
        <v>35</v>
      </c>
      <c r="U5" s="356"/>
      <c r="V5" s="362">
        <f>T5/0.5</f>
        <v>70</v>
      </c>
      <c r="X5" s="233">
        <f>SUM(L5)</f>
        <v>50</v>
      </c>
      <c r="Y5" s="228">
        <v>50</v>
      </c>
      <c r="Z5" s="233">
        <f t="shared" si="0"/>
        <v>1</v>
      </c>
      <c r="AA5" s="237">
        <v>50</v>
      </c>
      <c r="AB5" s="239">
        <f t="shared" si="1"/>
        <v>50</v>
      </c>
    </row>
    <row r="6" spans="1:28" ht="15" thickBot="1">
      <c r="A6" s="377" t="s">
        <v>333</v>
      </c>
      <c r="B6" s="378">
        <v>0.32</v>
      </c>
      <c r="C6" s="367"/>
      <c r="D6" s="368"/>
      <c r="E6" s="368"/>
      <c r="F6" s="368">
        <v>7</v>
      </c>
      <c r="G6" s="358">
        <f>F6/B6</f>
        <v>21.875</v>
      </c>
      <c r="H6" s="367"/>
      <c r="I6" s="368"/>
      <c r="J6" s="368"/>
      <c r="K6" s="368">
        <v>7</v>
      </c>
      <c r="L6" s="358">
        <f>K6/G6</f>
        <v>0.32</v>
      </c>
      <c r="M6" s="363"/>
      <c r="N6" s="357"/>
      <c r="O6" s="357"/>
      <c r="P6" s="357">
        <v>8</v>
      </c>
      <c r="Q6" s="358">
        <f>P6/L6</f>
        <v>25</v>
      </c>
      <c r="R6" s="363"/>
      <c r="S6" s="357"/>
      <c r="T6" s="357"/>
      <c r="U6" s="357">
        <v>8</v>
      </c>
      <c r="V6" s="358">
        <f>U6/Q6</f>
        <v>0.32</v>
      </c>
      <c r="X6" s="234">
        <f>SUM(G6,Q6,V6)</f>
        <v>47.195</v>
      </c>
      <c r="Y6" s="229">
        <v>55</v>
      </c>
      <c r="Z6" s="234">
        <v>1</v>
      </c>
      <c r="AA6" s="238">
        <v>66</v>
      </c>
      <c r="AB6" s="240">
        <f t="shared" si="1"/>
        <v>66</v>
      </c>
    </row>
    <row r="7" spans="1:28" s="68" customFormat="1" ht="15.6" thickTop="1" thickBot="1">
      <c r="A7" s="379" t="s">
        <v>334</v>
      </c>
      <c r="B7" s="351"/>
      <c r="C7" s="352"/>
      <c r="D7" s="352"/>
      <c r="E7" s="352"/>
      <c r="F7" s="352"/>
      <c r="G7" s="372">
        <f>SUM(G3:G6)</f>
        <v>143.28887959866219</v>
      </c>
      <c r="H7" s="672"/>
      <c r="I7" s="352"/>
      <c r="J7" s="352"/>
      <c r="K7" s="673"/>
      <c r="L7" s="380">
        <f>SUM(L3:L6)</f>
        <v>171.73387959866218</v>
      </c>
      <c r="M7" s="674"/>
      <c r="N7" s="352"/>
      <c r="O7" s="352"/>
      <c r="P7" s="352"/>
      <c r="Q7" s="381">
        <f>SUM(Q3:Q6)</f>
        <v>202.87056856187291</v>
      </c>
      <c r="R7" s="674"/>
      <c r="S7" s="352"/>
      <c r="T7" s="352"/>
      <c r="U7" s="352"/>
      <c r="V7" s="372">
        <f>SUM(V3:V6)</f>
        <v>191.73387959866218</v>
      </c>
      <c r="X7" s="353"/>
      <c r="Z7" s="353"/>
      <c r="AA7" s="354"/>
      <c r="AB7" s="241">
        <f>SUM(AB3:AB6)</f>
        <v>399.00602006688962</v>
      </c>
    </row>
    <row r="8" spans="1:28" ht="15" thickTop="1"/>
  </sheetData>
  <mergeCells count="4">
    <mergeCell ref="C1:F1"/>
    <mergeCell ref="H1:K1"/>
    <mergeCell ref="M1:P1"/>
    <mergeCell ref="R1:U1"/>
  </mergeCells>
  <pageMargins left="0.7" right="0.7" top="0.75" bottom="0.75" header="0.3" footer="0.3"/>
  <pageSetup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EF15-C36F-4395-8000-940812A776BC}">
  <sheetPr>
    <tabColor theme="5" tint="-0.249977111117893"/>
  </sheetPr>
  <dimension ref="A1:AH28"/>
  <sheetViews>
    <sheetView topLeftCell="A4" workbookViewId="0">
      <selection activeCell="Y43" sqref="Y43"/>
    </sheetView>
  </sheetViews>
  <sheetFormatPr defaultRowHeight="14.45"/>
  <cols>
    <col min="1" max="1" width="27.5703125" style="68" bestFit="1" customWidth="1"/>
    <col min="2" max="2" width="9.42578125" style="115" bestFit="1" customWidth="1"/>
    <col min="3" max="3" width="5.28515625" style="115" bestFit="1" customWidth="1"/>
    <col min="4" max="4" width="4.28515625" style="115" bestFit="1" customWidth="1"/>
    <col min="5" max="5" width="6" style="115" bestFit="1" customWidth="1"/>
    <col min="6" max="6" width="3.5703125" bestFit="1" customWidth="1"/>
    <col min="7" max="7" width="7.5703125" bestFit="1" customWidth="1"/>
    <col min="8" max="10" width="2.85546875" bestFit="1" customWidth="1"/>
    <col min="11" max="11" width="3.5703125" bestFit="1" customWidth="1"/>
    <col min="12" max="12" width="7.5703125" bestFit="1" customWidth="1"/>
    <col min="13" max="15" width="2.85546875" bestFit="1" customWidth="1"/>
    <col min="16" max="16" width="3.5703125" bestFit="1" customWidth="1"/>
    <col min="17" max="17" width="7.5703125" bestFit="1" customWidth="1"/>
    <col min="18" max="20" width="2.85546875" bestFit="1" customWidth="1"/>
    <col min="21" max="21" width="3.5703125" bestFit="1" customWidth="1"/>
    <col min="22" max="22" width="7.5703125" customWidth="1"/>
    <col min="23" max="23" width="8.140625"/>
    <col min="24" max="24" width="11.7109375" bestFit="1" customWidth="1"/>
    <col min="25" max="25" width="6.85546875" bestFit="1" customWidth="1"/>
    <col min="26" max="26" width="8.7109375" bestFit="1" customWidth="1"/>
    <col min="27" max="27" width="7.5703125" bestFit="1" customWidth="1"/>
    <col min="28" max="28" width="8.5703125" bestFit="1" customWidth="1"/>
    <col min="30" max="30" width="12.85546875" bestFit="1" customWidth="1"/>
    <col min="31" max="34" width="14.7109375" bestFit="1" customWidth="1"/>
  </cols>
  <sheetData>
    <row r="1" spans="1:34" s="61" customFormat="1" ht="15.6" thickTop="1" thickBot="1">
      <c r="A1" s="242" t="s">
        <v>300</v>
      </c>
      <c r="B1" s="243" t="s">
        <v>301</v>
      </c>
      <c r="C1" s="243" t="s">
        <v>302</v>
      </c>
      <c r="D1" s="243" t="s">
        <v>303</v>
      </c>
      <c r="E1" s="244" t="s">
        <v>304</v>
      </c>
    </row>
    <row r="2" spans="1:34" ht="15" thickTop="1">
      <c r="A2" s="219" t="s">
        <v>305</v>
      </c>
      <c r="B2" s="121">
        <v>30</v>
      </c>
      <c r="C2" s="121">
        <v>60</v>
      </c>
      <c r="D2" s="121">
        <v>20</v>
      </c>
      <c r="E2" s="220">
        <v>50</v>
      </c>
      <c r="F2" s="61"/>
    </row>
    <row r="3" spans="1:34">
      <c r="A3" s="116" t="s">
        <v>306</v>
      </c>
      <c r="B3" s="117">
        <f>B2/0.46</f>
        <v>65.217391304347828</v>
      </c>
      <c r="C3" s="119"/>
      <c r="D3" s="119"/>
      <c r="E3" s="221"/>
      <c r="F3" s="61"/>
    </row>
    <row r="4" spans="1:34">
      <c r="A4" s="116" t="s">
        <v>307</v>
      </c>
      <c r="B4" s="119"/>
      <c r="C4" s="117">
        <f>C2/0.52</f>
        <v>115.38461538461539</v>
      </c>
      <c r="D4" s="119"/>
      <c r="E4" s="221"/>
      <c r="F4" s="61"/>
    </row>
    <row r="5" spans="1:34" ht="15" thickBot="1">
      <c r="A5" s="118" t="s">
        <v>308</v>
      </c>
      <c r="B5" s="120"/>
      <c r="C5" s="120"/>
      <c r="D5" s="122">
        <f>D2/0.5</f>
        <v>40</v>
      </c>
      <c r="E5" s="222">
        <f>E2/0.5</f>
        <v>100</v>
      </c>
      <c r="F5" s="61"/>
    </row>
    <row r="6" spans="1:34" ht="15" thickTop="1">
      <c r="A6" s="218" t="s">
        <v>309</v>
      </c>
      <c r="B6" s="121">
        <v>30</v>
      </c>
      <c r="C6" s="121">
        <v>60</v>
      </c>
      <c r="D6" s="121">
        <v>80</v>
      </c>
      <c r="E6" s="220">
        <v>50</v>
      </c>
      <c r="F6" s="61"/>
    </row>
    <row r="7" spans="1:34">
      <c r="A7" s="116" t="s">
        <v>306</v>
      </c>
      <c r="B7" s="117">
        <f>B6/0.46</f>
        <v>65.217391304347828</v>
      </c>
      <c r="C7" s="119"/>
      <c r="D7" s="119"/>
      <c r="E7" s="221"/>
      <c r="F7" s="61"/>
    </row>
    <row r="8" spans="1:34">
      <c r="A8" s="116" t="s">
        <v>307</v>
      </c>
      <c r="B8" s="119"/>
      <c r="C8" s="117">
        <f>C6/0.52</f>
        <v>115.38461538461539</v>
      </c>
      <c r="D8" s="119"/>
      <c r="E8" s="221"/>
      <c r="F8" s="61"/>
    </row>
    <row r="9" spans="1:34" ht="15" thickBot="1">
      <c r="A9" s="118" t="s">
        <v>308</v>
      </c>
      <c r="B9" s="120"/>
      <c r="C9" s="120"/>
      <c r="D9" s="122">
        <f>D6/0.5</f>
        <v>160</v>
      </c>
      <c r="E9" s="222">
        <f>E6/0.5</f>
        <v>100</v>
      </c>
      <c r="F9" s="61"/>
    </row>
    <row r="10" spans="1:34" ht="15" thickTop="1">
      <c r="A10" s="68" t="s">
        <v>310</v>
      </c>
      <c r="B10" s="115">
        <f>SUM(B3,B7)</f>
        <v>130.43478260869566</v>
      </c>
      <c r="C10" s="115">
        <f>SUM(C4,C8)</f>
        <v>230.76923076923077</v>
      </c>
      <c r="D10" s="115">
        <f>SUM(E5,E9)</f>
        <v>200</v>
      </c>
      <c r="F10" s="61"/>
    </row>
    <row r="11" spans="1:34">
      <c r="A11" s="68" t="s">
        <v>311</v>
      </c>
      <c r="B11" s="115">
        <f>3</f>
        <v>3</v>
      </c>
      <c r="C11" s="115">
        <v>5</v>
      </c>
      <c r="D11" s="115">
        <v>4</v>
      </c>
      <c r="F11" s="61"/>
    </row>
    <row r="12" spans="1:34" ht="15" thickBot="1">
      <c r="F12" s="61"/>
    </row>
    <row r="13" spans="1:34" ht="73.5" thickTop="1" thickBot="1">
      <c r="A13" s="223" t="s">
        <v>312</v>
      </c>
      <c r="B13" s="370" t="s">
        <v>313</v>
      </c>
      <c r="C13" s="940" t="s">
        <v>314</v>
      </c>
      <c r="D13" s="941"/>
      <c r="E13" s="941"/>
      <c r="F13" s="941"/>
      <c r="G13" s="670" t="s">
        <v>315</v>
      </c>
      <c r="H13" s="940" t="s">
        <v>316</v>
      </c>
      <c r="I13" s="941"/>
      <c r="J13" s="941"/>
      <c r="K13" s="941"/>
      <c r="L13" s="670" t="s">
        <v>315</v>
      </c>
      <c r="M13" s="938" t="s">
        <v>317</v>
      </c>
      <c r="N13" s="939"/>
      <c r="O13" s="939"/>
      <c r="P13" s="939"/>
      <c r="Q13" s="671" t="s">
        <v>315</v>
      </c>
      <c r="R13" s="938" t="s">
        <v>318</v>
      </c>
      <c r="S13" s="939"/>
      <c r="T13" s="939"/>
      <c r="U13" s="939"/>
      <c r="V13" s="671" t="s">
        <v>315</v>
      </c>
      <c r="X13" s="231" t="s">
        <v>319</v>
      </c>
      <c r="Y13" s="227" t="s">
        <v>320</v>
      </c>
      <c r="Z13" s="231" t="s">
        <v>321</v>
      </c>
      <c r="AA13" s="235" t="s">
        <v>322</v>
      </c>
      <c r="AB13" s="227" t="s">
        <v>323</v>
      </c>
      <c r="AD13" s="816"/>
      <c r="AE13" s="817" t="s">
        <v>336</v>
      </c>
      <c r="AF13" s="817" t="s">
        <v>337</v>
      </c>
      <c r="AG13" s="818" t="s">
        <v>338</v>
      </c>
      <c r="AH13" s="819" t="s">
        <v>339</v>
      </c>
    </row>
    <row r="14" spans="1:34" ht="15.6" thickTop="1" thickBot="1">
      <c r="A14" s="364" t="s">
        <v>324</v>
      </c>
      <c r="B14" s="371"/>
      <c r="C14" s="366" t="s">
        <v>301</v>
      </c>
      <c r="D14" s="365" t="s">
        <v>325</v>
      </c>
      <c r="E14" s="365" t="s">
        <v>326</v>
      </c>
      <c r="F14" s="365" t="s">
        <v>327</v>
      </c>
      <c r="G14" s="226"/>
      <c r="H14" s="366" t="s">
        <v>301</v>
      </c>
      <c r="I14" s="365" t="s">
        <v>325</v>
      </c>
      <c r="J14" s="365" t="s">
        <v>326</v>
      </c>
      <c r="K14" s="365" t="s">
        <v>327</v>
      </c>
      <c r="L14" s="226"/>
      <c r="M14" s="366" t="s">
        <v>301</v>
      </c>
      <c r="N14" s="365" t="s">
        <v>325</v>
      </c>
      <c r="O14" s="365" t="s">
        <v>326</v>
      </c>
      <c r="P14" s="365" t="s">
        <v>327</v>
      </c>
      <c r="Q14" s="226"/>
      <c r="R14" s="366" t="s">
        <v>301</v>
      </c>
      <c r="S14" s="365" t="s">
        <v>325</v>
      </c>
      <c r="T14" s="365" t="s">
        <v>326</v>
      </c>
      <c r="U14" s="365" t="s">
        <v>327</v>
      </c>
      <c r="V14" s="226"/>
      <c r="X14" s="232"/>
      <c r="Y14" s="230"/>
      <c r="Z14" s="232"/>
      <c r="AA14" s="236"/>
      <c r="AB14" s="230"/>
      <c r="AD14" s="812" t="s">
        <v>301</v>
      </c>
      <c r="AE14" s="813">
        <f>SUM(B2,C15,C23)</f>
        <v>55</v>
      </c>
      <c r="AF14" s="813">
        <f>SUM(B2,H15,H23)</f>
        <v>100</v>
      </c>
      <c r="AG14" s="814">
        <f>SUM(B6,M15,M23)</f>
        <v>55</v>
      </c>
      <c r="AH14" s="815">
        <f>SUM(B6,R15,R23)</f>
        <v>80</v>
      </c>
    </row>
    <row r="15" spans="1:34" ht="15" thickTop="1">
      <c r="A15" s="373" t="s">
        <v>328</v>
      </c>
      <c r="B15" s="374">
        <v>0.46</v>
      </c>
      <c r="C15" s="359"/>
      <c r="D15" s="355"/>
      <c r="E15" s="355"/>
      <c r="F15" s="355"/>
      <c r="G15" s="360">
        <f>(C15/B15)-(D16*0.11)</f>
        <v>0</v>
      </c>
      <c r="H15" s="359">
        <v>35</v>
      </c>
      <c r="I15" s="355"/>
      <c r="J15" s="355"/>
      <c r="K15" s="355"/>
      <c r="L15" s="360">
        <f>(H15/B15)-(I16*0.11)</f>
        <v>73.886956521739123</v>
      </c>
      <c r="M15" s="359">
        <v>5</v>
      </c>
      <c r="N15" s="355"/>
      <c r="O15" s="355"/>
      <c r="P15" s="355"/>
      <c r="Q15" s="360">
        <f>(M15/B15)-(N16*0.11)</f>
        <v>10.869565217391305</v>
      </c>
      <c r="R15" s="359">
        <v>15</v>
      </c>
      <c r="S15" s="355"/>
      <c r="T15" s="355"/>
      <c r="U15" s="355"/>
      <c r="V15" s="360">
        <f>(R15/B15)-(S16*0.11)</f>
        <v>29.858695652173914</v>
      </c>
      <c r="X15" s="233">
        <f>SUM(L15,Q15,V15)</f>
        <v>114.61521739130433</v>
      </c>
      <c r="Y15" s="228">
        <v>50</v>
      </c>
      <c r="Z15" s="233">
        <f>X15/Y15</f>
        <v>2.2923043478260867</v>
      </c>
      <c r="AA15" s="237">
        <v>50</v>
      </c>
      <c r="AB15" s="239">
        <f>Z15*AA15</f>
        <v>114.61521739130434</v>
      </c>
      <c r="AD15" s="805" t="s">
        <v>325</v>
      </c>
      <c r="AE15" s="807">
        <f>SUM(C2,D16)</f>
        <v>60</v>
      </c>
      <c r="AF15" s="807">
        <f>SUM(C2,I16,I24)</f>
        <v>105</v>
      </c>
      <c r="AG15" s="155">
        <f>SUM(C6,N16,N24)</f>
        <v>90</v>
      </c>
      <c r="AH15" s="808">
        <f>SUM(C6,S16,S24)</f>
        <v>110</v>
      </c>
    </row>
    <row r="16" spans="1:34">
      <c r="A16" s="375" t="s">
        <v>329</v>
      </c>
      <c r="B16" s="376" t="s">
        <v>330</v>
      </c>
      <c r="C16" s="361"/>
      <c r="D16" s="356"/>
      <c r="E16" s="356"/>
      <c r="F16" s="356"/>
      <c r="G16" s="362">
        <f>D16/0.52</f>
        <v>0</v>
      </c>
      <c r="H16" s="361"/>
      <c r="I16" s="356">
        <v>20</v>
      </c>
      <c r="J16" s="356"/>
      <c r="K16" s="356"/>
      <c r="L16" s="362">
        <f>I16/0.52</f>
        <v>38.46153846153846</v>
      </c>
      <c r="M16" s="361"/>
      <c r="N16" s="356"/>
      <c r="O16" s="356"/>
      <c r="P16" s="356"/>
      <c r="Q16" s="362">
        <f>N16/0.52</f>
        <v>0</v>
      </c>
      <c r="R16" s="361"/>
      <c r="S16" s="356">
        <v>25</v>
      </c>
      <c r="T16" s="356"/>
      <c r="U16" s="356"/>
      <c r="V16" s="362">
        <f>S16/0.52</f>
        <v>48.076923076923073</v>
      </c>
      <c r="X16" s="233">
        <f>SUM(L16,V16)</f>
        <v>86.538461538461533</v>
      </c>
      <c r="Y16" s="228">
        <v>50</v>
      </c>
      <c r="Z16" s="233">
        <f t="shared" ref="Z16:Z17" si="0">X16/Y16</f>
        <v>1.7307692307692306</v>
      </c>
      <c r="AA16" s="237">
        <v>50</v>
      </c>
      <c r="AB16" s="239">
        <f t="shared" ref="AB16:AB18" si="1">Z16*AA16</f>
        <v>86.538461538461533</v>
      </c>
      <c r="AD16" s="805" t="s">
        <v>326</v>
      </c>
      <c r="AE16" s="807">
        <f>SUM(D2,E17,E25)</f>
        <v>20</v>
      </c>
      <c r="AF16" s="807">
        <f>SUM(D2,J17,J25)</f>
        <v>80</v>
      </c>
      <c r="AG16" s="155">
        <f>SUM(D6,O17,O25)</f>
        <v>120</v>
      </c>
      <c r="AH16" s="808">
        <f>SUM(E6,T17,T25)</f>
        <v>85</v>
      </c>
    </row>
    <row r="17" spans="1:34" ht="15" thickBot="1">
      <c r="A17" s="375" t="s">
        <v>331</v>
      </c>
      <c r="B17" s="376" t="s">
        <v>332</v>
      </c>
      <c r="C17" s="361"/>
      <c r="D17" s="356"/>
      <c r="E17" s="356"/>
      <c r="F17" s="356"/>
      <c r="G17" s="362">
        <f>E17/0.5</f>
        <v>0</v>
      </c>
      <c r="H17" s="361"/>
      <c r="I17" s="356"/>
      <c r="J17" s="356">
        <v>35</v>
      </c>
      <c r="K17" s="356"/>
      <c r="L17" s="362">
        <f>J17/0.5</f>
        <v>70</v>
      </c>
      <c r="M17" s="361"/>
      <c r="N17" s="356"/>
      <c r="O17" s="356"/>
      <c r="P17" s="356"/>
      <c r="Q17" s="362">
        <f>O17/0.5</f>
        <v>0</v>
      </c>
      <c r="R17" s="361"/>
      <c r="S17" s="356"/>
      <c r="T17" s="356"/>
      <c r="U17" s="356"/>
      <c r="V17" s="362">
        <f>T17/0.5</f>
        <v>0</v>
      </c>
      <c r="X17" s="233">
        <f>SUM(L17)</f>
        <v>70</v>
      </c>
      <c r="Y17" s="228">
        <v>50</v>
      </c>
      <c r="Z17" s="233">
        <f t="shared" si="0"/>
        <v>1.4</v>
      </c>
      <c r="AA17" s="237">
        <v>50</v>
      </c>
      <c r="AB17" s="239">
        <f t="shared" si="1"/>
        <v>70</v>
      </c>
      <c r="AD17" s="809" t="s">
        <v>327</v>
      </c>
      <c r="AE17" s="810">
        <f>SUM(G2,F18,F26)</f>
        <v>13</v>
      </c>
      <c r="AF17" s="810">
        <f>SUM(G5,K18,K26)</f>
        <v>7</v>
      </c>
      <c r="AG17" s="560">
        <f>SUM(G5,P18,P26)</f>
        <v>13</v>
      </c>
      <c r="AH17" s="811">
        <f>SUM(G5,U18,U26)</f>
        <v>15</v>
      </c>
    </row>
    <row r="18" spans="1:34" ht="15.6" thickTop="1" thickBot="1">
      <c r="A18" s="377" t="s">
        <v>333</v>
      </c>
      <c r="B18" s="378">
        <v>0.32</v>
      </c>
      <c r="C18" s="367"/>
      <c r="D18" s="368"/>
      <c r="E18" s="368"/>
      <c r="F18" s="368">
        <v>6</v>
      </c>
      <c r="G18" s="369">
        <f>F18/B18</f>
        <v>18.75</v>
      </c>
      <c r="H18" s="367"/>
      <c r="I18" s="368"/>
      <c r="J18" s="368"/>
      <c r="K18" s="368"/>
      <c r="L18" s="369">
        <f>K18/B18</f>
        <v>0</v>
      </c>
      <c r="M18" s="363"/>
      <c r="N18" s="357"/>
      <c r="O18" s="357"/>
      <c r="P18" s="357">
        <v>5</v>
      </c>
      <c r="Q18" s="369">
        <f>P18/B18</f>
        <v>15.625</v>
      </c>
      <c r="R18" s="363"/>
      <c r="S18" s="357"/>
      <c r="T18" s="357"/>
      <c r="U18" s="357">
        <v>7</v>
      </c>
      <c r="V18" s="369">
        <f>U18/B18</f>
        <v>21.875</v>
      </c>
      <c r="X18" s="234">
        <f>SUM(G18,Q18,V18)</f>
        <v>56.25</v>
      </c>
      <c r="Y18" s="229">
        <v>55</v>
      </c>
      <c r="Z18" s="234">
        <v>1</v>
      </c>
      <c r="AA18" s="238">
        <v>66</v>
      </c>
      <c r="AB18" s="240">
        <f t="shared" si="1"/>
        <v>66</v>
      </c>
      <c r="AD18" s="820" t="s">
        <v>310</v>
      </c>
      <c r="AE18" s="821">
        <f>SUM(AE14:AE17)</f>
        <v>148</v>
      </c>
      <c r="AF18" s="821">
        <f t="shared" ref="AF18:AH18" si="2">SUM(AF14:AF17)</f>
        <v>292</v>
      </c>
      <c r="AG18" s="822">
        <f t="shared" si="2"/>
        <v>278</v>
      </c>
      <c r="AH18" s="823">
        <f t="shared" si="2"/>
        <v>290</v>
      </c>
    </row>
    <row r="19" spans="1:34" ht="44.45" thickTop="1" thickBot="1">
      <c r="A19" s="379" t="s">
        <v>334</v>
      </c>
      <c r="B19" s="351"/>
      <c r="C19" s="352"/>
      <c r="D19" s="352"/>
      <c r="E19" s="352"/>
      <c r="F19" s="352"/>
      <c r="G19" s="372">
        <f>G18</f>
        <v>18.75</v>
      </c>
      <c r="H19" s="672"/>
      <c r="I19" s="352"/>
      <c r="J19" s="352"/>
      <c r="K19" s="673"/>
      <c r="L19" s="380">
        <f>SUM(L15:L18)</f>
        <v>182.34849498327759</v>
      </c>
      <c r="M19" s="674"/>
      <c r="N19" s="352"/>
      <c r="O19" s="352"/>
      <c r="P19" s="352"/>
      <c r="Q19" s="372">
        <f>SUM(Q15:Q18)</f>
        <v>26.494565217391305</v>
      </c>
      <c r="R19" s="674"/>
      <c r="S19" s="352"/>
      <c r="T19" s="352"/>
      <c r="U19" s="352"/>
      <c r="V19" s="381">
        <f>SUM(V15:V18)</f>
        <v>99.810618729096987</v>
      </c>
      <c r="W19" s="68"/>
      <c r="X19" s="353"/>
      <c r="Y19" s="68"/>
      <c r="Z19" s="353"/>
      <c r="AA19" s="354"/>
      <c r="AB19" s="241">
        <f>SUM(AB15:AB18)</f>
        <v>337.15367892976587</v>
      </c>
      <c r="AD19" s="806" t="s">
        <v>340</v>
      </c>
      <c r="AE19" s="824">
        <f>AE18/AF18</f>
        <v>0.50684931506849318</v>
      </c>
      <c r="AF19" s="824">
        <f>AF18/AE18</f>
        <v>1.972972972972973</v>
      </c>
      <c r="AG19" s="825">
        <f>AG18/AH18</f>
        <v>0.95862068965517244</v>
      </c>
      <c r="AH19" s="826">
        <f>AH18/AG18</f>
        <v>1.0431654676258992</v>
      </c>
    </row>
    <row r="20" spans="1:34" ht="15.6" thickTop="1" thickBot="1">
      <c r="A20"/>
      <c r="B20"/>
      <c r="C20"/>
      <c r="D20"/>
      <c r="E20"/>
    </row>
    <row r="21" spans="1:34" ht="73.5" customHeight="1" thickTop="1" thickBot="1">
      <c r="A21" s="223" t="s">
        <v>335</v>
      </c>
      <c r="B21" s="370" t="s">
        <v>313</v>
      </c>
      <c r="C21" s="940" t="s">
        <v>314</v>
      </c>
      <c r="D21" s="941"/>
      <c r="E21" s="941"/>
      <c r="F21" s="941"/>
      <c r="G21" s="670" t="s">
        <v>315</v>
      </c>
      <c r="H21" s="940" t="s">
        <v>316</v>
      </c>
      <c r="I21" s="941"/>
      <c r="J21" s="941"/>
      <c r="K21" s="941"/>
      <c r="L21" s="670" t="s">
        <v>315</v>
      </c>
      <c r="M21" s="938" t="s">
        <v>317</v>
      </c>
      <c r="N21" s="939"/>
      <c r="O21" s="939"/>
      <c r="P21" s="939"/>
      <c r="Q21" s="671" t="s">
        <v>315</v>
      </c>
      <c r="R21" s="938" t="s">
        <v>318</v>
      </c>
      <c r="S21" s="939"/>
      <c r="T21" s="939"/>
      <c r="U21" s="939"/>
      <c r="V21" s="671" t="s">
        <v>315</v>
      </c>
      <c r="X21" s="231" t="s">
        <v>319</v>
      </c>
      <c r="Y21" s="227" t="s">
        <v>320</v>
      </c>
      <c r="Z21" s="231" t="s">
        <v>321</v>
      </c>
      <c r="AA21" s="235" t="s">
        <v>322</v>
      </c>
      <c r="AB21" s="227" t="s">
        <v>323</v>
      </c>
    </row>
    <row r="22" spans="1:34" ht="15.6" thickTop="1" thickBot="1">
      <c r="A22" s="364" t="s">
        <v>324</v>
      </c>
      <c r="B22" s="371"/>
      <c r="C22" s="366" t="s">
        <v>301</v>
      </c>
      <c r="D22" s="365" t="s">
        <v>325</v>
      </c>
      <c r="E22" s="365" t="s">
        <v>326</v>
      </c>
      <c r="F22" s="365" t="s">
        <v>327</v>
      </c>
      <c r="G22" s="226"/>
      <c r="H22" s="366" t="s">
        <v>301</v>
      </c>
      <c r="I22" s="365" t="s">
        <v>325</v>
      </c>
      <c r="J22" s="365" t="s">
        <v>326</v>
      </c>
      <c r="K22" s="365" t="s">
        <v>327</v>
      </c>
      <c r="L22" s="226"/>
      <c r="M22" s="366" t="s">
        <v>301</v>
      </c>
      <c r="N22" s="365" t="s">
        <v>325</v>
      </c>
      <c r="O22" s="365" t="s">
        <v>326</v>
      </c>
      <c r="P22" s="365" t="s">
        <v>327</v>
      </c>
      <c r="Q22" s="226"/>
      <c r="R22" s="366" t="s">
        <v>301</v>
      </c>
      <c r="S22" s="365" t="s">
        <v>325</v>
      </c>
      <c r="T22" s="365" t="s">
        <v>326</v>
      </c>
      <c r="U22" s="365" t="s">
        <v>327</v>
      </c>
      <c r="V22" s="226"/>
      <c r="X22" s="232"/>
      <c r="Y22" s="230"/>
      <c r="Z22" s="232"/>
      <c r="AA22" s="236"/>
      <c r="AB22" s="230"/>
    </row>
    <row r="23" spans="1:34" ht="15" thickTop="1">
      <c r="A23" s="373" t="s">
        <v>328</v>
      </c>
      <c r="B23" s="374">
        <v>0.46</v>
      </c>
      <c r="C23" s="359">
        <v>25</v>
      </c>
      <c r="D23" s="355"/>
      <c r="E23" s="355"/>
      <c r="F23" s="355"/>
      <c r="G23" s="360">
        <f>(H23/B23)-(D24*0.11)</f>
        <v>73.336956521739125</v>
      </c>
      <c r="H23" s="359">
        <v>35</v>
      </c>
      <c r="I23" s="355"/>
      <c r="J23" s="355"/>
      <c r="K23" s="355"/>
      <c r="L23" s="360">
        <f>(H23/B23)-(I24*0.11)</f>
        <v>73.336956521739125</v>
      </c>
      <c r="M23" s="359">
        <v>20</v>
      </c>
      <c r="N23" s="355"/>
      <c r="O23" s="355"/>
      <c r="P23" s="355"/>
      <c r="Q23" s="360">
        <f>(M23/B23)-(N24*0.11)</f>
        <v>40.178260869565221</v>
      </c>
      <c r="R23" s="359">
        <v>35</v>
      </c>
      <c r="S23" s="355"/>
      <c r="T23" s="355"/>
      <c r="U23" s="355"/>
      <c r="V23" s="360">
        <f>(R23/B23)-(S24*0.11)</f>
        <v>73.336956521739125</v>
      </c>
      <c r="X23" s="233">
        <f>SUM(L23,Q23,V23)</f>
        <v>186.85217391304349</v>
      </c>
      <c r="Y23" s="228">
        <v>50</v>
      </c>
      <c r="Z23" s="233">
        <f>X23/Y23</f>
        <v>3.7370434782608699</v>
      </c>
      <c r="AA23" s="237">
        <v>50</v>
      </c>
      <c r="AB23" s="239">
        <f>Z23*AA23</f>
        <v>186.85217391304349</v>
      </c>
    </row>
    <row r="24" spans="1:34">
      <c r="A24" s="375" t="s">
        <v>329</v>
      </c>
      <c r="B24" s="376" t="s">
        <v>330</v>
      </c>
      <c r="C24" s="361"/>
      <c r="D24" s="356">
        <v>25</v>
      </c>
      <c r="E24" s="356"/>
      <c r="F24" s="356"/>
      <c r="G24" s="362">
        <f>D24/0.52</f>
        <v>48.076923076923073</v>
      </c>
      <c r="H24" s="361"/>
      <c r="I24" s="356">
        <v>25</v>
      </c>
      <c r="J24" s="356"/>
      <c r="K24" s="356"/>
      <c r="L24" s="362">
        <f>I24/0.52</f>
        <v>48.076923076923073</v>
      </c>
      <c r="M24" s="361"/>
      <c r="N24" s="356">
        <v>30</v>
      </c>
      <c r="O24" s="356"/>
      <c r="P24" s="356"/>
      <c r="Q24" s="362">
        <f>N24/0.52</f>
        <v>57.692307692307693</v>
      </c>
      <c r="R24" s="361"/>
      <c r="S24" s="356">
        <v>25</v>
      </c>
      <c r="T24" s="356"/>
      <c r="U24" s="356"/>
      <c r="V24" s="362">
        <f>S24/0.52</f>
        <v>48.076923076923073</v>
      </c>
      <c r="X24" s="233">
        <f>SUM(L24,V24)</f>
        <v>96.153846153846146</v>
      </c>
      <c r="Y24" s="228">
        <v>50</v>
      </c>
      <c r="Z24" s="233">
        <f t="shared" ref="Z24:Z25" si="3">X24/Y24</f>
        <v>1.9230769230769229</v>
      </c>
      <c r="AA24" s="237">
        <v>50</v>
      </c>
      <c r="AB24" s="239">
        <f t="shared" ref="AB24:AB26" si="4">Z24*AA24</f>
        <v>96.153846153846146</v>
      </c>
    </row>
    <row r="25" spans="1:34">
      <c r="A25" s="375" t="s">
        <v>331</v>
      </c>
      <c r="B25" s="376" t="s">
        <v>332</v>
      </c>
      <c r="C25" s="361"/>
      <c r="D25" s="356"/>
      <c r="E25" s="356"/>
      <c r="F25" s="356"/>
      <c r="G25" s="362">
        <f>E25/0.5</f>
        <v>0</v>
      </c>
      <c r="H25" s="361"/>
      <c r="I25" s="356"/>
      <c r="J25" s="356">
        <v>25</v>
      </c>
      <c r="K25" s="356"/>
      <c r="L25" s="362">
        <f>J25/0.5</f>
        <v>50</v>
      </c>
      <c r="M25" s="361"/>
      <c r="N25" s="356"/>
      <c r="O25" s="356">
        <v>40</v>
      </c>
      <c r="P25" s="356"/>
      <c r="Q25" s="362">
        <f>O25/0.5</f>
        <v>80</v>
      </c>
      <c r="R25" s="361"/>
      <c r="S25" s="356"/>
      <c r="T25" s="356">
        <v>35</v>
      </c>
      <c r="U25" s="356"/>
      <c r="V25" s="362">
        <f>T25/0.5</f>
        <v>70</v>
      </c>
      <c r="X25" s="233">
        <f>SUM(L25)</f>
        <v>50</v>
      </c>
      <c r="Y25" s="228">
        <v>50</v>
      </c>
      <c r="Z25" s="233">
        <f t="shared" si="3"/>
        <v>1</v>
      </c>
      <c r="AA25" s="237">
        <v>50</v>
      </c>
      <c r="AB25" s="239">
        <f t="shared" si="4"/>
        <v>50</v>
      </c>
    </row>
    <row r="26" spans="1:34" ht="15" thickBot="1">
      <c r="A26" s="377" t="s">
        <v>333</v>
      </c>
      <c r="B26" s="378">
        <v>0.32</v>
      </c>
      <c r="C26" s="367"/>
      <c r="D26" s="368"/>
      <c r="E26" s="368"/>
      <c r="F26" s="368">
        <v>7</v>
      </c>
      <c r="G26" s="358">
        <f>F26/B26</f>
        <v>21.875</v>
      </c>
      <c r="H26" s="367"/>
      <c r="I26" s="368"/>
      <c r="J26" s="368"/>
      <c r="K26" s="368">
        <v>7</v>
      </c>
      <c r="L26" s="358">
        <f>K26/G26</f>
        <v>0.32</v>
      </c>
      <c r="M26" s="363"/>
      <c r="N26" s="357"/>
      <c r="O26" s="357"/>
      <c r="P26" s="357">
        <v>8</v>
      </c>
      <c r="Q26" s="358">
        <f>P26/L26</f>
        <v>25</v>
      </c>
      <c r="R26" s="363"/>
      <c r="S26" s="357"/>
      <c r="T26" s="357"/>
      <c r="U26" s="357">
        <v>8</v>
      </c>
      <c r="V26" s="358">
        <f>U26/Q26</f>
        <v>0.32</v>
      </c>
      <c r="X26" s="234">
        <f>SUM(G26,Q26,V26)</f>
        <v>47.195</v>
      </c>
      <c r="Y26" s="229">
        <v>55</v>
      </c>
      <c r="Z26" s="234">
        <v>1</v>
      </c>
      <c r="AA26" s="238">
        <v>66</v>
      </c>
      <c r="AB26" s="240">
        <f t="shared" si="4"/>
        <v>66</v>
      </c>
    </row>
    <row r="27" spans="1:34" ht="15.6" thickTop="1" thickBot="1">
      <c r="A27" s="379" t="s">
        <v>334</v>
      </c>
      <c r="B27" s="351"/>
      <c r="C27" s="352"/>
      <c r="D27" s="352"/>
      <c r="E27" s="352"/>
      <c r="F27" s="352"/>
      <c r="G27" s="372">
        <f>SUM(G23:G26)</f>
        <v>143.28887959866219</v>
      </c>
      <c r="H27" s="672"/>
      <c r="I27" s="352"/>
      <c r="J27" s="352"/>
      <c r="K27" s="673"/>
      <c r="L27" s="380">
        <f>SUM(L23:L26)</f>
        <v>171.73387959866218</v>
      </c>
      <c r="M27" s="674"/>
      <c r="N27" s="352"/>
      <c r="O27" s="352"/>
      <c r="P27" s="352"/>
      <c r="Q27" s="381">
        <f>SUM(Q23:Q26)</f>
        <v>202.87056856187291</v>
      </c>
      <c r="R27" s="674"/>
      <c r="S27" s="352"/>
      <c r="T27" s="352"/>
      <c r="U27" s="352"/>
      <c r="V27" s="372">
        <f>SUM(V23:V26)</f>
        <v>191.73387959866218</v>
      </c>
      <c r="W27" s="68"/>
      <c r="X27" s="353"/>
      <c r="Y27" s="68"/>
      <c r="Z27" s="353"/>
      <c r="AA27" s="354"/>
      <c r="AB27" s="241">
        <f>SUM(AB23:AB26)</f>
        <v>399.00602006688962</v>
      </c>
    </row>
    <row r="28" spans="1:34" ht="15" thickTop="1"/>
  </sheetData>
  <mergeCells count="8">
    <mergeCell ref="C13:F13"/>
    <mergeCell ref="H13:K13"/>
    <mergeCell ref="M13:P13"/>
    <mergeCell ref="R13:U13"/>
    <mergeCell ref="C21:F21"/>
    <mergeCell ref="H21:K21"/>
    <mergeCell ref="M21:P21"/>
    <mergeCell ref="R21:U21"/>
  </mergeCells>
  <pageMargins left="0.7" right="0.7" top="0.75" bottom="0.75" header="0.3" footer="0.3"/>
  <pageSetup orientation="portrait" horizontalDpi="4294967293" verticalDpi="0" r:id="rId1"/>
  <ignoredErrors>
    <ignoredError sqref="AF19"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02F4-E87E-491D-BDC1-CB20297E531F}">
  <dimension ref="A1"/>
  <sheetViews>
    <sheetView zoomScale="42" workbookViewId="0">
      <selection activeCell="R20" sqref="R20"/>
    </sheetView>
  </sheetViews>
  <sheetFormatPr defaultRowHeight="14.4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D60B-9BE6-4A13-AB2A-5A518212B7CA}">
  <dimension ref="A1:I22"/>
  <sheetViews>
    <sheetView workbookViewId="0">
      <selection activeCell="F36" sqref="F36"/>
    </sheetView>
  </sheetViews>
  <sheetFormatPr defaultColWidth="27.42578125" defaultRowHeight="14.45"/>
  <cols>
    <col min="1" max="1" width="37.42578125" bestFit="1" customWidth="1"/>
    <col min="2" max="2" width="7" bestFit="1" customWidth="1"/>
    <col min="3" max="3" width="8.85546875" style="22" bestFit="1" customWidth="1"/>
    <col min="4" max="4" width="12.28515625" style="2" bestFit="1" customWidth="1"/>
    <col min="5" max="5" width="17.140625" style="2" bestFit="1" customWidth="1"/>
    <col min="6" max="6" width="17.42578125" style="2" bestFit="1" customWidth="1"/>
    <col min="7" max="7" width="15.140625" style="2" bestFit="1" customWidth="1"/>
    <col min="8" max="8" width="10.42578125" style="2" bestFit="1" customWidth="1"/>
    <col min="9" max="9" width="34.42578125" bestFit="1" customWidth="1"/>
  </cols>
  <sheetData>
    <row r="1" spans="1:9" ht="15" thickTop="1">
      <c r="A1" s="942" t="s">
        <v>341</v>
      </c>
      <c r="B1" s="943"/>
      <c r="C1" s="943"/>
      <c r="D1" s="943"/>
      <c r="E1" s="943"/>
      <c r="F1" s="943"/>
      <c r="G1" s="943"/>
      <c r="H1" s="943"/>
      <c r="I1" s="944"/>
    </row>
    <row r="2" spans="1:9">
      <c r="A2" s="945" t="s">
        <v>342</v>
      </c>
      <c r="B2" s="946"/>
      <c r="C2" s="946"/>
      <c r="D2" s="946"/>
      <c r="E2" s="946"/>
      <c r="F2" s="946"/>
      <c r="G2" s="946"/>
      <c r="H2" s="946"/>
      <c r="I2" s="947"/>
    </row>
    <row r="3" spans="1:9">
      <c r="A3" s="11" t="s">
        <v>343</v>
      </c>
      <c r="B3" s="12"/>
      <c r="C3" s="18"/>
      <c r="D3" s="3"/>
      <c r="E3" s="3"/>
      <c r="F3" s="3"/>
      <c r="G3" s="3"/>
      <c r="H3" s="3"/>
      <c r="I3" s="24"/>
    </row>
    <row r="4" spans="1:9">
      <c r="A4" s="11" t="s">
        <v>344</v>
      </c>
      <c r="B4" s="948" t="s">
        <v>345</v>
      </c>
      <c r="C4" s="948"/>
      <c r="D4" s="948"/>
      <c r="E4" s="948"/>
      <c r="F4" s="948"/>
      <c r="G4" s="948"/>
      <c r="H4" s="3"/>
      <c r="I4" s="24"/>
    </row>
    <row r="5" spans="1:9">
      <c r="A5" s="13" t="s">
        <v>346</v>
      </c>
      <c r="B5" s="948" t="s">
        <v>347</v>
      </c>
      <c r="C5" s="948"/>
      <c r="D5" s="948"/>
      <c r="E5" s="948"/>
      <c r="F5" s="948"/>
      <c r="G5" s="948"/>
      <c r="H5" s="3"/>
      <c r="I5" s="24"/>
    </row>
    <row r="6" spans="1:9">
      <c r="A6" s="7"/>
      <c r="B6" s="6"/>
      <c r="C6" s="18"/>
      <c r="D6" s="3"/>
      <c r="E6" s="3"/>
      <c r="F6" s="3"/>
      <c r="G6" s="3"/>
      <c r="H6" s="3"/>
      <c r="I6" s="24"/>
    </row>
    <row r="7" spans="1:9">
      <c r="A7" s="14" t="s">
        <v>348</v>
      </c>
      <c r="B7" s="8"/>
      <c r="C7" s="19"/>
      <c r="D7" s="4"/>
      <c r="E7" s="4"/>
      <c r="F7" s="4"/>
      <c r="G7" s="4"/>
      <c r="H7" s="4"/>
      <c r="I7" s="25"/>
    </row>
    <row r="8" spans="1:9" s="1" customFormat="1">
      <c r="A8" s="877" t="s">
        <v>349</v>
      </c>
      <c r="B8" s="878" t="s">
        <v>350</v>
      </c>
      <c r="C8" s="20" t="s">
        <v>351</v>
      </c>
      <c r="D8" s="15" t="s">
        <v>352</v>
      </c>
      <c r="E8" s="15" t="s">
        <v>353</v>
      </c>
      <c r="F8" s="15" t="s">
        <v>354</v>
      </c>
      <c r="G8" s="15" t="s">
        <v>355</v>
      </c>
      <c r="H8" s="15" t="s">
        <v>356</v>
      </c>
      <c r="I8" s="879" t="s">
        <v>357</v>
      </c>
    </row>
    <row r="9" spans="1:9" ht="15" thickBot="1">
      <c r="A9" s="33"/>
      <c r="B9" s="34"/>
      <c r="C9" s="35"/>
      <c r="D9" s="36"/>
      <c r="E9" s="36"/>
      <c r="F9" s="36"/>
      <c r="G9" s="36"/>
      <c r="H9" s="36"/>
      <c r="I9" s="37"/>
    </row>
    <row r="10" spans="1:9" ht="15" thickTop="1">
      <c r="A10" s="41" t="s">
        <v>358</v>
      </c>
      <c r="B10" s="42" t="s">
        <v>359</v>
      </c>
      <c r="C10" s="43">
        <v>200</v>
      </c>
      <c r="D10" s="44">
        <v>0.58499999999999996</v>
      </c>
      <c r="E10" s="44">
        <f t="shared" ref="E10:E17" si="0">C10*D10</f>
        <v>117</v>
      </c>
      <c r="F10" s="44">
        <f t="shared" ref="F10:F17" si="1">E10</f>
        <v>117</v>
      </c>
      <c r="G10" s="44">
        <v>117</v>
      </c>
      <c r="H10" s="44">
        <f>F10-G10</f>
        <v>0</v>
      </c>
      <c r="I10" s="45" t="s">
        <v>360</v>
      </c>
    </row>
    <row r="11" spans="1:9">
      <c r="A11" s="7" t="s">
        <v>361</v>
      </c>
      <c r="B11" s="6" t="s">
        <v>362</v>
      </c>
      <c r="C11" s="18">
        <v>1</v>
      </c>
      <c r="D11" s="3">
        <v>250</v>
      </c>
      <c r="E11" s="3">
        <f t="shared" si="0"/>
        <v>250</v>
      </c>
      <c r="F11" s="3">
        <f t="shared" si="1"/>
        <v>250</v>
      </c>
      <c r="G11" s="3">
        <v>250</v>
      </c>
      <c r="H11" s="3">
        <f t="shared" ref="H11:H17" si="2">F11-G11</f>
        <v>0</v>
      </c>
      <c r="I11" s="24" t="s">
        <v>360</v>
      </c>
    </row>
    <row r="12" spans="1:9">
      <c r="A12" s="7" t="s">
        <v>363</v>
      </c>
      <c r="B12" s="23" t="s">
        <v>364</v>
      </c>
      <c r="C12" s="18">
        <v>6</v>
      </c>
      <c r="D12" s="3">
        <v>75</v>
      </c>
      <c r="E12" s="3">
        <f t="shared" si="0"/>
        <v>450</v>
      </c>
      <c r="F12" s="3">
        <f t="shared" si="1"/>
        <v>450</v>
      </c>
      <c r="G12" s="3">
        <v>450</v>
      </c>
      <c r="H12" s="3">
        <f t="shared" si="2"/>
        <v>0</v>
      </c>
      <c r="I12" s="24" t="s">
        <v>360</v>
      </c>
    </row>
    <row r="13" spans="1:9" ht="29.1">
      <c r="A13" s="7" t="s">
        <v>365</v>
      </c>
      <c r="B13" s="23" t="s">
        <v>366</v>
      </c>
      <c r="C13" s="18">
        <v>1</v>
      </c>
      <c r="D13" s="3">
        <v>500</v>
      </c>
      <c r="E13" s="3">
        <f t="shared" si="0"/>
        <v>500</v>
      </c>
      <c r="F13" s="3">
        <f t="shared" si="1"/>
        <v>500</v>
      </c>
      <c r="G13" s="3">
        <v>500</v>
      </c>
      <c r="H13" s="3">
        <f t="shared" si="2"/>
        <v>0</v>
      </c>
      <c r="I13" s="24" t="s">
        <v>360</v>
      </c>
    </row>
    <row r="14" spans="1:9">
      <c r="A14" s="7" t="s">
        <v>367</v>
      </c>
      <c r="B14" s="6" t="s">
        <v>362</v>
      </c>
      <c r="C14" s="18">
        <v>1</v>
      </c>
      <c r="D14" s="3">
        <v>1000</v>
      </c>
      <c r="E14" s="3">
        <f t="shared" si="0"/>
        <v>1000</v>
      </c>
      <c r="F14" s="3">
        <f t="shared" si="1"/>
        <v>1000</v>
      </c>
      <c r="G14" s="3">
        <v>1000</v>
      </c>
      <c r="H14" s="3">
        <f t="shared" si="2"/>
        <v>0</v>
      </c>
      <c r="I14" s="24" t="s">
        <v>360</v>
      </c>
    </row>
    <row r="15" spans="1:9">
      <c r="A15" s="7" t="s">
        <v>368</v>
      </c>
      <c r="B15" s="23" t="s">
        <v>369</v>
      </c>
      <c r="C15" s="18">
        <v>60</v>
      </c>
      <c r="D15" s="3">
        <v>20</v>
      </c>
      <c r="E15" s="3">
        <f t="shared" si="0"/>
        <v>1200</v>
      </c>
      <c r="F15" s="3">
        <f t="shared" si="1"/>
        <v>1200</v>
      </c>
      <c r="G15" s="3">
        <v>0</v>
      </c>
      <c r="H15" s="3">
        <f t="shared" si="2"/>
        <v>1200</v>
      </c>
      <c r="I15" s="24"/>
    </row>
    <row r="16" spans="1:9" ht="29.1">
      <c r="A16" s="7" t="s">
        <v>370</v>
      </c>
      <c r="B16" s="23" t="s">
        <v>371</v>
      </c>
      <c r="C16" s="18">
        <v>43560</v>
      </c>
      <c r="D16" s="3">
        <v>0.06</v>
      </c>
      <c r="E16" s="3">
        <f t="shared" si="0"/>
        <v>2613.6</v>
      </c>
      <c r="F16" s="3">
        <f t="shared" si="1"/>
        <v>2613.6</v>
      </c>
      <c r="G16" s="3">
        <v>1000</v>
      </c>
      <c r="H16" s="3">
        <f t="shared" si="2"/>
        <v>1613.6</v>
      </c>
      <c r="I16" s="24" t="s">
        <v>372</v>
      </c>
    </row>
    <row r="17" spans="1:9" ht="15" thickBot="1">
      <c r="A17" s="46" t="s">
        <v>373</v>
      </c>
      <c r="B17" s="47" t="s">
        <v>374</v>
      </c>
      <c r="C17" s="48">
        <v>16</v>
      </c>
      <c r="D17" s="49">
        <v>300</v>
      </c>
      <c r="E17" s="49">
        <f t="shared" si="0"/>
        <v>4800</v>
      </c>
      <c r="F17" s="49">
        <f t="shared" si="1"/>
        <v>4800</v>
      </c>
      <c r="G17" s="49">
        <v>0</v>
      </c>
      <c r="H17" s="49">
        <f t="shared" si="2"/>
        <v>4800</v>
      </c>
      <c r="I17" s="50"/>
    </row>
    <row r="18" spans="1:9" ht="15" thickTop="1">
      <c r="A18" s="38" t="s">
        <v>375</v>
      </c>
      <c r="B18" s="51"/>
      <c r="C18" s="52"/>
      <c r="D18" s="53"/>
      <c r="E18" s="53"/>
      <c r="F18" s="54">
        <v>0</v>
      </c>
      <c r="G18" s="39">
        <v>1000</v>
      </c>
      <c r="H18" s="39">
        <f>F18-G18</f>
        <v>-1000</v>
      </c>
      <c r="I18" s="40" t="s">
        <v>376</v>
      </c>
    </row>
    <row r="19" spans="1:9">
      <c r="A19" s="9"/>
      <c r="B19" s="10"/>
      <c r="C19" s="21"/>
      <c r="D19" s="5"/>
      <c r="E19" s="16" t="s">
        <v>377</v>
      </c>
      <c r="F19" s="17">
        <f>SUM(F10:F17)</f>
        <v>10930.6</v>
      </c>
      <c r="G19" s="17">
        <f>SUM(G10:G14)</f>
        <v>2317</v>
      </c>
      <c r="H19" s="17">
        <f>SUM(H10:H18)</f>
        <v>6613.6</v>
      </c>
      <c r="I19" s="26"/>
    </row>
    <row r="20" spans="1:9">
      <c r="A20" s="28"/>
      <c r="B20" s="29"/>
      <c r="C20" s="30"/>
      <c r="D20" s="31"/>
      <c r="E20" s="31"/>
      <c r="F20" s="31"/>
      <c r="G20" s="31"/>
      <c r="H20" s="27">
        <f>H19/F19</f>
        <v>0.60505370245000278</v>
      </c>
      <c r="I20" s="32"/>
    </row>
    <row r="21" spans="1:9" ht="29.45" thickBot="1">
      <c r="A21" s="55"/>
      <c r="B21" s="56"/>
      <c r="C21" s="57"/>
      <c r="D21" s="58"/>
      <c r="E21" s="58"/>
      <c r="F21" s="58"/>
      <c r="G21" s="58"/>
      <c r="H21" s="59">
        <f>H19</f>
        <v>6613.6</v>
      </c>
      <c r="I21" s="60" t="s">
        <v>378</v>
      </c>
    </row>
    <row r="22" spans="1:9" ht="15" thickTop="1"/>
  </sheetData>
  <sortState xmlns:xlrd2="http://schemas.microsoft.com/office/spreadsheetml/2017/richdata2" ref="A10:I17">
    <sortCondition ref="E10:E17"/>
  </sortState>
  <mergeCells count="4">
    <mergeCell ref="A1:I1"/>
    <mergeCell ref="A2:I2"/>
    <mergeCell ref="B4:G4"/>
    <mergeCell ref="B5:G5"/>
  </mergeCells>
  <pageMargins left="0.7" right="0.7" top="0.75" bottom="0.75" header="0.3" footer="0.3"/>
  <pageSetup orientation="portrait" horizontalDpi="4294967293"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4B4D8-14F6-44B2-958C-E13677D38E4D}">
  <dimension ref="A1:L5"/>
  <sheetViews>
    <sheetView workbookViewId="0">
      <selection activeCell="H13" sqref="H13"/>
    </sheetView>
  </sheetViews>
  <sheetFormatPr defaultRowHeight="14.45"/>
  <cols>
    <col min="1" max="1" width="24.42578125" style="68" bestFit="1" customWidth="1"/>
    <col min="2" max="2" width="11.42578125" style="69" bestFit="1" customWidth="1"/>
    <col min="3" max="3" width="10.7109375" style="69" bestFit="1" customWidth="1"/>
    <col min="4" max="4" width="10.42578125" style="69" bestFit="1" customWidth="1"/>
    <col min="5" max="5" width="13.85546875" style="69" bestFit="1" customWidth="1"/>
    <col min="6" max="6" width="11.140625" style="69" bestFit="1" customWidth="1"/>
    <col min="7" max="7" width="15.42578125" style="69" bestFit="1" customWidth="1"/>
    <col min="8" max="8" width="16.140625" style="69" bestFit="1" customWidth="1"/>
    <col min="9" max="9" width="8.42578125" style="69" bestFit="1" customWidth="1"/>
    <col min="10" max="10" width="12.28515625" style="69" bestFit="1" customWidth="1"/>
    <col min="11" max="11" width="10.42578125" style="69" bestFit="1" customWidth="1"/>
    <col min="12" max="12" width="36.140625" style="69" bestFit="1" customWidth="1"/>
  </cols>
  <sheetData>
    <row r="1" spans="1:12" s="61" customFormat="1" ht="15" thickTop="1">
      <c r="A1" s="127"/>
      <c r="B1" s="466" t="s">
        <v>379</v>
      </c>
      <c r="C1" s="466" t="s">
        <v>380</v>
      </c>
      <c r="D1" s="466" t="s">
        <v>381</v>
      </c>
      <c r="E1" s="466" t="s">
        <v>382</v>
      </c>
      <c r="F1" s="466" t="s">
        <v>383</v>
      </c>
      <c r="G1" s="466" t="s">
        <v>384</v>
      </c>
      <c r="H1" s="466" t="s">
        <v>385</v>
      </c>
      <c r="I1" s="466" t="s">
        <v>386</v>
      </c>
      <c r="J1" s="466" t="s">
        <v>387</v>
      </c>
      <c r="K1" s="466" t="s">
        <v>388</v>
      </c>
      <c r="L1" s="542" t="s">
        <v>12</v>
      </c>
    </row>
    <row r="2" spans="1:12">
      <c r="A2" s="116" t="s">
        <v>389</v>
      </c>
      <c r="B2" s="124"/>
      <c r="C2" s="124"/>
      <c r="D2" s="124">
        <v>8</v>
      </c>
      <c r="E2" s="124">
        <v>0.5</v>
      </c>
      <c r="F2" s="124">
        <v>0.25</v>
      </c>
      <c r="G2" s="124">
        <v>1.57</v>
      </c>
      <c r="H2" s="124"/>
      <c r="I2" s="124"/>
      <c r="J2" s="124"/>
      <c r="K2" s="124">
        <v>1</v>
      </c>
      <c r="L2" s="128"/>
    </row>
    <row r="3" spans="1:12">
      <c r="A3" s="116" t="s">
        <v>390</v>
      </c>
      <c r="B3" s="124">
        <v>370</v>
      </c>
      <c r="C3" s="124">
        <v>140</v>
      </c>
      <c r="D3" s="124"/>
      <c r="E3" s="124"/>
      <c r="F3" s="124"/>
      <c r="G3" s="124"/>
      <c r="H3" s="124"/>
      <c r="I3" s="124">
        <f>B3*C3</f>
        <v>51800</v>
      </c>
      <c r="J3" s="124">
        <v>1.19</v>
      </c>
      <c r="K3" s="124">
        <v>207200</v>
      </c>
      <c r="L3" s="128" t="s">
        <v>391</v>
      </c>
    </row>
    <row r="4" spans="1:12" ht="15" thickBot="1">
      <c r="A4" s="118" t="s">
        <v>392</v>
      </c>
      <c r="B4" s="125"/>
      <c r="C4" s="125"/>
      <c r="D4" s="125"/>
      <c r="E4" s="125"/>
      <c r="F4" s="125"/>
      <c r="G4" s="125">
        <f>G2*K3</f>
        <v>325304</v>
      </c>
      <c r="H4" s="543">
        <v>6.97</v>
      </c>
      <c r="I4" s="125"/>
      <c r="J4" s="125"/>
      <c r="K4" s="125"/>
      <c r="L4" s="129" t="s">
        <v>393</v>
      </c>
    </row>
    <row r="5" spans="1:12" ht="15" thickTop="1"/>
  </sheetData>
  <pageMargins left="0.7" right="0.7" top="0.75" bottom="0.75" header="0.3" footer="0.3"/>
  <pageSetup orientation="portrait" horizontalDpi="4294967293"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D6946-ECC9-4543-86AD-11C03EA084B8}">
  <dimension ref="A1:K17"/>
  <sheetViews>
    <sheetView workbookViewId="0">
      <selection activeCell="D6" sqref="D6"/>
    </sheetView>
  </sheetViews>
  <sheetFormatPr defaultColWidth="23" defaultRowHeight="14.45"/>
  <cols>
    <col min="1" max="1" width="25.85546875" style="65" customWidth="1"/>
    <col min="2" max="2" width="6.85546875" style="549" bestFit="1" customWidth="1"/>
    <col min="3" max="3" width="8.42578125" style="71" bestFit="1" customWidth="1"/>
    <col min="4" max="4" width="7.85546875" style="81" bestFit="1" customWidth="1"/>
    <col min="5" max="5" width="16.140625" style="77" bestFit="1" customWidth="1"/>
    <col min="6" max="6" width="18" style="82" bestFit="1" customWidth="1"/>
    <col min="7" max="7" width="8.42578125" style="549" bestFit="1" customWidth="1"/>
    <col min="8" max="8" width="8.42578125" style="71" bestFit="1" customWidth="1"/>
    <col min="9" max="9" width="7.85546875" style="81" bestFit="1" customWidth="1"/>
    <col min="10" max="10" width="16.140625" style="77" bestFit="1" customWidth="1"/>
    <col min="11" max="11" width="18" style="82" bestFit="1" customWidth="1"/>
  </cols>
  <sheetData>
    <row r="1" spans="1:11" s="70" customFormat="1" ht="15.6" thickTop="1" thickBot="1">
      <c r="A1" s="142"/>
      <c r="B1" s="550" t="s">
        <v>394</v>
      </c>
      <c r="C1" s="134" t="s">
        <v>0</v>
      </c>
      <c r="D1" s="135" t="s">
        <v>395</v>
      </c>
      <c r="E1" s="136" t="s">
        <v>396</v>
      </c>
      <c r="F1" s="137" t="s">
        <v>397</v>
      </c>
      <c r="G1" s="544" t="s">
        <v>398</v>
      </c>
      <c r="H1" s="138" t="s">
        <v>0</v>
      </c>
      <c r="I1" s="139" t="s">
        <v>395</v>
      </c>
      <c r="J1" s="140" t="s">
        <v>396</v>
      </c>
      <c r="K1" s="141" t="s">
        <v>397</v>
      </c>
    </row>
    <row r="2" spans="1:11" ht="15" thickTop="1">
      <c r="A2" s="143" t="s">
        <v>399</v>
      </c>
      <c r="B2" s="551">
        <v>59.14</v>
      </c>
      <c r="C2" s="130">
        <v>44963</v>
      </c>
      <c r="D2" s="131"/>
      <c r="E2" s="132"/>
      <c r="F2" s="133"/>
      <c r="G2" s="545">
        <v>59.14</v>
      </c>
      <c r="H2" s="130">
        <v>44963</v>
      </c>
      <c r="I2" s="131"/>
      <c r="J2" s="132"/>
      <c r="K2" s="133"/>
    </row>
    <row r="3" spans="1:11">
      <c r="A3" s="144" t="s">
        <v>400</v>
      </c>
      <c r="B3" s="552">
        <v>34.86</v>
      </c>
      <c r="C3" s="72">
        <v>44963</v>
      </c>
      <c r="D3" s="78"/>
      <c r="E3" s="75"/>
      <c r="F3" s="83"/>
      <c r="G3" s="546">
        <v>7.08</v>
      </c>
      <c r="H3" s="72">
        <v>44963</v>
      </c>
      <c r="I3" s="78"/>
      <c r="J3" s="75"/>
      <c r="K3" s="83"/>
    </row>
    <row r="4" spans="1:11">
      <c r="A4" s="144" t="s">
        <v>401</v>
      </c>
      <c r="B4" s="553">
        <v>42</v>
      </c>
      <c r="C4" s="72">
        <v>44963</v>
      </c>
      <c r="D4" s="79">
        <v>0.4916666666666667</v>
      </c>
      <c r="E4" s="76"/>
      <c r="F4" s="84"/>
      <c r="G4" s="547">
        <v>43</v>
      </c>
      <c r="H4" s="72">
        <v>44963</v>
      </c>
      <c r="I4" s="79">
        <v>0.49374999999999997</v>
      </c>
      <c r="J4" s="76"/>
      <c r="K4" s="84"/>
    </row>
    <row r="5" spans="1:11">
      <c r="A5" s="144" t="s">
        <v>402</v>
      </c>
      <c r="B5" s="553">
        <v>55</v>
      </c>
      <c r="C5" s="72">
        <v>44963</v>
      </c>
      <c r="D5" s="79">
        <v>0.49652777777777773</v>
      </c>
      <c r="E5" s="76"/>
      <c r="F5" s="84"/>
      <c r="G5" s="547">
        <v>0</v>
      </c>
      <c r="H5" s="72">
        <v>44963</v>
      </c>
      <c r="I5" s="79">
        <v>0.49652777777777773</v>
      </c>
      <c r="J5" s="76"/>
      <c r="K5" s="84"/>
    </row>
    <row r="6" spans="1:11" ht="29.1">
      <c r="A6" s="144" t="s">
        <v>403</v>
      </c>
      <c r="B6" s="553">
        <f>SUM(B4,B5)</f>
        <v>97</v>
      </c>
      <c r="C6" s="72"/>
      <c r="D6" s="78"/>
      <c r="E6" s="75"/>
      <c r="F6" s="83"/>
      <c r="G6" s="547">
        <f>SUM(G4,G5)</f>
        <v>43</v>
      </c>
      <c r="H6" s="72"/>
      <c r="I6" s="78"/>
      <c r="J6" s="75"/>
      <c r="K6" s="83"/>
    </row>
    <row r="7" spans="1:11">
      <c r="A7" s="144" t="s">
        <v>404</v>
      </c>
      <c r="B7" s="552">
        <v>97</v>
      </c>
      <c r="C7" s="72"/>
      <c r="D7" s="78"/>
      <c r="E7" s="75"/>
      <c r="F7" s="83"/>
      <c r="G7" s="546">
        <v>43</v>
      </c>
      <c r="H7" s="72"/>
      <c r="I7" s="78"/>
      <c r="J7" s="75"/>
      <c r="K7" s="83"/>
    </row>
    <row r="8" spans="1:11" ht="29.1">
      <c r="A8" s="144" t="s">
        <v>405</v>
      </c>
      <c r="B8" s="552">
        <f>B7/B3</f>
        <v>2.7825588066551923</v>
      </c>
      <c r="C8" s="72"/>
      <c r="D8" s="78"/>
      <c r="E8" s="75"/>
      <c r="F8" s="83"/>
      <c r="G8" s="546">
        <f>G7/G3</f>
        <v>6.0734463276836159</v>
      </c>
      <c r="H8" s="72"/>
      <c r="I8" s="78"/>
      <c r="J8" s="75"/>
      <c r="K8" s="83"/>
    </row>
    <row r="9" spans="1:11">
      <c r="A9" s="144" t="s">
        <v>406</v>
      </c>
      <c r="B9" s="552">
        <v>164.99</v>
      </c>
      <c r="C9" s="72">
        <v>44963</v>
      </c>
      <c r="D9" s="79">
        <v>0.50347222222222221</v>
      </c>
      <c r="E9" s="76"/>
      <c r="F9" s="84"/>
      <c r="G9" s="546">
        <v>76.540000000000006</v>
      </c>
      <c r="H9" s="72">
        <v>44963</v>
      </c>
      <c r="I9" s="79">
        <v>0.50347222222222221</v>
      </c>
      <c r="J9" s="76"/>
      <c r="K9" s="84"/>
    </row>
    <row r="10" spans="1:11">
      <c r="A10" s="144" t="s">
        <v>407</v>
      </c>
      <c r="B10" s="553">
        <v>164</v>
      </c>
      <c r="C10" s="72">
        <v>44963</v>
      </c>
      <c r="D10" s="79">
        <v>0.5229166666666667</v>
      </c>
      <c r="E10" s="76">
        <f>(B9-B10)/B9</f>
        <v>6.0003636584035945E-3</v>
      </c>
      <c r="F10" s="84">
        <f>D10-D9</f>
        <v>1.9444444444444486E-2</v>
      </c>
      <c r="G10" s="547">
        <v>76.5</v>
      </c>
      <c r="H10" s="72">
        <v>44963</v>
      </c>
      <c r="I10" s="79">
        <v>0.5229166666666667</v>
      </c>
      <c r="J10" s="76">
        <f>(G9-G10)/G9</f>
        <v>5.2260256075262938E-4</v>
      </c>
      <c r="K10" s="84">
        <f>I10-I9</f>
        <v>1.9444444444444486E-2</v>
      </c>
    </row>
    <row r="11" spans="1:11">
      <c r="A11" s="144" t="s">
        <v>408</v>
      </c>
      <c r="B11" s="553">
        <v>163</v>
      </c>
      <c r="C11" s="72">
        <v>44963</v>
      </c>
      <c r="D11" s="79">
        <v>0.6069444444444444</v>
      </c>
      <c r="E11" s="76">
        <f>(B9-B11)/B9</f>
        <v>1.2061337050730403E-2</v>
      </c>
      <c r="F11" s="84">
        <f>D11-D10</f>
        <v>8.4027777777777701E-2</v>
      </c>
      <c r="G11" s="547">
        <v>75.5</v>
      </c>
      <c r="H11" s="72">
        <v>44963</v>
      </c>
      <c r="I11" s="79">
        <v>0.6069444444444444</v>
      </c>
      <c r="J11" s="76">
        <f>(G9-G11)/G9</f>
        <v>1.358766657956632E-2</v>
      </c>
      <c r="K11" s="84">
        <f>I11-I10</f>
        <v>8.4027777777777701E-2</v>
      </c>
    </row>
    <row r="12" spans="1:11">
      <c r="A12" s="144" t="s">
        <v>408</v>
      </c>
      <c r="B12" s="553">
        <v>160</v>
      </c>
      <c r="C12" s="73">
        <v>44963</v>
      </c>
      <c r="D12" s="79">
        <v>0.83263888888888893</v>
      </c>
      <c r="E12" s="76">
        <f>(B9-B12)/B11</f>
        <v>3.0613496932515392E-2</v>
      </c>
      <c r="F12" s="84">
        <f t="shared" ref="F12:F14" si="0">D12-D11</f>
        <v>0.22569444444444453</v>
      </c>
      <c r="G12" s="547">
        <v>73</v>
      </c>
      <c r="H12" s="73">
        <v>44963</v>
      </c>
      <c r="I12" s="79">
        <v>0.83333333333333337</v>
      </c>
      <c r="J12" s="76">
        <f>(G9-G12)/G9</f>
        <v>4.6250326626600551E-2</v>
      </c>
      <c r="K12" s="84">
        <f t="shared" ref="K12:K16" si="1">I12-I11</f>
        <v>0.22638888888888897</v>
      </c>
    </row>
    <row r="13" spans="1:11">
      <c r="A13" s="144" t="s">
        <v>409</v>
      </c>
      <c r="B13" s="553">
        <v>152.5</v>
      </c>
      <c r="C13" s="73">
        <v>44964</v>
      </c>
      <c r="D13" s="79">
        <v>0.34791666666666665</v>
      </c>
      <c r="E13" s="76">
        <f>(B9-B13)/B11</f>
        <v>7.6625766871165693E-2</v>
      </c>
      <c r="F13" s="84">
        <f>D12-D13</f>
        <v>0.48472222222222228</v>
      </c>
      <c r="G13" s="547">
        <v>68</v>
      </c>
      <c r="H13" s="73">
        <v>44964</v>
      </c>
      <c r="I13" s="79">
        <v>0.34791666666666665</v>
      </c>
      <c r="J13" s="76">
        <f>(G9-G13)/G9</f>
        <v>0.111575646720669</v>
      </c>
      <c r="K13" s="84">
        <f>I12-I13</f>
        <v>0.48541666666666672</v>
      </c>
    </row>
    <row r="14" spans="1:11">
      <c r="A14" s="144" t="s">
        <v>408</v>
      </c>
      <c r="B14" s="553">
        <v>149.5</v>
      </c>
      <c r="C14" s="73">
        <v>44964</v>
      </c>
      <c r="D14" s="79">
        <v>0.6743055555555556</v>
      </c>
      <c r="E14" s="76">
        <f>(B9-B14)/B13</f>
        <v>0.10157377049180334</v>
      </c>
      <c r="F14" s="84">
        <f t="shared" si="0"/>
        <v>0.32638888888888895</v>
      </c>
      <c r="G14" s="547">
        <v>64</v>
      </c>
      <c r="H14" s="73">
        <v>44964</v>
      </c>
      <c r="I14" s="79">
        <v>0.6743055555555556</v>
      </c>
      <c r="J14" s="76">
        <f>(G9-G14)/G9</f>
        <v>0.16383590279592378</v>
      </c>
      <c r="K14" s="84">
        <f t="shared" si="1"/>
        <v>0.32638888888888895</v>
      </c>
    </row>
    <row r="15" spans="1:11">
      <c r="A15" s="145" t="s">
        <v>410</v>
      </c>
      <c r="B15" s="553">
        <v>140.5</v>
      </c>
      <c r="C15" s="73">
        <v>44965</v>
      </c>
      <c r="D15" s="79">
        <v>0.35069444444444442</v>
      </c>
      <c r="E15" s="76">
        <f>(B9-B15)/B9</f>
        <v>0.14843323837808356</v>
      </c>
      <c r="F15" s="84">
        <f>D14-D15</f>
        <v>0.32361111111111118</v>
      </c>
      <c r="G15" s="547">
        <v>56.5</v>
      </c>
      <c r="H15" s="73">
        <v>44965</v>
      </c>
      <c r="I15" s="79">
        <v>0.35069444444444442</v>
      </c>
      <c r="J15" s="76">
        <f>(G9-G15)/G9</f>
        <v>0.26182388293702646</v>
      </c>
      <c r="K15" s="84">
        <f>I14-I15</f>
        <v>0.32361111111111118</v>
      </c>
    </row>
    <row r="16" spans="1:11" ht="15" thickBot="1">
      <c r="A16" s="146" t="s">
        <v>408</v>
      </c>
      <c r="B16" s="554">
        <v>122.5</v>
      </c>
      <c r="C16" s="74">
        <v>44966</v>
      </c>
      <c r="D16" s="80">
        <v>0.69097222222222221</v>
      </c>
      <c r="E16" s="87">
        <f>(B9-B16)/B9</f>
        <v>0.25753075943996612</v>
      </c>
      <c r="F16" s="85">
        <f>D16-D15</f>
        <v>0.34027777777777779</v>
      </c>
      <c r="G16" s="548">
        <v>42</v>
      </c>
      <c r="H16" s="74">
        <v>44966</v>
      </c>
      <c r="I16" s="80">
        <v>0.69027777777777777</v>
      </c>
      <c r="J16" s="87">
        <f>(G9-G16)/G9</f>
        <v>0.451267311209825</v>
      </c>
      <c r="K16" s="85">
        <f t="shared" si="1"/>
        <v>0.33958333333333335</v>
      </c>
    </row>
    <row r="17" ht="15" thickTop="1"/>
  </sheetData>
  <pageMargins left="0.7" right="0.7" top="0.75" bottom="0.75" header="0.3" footer="0.3"/>
  <pageSetup orientation="portrait" horizontalDpi="4294967293" verticalDpi="0" r:id="rId1"/>
  <ignoredErrors>
    <ignoredError sqref="F13:F15 K13:K15" formula="1"/>
  </ignoredError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FCAB-33D2-4A29-B332-63A95D15FDDB}">
  <dimension ref="A1:T10"/>
  <sheetViews>
    <sheetView workbookViewId="0">
      <selection activeCell="N8" sqref="A1:N9"/>
    </sheetView>
  </sheetViews>
  <sheetFormatPr defaultColWidth="15.5703125" defaultRowHeight="14.45"/>
  <cols>
    <col min="1" max="1" width="13.42578125" style="248" bestFit="1" customWidth="1"/>
    <col min="2" max="2" width="20.42578125" style="248" bestFit="1" customWidth="1"/>
    <col min="3" max="3" width="14.5703125" style="249" bestFit="1" customWidth="1"/>
    <col min="4" max="4" width="14.28515625" style="249" bestFit="1" customWidth="1"/>
    <col min="5" max="5" width="14.42578125" bestFit="1" customWidth="1"/>
    <col min="6" max="6" width="8.85546875" bestFit="1" customWidth="1"/>
    <col min="7" max="7" width="10.42578125" bestFit="1" customWidth="1"/>
    <col min="8" max="8" width="13.5703125" bestFit="1" customWidth="1"/>
    <col min="9" max="9" width="15.5703125" bestFit="1" customWidth="1"/>
    <col min="10" max="10" width="12.5703125" style="69" bestFit="1" customWidth="1"/>
    <col min="11" max="11" width="14.85546875" bestFit="1" customWidth="1"/>
    <col min="12" max="12" width="6.140625" style="276" bestFit="1" customWidth="1"/>
    <col min="13" max="13" width="13" style="279" bestFit="1" customWidth="1"/>
    <col min="14" max="14" width="9.5703125" style="276" bestFit="1" customWidth="1"/>
    <col min="15" max="15" width="12.5703125" style="276" customWidth="1"/>
    <col min="16" max="16" width="5.28515625" bestFit="1" customWidth="1"/>
    <col min="17" max="17" width="10.42578125" bestFit="1" customWidth="1"/>
    <col min="18" max="18" width="10.140625" bestFit="1" customWidth="1"/>
    <col min="19" max="19" width="8.7109375" bestFit="1" customWidth="1"/>
    <col min="20" max="20" width="29.42578125" bestFit="1" customWidth="1"/>
  </cols>
  <sheetData>
    <row r="1" spans="1:20" s="61" customFormat="1" ht="59.1" thickTop="1" thickBot="1">
      <c r="A1" s="271" t="s">
        <v>411</v>
      </c>
      <c r="B1" s="272" t="s">
        <v>412</v>
      </c>
      <c r="C1" s="273" t="s">
        <v>413</v>
      </c>
      <c r="D1" s="273" t="s">
        <v>414</v>
      </c>
      <c r="E1" s="273" t="s">
        <v>404</v>
      </c>
      <c r="F1" s="272" t="s">
        <v>415</v>
      </c>
      <c r="G1" s="272" t="s">
        <v>416</v>
      </c>
      <c r="H1" s="272" t="s">
        <v>417</v>
      </c>
      <c r="I1" s="272" t="s">
        <v>418</v>
      </c>
      <c r="J1" s="274" t="s">
        <v>419</v>
      </c>
      <c r="K1" s="274" t="s">
        <v>420</v>
      </c>
      <c r="L1" s="280" t="s">
        <v>421</v>
      </c>
      <c r="M1" s="281" t="s">
        <v>422</v>
      </c>
      <c r="N1" s="275" t="s">
        <v>423</v>
      </c>
      <c r="O1" s="276"/>
      <c r="P1" s="246" t="s">
        <v>0</v>
      </c>
      <c r="Q1" s="254">
        <v>45595</v>
      </c>
      <c r="R1" s="254">
        <v>45597</v>
      </c>
      <c r="S1" s="255" t="s">
        <v>424</v>
      </c>
      <c r="T1" s="256" t="s">
        <v>425</v>
      </c>
    </row>
    <row r="2" spans="1:20" ht="15.6" thickTop="1" thickBot="1">
      <c r="A2" s="277" t="s">
        <v>426</v>
      </c>
      <c r="B2" s="958" t="s">
        <v>427</v>
      </c>
      <c r="C2" s="267">
        <v>95</v>
      </c>
      <c r="D2" s="267">
        <v>87.4</v>
      </c>
      <c r="E2" s="268">
        <f>C2-D2</f>
        <v>7.5999999999999943</v>
      </c>
      <c r="F2" s="269">
        <f>E2/D2</f>
        <v>8.6956521739130363E-2</v>
      </c>
      <c r="G2" s="955">
        <f>(D2+D3)/2</f>
        <v>84.75</v>
      </c>
      <c r="H2" s="952">
        <f>(F2+F3)/2</f>
        <v>8.2455118360430013E-2</v>
      </c>
      <c r="I2" s="952">
        <f>(H2-H4)/H4</f>
        <v>5.1221963147446412E-2</v>
      </c>
      <c r="J2" s="270">
        <f>D2/64.17</f>
        <v>1.3620071684587813</v>
      </c>
      <c r="K2" s="949">
        <f>(J2+J3)/2</f>
        <v>1.3207106124357175</v>
      </c>
      <c r="L2" s="965">
        <v>-9.4E-2</v>
      </c>
      <c r="M2" s="969"/>
      <c r="N2" s="961"/>
      <c r="P2" s="257" t="s">
        <v>395</v>
      </c>
      <c r="Q2" s="258">
        <v>0.55694444444444446</v>
      </c>
      <c r="R2" s="258">
        <v>0.625</v>
      </c>
      <c r="S2" s="259" t="s">
        <v>428</v>
      </c>
      <c r="T2" s="260" t="s">
        <v>429</v>
      </c>
    </row>
    <row r="3" spans="1:20" ht="15" thickTop="1">
      <c r="A3" s="278" t="s">
        <v>430</v>
      </c>
      <c r="B3" s="959"/>
      <c r="C3" s="262">
        <v>88.5</v>
      </c>
      <c r="D3" s="262">
        <v>82.1</v>
      </c>
      <c r="E3" s="263">
        <f t="shared" ref="E3:E9" si="0">C3-D3</f>
        <v>6.4000000000000057</v>
      </c>
      <c r="F3" s="264">
        <f t="shared" ref="F3:F9" si="1">E3/D3</f>
        <v>7.7953714981729677E-2</v>
      </c>
      <c r="G3" s="956"/>
      <c r="H3" s="953"/>
      <c r="I3" s="953"/>
      <c r="J3" s="265">
        <f t="shared" ref="J3:J9" si="2">D3/64.17</f>
        <v>1.2794140564126537</v>
      </c>
      <c r="K3" s="950"/>
      <c r="L3" s="966"/>
      <c r="M3" s="970"/>
      <c r="N3" s="962"/>
    </row>
    <row r="4" spans="1:20">
      <c r="A4" s="261" t="s">
        <v>431</v>
      </c>
      <c r="B4" s="946" t="s">
        <v>432</v>
      </c>
      <c r="C4" s="262">
        <v>103.2</v>
      </c>
      <c r="D4" s="262">
        <v>94.9</v>
      </c>
      <c r="E4" s="263">
        <f t="shared" si="0"/>
        <v>8.2999999999999972</v>
      </c>
      <c r="F4" s="264">
        <f t="shared" si="1"/>
        <v>8.7460484720758652E-2</v>
      </c>
      <c r="G4" s="956">
        <f t="shared" ref="G4" si="3">(D4+D5)/2</f>
        <v>93.550000000000011</v>
      </c>
      <c r="H4" s="953">
        <f t="shared" ref="H4" si="4">(F4+F5)/2</f>
        <v>7.8437400711789257E-2</v>
      </c>
      <c r="I4" s="953"/>
      <c r="J4" s="266">
        <f t="shared" si="2"/>
        <v>1.478884213807075</v>
      </c>
      <c r="K4" s="950">
        <f t="shared" ref="K4" si="5">(J4+J5)/2</f>
        <v>1.457846345644382</v>
      </c>
      <c r="L4" s="967"/>
      <c r="M4" s="970"/>
      <c r="N4" s="962"/>
    </row>
    <row r="5" spans="1:20">
      <c r="A5" s="261" t="s">
        <v>433</v>
      </c>
      <c r="B5" s="946"/>
      <c r="C5" s="262">
        <v>98.6</v>
      </c>
      <c r="D5" s="262">
        <v>92.2</v>
      </c>
      <c r="E5" s="263">
        <f t="shared" si="0"/>
        <v>6.3999999999999915</v>
      </c>
      <c r="F5" s="264">
        <f t="shared" si="1"/>
        <v>6.9414316702819862E-2</v>
      </c>
      <c r="G5" s="956"/>
      <c r="H5" s="953"/>
      <c r="I5" s="953"/>
      <c r="J5" s="266">
        <f t="shared" si="2"/>
        <v>1.4368084774816892</v>
      </c>
      <c r="K5" s="950"/>
      <c r="L5" s="967"/>
      <c r="M5" s="970"/>
      <c r="N5" s="962"/>
    </row>
    <row r="6" spans="1:20">
      <c r="A6" s="278" t="s">
        <v>434</v>
      </c>
      <c r="B6" s="959" t="s">
        <v>435</v>
      </c>
      <c r="C6" s="262">
        <v>117</v>
      </c>
      <c r="D6" s="262">
        <v>99.8</v>
      </c>
      <c r="E6" s="263">
        <f t="shared" si="0"/>
        <v>17.200000000000003</v>
      </c>
      <c r="F6" s="264">
        <f t="shared" si="1"/>
        <v>0.17234468937875755</v>
      </c>
      <c r="G6" s="956">
        <f t="shared" ref="G6" si="6">(D6+D7)/2</f>
        <v>97.15</v>
      </c>
      <c r="H6" s="953">
        <f t="shared" ref="H6" si="7">(F6+F7)/2</f>
        <v>0.17082842934546344</v>
      </c>
      <c r="I6" s="953">
        <f t="shared" ref="I6" si="8">(H6-H8)/H8</f>
        <v>2.4278273409709863E-2</v>
      </c>
      <c r="J6" s="266">
        <f t="shared" si="2"/>
        <v>1.5552438834346267</v>
      </c>
      <c r="K6" s="950">
        <f t="shared" ref="K6" si="9">(J6+J7)/2</f>
        <v>1.5139473274115631</v>
      </c>
      <c r="L6" s="966">
        <v>6.0000000000000001E-3</v>
      </c>
      <c r="M6" s="971">
        <f>AVERAGE(J2:J3,J6:J7)</f>
        <v>1.4173289699236404</v>
      </c>
      <c r="N6" s="963">
        <f>-(1-(M6/M8))</f>
        <v>-4.3135192004208123E-2</v>
      </c>
    </row>
    <row r="7" spans="1:20">
      <c r="A7" s="278" t="s">
        <v>436</v>
      </c>
      <c r="B7" s="959"/>
      <c r="C7" s="262">
        <v>110.5</v>
      </c>
      <c r="D7" s="262">
        <v>94.5</v>
      </c>
      <c r="E7" s="263">
        <f t="shared" si="0"/>
        <v>16</v>
      </c>
      <c r="F7" s="264">
        <f t="shared" si="1"/>
        <v>0.1693121693121693</v>
      </c>
      <c r="G7" s="956"/>
      <c r="H7" s="953"/>
      <c r="I7" s="953"/>
      <c r="J7" s="266">
        <f t="shared" si="2"/>
        <v>1.4726507713884993</v>
      </c>
      <c r="K7" s="950"/>
      <c r="L7" s="966"/>
      <c r="M7" s="971"/>
      <c r="N7" s="963"/>
    </row>
    <row r="8" spans="1:20">
      <c r="A8" s="261" t="s">
        <v>437</v>
      </c>
      <c r="B8" s="946" t="s">
        <v>438</v>
      </c>
      <c r="C8" s="262">
        <v>111.8</v>
      </c>
      <c r="D8" s="262">
        <v>95.6</v>
      </c>
      <c r="E8" s="263">
        <f t="shared" si="0"/>
        <v>16.200000000000003</v>
      </c>
      <c r="F8" s="264">
        <f t="shared" si="1"/>
        <v>0.16945606694560675</v>
      </c>
      <c r="G8" s="956">
        <f t="shared" ref="G8" si="10">(D8+D9)/2</f>
        <v>96.55</v>
      </c>
      <c r="H8" s="953">
        <f t="shared" ref="H8" si="11">(F8+F9)/2</f>
        <v>0.16677931552408543</v>
      </c>
      <c r="I8" s="953"/>
      <c r="J8" s="266">
        <f t="shared" si="2"/>
        <v>1.4897927380395821</v>
      </c>
      <c r="K8" s="950">
        <f t="shared" ref="K8" si="12">(J8+J9)/2</f>
        <v>1.5045971637836995</v>
      </c>
      <c r="L8" s="967"/>
      <c r="M8" s="971">
        <f>AVERAGE(J4:J5,J8:J9)</f>
        <v>1.4812217547140407</v>
      </c>
      <c r="N8" s="962"/>
    </row>
    <row r="9" spans="1:20" ht="15" thickBot="1">
      <c r="A9" s="247" t="s">
        <v>439</v>
      </c>
      <c r="B9" s="960"/>
      <c r="C9" s="250">
        <v>113.5</v>
      </c>
      <c r="D9" s="250">
        <v>97.5</v>
      </c>
      <c r="E9" s="251">
        <f t="shared" si="0"/>
        <v>16</v>
      </c>
      <c r="F9" s="252">
        <f t="shared" si="1"/>
        <v>0.1641025641025641</v>
      </c>
      <c r="G9" s="957"/>
      <c r="H9" s="954"/>
      <c r="I9" s="954"/>
      <c r="J9" s="253">
        <f t="shared" si="2"/>
        <v>1.5194015895278168</v>
      </c>
      <c r="K9" s="951"/>
      <c r="L9" s="968"/>
      <c r="M9" s="972"/>
      <c r="N9" s="964"/>
    </row>
    <row r="10" spans="1:20" ht="15" thickTop="1"/>
  </sheetData>
  <mergeCells count="32">
    <mergeCell ref="N2:N3"/>
    <mergeCell ref="N4:N5"/>
    <mergeCell ref="N6:N7"/>
    <mergeCell ref="N8:N9"/>
    <mergeCell ref="L2:L3"/>
    <mergeCell ref="L4:L5"/>
    <mergeCell ref="L6:L7"/>
    <mergeCell ref="L8:L9"/>
    <mergeCell ref="M2:M3"/>
    <mergeCell ref="M4:M5"/>
    <mergeCell ref="M6:M7"/>
    <mergeCell ref="M8:M9"/>
    <mergeCell ref="G2:G3"/>
    <mergeCell ref="G4:G5"/>
    <mergeCell ref="G6:G7"/>
    <mergeCell ref="G8:G9"/>
    <mergeCell ref="B2:B3"/>
    <mergeCell ref="B4:B5"/>
    <mergeCell ref="B6:B7"/>
    <mergeCell ref="B8:B9"/>
    <mergeCell ref="K2:K3"/>
    <mergeCell ref="K4:K5"/>
    <mergeCell ref="K6:K7"/>
    <mergeCell ref="K8:K9"/>
    <mergeCell ref="H2:H3"/>
    <mergeCell ref="H4:H5"/>
    <mergeCell ref="H6:H7"/>
    <mergeCell ref="H8:H9"/>
    <mergeCell ref="I2:I3"/>
    <mergeCell ref="I4:I5"/>
    <mergeCell ref="I6:I7"/>
    <mergeCell ref="I8:I9"/>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97BE-4986-4016-95FE-5603B0CA08A8}">
  <dimension ref="A1:S7"/>
  <sheetViews>
    <sheetView topLeftCell="A3" workbookViewId="0">
      <selection activeCell="H14" sqref="H14"/>
    </sheetView>
  </sheetViews>
  <sheetFormatPr defaultColWidth="25.5703125" defaultRowHeight="14.45"/>
  <cols>
    <col min="1" max="1" width="25.42578125" bestFit="1" customWidth="1"/>
    <col min="2" max="2" width="12.5703125" bestFit="1" customWidth="1"/>
    <col min="3" max="3" width="6.28515625" bestFit="1" customWidth="1"/>
    <col min="4" max="4" width="7.140625" bestFit="1" customWidth="1"/>
    <col min="5" max="5" width="11.42578125" bestFit="1" customWidth="1"/>
    <col min="6" max="7" width="5.140625" bestFit="1" customWidth="1"/>
    <col min="8" max="8" width="6.42578125" bestFit="1" customWidth="1"/>
    <col min="9" max="9" width="24.42578125" bestFit="1" customWidth="1"/>
    <col min="10" max="11" width="9.5703125" bestFit="1" customWidth="1"/>
    <col min="12" max="12" width="19.28515625" bestFit="1" customWidth="1"/>
    <col min="13" max="13" width="17.7109375" bestFit="1" customWidth="1"/>
    <col min="14" max="14" width="15.140625" bestFit="1" customWidth="1"/>
    <col min="15" max="15" width="18.140625" bestFit="1" customWidth="1"/>
    <col min="16" max="16" width="16.85546875" bestFit="1" customWidth="1"/>
    <col min="17" max="17" width="17.7109375" bestFit="1" customWidth="1"/>
    <col min="18" max="18" width="16.5703125" bestFit="1" customWidth="1"/>
    <col min="19" max="19" width="15.42578125" bestFit="1" customWidth="1"/>
  </cols>
  <sheetData>
    <row r="1" spans="1:19" ht="30.95">
      <c r="A1" s="701" t="s">
        <v>411</v>
      </c>
      <c r="B1" s="702" t="s">
        <v>440</v>
      </c>
      <c r="C1" s="702" t="s">
        <v>441</v>
      </c>
      <c r="D1" s="702" t="s">
        <v>442</v>
      </c>
      <c r="E1" s="702" t="s">
        <v>443</v>
      </c>
      <c r="F1" s="702" t="s">
        <v>444</v>
      </c>
      <c r="G1" s="702" t="s">
        <v>445</v>
      </c>
      <c r="H1" s="703" t="s">
        <v>446</v>
      </c>
      <c r="I1" s="704" t="s">
        <v>447</v>
      </c>
      <c r="J1" s="705" t="s">
        <v>448</v>
      </c>
      <c r="K1" s="705" t="s">
        <v>449</v>
      </c>
      <c r="L1" s="705" t="s">
        <v>450</v>
      </c>
      <c r="M1" s="705" t="s">
        <v>451</v>
      </c>
      <c r="N1" s="705" t="s">
        <v>452</v>
      </c>
      <c r="O1" s="705" t="s">
        <v>453</v>
      </c>
      <c r="P1" s="705" t="s">
        <v>454</v>
      </c>
      <c r="Q1" s="705" t="s">
        <v>455</v>
      </c>
      <c r="R1" s="705" t="s">
        <v>456</v>
      </c>
      <c r="S1" s="705" t="s">
        <v>457</v>
      </c>
    </row>
    <row r="2" spans="1:19" ht="30.95">
      <c r="A2" s="706" t="s">
        <v>458</v>
      </c>
      <c r="B2" s="707">
        <v>42</v>
      </c>
      <c r="C2" s="707" t="s">
        <v>459</v>
      </c>
      <c r="D2" s="707" t="s">
        <v>460</v>
      </c>
      <c r="E2" s="707" t="s">
        <v>461</v>
      </c>
      <c r="F2" s="707" t="s">
        <v>462</v>
      </c>
      <c r="G2" s="707" t="s">
        <v>463</v>
      </c>
      <c r="H2" s="707">
        <v>0</v>
      </c>
      <c r="I2" s="708">
        <v>1.36884717</v>
      </c>
      <c r="J2" s="709">
        <v>2.7239300000000002</v>
      </c>
      <c r="K2" s="709">
        <v>0.12956100000000001</v>
      </c>
      <c r="L2" s="709">
        <v>0.90156999999999998</v>
      </c>
      <c r="M2" s="709">
        <v>1.82236</v>
      </c>
      <c r="N2" s="710">
        <v>0.55929658000000004</v>
      </c>
      <c r="O2" s="709">
        <v>5592.9660000000003</v>
      </c>
      <c r="P2" s="709">
        <v>55.93</v>
      </c>
      <c r="Q2" s="710">
        <v>0.37417984999999998</v>
      </c>
      <c r="R2" s="709">
        <v>3741.7979999999998</v>
      </c>
      <c r="S2" s="709">
        <v>37.417999999999999</v>
      </c>
    </row>
    <row r="3" spans="1:19" ht="30.95">
      <c r="A3" s="706" t="s">
        <v>464</v>
      </c>
      <c r="B3" s="707">
        <v>43</v>
      </c>
      <c r="C3" s="707" t="s">
        <v>459</v>
      </c>
      <c r="D3" s="707" t="s">
        <v>460</v>
      </c>
      <c r="E3" s="707" t="s">
        <v>461</v>
      </c>
      <c r="F3" s="707" t="s">
        <v>462</v>
      </c>
      <c r="G3" s="707" t="s">
        <v>465</v>
      </c>
      <c r="H3" s="707">
        <v>0</v>
      </c>
      <c r="I3" s="708">
        <v>1.4043371099999999</v>
      </c>
      <c r="J3" s="709">
        <v>2.2735300000000001</v>
      </c>
      <c r="K3" s="709">
        <v>0.11640300000000001</v>
      </c>
      <c r="L3" s="709">
        <v>0.93391000000000002</v>
      </c>
      <c r="M3" s="709">
        <v>1.33962</v>
      </c>
      <c r="N3" s="710">
        <v>0.47892037999999998</v>
      </c>
      <c r="O3" s="709">
        <v>4789.2039999999997</v>
      </c>
      <c r="P3" s="709">
        <v>47.892000000000003</v>
      </c>
      <c r="Q3" s="710">
        <v>0.28219170999999998</v>
      </c>
      <c r="R3" s="709">
        <v>2821.9169999999999</v>
      </c>
      <c r="S3" s="709">
        <v>28.219000000000001</v>
      </c>
    </row>
    <row r="4" spans="1:19" ht="30.95">
      <c r="A4" s="706" t="s">
        <v>466</v>
      </c>
      <c r="B4" s="707">
        <v>44</v>
      </c>
      <c r="C4" s="707" t="s">
        <v>459</v>
      </c>
      <c r="D4" s="707" t="s">
        <v>460</v>
      </c>
      <c r="E4" s="707" t="s">
        <v>461</v>
      </c>
      <c r="F4" s="707" t="s">
        <v>462</v>
      </c>
      <c r="G4" s="707" t="s">
        <v>467</v>
      </c>
      <c r="H4" s="707">
        <v>0</v>
      </c>
      <c r="I4" s="708">
        <v>1.3915874800000001</v>
      </c>
      <c r="J4" s="709">
        <v>1.8868799999999999</v>
      </c>
      <c r="K4" s="709">
        <v>9.8434999999999995E-2</v>
      </c>
      <c r="L4" s="709">
        <v>0.76485000000000003</v>
      </c>
      <c r="M4" s="709">
        <v>1.1220300000000001</v>
      </c>
      <c r="N4" s="710">
        <v>0.39386378999999999</v>
      </c>
      <c r="O4" s="709">
        <v>3938.6379999999999</v>
      </c>
      <c r="P4" s="709">
        <v>39.386000000000003</v>
      </c>
      <c r="Q4" s="710">
        <v>0.23421043</v>
      </c>
      <c r="R4" s="709">
        <v>2342.1039999999998</v>
      </c>
      <c r="S4" s="709">
        <v>23.420999999999999</v>
      </c>
    </row>
    <row r="5" spans="1:19" ht="30.95">
      <c r="A5" s="706" t="s">
        <v>468</v>
      </c>
      <c r="B5" s="707">
        <v>48</v>
      </c>
      <c r="C5" s="707" t="s">
        <v>459</v>
      </c>
      <c r="D5" s="707" t="s">
        <v>460</v>
      </c>
      <c r="E5" s="707" t="s">
        <v>469</v>
      </c>
      <c r="F5" s="707" t="s">
        <v>462</v>
      </c>
      <c r="G5" s="707" t="s">
        <v>463</v>
      </c>
      <c r="H5" s="707">
        <v>0</v>
      </c>
      <c r="I5" s="708">
        <v>1.41375764</v>
      </c>
      <c r="J5" s="709">
        <v>2.1831900000000002</v>
      </c>
      <c r="K5" s="709">
        <v>0.118616</v>
      </c>
      <c r="L5" s="709">
        <v>0.90232000000000001</v>
      </c>
      <c r="M5" s="709">
        <v>1.28087</v>
      </c>
      <c r="N5" s="710">
        <v>0.46297523000000002</v>
      </c>
      <c r="O5" s="709">
        <v>4629.7520000000004</v>
      </c>
      <c r="P5" s="709">
        <v>46.298000000000002</v>
      </c>
      <c r="Q5" s="710">
        <v>0.27162596</v>
      </c>
      <c r="R5" s="709">
        <v>2716.26</v>
      </c>
      <c r="S5" s="709">
        <v>27.163</v>
      </c>
    </row>
    <row r="6" spans="1:19" ht="30.95">
      <c r="A6" s="706" t="s">
        <v>470</v>
      </c>
      <c r="B6" s="707">
        <v>49</v>
      </c>
      <c r="C6" s="707" t="s">
        <v>459</v>
      </c>
      <c r="D6" s="707" t="s">
        <v>460</v>
      </c>
      <c r="E6" s="707" t="s">
        <v>469</v>
      </c>
      <c r="F6" s="707" t="s">
        <v>462</v>
      </c>
      <c r="G6" s="707" t="s">
        <v>465</v>
      </c>
      <c r="H6" s="707">
        <v>0</v>
      </c>
      <c r="I6" s="708">
        <v>1.45603232</v>
      </c>
      <c r="J6" s="709">
        <v>1.90445</v>
      </c>
      <c r="K6" s="709">
        <v>0.10695300000000001</v>
      </c>
      <c r="L6" s="709">
        <v>0.70396000000000003</v>
      </c>
      <c r="M6" s="709">
        <v>1.2004900000000001</v>
      </c>
      <c r="N6" s="710">
        <v>0.41594111</v>
      </c>
      <c r="O6" s="709">
        <v>4159.4110000000001</v>
      </c>
      <c r="P6" s="709">
        <v>41.594000000000001</v>
      </c>
      <c r="Q6" s="710">
        <v>0.26219283999999998</v>
      </c>
      <c r="R6" s="709">
        <v>2621.9279999999999</v>
      </c>
      <c r="S6" s="709">
        <v>26.219000000000001</v>
      </c>
    </row>
    <row r="7" spans="1:19" ht="30.95">
      <c r="A7" s="706" t="s">
        <v>471</v>
      </c>
      <c r="B7" s="707">
        <v>50</v>
      </c>
      <c r="C7" s="707" t="s">
        <v>459</v>
      </c>
      <c r="D7" s="707" t="s">
        <v>460</v>
      </c>
      <c r="E7" s="707" t="s">
        <v>469</v>
      </c>
      <c r="F7" s="707" t="s">
        <v>462</v>
      </c>
      <c r="G7" s="707" t="s">
        <v>467</v>
      </c>
      <c r="H7" s="707">
        <v>0</v>
      </c>
      <c r="I7" s="708">
        <v>1.5013571999999999</v>
      </c>
      <c r="J7" s="709">
        <v>1.8735599999999999</v>
      </c>
      <c r="K7" s="709">
        <v>9.6416000000000002E-2</v>
      </c>
      <c r="L7" s="709">
        <v>0.92355600000000004</v>
      </c>
      <c r="M7" s="709">
        <v>0.95000399999999996</v>
      </c>
      <c r="N7" s="710">
        <v>0.42193241999999997</v>
      </c>
      <c r="O7" s="709">
        <v>4219.3239999999996</v>
      </c>
      <c r="P7" s="709">
        <v>42.192999999999998</v>
      </c>
      <c r="Q7" s="710">
        <v>0.2139443</v>
      </c>
      <c r="R7" s="709">
        <v>2139.4430000000002</v>
      </c>
      <c r="S7" s="709">
        <v>21.393999999999998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E7AF-413E-4552-AF85-8D11329AAA37}">
  <dimension ref="A1"/>
  <sheetViews>
    <sheetView workbookViewId="0"/>
  </sheetViews>
  <sheetFormatPr defaultRowHeight="14.4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CBA4-583B-479E-A94F-E030CB6B1026}">
  <dimension ref="A1:GM317"/>
  <sheetViews>
    <sheetView workbookViewId="0">
      <pane xSplit="1" ySplit="1" topLeftCell="GC41" activePane="bottomRight" state="frozen"/>
      <selection pane="bottomRight" activeCell="GH41" sqref="GH41"/>
      <selection pane="bottomLeft" activeCell="A2" sqref="A2"/>
      <selection pane="topRight" activeCell="B1" sqref="B1"/>
    </sheetView>
  </sheetViews>
  <sheetFormatPr defaultColWidth="8.7109375" defaultRowHeight="14.45"/>
  <cols>
    <col min="1" max="1" width="10.42578125" style="71" bestFit="1" customWidth="1"/>
    <col min="2" max="3" width="13.85546875" style="283" bestFit="1" customWidth="1"/>
    <col min="4" max="4" width="14.5703125" style="283" bestFit="1" customWidth="1"/>
    <col min="5" max="5" width="13.85546875" style="283" bestFit="1" customWidth="1"/>
    <col min="6" max="6" width="14.5703125" style="283" bestFit="1" customWidth="1"/>
    <col min="7" max="8" width="13.85546875" style="283" bestFit="1" customWidth="1"/>
    <col min="9" max="9" width="14.5703125" style="283" bestFit="1" customWidth="1"/>
    <col min="10" max="11" width="13.85546875" style="283" bestFit="1" customWidth="1"/>
    <col min="12" max="12" width="14.5703125" style="283" bestFit="1" customWidth="1"/>
    <col min="13" max="13" width="13.85546875" style="283" bestFit="1" customWidth="1"/>
    <col min="14" max="14" width="23" style="283" bestFit="1" customWidth="1"/>
    <col min="15" max="15" width="23.5703125" style="283" bestFit="1" customWidth="1"/>
    <col min="16" max="16" width="22.85546875" style="283" bestFit="1" customWidth="1"/>
    <col min="17" max="17" width="23" style="283" bestFit="1" customWidth="1"/>
    <col min="18" max="18" width="23.5703125" style="283" bestFit="1" customWidth="1"/>
    <col min="19" max="19" width="22.85546875" style="283" bestFit="1" customWidth="1"/>
    <col min="20" max="20" width="19.28515625" style="283" bestFit="1" customWidth="1"/>
    <col min="21" max="21" width="19.7109375" style="283" bestFit="1" customWidth="1"/>
    <col min="22" max="23" width="19.28515625" style="283" bestFit="1" customWidth="1"/>
    <col min="24" max="24" width="19.7109375" style="283" bestFit="1" customWidth="1"/>
    <col min="25" max="26" width="19.28515625" style="283" bestFit="1" customWidth="1"/>
    <col min="27" max="27" width="19.7109375" style="283" bestFit="1" customWidth="1"/>
    <col min="28" max="29" width="19.28515625" style="283" bestFit="1" customWidth="1"/>
    <col min="30" max="30" width="19.7109375" style="283" bestFit="1" customWidth="1"/>
    <col min="31" max="31" width="19.28515625" style="283" bestFit="1" customWidth="1"/>
    <col min="32" max="32" width="23" style="283" bestFit="1" customWidth="1"/>
    <col min="33" max="33" width="23.5703125" style="283" bestFit="1" customWidth="1"/>
    <col min="34" max="34" width="22.85546875" style="283" bestFit="1" customWidth="1"/>
    <col min="35" max="35" width="23" style="283" bestFit="1" customWidth="1"/>
    <col min="36" max="36" width="23.5703125" style="283" bestFit="1" customWidth="1"/>
    <col min="37" max="37" width="22.85546875" style="283" bestFit="1" customWidth="1"/>
    <col min="38" max="38" width="19.28515625" style="283" bestFit="1" customWidth="1"/>
    <col min="39" max="39" width="19.7109375" style="283" bestFit="1" customWidth="1"/>
    <col min="40" max="41" width="19.28515625" style="283" bestFit="1" customWidth="1"/>
    <col min="42" max="42" width="19.7109375" style="283" bestFit="1" customWidth="1"/>
    <col min="43" max="44" width="19.28515625" style="283" bestFit="1" customWidth="1"/>
    <col min="45" max="45" width="19.7109375" style="283" bestFit="1" customWidth="1"/>
    <col min="46" max="47" width="19.28515625" style="283" bestFit="1" customWidth="1"/>
    <col min="48" max="48" width="19.7109375" style="283" bestFit="1" customWidth="1"/>
    <col min="49" max="49" width="19.28515625" style="283" bestFit="1" customWidth="1"/>
    <col min="50" max="50" width="23" style="283" bestFit="1" customWidth="1"/>
    <col min="51" max="51" width="23.5703125" style="283" bestFit="1" customWidth="1"/>
    <col min="52" max="52" width="22.85546875" style="283" bestFit="1" customWidth="1"/>
    <col min="53" max="53" width="23" style="283" bestFit="1" customWidth="1"/>
    <col min="54" max="54" width="23.5703125" style="283" bestFit="1" customWidth="1"/>
    <col min="55" max="55" width="22.85546875" style="283" bestFit="1" customWidth="1"/>
    <col min="56" max="56" width="19.28515625" style="283" bestFit="1" customWidth="1"/>
    <col min="57" max="57" width="19.7109375" style="283" bestFit="1" customWidth="1"/>
    <col min="58" max="59" width="19.28515625" style="283" bestFit="1" customWidth="1"/>
    <col min="60" max="60" width="19.7109375" style="283" bestFit="1" customWidth="1"/>
    <col min="61" max="62" width="19.28515625" style="283" bestFit="1" customWidth="1"/>
    <col min="63" max="63" width="19.7109375" style="283" bestFit="1" customWidth="1"/>
    <col min="64" max="65" width="19.28515625" style="283" bestFit="1" customWidth="1"/>
    <col min="66" max="66" width="19.7109375" style="283" bestFit="1" customWidth="1"/>
    <col min="67" max="67" width="19.28515625" style="283" bestFit="1" customWidth="1"/>
    <col min="68" max="68" width="10.42578125" style="283" bestFit="1" customWidth="1"/>
    <col min="69" max="69" width="22.7109375" style="283" bestFit="1" customWidth="1"/>
    <col min="70" max="70" width="23.42578125" style="283" bestFit="1" customWidth="1"/>
    <col min="71" max="71" width="22.5703125" style="283" bestFit="1" customWidth="1"/>
    <col min="72" max="72" width="22.7109375" style="283" bestFit="1" customWidth="1"/>
    <col min="73" max="73" width="23.42578125" style="283" bestFit="1" customWidth="1"/>
    <col min="74" max="74" width="22.5703125" style="283" bestFit="1" customWidth="1"/>
    <col min="75" max="75" width="18.85546875" style="283" bestFit="1" customWidth="1"/>
    <col min="76" max="76" width="19.5703125" style="283" bestFit="1" customWidth="1"/>
    <col min="77" max="78" width="18.85546875" style="283" bestFit="1" customWidth="1"/>
    <col min="79" max="79" width="19.5703125" style="283" bestFit="1" customWidth="1"/>
    <col min="80" max="81" width="18.85546875" style="283" bestFit="1" customWidth="1"/>
    <col min="82" max="82" width="19.5703125" style="283" bestFit="1" customWidth="1"/>
    <col min="83" max="84" width="18.85546875" style="283" bestFit="1" customWidth="1"/>
    <col min="85" max="85" width="19.5703125" style="283" bestFit="1" customWidth="1"/>
    <col min="86" max="86" width="18.85546875" style="283" bestFit="1" customWidth="1"/>
    <col min="87" max="87" width="21.85546875" style="283" bestFit="1" customWidth="1"/>
    <col min="88" max="88" width="22.5703125" style="283" bestFit="1" customWidth="1"/>
    <col min="89" max="90" width="21.85546875" style="283" bestFit="1" customWidth="1"/>
    <col min="91" max="91" width="22.5703125" style="283" bestFit="1" customWidth="1"/>
    <col min="92" max="92" width="21.85546875" style="283" bestFit="1" customWidth="1"/>
    <col min="93" max="93" width="18.140625" style="283" bestFit="1" customWidth="1"/>
    <col min="94" max="94" width="18.7109375" style="283" bestFit="1" customWidth="1"/>
    <col min="95" max="95" width="18" style="283" bestFit="1" customWidth="1"/>
    <col min="96" max="96" width="18.140625" style="283" bestFit="1" customWidth="1"/>
    <col min="97" max="97" width="18.7109375" style="283" bestFit="1" customWidth="1"/>
    <col min="98" max="98" width="18" style="283" bestFit="1" customWidth="1"/>
    <col min="99" max="99" width="18.140625" style="283" bestFit="1" customWidth="1"/>
    <col min="100" max="100" width="18.7109375" style="283" bestFit="1" customWidth="1"/>
    <col min="101" max="101" width="18" style="283" bestFit="1" customWidth="1"/>
    <col min="102" max="102" width="18.140625" style="283" bestFit="1" customWidth="1"/>
    <col min="103" max="103" width="18.7109375" style="283" bestFit="1" customWidth="1"/>
    <col min="104" max="104" width="18" style="283" bestFit="1" customWidth="1"/>
    <col min="105" max="105" width="21.85546875" style="283" bestFit="1" customWidth="1"/>
    <col min="106" max="106" width="22.5703125" style="283" bestFit="1" customWidth="1"/>
    <col min="107" max="108" width="21.85546875" style="283" bestFit="1" customWidth="1"/>
    <col min="109" max="109" width="22.5703125" style="283" bestFit="1" customWidth="1"/>
    <col min="110" max="110" width="21.85546875" style="283" bestFit="1" customWidth="1"/>
    <col min="111" max="111" width="18.140625" style="283" bestFit="1" customWidth="1"/>
    <col min="112" max="112" width="18.7109375" style="283" bestFit="1" customWidth="1"/>
    <col min="113" max="113" width="18" style="283" bestFit="1" customWidth="1"/>
    <col min="114" max="114" width="18.140625" style="283" bestFit="1" customWidth="1"/>
    <col min="115" max="115" width="18.7109375" style="283" bestFit="1" customWidth="1"/>
    <col min="116" max="116" width="18" style="283" bestFit="1" customWidth="1"/>
    <col min="117" max="117" width="18.140625" style="283" bestFit="1" customWidth="1"/>
    <col min="118" max="118" width="18.7109375" style="283" bestFit="1" customWidth="1"/>
    <col min="119" max="119" width="18" style="283" bestFit="1" customWidth="1"/>
    <col min="120" max="120" width="18.140625" style="283" bestFit="1" customWidth="1"/>
    <col min="121" max="121" width="18.7109375" style="283" bestFit="1" customWidth="1"/>
    <col min="122" max="122" width="18" style="283" bestFit="1" customWidth="1"/>
    <col min="123" max="123" width="21.85546875" style="283" bestFit="1" customWidth="1"/>
    <col min="124" max="124" width="22.5703125" style="283" bestFit="1" customWidth="1"/>
    <col min="125" max="126" width="21.85546875" style="283" bestFit="1" customWidth="1"/>
    <col min="127" max="127" width="22.5703125" style="283" bestFit="1" customWidth="1"/>
    <col min="128" max="128" width="21.85546875" style="283" bestFit="1" customWidth="1"/>
    <col min="129" max="129" width="18.140625" style="283" bestFit="1" customWidth="1"/>
    <col min="130" max="130" width="18.7109375" style="283" bestFit="1" customWidth="1"/>
    <col min="131" max="131" width="18" style="283" bestFit="1" customWidth="1"/>
    <col min="132" max="132" width="18.140625" style="283" bestFit="1" customWidth="1"/>
    <col min="133" max="133" width="18.7109375" style="283" bestFit="1" customWidth="1"/>
    <col min="134" max="134" width="18" style="283" bestFit="1" customWidth="1"/>
    <col min="135" max="135" width="18.140625" style="283" bestFit="1" customWidth="1"/>
    <col min="136" max="136" width="18.7109375" style="283" bestFit="1" customWidth="1"/>
    <col min="137" max="137" width="18" style="283" bestFit="1" customWidth="1"/>
    <col min="138" max="138" width="18.140625" style="283" bestFit="1" customWidth="1"/>
    <col min="139" max="139" width="18.7109375" style="283" bestFit="1" customWidth="1"/>
    <col min="140" max="140" width="18" style="283" bestFit="1" customWidth="1"/>
    <col min="141" max="141" width="14.28515625" style="283" bestFit="1" customWidth="1"/>
    <col min="142" max="142" width="25" style="283" bestFit="1" customWidth="1"/>
    <col min="143" max="143" width="25.7109375" style="283" bestFit="1" customWidth="1"/>
    <col min="144" max="144" width="24.7109375" style="283" bestFit="1" customWidth="1"/>
    <col min="145" max="145" width="25" style="283" bestFit="1" customWidth="1"/>
    <col min="146" max="146" width="25.7109375" style="283" bestFit="1" customWidth="1"/>
    <col min="147" max="147" width="24.7109375" style="283" bestFit="1" customWidth="1"/>
    <col min="148" max="148" width="21.28515625" style="283" bestFit="1" customWidth="1"/>
    <col min="149" max="149" width="21.85546875" style="283" bestFit="1" customWidth="1"/>
    <col min="150" max="150" width="21.140625" style="283" bestFit="1" customWidth="1"/>
    <col min="151" max="151" width="21.28515625" style="283" bestFit="1" customWidth="1"/>
    <col min="152" max="152" width="21.85546875" style="283" bestFit="1" customWidth="1"/>
    <col min="153" max="153" width="21.140625" style="283" bestFit="1" customWidth="1"/>
    <col min="154" max="154" width="21.28515625" style="283" bestFit="1" customWidth="1"/>
    <col min="155" max="155" width="21.85546875" style="283" bestFit="1" customWidth="1"/>
    <col min="156" max="156" width="21.140625" style="283" bestFit="1" customWidth="1"/>
    <col min="157" max="157" width="21.28515625" style="283" bestFit="1" customWidth="1"/>
    <col min="158" max="158" width="21.85546875" style="283" bestFit="1" customWidth="1"/>
    <col min="159" max="159" width="21.140625" style="283" bestFit="1" customWidth="1"/>
    <col min="160" max="160" width="25" style="283" bestFit="1" customWidth="1"/>
    <col min="161" max="161" width="25.7109375" style="283" bestFit="1" customWidth="1"/>
    <col min="162" max="162" width="24.7109375" style="283" bestFit="1" customWidth="1"/>
    <col min="163" max="163" width="25" style="283" bestFit="1" customWidth="1"/>
    <col min="164" max="164" width="25.7109375" style="283" bestFit="1" customWidth="1"/>
    <col min="165" max="165" width="24.7109375" style="283" bestFit="1" customWidth="1"/>
    <col min="166" max="166" width="21.28515625" style="283" bestFit="1" customWidth="1"/>
    <col min="167" max="167" width="21.85546875" style="283" bestFit="1" customWidth="1"/>
    <col min="168" max="168" width="21.140625" style="283" bestFit="1" customWidth="1"/>
    <col min="169" max="169" width="21.28515625" style="283" bestFit="1" customWidth="1"/>
    <col min="170" max="170" width="21.85546875" style="283" bestFit="1" customWidth="1"/>
    <col min="171" max="171" width="21.140625" style="283" bestFit="1" customWidth="1"/>
    <col min="172" max="172" width="21.28515625" style="283" bestFit="1" customWidth="1"/>
    <col min="173" max="173" width="21.85546875" style="283" bestFit="1" customWidth="1"/>
    <col min="174" max="174" width="21.140625" style="283" bestFit="1" customWidth="1"/>
    <col min="175" max="175" width="21.28515625" style="283" bestFit="1" customWidth="1"/>
    <col min="176" max="176" width="21.85546875" style="283" bestFit="1" customWidth="1"/>
    <col min="177" max="177" width="21.140625" style="283" bestFit="1" customWidth="1"/>
    <col min="178" max="178" width="25" style="283" bestFit="1" customWidth="1"/>
    <col min="179" max="179" width="25.7109375" style="283" bestFit="1" customWidth="1"/>
    <col min="180" max="180" width="24.7109375" style="283" bestFit="1" customWidth="1"/>
    <col min="181" max="181" width="25" style="283" bestFit="1" customWidth="1"/>
    <col min="182" max="182" width="25.7109375" style="283" bestFit="1" customWidth="1"/>
    <col min="183" max="183" width="24.7109375" style="283" bestFit="1" customWidth="1"/>
    <col min="184" max="184" width="21.28515625" style="283" bestFit="1" customWidth="1"/>
    <col min="185" max="185" width="21.85546875" style="283" bestFit="1" customWidth="1"/>
    <col min="186" max="186" width="21.140625" style="283" bestFit="1" customWidth="1"/>
    <col min="187" max="187" width="21.28515625" style="283" bestFit="1" customWidth="1"/>
    <col min="188" max="188" width="21.85546875" style="283" bestFit="1" customWidth="1"/>
    <col min="189" max="189" width="21.140625" style="283" bestFit="1" customWidth="1"/>
    <col min="190" max="190" width="21.28515625" style="283" bestFit="1" customWidth="1"/>
    <col min="191" max="191" width="21.85546875" style="283" bestFit="1" customWidth="1"/>
    <col min="192" max="192" width="21.140625" style="283" bestFit="1" customWidth="1"/>
    <col min="193" max="193" width="21.28515625" style="283" bestFit="1" customWidth="1"/>
    <col min="194" max="194" width="21.85546875" style="283" bestFit="1" customWidth="1"/>
    <col min="195" max="195" width="21.140625" style="283" bestFit="1" customWidth="1"/>
    <col min="196" max="16384" width="8.7109375" style="283"/>
  </cols>
  <sheetData>
    <row r="1" spans="1:195" s="282" customFormat="1">
      <c r="A1" s="284" t="s">
        <v>472</v>
      </c>
      <c r="B1" s="282" t="s">
        <v>473</v>
      </c>
      <c r="C1" s="282" t="s">
        <v>474</v>
      </c>
      <c r="D1" s="282" t="s">
        <v>475</v>
      </c>
      <c r="E1" s="282" t="s">
        <v>476</v>
      </c>
      <c r="F1" s="282" t="s">
        <v>477</v>
      </c>
      <c r="G1" s="282" t="s">
        <v>478</v>
      </c>
      <c r="H1" s="282" t="s">
        <v>479</v>
      </c>
      <c r="I1" s="282" t="s">
        <v>480</v>
      </c>
      <c r="J1" s="282" t="s">
        <v>481</v>
      </c>
      <c r="K1" s="282" t="s">
        <v>482</v>
      </c>
      <c r="L1" s="282" t="s">
        <v>483</v>
      </c>
      <c r="M1" s="282" t="s">
        <v>484</v>
      </c>
      <c r="N1" s="282" t="s">
        <v>485</v>
      </c>
      <c r="O1" s="282" t="s">
        <v>486</v>
      </c>
      <c r="P1" s="282" t="s">
        <v>487</v>
      </c>
      <c r="Q1" s="282" t="s">
        <v>488</v>
      </c>
      <c r="R1" s="282" t="s">
        <v>489</v>
      </c>
      <c r="S1" s="282" t="s">
        <v>490</v>
      </c>
      <c r="T1" s="282" t="s">
        <v>491</v>
      </c>
      <c r="U1" s="282" t="s">
        <v>492</v>
      </c>
      <c r="V1" s="282" t="s">
        <v>493</v>
      </c>
      <c r="W1" s="282" t="s">
        <v>494</v>
      </c>
      <c r="X1" s="282" t="s">
        <v>495</v>
      </c>
      <c r="Y1" s="282" t="s">
        <v>496</v>
      </c>
      <c r="Z1" s="282" t="s">
        <v>497</v>
      </c>
      <c r="AA1" s="282" t="s">
        <v>498</v>
      </c>
      <c r="AB1" s="282" t="s">
        <v>499</v>
      </c>
      <c r="AC1" s="282" t="s">
        <v>500</v>
      </c>
      <c r="AD1" s="282" t="s">
        <v>501</v>
      </c>
      <c r="AE1" s="282" t="s">
        <v>502</v>
      </c>
      <c r="AF1" s="282" t="s">
        <v>503</v>
      </c>
      <c r="AG1" s="282" t="s">
        <v>504</v>
      </c>
      <c r="AH1" s="282" t="s">
        <v>505</v>
      </c>
      <c r="AI1" s="282" t="s">
        <v>506</v>
      </c>
      <c r="AJ1" s="282" t="s">
        <v>507</v>
      </c>
      <c r="AK1" s="282" t="s">
        <v>508</v>
      </c>
      <c r="AL1" s="282" t="s">
        <v>509</v>
      </c>
      <c r="AM1" s="282" t="s">
        <v>510</v>
      </c>
      <c r="AN1" s="282" t="s">
        <v>511</v>
      </c>
      <c r="AO1" s="282" t="s">
        <v>512</v>
      </c>
      <c r="AP1" s="282" t="s">
        <v>513</v>
      </c>
      <c r="AQ1" s="282" t="s">
        <v>514</v>
      </c>
      <c r="AR1" s="282" t="s">
        <v>515</v>
      </c>
      <c r="AS1" s="282" t="s">
        <v>516</v>
      </c>
      <c r="AT1" s="282" t="s">
        <v>517</v>
      </c>
      <c r="AU1" s="282" t="s">
        <v>518</v>
      </c>
      <c r="AV1" s="282" t="s">
        <v>519</v>
      </c>
      <c r="AW1" s="282" t="s">
        <v>520</v>
      </c>
      <c r="AX1" s="282" t="s">
        <v>521</v>
      </c>
      <c r="AY1" s="282" t="s">
        <v>522</v>
      </c>
      <c r="AZ1" s="282" t="s">
        <v>523</v>
      </c>
      <c r="BA1" s="282" t="s">
        <v>524</v>
      </c>
      <c r="BB1" s="282" t="s">
        <v>525</v>
      </c>
      <c r="BC1" s="282" t="s">
        <v>526</v>
      </c>
      <c r="BD1" s="282" t="s">
        <v>527</v>
      </c>
      <c r="BE1" s="282" t="s">
        <v>528</v>
      </c>
      <c r="BF1" s="282" t="s">
        <v>529</v>
      </c>
      <c r="BG1" s="282" t="s">
        <v>530</v>
      </c>
      <c r="BH1" s="282" t="s">
        <v>531</v>
      </c>
      <c r="BI1" s="282" t="s">
        <v>532</v>
      </c>
      <c r="BJ1" s="282" t="s">
        <v>533</v>
      </c>
      <c r="BK1" s="282" t="s">
        <v>534</v>
      </c>
      <c r="BL1" s="282" t="s">
        <v>535</v>
      </c>
      <c r="BM1" s="282" t="s">
        <v>536</v>
      </c>
      <c r="BN1" s="282" t="s">
        <v>537</v>
      </c>
      <c r="BO1" s="282" t="s">
        <v>538</v>
      </c>
      <c r="BP1" s="282" t="s">
        <v>539</v>
      </c>
      <c r="BQ1" s="282" t="s">
        <v>540</v>
      </c>
      <c r="BR1" s="282" t="s">
        <v>541</v>
      </c>
      <c r="BS1" s="282" t="s">
        <v>542</v>
      </c>
      <c r="BT1" s="282" t="s">
        <v>543</v>
      </c>
      <c r="BU1" s="282" t="s">
        <v>544</v>
      </c>
      <c r="BV1" s="282" t="s">
        <v>545</v>
      </c>
      <c r="BW1" s="282" t="s">
        <v>546</v>
      </c>
      <c r="BX1" s="282" t="s">
        <v>547</v>
      </c>
      <c r="BY1" s="282" t="s">
        <v>548</v>
      </c>
      <c r="BZ1" s="282" t="s">
        <v>549</v>
      </c>
      <c r="CA1" s="282" t="s">
        <v>550</v>
      </c>
      <c r="CB1" s="282" t="s">
        <v>551</v>
      </c>
      <c r="CC1" s="282" t="s">
        <v>552</v>
      </c>
      <c r="CD1" s="282" t="s">
        <v>553</v>
      </c>
      <c r="CE1" s="282" t="s">
        <v>554</v>
      </c>
      <c r="CF1" s="282" t="s">
        <v>555</v>
      </c>
      <c r="CG1" s="282" t="s">
        <v>556</v>
      </c>
      <c r="CH1" s="282" t="s">
        <v>557</v>
      </c>
      <c r="CI1" s="282" t="s">
        <v>558</v>
      </c>
      <c r="CJ1" s="282" t="s">
        <v>559</v>
      </c>
      <c r="CK1" s="282" t="s">
        <v>560</v>
      </c>
      <c r="CL1" s="282" t="s">
        <v>561</v>
      </c>
      <c r="CM1" s="282" t="s">
        <v>562</v>
      </c>
      <c r="CN1" s="282" t="s">
        <v>563</v>
      </c>
      <c r="CO1" s="282" t="s">
        <v>564</v>
      </c>
      <c r="CP1" s="282" t="s">
        <v>565</v>
      </c>
      <c r="CQ1" s="282" t="s">
        <v>566</v>
      </c>
      <c r="CR1" s="282" t="s">
        <v>567</v>
      </c>
      <c r="CS1" s="282" t="s">
        <v>568</v>
      </c>
      <c r="CT1" s="282" t="s">
        <v>569</v>
      </c>
      <c r="CU1" s="282" t="s">
        <v>570</v>
      </c>
      <c r="CV1" s="282" t="s">
        <v>571</v>
      </c>
      <c r="CW1" s="282" t="s">
        <v>572</v>
      </c>
      <c r="CX1" s="282" t="s">
        <v>573</v>
      </c>
      <c r="CY1" s="282" t="s">
        <v>574</v>
      </c>
      <c r="CZ1" s="282" t="s">
        <v>575</v>
      </c>
      <c r="DA1" s="282" t="s">
        <v>576</v>
      </c>
      <c r="DB1" s="282" t="s">
        <v>577</v>
      </c>
      <c r="DC1" s="282" t="s">
        <v>578</v>
      </c>
      <c r="DD1" s="282" t="s">
        <v>579</v>
      </c>
      <c r="DE1" s="282" t="s">
        <v>580</v>
      </c>
      <c r="DF1" s="282" t="s">
        <v>581</v>
      </c>
      <c r="DG1" s="282" t="s">
        <v>582</v>
      </c>
      <c r="DH1" s="282" t="s">
        <v>583</v>
      </c>
      <c r="DI1" s="282" t="s">
        <v>584</v>
      </c>
      <c r="DJ1" s="282" t="s">
        <v>585</v>
      </c>
      <c r="DK1" s="282" t="s">
        <v>586</v>
      </c>
      <c r="DL1" s="282" t="s">
        <v>587</v>
      </c>
      <c r="DM1" s="282" t="s">
        <v>588</v>
      </c>
      <c r="DN1" s="282" t="s">
        <v>589</v>
      </c>
      <c r="DO1" s="282" t="s">
        <v>590</v>
      </c>
      <c r="DP1" s="282" t="s">
        <v>591</v>
      </c>
      <c r="DQ1" s="282" t="s">
        <v>592</v>
      </c>
      <c r="DR1" s="282" t="s">
        <v>593</v>
      </c>
      <c r="DS1" s="282" t="s">
        <v>594</v>
      </c>
      <c r="DT1" s="282" t="s">
        <v>595</v>
      </c>
      <c r="DU1" s="282" t="s">
        <v>596</v>
      </c>
      <c r="DV1" s="282" t="s">
        <v>597</v>
      </c>
      <c r="DW1" s="282" t="s">
        <v>598</v>
      </c>
      <c r="DX1" s="282" t="s">
        <v>599</v>
      </c>
      <c r="DY1" s="282" t="s">
        <v>600</v>
      </c>
      <c r="DZ1" s="282" t="s">
        <v>601</v>
      </c>
      <c r="EA1" s="282" t="s">
        <v>602</v>
      </c>
      <c r="EB1" s="282" t="s">
        <v>603</v>
      </c>
      <c r="EC1" s="282" t="s">
        <v>604</v>
      </c>
      <c r="ED1" s="282" t="s">
        <v>605</v>
      </c>
      <c r="EE1" s="282" t="s">
        <v>606</v>
      </c>
      <c r="EF1" s="282" t="s">
        <v>607</v>
      </c>
      <c r="EG1" s="282" t="s">
        <v>608</v>
      </c>
      <c r="EH1" s="282" t="s">
        <v>609</v>
      </c>
      <c r="EI1" s="282" t="s">
        <v>610</v>
      </c>
      <c r="EJ1" s="282" t="s">
        <v>611</v>
      </c>
      <c r="EK1" s="282" t="s">
        <v>612</v>
      </c>
      <c r="EL1" s="282" t="s">
        <v>613</v>
      </c>
      <c r="EM1" s="282" t="s">
        <v>614</v>
      </c>
      <c r="EN1" s="282" t="s">
        <v>615</v>
      </c>
      <c r="EO1" s="282" t="s">
        <v>616</v>
      </c>
      <c r="EP1" s="282" t="s">
        <v>617</v>
      </c>
      <c r="EQ1" s="282" t="s">
        <v>618</v>
      </c>
      <c r="ER1" s="282" t="s">
        <v>619</v>
      </c>
      <c r="ES1" s="282" t="s">
        <v>620</v>
      </c>
      <c r="ET1" s="282" t="s">
        <v>621</v>
      </c>
      <c r="EU1" s="282" t="s">
        <v>622</v>
      </c>
      <c r="EV1" s="282" t="s">
        <v>623</v>
      </c>
      <c r="EW1" s="282" t="s">
        <v>624</v>
      </c>
      <c r="EX1" s="282" t="s">
        <v>625</v>
      </c>
      <c r="EY1" s="282" t="s">
        <v>626</v>
      </c>
      <c r="EZ1" s="282" t="s">
        <v>627</v>
      </c>
      <c r="FA1" s="282" t="s">
        <v>628</v>
      </c>
      <c r="FB1" s="282" t="s">
        <v>629</v>
      </c>
      <c r="FC1" s="282" t="s">
        <v>630</v>
      </c>
      <c r="FD1" s="282" t="s">
        <v>631</v>
      </c>
      <c r="FE1" s="282" t="s">
        <v>632</v>
      </c>
      <c r="FF1" s="282" t="s">
        <v>633</v>
      </c>
      <c r="FG1" s="282" t="s">
        <v>634</v>
      </c>
      <c r="FH1" s="282" t="s">
        <v>635</v>
      </c>
      <c r="FI1" s="282" t="s">
        <v>636</v>
      </c>
      <c r="FJ1" s="282" t="s">
        <v>637</v>
      </c>
      <c r="FK1" s="282" t="s">
        <v>638</v>
      </c>
      <c r="FL1" s="282" t="s">
        <v>639</v>
      </c>
      <c r="FM1" s="282" t="s">
        <v>640</v>
      </c>
      <c r="FN1" s="282" t="s">
        <v>641</v>
      </c>
      <c r="FO1" s="282" t="s">
        <v>642</v>
      </c>
      <c r="FP1" s="282" t="s">
        <v>643</v>
      </c>
      <c r="FQ1" s="282" t="s">
        <v>644</v>
      </c>
      <c r="FR1" s="282" t="s">
        <v>645</v>
      </c>
      <c r="FS1" s="282" t="s">
        <v>646</v>
      </c>
      <c r="FT1" s="282" t="s">
        <v>647</v>
      </c>
      <c r="FU1" s="282" t="s">
        <v>648</v>
      </c>
      <c r="FV1" s="282" t="s">
        <v>649</v>
      </c>
      <c r="FW1" s="282" t="s">
        <v>650</v>
      </c>
      <c r="FX1" s="282" t="s">
        <v>651</v>
      </c>
      <c r="FY1" s="282" t="s">
        <v>652</v>
      </c>
      <c r="FZ1" s="282" t="s">
        <v>653</v>
      </c>
      <c r="GA1" s="282" t="s">
        <v>654</v>
      </c>
      <c r="GB1" s="282" t="s">
        <v>655</v>
      </c>
      <c r="GC1" s="282" t="s">
        <v>656</v>
      </c>
      <c r="GD1" s="282" t="s">
        <v>657</v>
      </c>
      <c r="GE1" s="282" t="s">
        <v>658</v>
      </c>
      <c r="GF1" s="282" t="s">
        <v>659</v>
      </c>
      <c r="GG1" s="282" t="s">
        <v>660</v>
      </c>
      <c r="GH1" s="282" t="s">
        <v>661</v>
      </c>
      <c r="GI1" s="282" t="s">
        <v>662</v>
      </c>
      <c r="GJ1" s="282" t="s">
        <v>663</v>
      </c>
      <c r="GK1" s="282" t="s">
        <v>664</v>
      </c>
      <c r="GL1" s="282" t="s">
        <v>665</v>
      </c>
      <c r="GM1" s="282" t="s">
        <v>666</v>
      </c>
    </row>
    <row r="2" spans="1:195">
      <c r="A2" s="71">
        <v>45292</v>
      </c>
      <c r="B2" s="283">
        <v>13.041499999999999</v>
      </c>
      <c r="C2" s="283">
        <v>12.8552</v>
      </c>
      <c r="D2" s="283">
        <v>12.9727</v>
      </c>
      <c r="E2" s="283">
        <v>12.7981</v>
      </c>
      <c r="F2" s="283">
        <v>13.0205</v>
      </c>
      <c r="G2" s="283">
        <v>13.067500000000001</v>
      </c>
      <c r="H2" s="283">
        <v>12.891299999999999</v>
      </c>
      <c r="I2" s="283">
        <v>10.8094</v>
      </c>
      <c r="J2" s="283">
        <v>12.949199999999999</v>
      </c>
      <c r="L2" s="283">
        <v>12.957599999999999</v>
      </c>
      <c r="M2" s="283">
        <v>13.0801</v>
      </c>
      <c r="N2" s="283">
        <v>5.8986000000000001</v>
      </c>
      <c r="O2" s="283">
        <v>0.58379999999999999</v>
      </c>
      <c r="P2" s="283">
        <v>1.2492000000000001</v>
      </c>
      <c r="R2" s="283">
        <v>1.8294999999999999</v>
      </c>
      <c r="S2" s="283">
        <v>0.99099999999999999</v>
      </c>
      <c r="T2" s="283">
        <v>0.69840000000000002</v>
      </c>
      <c r="U2" s="283">
        <v>8.0799999999999997E-2</v>
      </c>
      <c r="V2" s="283">
        <v>0.13519999999999999</v>
      </c>
      <c r="W2" s="283">
        <v>0.11840000000000001</v>
      </c>
      <c r="X2" s="283">
        <v>0.1384</v>
      </c>
      <c r="Y2" s="283">
        <v>0.1082</v>
      </c>
      <c r="Z2" s="283">
        <v>0.13850000000000001</v>
      </c>
      <c r="AA2" s="283">
        <v>0.23039999999999999</v>
      </c>
      <c r="AB2" s="283">
        <v>0.13619999999999999</v>
      </c>
      <c r="AD2" s="283">
        <v>0.12590000000000001</v>
      </c>
      <c r="AE2" s="283">
        <v>0.13739999999999999</v>
      </c>
      <c r="AF2" s="283">
        <v>6.0523999999999996</v>
      </c>
      <c r="AG2" s="283">
        <v>1.0948</v>
      </c>
      <c r="AH2" s="283">
        <v>0.47689999999999999</v>
      </c>
      <c r="AJ2" s="283">
        <v>2.0133000000000001</v>
      </c>
      <c r="AK2" s="283">
        <v>1.3138000000000001</v>
      </c>
      <c r="AL2" s="283">
        <v>0.9244</v>
      </c>
      <c r="AM2" s="283">
        <v>0.2175</v>
      </c>
      <c r="AN2" s="283">
        <v>0.125</v>
      </c>
      <c r="AO2" s="283">
        <v>0.1527</v>
      </c>
      <c r="AP2" s="283">
        <v>0.1986</v>
      </c>
      <c r="AQ2" s="283">
        <v>0.26200000000000001</v>
      </c>
      <c r="AR2" s="283">
        <v>0.1711</v>
      </c>
      <c r="AS2" s="283">
        <v>0.19320000000000001</v>
      </c>
      <c r="AT2" s="283">
        <v>0.221</v>
      </c>
      <c r="AV2" s="283">
        <v>9.6000000000000002E-2</v>
      </c>
      <c r="AW2" s="283">
        <v>0.16819999999999999</v>
      </c>
      <c r="AX2" s="283">
        <v>8.3623999999999992</v>
      </c>
      <c r="AY2" s="283">
        <v>3.3721000000000001</v>
      </c>
      <c r="AZ2" s="283">
        <v>0.36969999999999997</v>
      </c>
      <c r="BB2" s="283">
        <v>0.78129999999999999</v>
      </c>
      <c r="BC2" s="283">
        <v>2.1425000000000001</v>
      </c>
      <c r="BD2" s="283">
        <v>1.2278</v>
      </c>
      <c r="BE2" s="283">
        <v>0.49930000000000002</v>
      </c>
      <c r="BF2" s="283">
        <v>0.1555</v>
      </c>
      <c r="BG2" s="283">
        <v>0.14680000000000001</v>
      </c>
      <c r="BH2" s="283">
        <v>0.14810000000000001</v>
      </c>
      <c r="BI2" s="283">
        <v>0.42059999999999997</v>
      </c>
      <c r="BJ2" s="283">
        <v>7.4700000000000003E-2</v>
      </c>
      <c r="BK2" s="283">
        <v>0.1358</v>
      </c>
      <c r="BL2" s="283">
        <v>0.36059999999999998</v>
      </c>
      <c r="BN2" s="283">
        <v>0.1739</v>
      </c>
      <c r="BO2" s="283">
        <v>0.16830000000000001</v>
      </c>
      <c r="BQ2" s="283">
        <v>1.5862000000000001</v>
      </c>
      <c r="BR2" s="283">
        <v>1.1856</v>
      </c>
      <c r="BS2" s="283">
        <v>0.78069999999999995</v>
      </c>
      <c r="BU2" s="283">
        <v>2.0870000000000002</v>
      </c>
      <c r="BV2" s="283">
        <v>1.1154999999999999</v>
      </c>
      <c r="BW2" s="283">
        <v>0.38080000000000003</v>
      </c>
      <c r="BX2" s="283">
        <v>0.39810000000000001</v>
      </c>
      <c r="BY2" s="283">
        <v>0.30959999999999999</v>
      </c>
      <c r="BZ2" s="283">
        <v>0.24010000000000001</v>
      </c>
      <c r="CA2" s="283">
        <v>0.33579999999999999</v>
      </c>
      <c r="CB2" s="283">
        <v>0.39660000000000001</v>
      </c>
      <c r="CC2" s="283">
        <v>0.2646</v>
      </c>
      <c r="CD2" s="283">
        <v>0.40400000000000003</v>
      </c>
      <c r="CE2" s="283">
        <v>0.39550000000000002</v>
      </c>
      <c r="CG2" s="283">
        <v>0.19359999999999999</v>
      </c>
      <c r="CH2" s="283">
        <v>0.35449999999999998</v>
      </c>
      <c r="CI2" s="283">
        <v>2.0171000000000001</v>
      </c>
      <c r="CJ2" s="283">
        <v>-1.4718</v>
      </c>
      <c r="CK2" s="283">
        <v>-0.63449999999999995</v>
      </c>
      <c r="CM2" s="283">
        <v>-4.5270999999999999</v>
      </c>
      <c r="CN2" s="283">
        <v>-0.46260000000000001</v>
      </c>
      <c r="CO2" s="283">
        <v>-0.37930000000000003</v>
      </c>
      <c r="CP2" s="283">
        <v>0.2112</v>
      </c>
      <c r="CQ2" s="283">
        <v>0.26400000000000001</v>
      </c>
      <c r="CR2" s="283">
        <v>-0.188</v>
      </c>
      <c r="CS2" s="283">
        <v>-0.14349999999999999</v>
      </c>
      <c r="CT2" s="283">
        <v>-0.41599999999999998</v>
      </c>
      <c r="CU2" s="283">
        <v>0.1235</v>
      </c>
      <c r="CV2" s="283">
        <v>0.64659999999999995</v>
      </c>
      <c r="CW2" s="283">
        <v>-0.26479999999999998</v>
      </c>
      <c r="CY2" s="283">
        <v>-0.14280000000000001</v>
      </c>
      <c r="CZ2" s="283">
        <v>0.57250000000000001</v>
      </c>
      <c r="DA2" s="283">
        <v>1.2081999999999999</v>
      </c>
      <c r="DB2" s="283">
        <v>1.4339</v>
      </c>
      <c r="DC2" s="283">
        <v>2.1273</v>
      </c>
      <c r="DE2" s="283">
        <v>1.3574999999999999</v>
      </c>
      <c r="DF2" s="283">
        <v>0.78369999999999995</v>
      </c>
      <c r="DG2" s="283">
        <v>0.82250000000000001</v>
      </c>
      <c r="DH2" s="283">
        <v>1.4694</v>
      </c>
      <c r="DI2" s="283">
        <v>1.3516999999999999</v>
      </c>
      <c r="DJ2" s="283">
        <v>0.68079999999999996</v>
      </c>
      <c r="DK2" s="283">
        <v>1.0247999999999999</v>
      </c>
      <c r="DL2" s="283">
        <v>0.63539999999999996</v>
      </c>
      <c r="DM2" s="283">
        <v>1.0137</v>
      </c>
      <c r="DN2" s="283">
        <v>1.3272999999999999</v>
      </c>
      <c r="DO2" s="283">
        <v>1.0661</v>
      </c>
      <c r="DQ2" s="283">
        <v>0.9778</v>
      </c>
      <c r="DR2" s="283">
        <v>1.3604000000000001</v>
      </c>
      <c r="DS2" s="283">
        <v>1.1612</v>
      </c>
      <c r="DT2" s="283">
        <v>1.2211000000000001</v>
      </c>
      <c r="DU2" s="283">
        <v>1.3002</v>
      </c>
      <c r="DW2" s="283">
        <v>0.95269999999999999</v>
      </c>
      <c r="DX2" s="283">
        <v>1.0018</v>
      </c>
      <c r="DY2" s="283">
        <v>1.8726</v>
      </c>
      <c r="DZ2" s="283">
        <v>2.4211999999999998</v>
      </c>
      <c r="EA2" s="283">
        <v>2.4108999999999998</v>
      </c>
      <c r="EB2" s="283">
        <v>1.6126</v>
      </c>
      <c r="EC2" s="283">
        <v>1.9829000000000001</v>
      </c>
      <c r="ED2" s="283">
        <v>1.8542000000000001</v>
      </c>
      <c r="EE2" s="283">
        <v>1.8822000000000001</v>
      </c>
      <c r="EF2" s="283">
        <v>1.8395999999999999</v>
      </c>
      <c r="EG2" s="283">
        <v>2.2909999999999999</v>
      </c>
      <c r="EI2" s="283">
        <v>1.931</v>
      </c>
      <c r="EJ2" s="283">
        <v>2.2869999999999999</v>
      </c>
      <c r="EL2" s="283">
        <v>1.7476</v>
      </c>
      <c r="EM2" s="283">
        <v>0.89070000000000005</v>
      </c>
      <c r="EN2" s="283">
        <v>1.1494</v>
      </c>
      <c r="EP2" s="283">
        <v>1.6147</v>
      </c>
      <c r="EQ2" s="283">
        <v>0.94040000000000001</v>
      </c>
      <c r="ER2" s="283">
        <v>0.18190000000000001</v>
      </c>
      <c r="ES2" s="283">
        <v>0.11210000000000001</v>
      </c>
      <c r="ET2" s="283">
        <v>0.1515</v>
      </c>
      <c r="EU2" s="283">
        <v>0.1041</v>
      </c>
      <c r="EV2" s="283">
        <v>0.12590000000000001</v>
      </c>
      <c r="EW2" s="283">
        <v>0.1318</v>
      </c>
      <c r="EX2" s="283">
        <v>0.13339999999999999</v>
      </c>
      <c r="EY2" s="283">
        <v>0.17199999999999999</v>
      </c>
      <c r="EZ2" s="283">
        <v>0.14360000000000001</v>
      </c>
      <c r="FB2" s="283">
        <v>0.1065</v>
      </c>
      <c r="FC2" s="283">
        <v>0.1527</v>
      </c>
      <c r="FD2" s="283">
        <v>2.1612</v>
      </c>
      <c r="FE2" s="283">
        <v>1.0392999999999999</v>
      </c>
      <c r="FF2" s="283">
        <v>0.68630000000000002</v>
      </c>
      <c r="FH2" s="283">
        <v>2.9087000000000001</v>
      </c>
      <c r="FI2" s="283">
        <v>1.2236</v>
      </c>
      <c r="FJ2" s="283">
        <v>0.19359999999999999</v>
      </c>
      <c r="FK2" s="283">
        <v>0.1532</v>
      </c>
      <c r="FL2" s="283">
        <v>0.12529999999999999</v>
      </c>
      <c r="FM2" s="283">
        <v>8.9599999999999999E-2</v>
      </c>
      <c r="FN2" s="283">
        <v>0.1474</v>
      </c>
      <c r="FO2" s="283">
        <v>0.18260000000000001</v>
      </c>
      <c r="FP2" s="283">
        <v>0.1583</v>
      </c>
      <c r="FQ2" s="283">
        <v>0.2165</v>
      </c>
      <c r="FR2" s="283">
        <v>0.1797</v>
      </c>
      <c r="FT2" s="283">
        <v>7.4399999999999994E-2</v>
      </c>
      <c r="FU2" s="283">
        <v>0.1469</v>
      </c>
      <c r="FV2" s="283">
        <v>1.2591000000000001</v>
      </c>
      <c r="FW2" s="283">
        <v>1.4160999999999999</v>
      </c>
      <c r="FX2" s="283">
        <v>0.64590000000000003</v>
      </c>
      <c r="FZ2" s="283">
        <v>2.1806000000000001</v>
      </c>
      <c r="GA2" s="283">
        <v>1.1880999999999999</v>
      </c>
      <c r="GB2" s="283">
        <v>0.1968</v>
      </c>
      <c r="GC2" s="283">
        <v>0.3165</v>
      </c>
      <c r="GD2" s="283">
        <v>0.17780000000000001</v>
      </c>
      <c r="GE2" s="283">
        <v>0.15629999999999999</v>
      </c>
      <c r="GF2" s="283">
        <v>0.2235</v>
      </c>
      <c r="GG2" s="283">
        <v>0.27529999999999999</v>
      </c>
      <c r="GH2" s="283">
        <v>0.1138</v>
      </c>
      <c r="GI2" s="283">
        <v>0.2223</v>
      </c>
      <c r="GJ2" s="283">
        <v>0.26390000000000002</v>
      </c>
      <c r="GL2" s="283">
        <v>0.1019</v>
      </c>
      <c r="GM2" s="283">
        <v>0.22209999999999999</v>
      </c>
    </row>
    <row r="3" spans="1:195">
      <c r="A3" s="71">
        <v>45293</v>
      </c>
      <c r="B3" s="283">
        <v>13.049099999999999</v>
      </c>
      <c r="C3" s="283">
        <v>12.8636</v>
      </c>
      <c r="D3" s="283">
        <v>12.974399999999999</v>
      </c>
      <c r="E3" s="283">
        <v>12.8149</v>
      </c>
      <c r="F3" s="283">
        <v>13.013</v>
      </c>
      <c r="G3" s="283">
        <v>13.0197</v>
      </c>
      <c r="H3" s="283">
        <v>12.874499999999999</v>
      </c>
      <c r="I3" s="283">
        <v>10.6256</v>
      </c>
      <c r="J3" s="283">
        <v>12.950900000000001</v>
      </c>
      <c r="L3" s="283">
        <v>12.952500000000001</v>
      </c>
      <c r="M3" s="283">
        <v>13.112</v>
      </c>
      <c r="N3" s="283">
        <v>6.1475999999999997</v>
      </c>
      <c r="O3" s="283">
        <v>0.60829999999999995</v>
      </c>
      <c r="P3" s="283">
        <v>1.3013999999999999</v>
      </c>
      <c r="R3" s="283">
        <v>1.9074</v>
      </c>
      <c r="S3" s="283">
        <v>0.98919999999999997</v>
      </c>
      <c r="T3" s="283">
        <v>0.70020000000000004</v>
      </c>
      <c r="U3" s="283">
        <v>8.0699999999999994E-2</v>
      </c>
      <c r="V3" s="283">
        <v>0.13289999999999999</v>
      </c>
      <c r="W3" s="283">
        <v>0.1139</v>
      </c>
      <c r="X3" s="283">
        <v>0.1326</v>
      </c>
      <c r="Y3" s="283">
        <v>0.1021</v>
      </c>
      <c r="Z3" s="283">
        <v>0.1246</v>
      </c>
      <c r="AA3" s="283">
        <v>0.22509999999999999</v>
      </c>
      <c r="AB3" s="283">
        <v>0.1308</v>
      </c>
      <c r="AD3" s="283">
        <v>0.11799999999999999</v>
      </c>
      <c r="AE3" s="283">
        <v>0.1323</v>
      </c>
      <c r="AF3" s="283">
        <v>6.0346000000000002</v>
      </c>
      <c r="AG3" s="283">
        <v>1.0988</v>
      </c>
      <c r="AH3" s="283">
        <v>0.47560000000000002</v>
      </c>
      <c r="AJ3" s="283">
        <v>2.0078999999999998</v>
      </c>
      <c r="AK3" s="283">
        <v>1.3121</v>
      </c>
      <c r="AL3" s="283">
        <v>0.9254</v>
      </c>
      <c r="AM3" s="283">
        <v>0.2175</v>
      </c>
      <c r="AN3" s="283">
        <v>0.1245</v>
      </c>
      <c r="AO3" s="283">
        <v>0.15329999999999999</v>
      </c>
      <c r="AP3" s="283">
        <v>0.19800000000000001</v>
      </c>
      <c r="AQ3" s="283">
        <v>0.26179999999999998</v>
      </c>
      <c r="AR3" s="283">
        <v>0.17100000000000001</v>
      </c>
      <c r="AS3" s="283">
        <v>0.19259999999999999</v>
      </c>
      <c r="AT3" s="283">
        <v>0.22120000000000001</v>
      </c>
      <c r="AV3" s="283">
        <v>9.5899999999999999E-2</v>
      </c>
      <c r="AW3" s="283">
        <v>0.1686</v>
      </c>
      <c r="AX3" s="283">
        <v>8.3445</v>
      </c>
      <c r="AY3" s="283">
        <v>3.3733</v>
      </c>
      <c r="AZ3" s="283">
        <v>0.37019999999999997</v>
      </c>
      <c r="BB3" s="283">
        <v>0.78080000000000005</v>
      </c>
      <c r="BC3" s="283">
        <v>2.1482999999999999</v>
      </c>
      <c r="BD3" s="283">
        <v>1.2245999999999999</v>
      </c>
      <c r="BE3" s="283">
        <v>0.49780000000000002</v>
      </c>
      <c r="BF3" s="283">
        <v>0.15529999999999999</v>
      </c>
      <c r="BG3" s="283">
        <v>0.14680000000000001</v>
      </c>
      <c r="BH3" s="283">
        <v>0.14760000000000001</v>
      </c>
      <c r="BI3" s="283">
        <v>0.41949999999999998</v>
      </c>
      <c r="BJ3" s="283">
        <v>7.4700000000000003E-2</v>
      </c>
      <c r="BK3" s="283">
        <v>0.13550000000000001</v>
      </c>
      <c r="BL3" s="283">
        <v>0.3609</v>
      </c>
      <c r="BN3" s="283">
        <v>0.17349999999999999</v>
      </c>
      <c r="BO3" s="283">
        <v>0.16800000000000001</v>
      </c>
      <c r="BQ3" s="283">
        <v>1.5849</v>
      </c>
      <c r="BR3" s="283">
        <v>1.1977</v>
      </c>
      <c r="BS3" s="283">
        <v>0.78120000000000001</v>
      </c>
      <c r="BU3" s="283">
        <v>2.1135000000000002</v>
      </c>
      <c r="BV3" s="283">
        <v>1.1274999999999999</v>
      </c>
      <c r="BW3" s="283">
        <v>0.37919999999999998</v>
      </c>
      <c r="BX3" s="283">
        <v>0.3982</v>
      </c>
      <c r="BY3" s="283">
        <v>0.30869999999999997</v>
      </c>
      <c r="BZ3" s="283">
        <v>0.2392</v>
      </c>
      <c r="CA3" s="283">
        <v>0.33250000000000002</v>
      </c>
      <c r="CB3" s="283">
        <v>0.3952</v>
      </c>
      <c r="CC3" s="283">
        <v>0.25619999999999998</v>
      </c>
      <c r="CD3" s="283">
        <v>0.40089999999999998</v>
      </c>
      <c r="CE3" s="283">
        <v>0.39369999999999999</v>
      </c>
      <c r="CG3" s="283">
        <v>0.18970000000000001</v>
      </c>
      <c r="CH3" s="283">
        <v>0.34920000000000001</v>
      </c>
      <c r="CI3" s="283">
        <v>1.7055</v>
      </c>
      <c r="CJ3" s="283">
        <v>-0.68310000000000004</v>
      </c>
      <c r="CK3" s="283">
        <v>-0.29849999999999999</v>
      </c>
      <c r="CM3" s="283">
        <v>-2.7105000000000001</v>
      </c>
      <c r="CN3" s="283">
        <v>-0.58169999999999999</v>
      </c>
      <c r="CO3" s="283">
        <v>-0.45279999999999998</v>
      </c>
      <c r="CP3" s="283">
        <v>0.14080000000000001</v>
      </c>
      <c r="CQ3" s="283">
        <v>0.1716</v>
      </c>
      <c r="CR3" s="283">
        <v>-0.26550000000000001</v>
      </c>
      <c r="CS3" s="283">
        <v>-0.20610000000000001</v>
      </c>
      <c r="CT3" s="283">
        <v>-0.57469999999999999</v>
      </c>
      <c r="CU3" s="283">
        <v>5.6099999999999997E-2</v>
      </c>
      <c r="CV3" s="283">
        <v>0.56899999999999995</v>
      </c>
      <c r="CW3" s="283">
        <v>-0.29609999999999997</v>
      </c>
      <c r="CY3" s="283">
        <v>-0.2099</v>
      </c>
      <c r="CZ3" s="283">
        <v>0.50900000000000001</v>
      </c>
      <c r="DA3" s="283">
        <v>1.2397</v>
      </c>
      <c r="DB3" s="283">
        <v>1.486</v>
      </c>
      <c r="DC3" s="283">
        <v>2.2860999999999998</v>
      </c>
      <c r="DE3" s="283">
        <v>1.3601000000000001</v>
      </c>
      <c r="DF3" s="283">
        <v>0.75619999999999998</v>
      </c>
      <c r="DG3" s="283">
        <v>0.751</v>
      </c>
      <c r="DH3" s="283">
        <v>1.3714</v>
      </c>
      <c r="DI3" s="283">
        <v>1.2549999999999999</v>
      </c>
      <c r="DJ3" s="283">
        <v>0.60580000000000001</v>
      </c>
      <c r="DK3" s="283">
        <v>0.92279999999999995</v>
      </c>
      <c r="DL3" s="283">
        <v>0.54900000000000004</v>
      </c>
      <c r="DM3" s="283">
        <v>0.93289999999999995</v>
      </c>
      <c r="DN3" s="283">
        <v>1.2392000000000001</v>
      </c>
      <c r="DO3" s="283">
        <v>0.98080000000000001</v>
      </c>
      <c r="DQ3" s="283">
        <v>0.91110000000000002</v>
      </c>
      <c r="DR3" s="283">
        <v>1.2969999999999999</v>
      </c>
      <c r="DS3" s="283">
        <v>1.1772</v>
      </c>
      <c r="DT3" s="283">
        <v>1.2216</v>
      </c>
      <c r="DU3" s="283">
        <v>1.3271999999999999</v>
      </c>
      <c r="DW3" s="283">
        <v>0.95760000000000001</v>
      </c>
      <c r="DX3" s="283">
        <v>1.0022</v>
      </c>
      <c r="DY3" s="283">
        <v>1.7983</v>
      </c>
      <c r="DZ3" s="283">
        <v>2.3165</v>
      </c>
      <c r="EA3" s="283">
        <v>2.3104</v>
      </c>
      <c r="EB3" s="283">
        <v>1.5276000000000001</v>
      </c>
      <c r="EC3" s="283">
        <v>1.8963000000000001</v>
      </c>
      <c r="ED3" s="283">
        <v>1.7407999999999999</v>
      </c>
      <c r="EE3" s="283">
        <v>1.7895000000000001</v>
      </c>
      <c r="EF3" s="283">
        <v>1.7645999999999999</v>
      </c>
      <c r="EG3" s="283">
        <v>2.1922000000000001</v>
      </c>
      <c r="EI3" s="283">
        <v>1.8428</v>
      </c>
      <c r="EJ3" s="283">
        <v>2.1873</v>
      </c>
      <c r="EL3" s="283">
        <v>1.7705</v>
      </c>
      <c r="EM3" s="283">
        <v>0.92359999999999998</v>
      </c>
      <c r="EN3" s="283">
        <v>1.167</v>
      </c>
      <c r="EP3" s="283">
        <v>1.6576</v>
      </c>
      <c r="EQ3" s="283">
        <v>0.97389999999999999</v>
      </c>
      <c r="ER3" s="283">
        <v>0.18160000000000001</v>
      </c>
      <c r="ES3" s="283">
        <v>0.11219999999999999</v>
      </c>
      <c r="ET3" s="283">
        <v>0.1502</v>
      </c>
      <c r="EU3" s="283">
        <v>0.1026</v>
      </c>
      <c r="EV3" s="283">
        <v>0.1215</v>
      </c>
      <c r="EW3" s="283">
        <v>0.12870000000000001</v>
      </c>
      <c r="EX3" s="283">
        <v>0.1222</v>
      </c>
      <c r="EY3" s="283">
        <v>0.16789999999999999</v>
      </c>
      <c r="EZ3" s="283">
        <v>0.14130000000000001</v>
      </c>
      <c r="FB3" s="283">
        <v>0.1013</v>
      </c>
      <c r="FC3" s="283">
        <v>0.14499999999999999</v>
      </c>
      <c r="FD3" s="283">
        <v>2.1391</v>
      </c>
      <c r="FE3" s="283">
        <v>1.0387</v>
      </c>
      <c r="FF3" s="283">
        <v>0.68049999999999999</v>
      </c>
      <c r="FH3" s="283">
        <v>2.9087999999999998</v>
      </c>
      <c r="FI3" s="283">
        <v>1.2174</v>
      </c>
      <c r="FJ3" s="283">
        <v>0.193</v>
      </c>
      <c r="FK3" s="283">
        <v>0.1532</v>
      </c>
      <c r="FL3" s="283">
        <v>0.12540000000000001</v>
      </c>
      <c r="FM3" s="283">
        <v>9.0200000000000002E-2</v>
      </c>
      <c r="FN3" s="283">
        <v>0.1474</v>
      </c>
      <c r="FO3" s="283">
        <v>0.1842</v>
      </c>
      <c r="FP3" s="283">
        <v>0.1583</v>
      </c>
      <c r="FQ3" s="283">
        <v>0.2165</v>
      </c>
      <c r="FR3" s="283">
        <v>0.1797</v>
      </c>
      <c r="FT3" s="283">
        <v>7.4399999999999994E-2</v>
      </c>
      <c r="FU3" s="283">
        <v>0.14760000000000001</v>
      </c>
      <c r="FV3" s="283">
        <v>1.2498</v>
      </c>
      <c r="FW3" s="283">
        <v>1.4165000000000001</v>
      </c>
      <c r="FX3" s="283">
        <v>0.64570000000000005</v>
      </c>
      <c r="FZ3" s="283">
        <v>2.1793</v>
      </c>
      <c r="GA3" s="283">
        <v>1.1879</v>
      </c>
      <c r="GB3" s="283">
        <v>0.1953</v>
      </c>
      <c r="GC3" s="283">
        <v>0.31659999999999999</v>
      </c>
      <c r="GD3" s="283">
        <v>0.17780000000000001</v>
      </c>
      <c r="GE3" s="283">
        <v>0.15629999999999999</v>
      </c>
      <c r="GF3" s="283">
        <v>0.2235</v>
      </c>
      <c r="GG3" s="283">
        <v>0.27539999999999998</v>
      </c>
      <c r="GH3" s="283">
        <v>0.1138</v>
      </c>
      <c r="GI3" s="283">
        <v>0.2223</v>
      </c>
      <c r="GJ3" s="283">
        <v>0.26379999999999998</v>
      </c>
      <c r="GL3" s="283">
        <v>0.10199999999999999</v>
      </c>
      <c r="GM3" s="283">
        <v>0.22209999999999999</v>
      </c>
    </row>
    <row r="4" spans="1:195">
      <c r="A4" s="71">
        <v>45294</v>
      </c>
      <c r="B4" s="283">
        <v>13.033099999999999</v>
      </c>
      <c r="C4" s="283">
        <v>12.856</v>
      </c>
      <c r="D4" s="283">
        <v>12.9718</v>
      </c>
      <c r="E4" s="283">
        <v>12.808999999999999</v>
      </c>
      <c r="F4" s="283">
        <v>13.0121</v>
      </c>
      <c r="G4" s="283">
        <v>13.0457</v>
      </c>
      <c r="H4" s="283">
        <v>12.8812</v>
      </c>
      <c r="I4" s="283">
        <v>10.8346</v>
      </c>
      <c r="J4" s="283">
        <v>12.9483</v>
      </c>
      <c r="L4" s="283">
        <v>12.9559</v>
      </c>
      <c r="M4" s="283">
        <v>13.1137</v>
      </c>
      <c r="N4" s="283">
        <v>6.4710000000000001</v>
      </c>
      <c r="O4" s="283">
        <v>0.63290000000000002</v>
      </c>
      <c r="P4" s="283">
        <v>1.3146</v>
      </c>
      <c r="R4" s="283">
        <v>2.0899000000000001</v>
      </c>
      <c r="S4" s="283">
        <v>0.99719999999999998</v>
      </c>
      <c r="T4" s="283">
        <v>0.69689999999999996</v>
      </c>
      <c r="U4" s="283">
        <v>8.0299999999999996E-2</v>
      </c>
      <c r="V4" s="283">
        <v>0.12809999999999999</v>
      </c>
      <c r="W4" s="283">
        <v>0.1077</v>
      </c>
      <c r="X4" s="283">
        <v>0.12690000000000001</v>
      </c>
      <c r="Y4" s="283">
        <v>9.7500000000000003E-2</v>
      </c>
      <c r="Z4" s="283">
        <v>0.11219999999999999</v>
      </c>
      <c r="AA4" s="283">
        <v>0.22009999999999999</v>
      </c>
      <c r="AB4" s="283">
        <v>0.1239</v>
      </c>
      <c r="AD4" s="283">
        <v>0.1053</v>
      </c>
      <c r="AE4" s="283">
        <v>0.12429999999999999</v>
      </c>
      <c r="AF4" s="283">
        <v>5.9972000000000003</v>
      </c>
      <c r="AG4" s="283">
        <v>1.0991</v>
      </c>
      <c r="AH4" s="283">
        <v>0.47370000000000001</v>
      </c>
      <c r="AJ4" s="283">
        <v>1.9789000000000001</v>
      </c>
      <c r="AK4" s="283">
        <v>1.3123</v>
      </c>
      <c r="AL4" s="283">
        <v>0.92100000000000004</v>
      </c>
      <c r="AM4" s="283">
        <v>0.21729999999999999</v>
      </c>
      <c r="AN4" s="283">
        <v>0.1239</v>
      </c>
      <c r="AO4" s="283">
        <v>0.15359999999999999</v>
      </c>
      <c r="AP4" s="283">
        <v>0.19769999999999999</v>
      </c>
      <c r="AQ4" s="283">
        <v>0.26150000000000001</v>
      </c>
      <c r="AR4" s="283">
        <v>0.17080000000000001</v>
      </c>
      <c r="AS4" s="283">
        <v>0.18940000000000001</v>
      </c>
      <c r="AT4" s="283">
        <v>0.22090000000000001</v>
      </c>
      <c r="AV4" s="283">
        <v>9.5699999999999993E-2</v>
      </c>
      <c r="AW4" s="283">
        <v>0.16830000000000001</v>
      </c>
      <c r="AX4" s="283">
        <v>8.3363999999999994</v>
      </c>
      <c r="AY4" s="283">
        <v>3.3679000000000001</v>
      </c>
      <c r="AZ4" s="283">
        <v>0.37169999999999997</v>
      </c>
      <c r="BB4" s="283">
        <v>0.78120000000000001</v>
      </c>
      <c r="BC4" s="283">
        <v>2.1560000000000001</v>
      </c>
      <c r="BD4" s="283">
        <v>1.2215</v>
      </c>
      <c r="BE4" s="283">
        <v>0.49609999999999999</v>
      </c>
      <c r="BF4" s="283">
        <v>0.15529999999999999</v>
      </c>
      <c r="BG4" s="283">
        <v>0.14649999999999999</v>
      </c>
      <c r="BH4" s="283">
        <v>0.14729999999999999</v>
      </c>
      <c r="BI4" s="283">
        <v>0.4178</v>
      </c>
      <c r="BJ4" s="283">
        <v>7.4399999999999994E-2</v>
      </c>
      <c r="BK4" s="283">
        <v>0.13519999999999999</v>
      </c>
      <c r="BL4" s="283">
        <v>0.3609</v>
      </c>
      <c r="BN4" s="283">
        <v>0.17299999999999999</v>
      </c>
      <c r="BO4" s="283">
        <v>0.16739999999999999</v>
      </c>
      <c r="BQ4" s="283">
        <v>1.5901000000000001</v>
      </c>
      <c r="BR4" s="283">
        <v>1.2022999999999999</v>
      </c>
      <c r="BS4" s="283">
        <v>0.77929999999999999</v>
      </c>
      <c r="BU4" s="283">
        <v>2.1417000000000002</v>
      </c>
      <c r="BV4" s="283">
        <v>1.1489</v>
      </c>
      <c r="BW4" s="283">
        <v>0.37780000000000002</v>
      </c>
      <c r="BX4" s="283">
        <v>0.39779999999999999</v>
      </c>
      <c r="BY4" s="283">
        <v>0.30630000000000002</v>
      </c>
      <c r="BZ4" s="283">
        <v>0.23760000000000001</v>
      </c>
      <c r="CA4" s="283">
        <v>0.33090000000000003</v>
      </c>
      <c r="CB4" s="283">
        <v>0.39300000000000002</v>
      </c>
      <c r="CC4" s="283">
        <v>0.25030000000000002</v>
      </c>
      <c r="CD4" s="283">
        <v>0.3952</v>
      </c>
      <c r="CE4" s="283">
        <v>0.39150000000000001</v>
      </c>
      <c r="CG4" s="283">
        <v>0.1845</v>
      </c>
      <c r="CH4" s="283">
        <v>0.34079999999999999</v>
      </c>
      <c r="CI4" s="283">
        <v>1.7367999999999999</v>
      </c>
      <c r="CJ4" s="283">
        <v>-0.18049999999999999</v>
      </c>
      <c r="CK4" s="283">
        <v>-6.0400000000000002E-2</v>
      </c>
      <c r="CM4" s="283">
        <v>-1.6298999999999999</v>
      </c>
      <c r="CN4" s="283">
        <v>-0.95960000000000001</v>
      </c>
      <c r="CO4" s="283">
        <v>-0.57289999999999996</v>
      </c>
      <c r="CP4" s="283">
        <v>5.2999999999999999E-2</v>
      </c>
      <c r="CQ4" s="283">
        <v>4.5900000000000003E-2</v>
      </c>
      <c r="CR4" s="283">
        <v>-0.32990000000000003</v>
      </c>
      <c r="CS4" s="283">
        <v>-0.29360000000000003</v>
      </c>
      <c r="CT4" s="283">
        <v>-0.76070000000000004</v>
      </c>
      <c r="CU4" s="283">
        <v>-5.16E-2</v>
      </c>
      <c r="CV4" s="283">
        <v>0.49759999999999999</v>
      </c>
      <c r="CW4" s="283">
        <v>-0.40910000000000002</v>
      </c>
      <c r="CY4" s="283">
        <v>-0.30530000000000002</v>
      </c>
      <c r="CZ4" s="283">
        <v>0.42630000000000001</v>
      </c>
      <c r="DA4" s="283">
        <v>1.2751999999999999</v>
      </c>
      <c r="DB4" s="283">
        <v>1.5504</v>
      </c>
      <c r="DC4" s="283">
        <v>2.6827000000000001</v>
      </c>
      <c r="DE4" s="283">
        <v>1.4404999999999999</v>
      </c>
      <c r="DF4" s="283">
        <v>0.71960000000000002</v>
      </c>
      <c r="DG4" s="283">
        <v>0.63670000000000004</v>
      </c>
      <c r="DH4" s="283">
        <v>1.26</v>
      </c>
      <c r="DI4" s="283">
        <v>1.1106</v>
      </c>
      <c r="DJ4" s="283">
        <v>0.49930000000000002</v>
      </c>
      <c r="DK4" s="283">
        <v>0.81269999999999998</v>
      </c>
      <c r="DL4" s="283">
        <v>0.41399999999999998</v>
      </c>
      <c r="DM4" s="283">
        <v>0.81440000000000001</v>
      </c>
      <c r="DN4" s="283">
        <v>1.1514</v>
      </c>
      <c r="DO4" s="283">
        <v>0.85240000000000005</v>
      </c>
      <c r="DQ4" s="283">
        <v>0.79930000000000001</v>
      </c>
      <c r="DR4" s="283">
        <v>1.1846000000000001</v>
      </c>
      <c r="DS4" s="283">
        <v>1.1835</v>
      </c>
      <c r="DT4" s="283">
        <v>1.2441</v>
      </c>
      <c r="DU4" s="283">
        <v>1.3573</v>
      </c>
      <c r="DW4" s="283">
        <v>0.95979999999999999</v>
      </c>
      <c r="DX4" s="283">
        <v>0.98280000000000001</v>
      </c>
      <c r="DY4" s="283">
        <v>1.6786000000000001</v>
      </c>
      <c r="DZ4" s="283">
        <v>2.1979000000000002</v>
      </c>
      <c r="EA4" s="283">
        <v>2.1865000000000001</v>
      </c>
      <c r="EB4" s="283">
        <v>1.4182999999999999</v>
      </c>
      <c r="EC4" s="283">
        <v>1.7667999999999999</v>
      </c>
      <c r="ED4" s="283">
        <v>1.6109</v>
      </c>
      <c r="EE4" s="283">
        <v>1.6682999999999999</v>
      </c>
      <c r="EF4" s="283">
        <v>1.6676</v>
      </c>
      <c r="EG4" s="283">
        <v>2.0629</v>
      </c>
      <c r="EI4" s="283">
        <v>1.7374000000000001</v>
      </c>
      <c r="EJ4" s="283">
        <v>2.0989</v>
      </c>
      <c r="EL4" s="283">
        <v>1.8152999999999999</v>
      </c>
      <c r="EM4" s="283">
        <v>0.92920000000000003</v>
      </c>
      <c r="EN4" s="283">
        <v>1.1698</v>
      </c>
      <c r="EP4" s="283">
        <v>1.7189000000000001</v>
      </c>
      <c r="EQ4" s="283">
        <v>1.0264</v>
      </c>
      <c r="ER4" s="283">
        <v>0.1812</v>
      </c>
      <c r="ES4" s="283">
        <v>0.1115</v>
      </c>
      <c r="ET4" s="283">
        <v>0.1469</v>
      </c>
      <c r="EU4" s="283">
        <v>9.98E-2</v>
      </c>
      <c r="EV4" s="283">
        <v>0.12</v>
      </c>
      <c r="EW4" s="283">
        <v>0.12559999999999999</v>
      </c>
      <c r="EX4" s="283">
        <v>0.1143</v>
      </c>
      <c r="EY4" s="283">
        <v>0.16209999999999999</v>
      </c>
      <c r="EZ4" s="283">
        <v>0.1376</v>
      </c>
      <c r="FB4" s="283">
        <v>9.4299999999999995E-2</v>
      </c>
      <c r="FC4" s="283">
        <v>0.1341</v>
      </c>
      <c r="FD4" s="283">
        <v>2.1217999999999999</v>
      </c>
      <c r="FE4" s="283">
        <v>1.0386</v>
      </c>
      <c r="FF4" s="283">
        <v>0.68089999999999995</v>
      </c>
      <c r="FH4" s="283">
        <v>2.8708</v>
      </c>
      <c r="FI4" s="283">
        <v>1.2114</v>
      </c>
      <c r="FJ4" s="283">
        <v>0.193</v>
      </c>
      <c r="FK4" s="283">
        <v>0.1532</v>
      </c>
      <c r="FL4" s="283">
        <v>0.1255</v>
      </c>
      <c r="FM4" s="283">
        <v>9.0899999999999995E-2</v>
      </c>
      <c r="FN4" s="283">
        <v>0.14749999999999999</v>
      </c>
      <c r="FO4" s="283">
        <v>0.18429999999999999</v>
      </c>
      <c r="FP4" s="283">
        <v>0.1583</v>
      </c>
      <c r="FQ4" s="283">
        <v>0.21379999999999999</v>
      </c>
      <c r="FR4" s="283">
        <v>0.1797</v>
      </c>
      <c r="FT4" s="283">
        <v>7.4499999999999997E-2</v>
      </c>
      <c r="FU4" s="283">
        <v>0.14829999999999999</v>
      </c>
      <c r="FV4" s="283">
        <v>1.24</v>
      </c>
      <c r="FW4" s="283">
        <v>1.4217</v>
      </c>
      <c r="FX4" s="283">
        <v>0.64529999999999998</v>
      </c>
      <c r="FZ4" s="283">
        <v>2.1777000000000002</v>
      </c>
      <c r="GA4" s="283">
        <v>1.1951000000000001</v>
      </c>
      <c r="GB4" s="283">
        <v>0.1938</v>
      </c>
      <c r="GC4" s="283">
        <v>0.31680000000000003</v>
      </c>
      <c r="GD4" s="283">
        <v>0.17780000000000001</v>
      </c>
      <c r="GE4" s="283">
        <v>0.15629999999999999</v>
      </c>
      <c r="GF4" s="283">
        <v>0.2228</v>
      </c>
      <c r="GG4" s="283">
        <v>0.27550000000000002</v>
      </c>
      <c r="GH4" s="283">
        <v>0.1138</v>
      </c>
      <c r="GI4" s="283">
        <v>0.2223</v>
      </c>
      <c r="GJ4" s="283">
        <v>0.2646</v>
      </c>
      <c r="GL4" s="283">
        <v>0.1021</v>
      </c>
      <c r="GM4" s="283">
        <v>0.22140000000000001</v>
      </c>
    </row>
    <row r="5" spans="1:195">
      <c r="A5" s="71">
        <v>45295</v>
      </c>
      <c r="B5" s="283">
        <v>13.090999999999999</v>
      </c>
      <c r="C5" s="283">
        <v>12.901300000000001</v>
      </c>
      <c r="D5" s="283">
        <v>13.0474</v>
      </c>
      <c r="E5" s="283">
        <v>12.851000000000001</v>
      </c>
      <c r="F5" s="283">
        <v>13.059200000000001</v>
      </c>
      <c r="G5" s="283">
        <v>13.0717</v>
      </c>
      <c r="H5" s="283">
        <v>12.9643</v>
      </c>
      <c r="I5" s="283">
        <v>10.791</v>
      </c>
      <c r="J5" s="283">
        <v>12.998699999999999</v>
      </c>
      <c r="L5" s="283">
        <v>13.007099999999999</v>
      </c>
      <c r="M5" s="283">
        <v>13.1448</v>
      </c>
      <c r="N5" s="283">
        <v>6.6879</v>
      </c>
      <c r="O5" s="283">
        <v>0.63329999999999997</v>
      </c>
      <c r="P5" s="283">
        <v>1.2445999999999999</v>
      </c>
      <c r="R5" s="283">
        <v>2.1431</v>
      </c>
      <c r="S5" s="283">
        <v>1.0621</v>
      </c>
      <c r="T5" s="283">
        <v>0.69769999999999999</v>
      </c>
      <c r="U5" s="283">
        <v>7.8799999999999995E-2</v>
      </c>
      <c r="V5" s="283">
        <v>0.12180000000000001</v>
      </c>
      <c r="W5" s="283">
        <v>0.1043</v>
      </c>
      <c r="X5" s="283">
        <v>0.1245</v>
      </c>
      <c r="Y5" s="283">
        <v>9.7799999999999998E-2</v>
      </c>
      <c r="Z5" s="283">
        <v>0.1087</v>
      </c>
      <c r="AA5" s="283">
        <v>0.21360000000000001</v>
      </c>
      <c r="AB5" s="283">
        <v>0.1221</v>
      </c>
      <c r="AD5" s="283">
        <v>9.9699999999999997E-2</v>
      </c>
      <c r="AE5" s="283">
        <v>0.1149</v>
      </c>
      <c r="AF5" s="283">
        <v>5.9798</v>
      </c>
      <c r="AG5" s="283">
        <v>1.0971</v>
      </c>
      <c r="AH5" s="283">
        <v>0.47420000000000001</v>
      </c>
      <c r="AJ5" s="283">
        <v>1.9905999999999999</v>
      </c>
      <c r="AK5" s="283">
        <v>1.3106</v>
      </c>
      <c r="AL5" s="283">
        <v>0.9194</v>
      </c>
      <c r="AM5" s="283">
        <v>0.2167</v>
      </c>
      <c r="AN5" s="283">
        <v>0.1235</v>
      </c>
      <c r="AO5" s="283">
        <v>0.1537</v>
      </c>
      <c r="AP5" s="283">
        <v>0.1976</v>
      </c>
      <c r="AQ5" s="283">
        <v>0.26050000000000001</v>
      </c>
      <c r="AR5" s="283">
        <v>0.1706</v>
      </c>
      <c r="AS5" s="283">
        <v>0.18970000000000001</v>
      </c>
      <c r="AT5" s="283">
        <v>0.22090000000000001</v>
      </c>
      <c r="AV5" s="283">
        <v>9.5299999999999996E-2</v>
      </c>
      <c r="AW5" s="283">
        <v>0.16850000000000001</v>
      </c>
      <c r="AX5" s="283">
        <v>8.3262999999999998</v>
      </c>
      <c r="AY5" s="283">
        <v>3.3702999999999999</v>
      </c>
      <c r="AZ5" s="283">
        <v>0.3715</v>
      </c>
      <c r="BB5" s="283">
        <v>0.78359999999999996</v>
      </c>
      <c r="BC5" s="283">
        <v>2.16</v>
      </c>
      <c r="BD5" s="283">
        <v>1.2171000000000001</v>
      </c>
      <c r="BE5" s="283">
        <v>0.49390000000000001</v>
      </c>
      <c r="BF5" s="283">
        <v>0.1547</v>
      </c>
      <c r="BG5" s="283">
        <v>0.1462</v>
      </c>
      <c r="BH5" s="283">
        <v>0.14649999999999999</v>
      </c>
      <c r="BI5" s="283">
        <v>0.41620000000000001</v>
      </c>
      <c r="BJ5" s="283">
        <v>7.4200000000000002E-2</v>
      </c>
      <c r="BK5" s="283">
        <v>0.13519999999999999</v>
      </c>
      <c r="BL5" s="283">
        <v>0.36059999999999998</v>
      </c>
      <c r="BN5" s="283">
        <v>0.17249999999999999</v>
      </c>
      <c r="BO5" s="283">
        <v>0.16700000000000001</v>
      </c>
      <c r="BQ5" s="283">
        <v>1.5963000000000001</v>
      </c>
      <c r="BR5" s="283">
        <v>1.2064999999999999</v>
      </c>
      <c r="BS5" s="283">
        <v>0.77359999999999995</v>
      </c>
      <c r="BU5" s="283">
        <v>2.1373000000000002</v>
      </c>
      <c r="BV5" s="283">
        <v>1.1766000000000001</v>
      </c>
      <c r="BW5" s="283">
        <v>0.377</v>
      </c>
      <c r="BX5" s="283">
        <v>0.39760000000000001</v>
      </c>
      <c r="BY5" s="283">
        <v>0.30349999999999999</v>
      </c>
      <c r="BZ5" s="283">
        <v>0.23619999999999999</v>
      </c>
      <c r="CA5" s="283">
        <v>0.32950000000000002</v>
      </c>
      <c r="CB5" s="283">
        <v>0.39229999999999998</v>
      </c>
      <c r="CC5" s="283">
        <v>0.2485</v>
      </c>
      <c r="CD5" s="283">
        <v>0.39100000000000001</v>
      </c>
      <c r="CE5" s="283">
        <v>0.39100000000000001</v>
      </c>
      <c r="CG5" s="283">
        <v>0.183</v>
      </c>
      <c r="CH5" s="283">
        <v>0.33229999999999998</v>
      </c>
      <c r="CI5" s="283">
        <v>1.9570000000000001</v>
      </c>
      <c r="CJ5" s="283">
        <v>0.1431</v>
      </c>
      <c r="CK5" s="283">
        <v>0.1724</v>
      </c>
      <c r="CM5" s="283">
        <v>-1.3943000000000001</v>
      </c>
      <c r="CN5" s="283">
        <v>-1.3009999999999999</v>
      </c>
      <c r="CO5" s="283">
        <v>-0.64380000000000004</v>
      </c>
      <c r="CP5" s="283">
        <v>-4.7399999999999998E-2</v>
      </c>
      <c r="CQ5" s="283">
        <v>-8.3599999999999994E-2</v>
      </c>
      <c r="CR5" s="283">
        <v>-0.32900000000000001</v>
      </c>
      <c r="CS5" s="283">
        <v>-0.33100000000000002</v>
      </c>
      <c r="CT5" s="283">
        <v>-0.4849</v>
      </c>
      <c r="CU5" s="283">
        <v>-9.8000000000000004E-2</v>
      </c>
      <c r="CV5" s="283">
        <v>0.39629999999999999</v>
      </c>
      <c r="CW5" s="283">
        <v>-0.42499999999999999</v>
      </c>
      <c r="CY5" s="283">
        <v>-0.2843</v>
      </c>
      <c r="CZ5" s="283">
        <v>0.32669999999999999</v>
      </c>
      <c r="DA5" s="283">
        <v>1.4166000000000001</v>
      </c>
      <c r="DB5" s="283">
        <v>1.6415</v>
      </c>
      <c r="DC5" s="283">
        <v>3.2791000000000001</v>
      </c>
      <c r="DE5" s="283">
        <v>1.5048999999999999</v>
      </c>
      <c r="DF5" s="283">
        <v>0.66749999999999998</v>
      </c>
      <c r="DG5" s="283">
        <v>0.54900000000000004</v>
      </c>
      <c r="DH5" s="283">
        <v>1.1488</v>
      </c>
      <c r="DI5" s="283">
        <v>0.99019999999999997</v>
      </c>
      <c r="DJ5" s="283">
        <v>0.38750000000000001</v>
      </c>
      <c r="DK5" s="283">
        <v>0.69979999999999998</v>
      </c>
      <c r="DL5" s="283">
        <v>0.30199999999999999</v>
      </c>
      <c r="DM5" s="283">
        <v>0.71840000000000004</v>
      </c>
      <c r="DN5" s="283">
        <v>1.0692999999999999</v>
      </c>
      <c r="DO5" s="283">
        <v>0.72909999999999997</v>
      </c>
      <c r="DQ5" s="283">
        <v>0.71060000000000001</v>
      </c>
      <c r="DR5" s="283">
        <v>1.0924</v>
      </c>
      <c r="DS5" s="283">
        <v>1.2197</v>
      </c>
      <c r="DT5" s="283">
        <v>1.2445999999999999</v>
      </c>
      <c r="DU5" s="283">
        <v>1.3937999999999999</v>
      </c>
      <c r="DW5" s="283">
        <v>0.96589999999999998</v>
      </c>
      <c r="DX5" s="283">
        <v>0.97019999999999995</v>
      </c>
      <c r="DY5" s="283">
        <v>1.5774999999999999</v>
      </c>
      <c r="DZ5" s="283">
        <v>2.0625</v>
      </c>
      <c r="EA5" s="283">
        <v>2.0428999999999999</v>
      </c>
      <c r="EB5" s="283">
        <v>1.2932999999999999</v>
      </c>
      <c r="EC5" s="283">
        <v>1.6571</v>
      </c>
      <c r="ED5" s="283">
        <v>1.4657</v>
      </c>
      <c r="EE5" s="283">
        <v>1.5539000000000001</v>
      </c>
      <c r="EF5" s="283">
        <v>1.5741000000000001</v>
      </c>
      <c r="EG5" s="283">
        <v>1.9267000000000001</v>
      </c>
      <c r="EI5" s="283">
        <v>1.6295999999999999</v>
      </c>
      <c r="EJ5" s="283">
        <v>1.9859</v>
      </c>
      <c r="EL5" s="283">
        <v>1.8347</v>
      </c>
      <c r="EM5" s="283">
        <v>0.94589999999999996</v>
      </c>
      <c r="EN5" s="283">
        <v>1.1382000000000001</v>
      </c>
      <c r="EP5" s="283">
        <v>1.7004999999999999</v>
      </c>
      <c r="EQ5" s="283">
        <v>1.1173</v>
      </c>
      <c r="ER5" s="283">
        <v>0.18110000000000001</v>
      </c>
      <c r="ES5" s="283">
        <v>0.11169999999999999</v>
      </c>
      <c r="ET5" s="283">
        <v>0.1431</v>
      </c>
      <c r="EU5" s="283">
        <v>9.8699999999999996E-2</v>
      </c>
      <c r="EV5" s="283">
        <v>0.1181</v>
      </c>
      <c r="EW5" s="283">
        <v>0.12570000000000001</v>
      </c>
      <c r="EX5" s="283">
        <v>0.1119</v>
      </c>
      <c r="EY5" s="283">
        <v>0.1565</v>
      </c>
      <c r="EZ5" s="283">
        <v>0.1371</v>
      </c>
      <c r="FB5" s="283">
        <v>9.1999999999999998E-2</v>
      </c>
      <c r="FC5" s="283">
        <v>0.12280000000000001</v>
      </c>
      <c r="FD5" s="283">
        <v>2.1263000000000001</v>
      </c>
      <c r="FE5" s="283">
        <v>1.0388999999999999</v>
      </c>
      <c r="FF5" s="283">
        <v>0.68340000000000001</v>
      </c>
      <c r="FH5" s="283">
        <v>2.8662999999999998</v>
      </c>
      <c r="FI5" s="283">
        <v>1.2169000000000001</v>
      </c>
      <c r="FJ5" s="283">
        <v>0.1933</v>
      </c>
      <c r="FK5" s="283">
        <v>0.15329999999999999</v>
      </c>
      <c r="FL5" s="283">
        <v>0.1255</v>
      </c>
      <c r="FM5" s="283">
        <v>9.0899999999999995E-2</v>
      </c>
      <c r="FN5" s="283">
        <v>0.14749999999999999</v>
      </c>
      <c r="FO5" s="283">
        <v>0.18360000000000001</v>
      </c>
      <c r="FP5" s="283">
        <v>0.15840000000000001</v>
      </c>
      <c r="FQ5" s="283">
        <v>0.21379999999999999</v>
      </c>
      <c r="FR5" s="283">
        <v>0.18049999999999999</v>
      </c>
      <c r="FT5" s="283">
        <v>7.46E-2</v>
      </c>
      <c r="FU5" s="283">
        <v>0.14829999999999999</v>
      </c>
      <c r="FV5" s="283">
        <v>1.2385999999999999</v>
      </c>
      <c r="FW5" s="283">
        <v>1.4185000000000001</v>
      </c>
      <c r="FX5" s="283">
        <v>0.64700000000000002</v>
      </c>
      <c r="FZ5" s="283">
        <v>2.1760000000000002</v>
      </c>
      <c r="GA5" s="283">
        <v>1.1916</v>
      </c>
      <c r="GB5" s="283">
        <v>0.19270000000000001</v>
      </c>
      <c r="GC5" s="283">
        <v>0.31619999999999998</v>
      </c>
      <c r="GD5" s="283">
        <v>0.1779</v>
      </c>
      <c r="GE5" s="283">
        <v>0.15559999999999999</v>
      </c>
      <c r="GF5" s="283">
        <v>0.22289999999999999</v>
      </c>
      <c r="GG5" s="283">
        <v>0.27489999999999998</v>
      </c>
      <c r="GH5" s="283">
        <v>0.1138</v>
      </c>
      <c r="GI5" s="283">
        <v>0.2223</v>
      </c>
      <c r="GJ5" s="283">
        <v>0.26390000000000002</v>
      </c>
      <c r="GL5" s="283">
        <v>0.1022</v>
      </c>
      <c r="GM5" s="283">
        <v>0.22140000000000001</v>
      </c>
    </row>
    <row r="6" spans="1:195">
      <c r="A6" s="71">
        <v>45296</v>
      </c>
      <c r="B6" s="283">
        <v>13.073399999999999</v>
      </c>
      <c r="C6" s="283">
        <v>12.877000000000001</v>
      </c>
      <c r="D6" s="283">
        <v>13.018000000000001</v>
      </c>
      <c r="E6" s="283">
        <v>12.8384</v>
      </c>
      <c r="F6" s="283">
        <v>13.049099999999999</v>
      </c>
      <c r="G6" s="283">
        <v>13.035600000000001</v>
      </c>
      <c r="H6" s="283">
        <v>12.9156</v>
      </c>
      <c r="I6" s="283">
        <v>10.811999999999999</v>
      </c>
      <c r="J6" s="283">
        <v>12.9735</v>
      </c>
      <c r="L6" s="283">
        <v>12.982799999999999</v>
      </c>
      <c r="M6" s="283">
        <v>13.1188</v>
      </c>
      <c r="N6" s="283">
        <v>5.7760999999999996</v>
      </c>
      <c r="O6" s="283">
        <v>0.59350000000000003</v>
      </c>
      <c r="P6" s="283">
        <v>1.1386000000000001</v>
      </c>
      <c r="R6" s="283">
        <v>1.7158</v>
      </c>
      <c r="S6" s="283">
        <v>1.1323000000000001</v>
      </c>
      <c r="T6" s="283">
        <v>0.72909999999999997</v>
      </c>
      <c r="U6" s="283">
        <v>8.1600000000000006E-2</v>
      </c>
      <c r="V6" s="283">
        <v>0.12659999999999999</v>
      </c>
      <c r="W6" s="283">
        <v>0.12620000000000001</v>
      </c>
      <c r="X6" s="283">
        <v>0.1376</v>
      </c>
      <c r="Y6" s="283">
        <v>0.11119999999999999</v>
      </c>
      <c r="Z6" s="283">
        <v>0.12720000000000001</v>
      </c>
      <c r="AA6" s="283">
        <v>0.21560000000000001</v>
      </c>
      <c r="AB6" s="283">
        <v>0.1429</v>
      </c>
      <c r="AD6" s="283">
        <v>0.12570000000000001</v>
      </c>
      <c r="AE6" s="283">
        <v>0.12620000000000001</v>
      </c>
      <c r="AF6" s="283">
        <v>5.9645000000000001</v>
      </c>
      <c r="AG6" s="283">
        <v>1.0982000000000001</v>
      </c>
      <c r="AH6" s="283">
        <v>0.47370000000000001</v>
      </c>
      <c r="AJ6" s="283">
        <v>1.9696</v>
      </c>
      <c r="AK6" s="283">
        <v>1.3088</v>
      </c>
      <c r="AL6" s="283">
        <v>0.93200000000000005</v>
      </c>
      <c r="AM6" s="283">
        <v>0.2185</v>
      </c>
      <c r="AN6" s="283">
        <v>0.12429999999999999</v>
      </c>
      <c r="AO6" s="283">
        <v>0.15629999999999999</v>
      </c>
      <c r="AP6" s="283">
        <v>0.19889999999999999</v>
      </c>
      <c r="AQ6" s="283">
        <v>0.26240000000000002</v>
      </c>
      <c r="AR6" s="283">
        <v>0.1716</v>
      </c>
      <c r="AS6" s="283">
        <v>0.189</v>
      </c>
      <c r="AT6" s="283">
        <v>0.2225</v>
      </c>
      <c r="AV6" s="283">
        <v>9.6000000000000002E-2</v>
      </c>
      <c r="AW6" s="283">
        <v>0.17</v>
      </c>
      <c r="AX6" s="283">
        <v>8.2995000000000001</v>
      </c>
      <c r="AY6" s="283">
        <v>3.3719000000000001</v>
      </c>
      <c r="AZ6" s="283">
        <v>0.37180000000000002</v>
      </c>
      <c r="BB6" s="283">
        <v>0.78139999999999998</v>
      </c>
      <c r="BC6" s="283">
        <v>2.169</v>
      </c>
      <c r="BD6" s="283">
        <v>1.2185999999999999</v>
      </c>
      <c r="BE6" s="283">
        <v>0.49469999999999997</v>
      </c>
      <c r="BF6" s="283">
        <v>0.15509999999999999</v>
      </c>
      <c r="BG6" s="283">
        <v>0.14680000000000001</v>
      </c>
      <c r="BH6" s="283">
        <v>0.1467</v>
      </c>
      <c r="BI6" s="283">
        <v>0.41710000000000003</v>
      </c>
      <c r="BJ6" s="283">
        <v>7.4399999999999994E-2</v>
      </c>
      <c r="BK6" s="283">
        <v>0.1351</v>
      </c>
      <c r="BL6" s="283">
        <v>0.36209999999999998</v>
      </c>
      <c r="BN6" s="283">
        <v>0.1729</v>
      </c>
      <c r="BO6" s="283">
        <v>0.16689999999999999</v>
      </c>
      <c r="BQ6" s="283">
        <v>1.5548</v>
      </c>
      <c r="BR6" s="283">
        <v>1.1836</v>
      </c>
      <c r="BS6" s="283">
        <v>0.76780000000000004</v>
      </c>
      <c r="BU6" s="283">
        <v>1.9961</v>
      </c>
      <c r="BV6" s="283">
        <v>1.1544000000000001</v>
      </c>
      <c r="BW6" s="283">
        <v>0.38069999999999998</v>
      </c>
      <c r="BX6" s="283">
        <v>0.3987</v>
      </c>
      <c r="BY6" s="283">
        <v>0.30640000000000001</v>
      </c>
      <c r="BZ6" s="283">
        <v>0.24490000000000001</v>
      </c>
      <c r="CA6" s="283">
        <v>0.33689999999999998</v>
      </c>
      <c r="CB6" s="283">
        <v>0.39910000000000001</v>
      </c>
      <c r="CC6" s="283">
        <v>0.25790000000000002</v>
      </c>
      <c r="CD6" s="283">
        <v>0.39329999999999998</v>
      </c>
      <c r="CE6" s="283">
        <v>0.40050000000000002</v>
      </c>
      <c r="CG6" s="283">
        <v>0.19700000000000001</v>
      </c>
      <c r="CH6" s="283">
        <v>0.34699999999999998</v>
      </c>
      <c r="CI6" s="283">
        <v>-0.17280000000000001</v>
      </c>
      <c r="CJ6" s="283">
        <v>-1.3509</v>
      </c>
      <c r="CK6" s="283">
        <v>-0.40739999999999998</v>
      </c>
      <c r="CM6" s="283">
        <v>-5.3579999999999997</v>
      </c>
      <c r="CN6" s="283">
        <v>-0.43569999999999998</v>
      </c>
      <c r="CO6" s="283">
        <v>2.53E-2</v>
      </c>
      <c r="CP6" s="283">
        <v>0.20250000000000001</v>
      </c>
      <c r="CQ6" s="283">
        <v>9.01E-2</v>
      </c>
      <c r="CR6" s="283">
        <v>-0.1464</v>
      </c>
      <c r="CS6" s="283">
        <v>-0.14990000000000001</v>
      </c>
      <c r="CT6" s="283">
        <v>-0.22109999999999999</v>
      </c>
      <c r="CU6" s="283">
        <v>3.8800000000000001E-2</v>
      </c>
      <c r="CV6" s="283">
        <v>0.498</v>
      </c>
      <c r="CW6" s="283">
        <v>-0.19539999999999999</v>
      </c>
      <c r="CY6" s="283">
        <v>-9.2899999999999996E-2</v>
      </c>
      <c r="CZ6" s="283">
        <v>0.44850000000000001</v>
      </c>
      <c r="DA6" s="283">
        <v>1.5452999999999999</v>
      </c>
      <c r="DB6" s="283">
        <v>1.4832000000000001</v>
      </c>
      <c r="DC6" s="283">
        <v>2.4762</v>
      </c>
      <c r="DE6" s="283">
        <v>1.2959000000000001</v>
      </c>
      <c r="DF6" s="283">
        <v>0.79159999999999997</v>
      </c>
      <c r="DG6" s="283">
        <v>0.86829999999999996</v>
      </c>
      <c r="DH6" s="283">
        <v>1.2494000000000001</v>
      </c>
      <c r="DI6" s="283">
        <v>1.0975999999999999</v>
      </c>
      <c r="DJ6" s="283">
        <v>0.56189999999999996</v>
      </c>
      <c r="DK6" s="283">
        <v>0.84240000000000004</v>
      </c>
      <c r="DL6" s="283">
        <v>0.44319999999999998</v>
      </c>
      <c r="DM6" s="283">
        <v>0.83250000000000002</v>
      </c>
      <c r="DN6" s="283">
        <v>1.1069</v>
      </c>
      <c r="DO6" s="283">
        <v>0.92420000000000002</v>
      </c>
      <c r="DQ6" s="283">
        <v>0.85409999999999997</v>
      </c>
      <c r="DR6" s="283">
        <v>1.1675</v>
      </c>
      <c r="DS6" s="283">
        <v>1.2439</v>
      </c>
      <c r="DT6" s="283">
        <v>1.2372000000000001</v>
      </c>
      <c r="DU6" s="283">
        <v>1.3403</v>
      </c>
      <c r="DW6" s="283">
        <v>0.92779999999999996</v>
      </c>
      <c r="DX6" s="283">
        <v>0.9929</v>
      </c>
      <c r="DY6" s="283">
        <v>1.7110000000000001</v>
      </c>
      <c r="DZ6" s="283">
        <v>2.0876000000000001</v>
      </c>
      <c r="EA6" s="283">
        <v>2.0463</v>
      </c>
      <c r="EB6" s="283">
        <v>1.3754999999999999</v>
      </c>
      <c r="EC6" s="283">
        <v>1.6874</v>
      </c>
      <c r="ED6" s="283">
        <v>1.5266999999999999</v>
      </c>
      <c r="EE6" s="283">
        <v>1.5805</v>
      </c>
      <c r="EF6" s="283">
        <v>1.5607</v>
      </c>
      <c r="EG6" s="283">
        <v>1.9799</v>
      </c>
      <c r="EI6" s="283">
        <v>1.6821999999999999</v>
      </c>
      <c r="EJ6" s="283">
        <v>1.994</v>
      </c>
      <c r="EL6" s="283">
        <v>1.6941999999999999</v>
      </c>
      <c r="EM6" s="283">
        <v>0.88390000000000002</v>
      </c>
      <c r="EN6" s="283">
        <v>1.0881000000000001</v>
      </c>
      <c r="EP6" s="283">
        <v>1.4501999999999999</v>
      </c>
      <c r="EQ6" s="283">
        <v>1.0543</v>
      </c>
      <c r="ER6" s="283">
        <v>0.18440000000000001</v>
      </c>
      <c r="ES6" s="283">
        <v>0.11269999999999999</v>
      </c>
      <c r="ET6" s="283">
        <v>0.1464</v>
      </c>
      <c r="EU6" s="283">
        <v>0.10879999999999999</v>
      </c>
      <c r="EV6" s="283">
        <v>0.1275</v>
      </c>
      <c r="EW6" s="283">
        <v>0.13450000000000001</v>
      </c>
      <c r="EX6" s="283">
        <v>0.1241</v>
      </c>
      <c r="EY6" s="283">
        <v>0.1603</v>
      </c>
      <c r="EZ6" s="283">
        <v>0.14879999999999999</v>
      </c>
      <c r="FB6" s="283">
        <v>0.1105</v>
      </c>
      <c r="FC6" s="283">
        <v>0.1411</v>
      </c>
      <c r="FD6" s="283">
        <v>2.1147</v>
      </c>
      <c r="FE6" s="283">
        <v>1.0331999999999999</v>
      </c>
      <c r="FF6" s="283">
        <v>0.68100000000000005</v>
      </c>
      <c r="FH6" s="283">
        <v>2.8458000000000001</v>
      </c>
      <c r="FI6" s="283">
        <v>1.2161</v>
      </c>
      <c r="FJ6" s="283">
        <v>0.1946</v>
      </c>
      <c r="FK6" s="283">
        <v>0.153</v>
      </c>
      <c r="FL6" s="283">
        <v>0.12540000000000001</v>
      </c>
      <c r="FM6" s="283">
        <v>9.1999999999999998E-2</v>
      </c>
      <c r="FN6" s="283">
        <v>0.14810000000000001</v>
      </c>
      <c r="FO6" s="283">
        <v>0.1842</v>
      </c>
      <c r="FP6" s="283">
        <v>0.159</v>
      </c>
      <c r="FQ6" s="283">
        <v>0.21379999999999999</v>
      </c>
      <c r="FR6" s="283">
        <v>0.18110000000000001</v>
      </c>
      <c r="FT6" s="283">
        <v>7.51E-2</v>
      </c>
      <c r="FU6" s="283">
        <v>0.1489</v>
      </c>
      <c r="FV6" s="283">
        <v>1.2379</v>
      </c>
      <c r="FW6" s="283">
        <v>1.4217</v>
      </c>
      <c r="FX6" s="283">
        <v>0.64980000000000004</v>
      </c>
      <c r="FZ6" s="283">
        <v>2.17</v>
      </c>
      <c r="GA6" s="283">
        <v>1.1904999999999999</v>
      </c>
      <c r="GB6" s="283">
        <v>0.19350000000000001</v>
      </c>
      <c r="GC6" s="283">
        <v>0.31690000000000002</v>
      </c>
      <c r="GD6" s="283">
        <v>0.17860000000000001</v>
      </c>
      <c r="GE6" s="283">
        <v>0.15629999999999999</v>
      </c>
      <c r="GF6" s="283">
        <v>0.22289999999999999</v>
      </c>
      <c r="GG6" s="283">
        <v>0.27479999999999999</v>
      </c>
      <c r="GH6" s="283">
        <v>0.1138</v>
      </c>
      <c r="GI6" s="283">
        <v>0.22159999999999999</v>
      </c>
      <c r="GJ6" s="283">
        <v>0.26450000000000001</v>
      </c>
      <c r="GL6" s="283">
        <v>0.1021</v>
      </c>
      <c r="GM6" s="283">
        <v>0.22220000000000001</v>
      </c>
    </row>
    <row r="7" spans="1:195">
      <c r="A7" s="71">
        <v>45297</v>
      </c>
      <c r="B7" s="283">
        <v>13.0952</v>
      </c>
      <c r="C7" s="283">
        <v>12.892099999999999</v>
      </c>
      <c r="D7" s="283">
        <v>13.0466</v>
      </c>
      <c r="E7" s="283">
        <v>12.844200000000001</v>
      </c>
      <c r="F7" s="283">
        <v>13.0566</v>
      </c>
      <c r="G7" s="283">
        <v>13.098599999999999</v>
      </c>
      <c r="H7" s="283">
        <v>12.942500000000001</v>
      </c>
      <c r="I7" s="283">
        <v>10.7171</v>
      </c>
      <c r="J7" s="283">
        <v>12.9802</v>
      </c>
      <c r="L7" s="283">
        <v>13.0021</v>
      </c>
      <c r="M7" s="283">
        <v>13.1431</v>
      </c>
      <c r="N7" s="283">
        <v>4.9378000000000002</v>
      </c>
      <c r="O7" s="283">
        <v>0.53949999999999998</v>
      </c>
      <c r="P7" s="283">
        <v>1.081</v>
      </c>
      <c r="R7" s="283">
        <v>1.5609999999999999</v>
      </c>
      <c r="S7" s="283">
        <v>1.2654000000000001</v>
      </c>
      <c r="T7" s="283">
        <v>0.74819999999999998</v>
      </c>
      <c r="U7" s="283">
        <v>8.3099999999999993E-2</v>
      </c>
      <c r="V7" s="283">
        <v>0.12870000000000001</v>
      </c>
      <c r="W7" s="283">
        <v>0.1515</v>
      </c>
      <c r="X7" s="283">
        <v>0.15409999999999999</v>
      </c>
      <c r="Y7" s="283">
        <v>0.11899999999999999</v>
      </c>
      <c r="Z7" s="283">
        <v>0.15060000000000001</v>
      </c>
      <c r="AA7" s="283">
        <v>0.21690000000000001</v>
      </c>
      <c r="AB7" s="283">
        <v>0.16470000000000001</v>
      </c>
      <c r="AD7" s="283">
        <v>0.13900000000000001</v>
      </c>
      <c r="AE7" s="283">
        <v>0.13009999999999999</v>
      </c>
      <c r="AF7" s="283">
        <v>5.8998999999999997</v>
      </c>
      <c r="AG7" s="283">
        <v>1.0974999999999999</v>
      </c>
      <c r="AH7" s="283">
        <v>0.47270000000000001</v>
      </c>
      <c r="AJ7" s="283">
        <v>1.9498</v>
      </c>
      <c r="AK7" s="283">
        <v>1.3085</v>
      </c>
      <c r="AL7" s="283">
        <v>0.93210000000000004</v>
      </c>
      <c r="AM7" s="283">
        <v>0.21920000000000001</v>
      </c>
      <c r="AN7" s="283">
        <v>0.1246</v>
      </c>
      <c r="AO7" s="283">
        <v>0.158</v>
      </c>
      <c r="AP7" s="283">
        <v>0.19969999999999999</v>
      </c>
      <c r="AQ7" s="283">
        <v>0.26369999999999999</v>
      </c>
      <c r="AR7" s="283">
        <v>0.17230000000000001</v>
      </c>
      <c r="AS7" s="283">
        <v>0.18820000000000001</v>
      </c>
      <c r="AT7" s="283">
        <v>0.22420000000000001</v>
      </c>
      <c r="AV7" s="283">
        <v>9.6500000000000002E-2</v>
      </c>
      <c r="AW7" s="283">
        <v>0.17130000000000001</v>
      </c>
      <c r="AX7" s="283">
        <v>8.2814999999999994</v>
      </c>
      <c r="AY7" s="283">
        <v>3.3704999999999998</v>
      </c>
      <c r="AZ7" s="283">
        <v>0.372</v>
      </c>
      <c r="BB7" s="283">
        <v>0.77569999999999995</v>
      </c>
      <c r="BC7" s="283">
        <v>2.1781999999999999</v>
      </c>
      <c r="BD7" s="283">
        <v>1.2210000000000001</v>
      </c>
      <c r="BE7" s="283">
        <v>0.49509999999999998</v>
      </c>
      <c r="BF7" s="283">
        <v>0.15559999999999999</v>
      </c>
      <c r="BG7" s="283">
        <v>0.1474</v>
      </c>
      <c r="BH7" s="283">
        <v>0.1469</v>
      </c>
      <c r="BI7" s="283">
        <v>0.41830000000000001</v>
      </c>
      <c r="BJ7" s="283">
        <v>7.4499999999999997E-2</v>
      </c>
      <c r="BK7" s="283">
        <v>0.13450000000000001</v>
      </c>
      <c r="BL7" s="283">
        <v>0.3644</v>
      </c>
      <c r="BN7" s="283">
        <v>0.1734</v>
      </c>
      <c r="BO7" s="283">
        <v>0.1673</v>
      </c>
      <c r="BQ7" s="283">
        <v>1.4984</v>
      </c>
      <c r="BR7" s="283">
        <v>1.1556999999999999</v>
      </c>
      <c r="BS7" s="283">
        <v>0.76339999999999997</v>
      </c>
      <c r="BU7" s="283">
        <v>1.8816999999999999</v>
      </c>
      <c r="BV7" s="283">
        <v>1.1638999999999999</v>
      </c>
      <c r="BW7" s="283">
        <v>0.38319999999999999</v>
      </c>
      <c r="BX7" s="283">
        <v>0.39939999999999998</v>
      </c>
      <c r="BY7" s="283">
        <v>0.30819999999999997</v>
      </c>
      <c r="BZ7" s="283">
        <v>0.25580000000000003</v>
      </c>
      <c r="CA7" s="283">
        <v>0.34560000000000002</v>
      </c>
      <c r="CB7" s="283">
        <v>0.40379999999999999</v>
      </c>
      <c r="CC7" s="283">
        <v>0.27539999999999998</v>
      </c>
      <c r="CD7" s="283">
        <v>0.39450000000000002</v>
      </c>
      <c r="CE7" s="283">
        <v>0.41039999999999999</v>
      </c>
      <c r="CG7" s="283">
        <v>0.20960000000000001</v>
      </c>
      <c r="CH7" s="283">
        <v>0.35260000000000002</v>
      </c>
      <c r="CI7" s="283">
        <v>-2.5160999999999998</v>
      </c>
      <c r="CJ7" s="283">
        <v>-4.1750999999999996</v>
      </c>
      <c r="CK7" s="283">
        <v>-1.1234</v>
      </c>
      <c r="CM7" s="283">
        <v>-834.43859999999995</v>
      </c>
      <c r="CN7" s="283">
        <v>-0.1885</v>
      </c>
      <c r="CO7" s="283">
        <v>0.18179999999999999</v>
      </c>
      <c r="CP7" s="283">
        <v>0.29420000000000002</v>
      </c>
      <c r="CQ7" s="283">
        <v>0.20499999999999999</v>
      </c>
      <c r="CR7" s="283">
        <v>-7.22E-2</v>
      </c>
      <c r="CS7" s="283">
        <v>-7.0499999999999993E-2</v>
      </c>
      <c r="CT7" s="283">
        <v>-0.1825</v>
      </c>
      <c r="CU7" s="283">
        <v>0.1474</v>
      </c>
      <c r="CV7" s="283">
        <v>0.58409999999999995</v>
      </c>
      <c r="CW7" s="283">
        <v>-0.1021</v>
      </c>
      <c r="CY7" s="283">
        <v>-6.9999999999999999E-4</v>
      </c>
      <c r="CZ7" s="283">
        <v>0.54149999999999998</v>
      </c>
      <c r="DA7" s="283">
        <v>1.5086999999999999</v>
      </c>
      <c r="DB7" s="283">
        <v>1.4326000000000001</v>
      </c>
      <c r="DC7" s="283">
        <v>2.1231</v>
      </c>
      <c r="DE7" s="283">
        <v>1.2450000000000001</v>
      </c>
      <c r="DF7" s="283">
        <v>0.83250000000000002</v>
      </c>
      <c r="DG7" s="283">
        <v>1.0076000000000001</v>
      </c>
      <c r="DH7" s="283">
        <v>1.3236000000000001</v>
      </c>
      <c r="DI7" s="283">
        <v>1.1837</v>
      </c>
      <c r="DJ7" s="283">
        <v>0.66779999999999995</v>
      </c>
      <c r="DK7" s="283">
        <v>0.92390000000000005</v>
      </c>
      <c r="DL7" s="283">
        <v>0.55759999999999998</v>
      </c>
      <c r="DM7" s="283">
        <v>0.91259999999999997</v>
      </c>
      <c r="DN7" s="283">
        <v>1.1668000000000001</v>
      </c>
      <c r="DO7" s="283">
        <v>1.0329999999999999</v>
      </c>
      <c r="DQ7" s="283">
        <v>0.93720000000000003</v>
      </c>
      <c r="DR7" s="283">
        <v>1.2408999999999999</v>
      </c>
      <c r="DS7" s="283">
        <v>1.2367999999999999</v>
      </c>
      <c r="DT7" s="283">
        <v>1.2184999999999999</v>
      </c>
      <c r="DU7" s="283">
        <v>1.3080000000000001</v>
      </c>
      <c r="DW7" s="283">
        <v>0.92220000000000002</v>
      </c>
      <c r="DX7" s="283">
        <v>1.0077</v>
      </c>
      <c r="DY7" s="283">
        <v>1.7911999999999999</v>
      </c>
      <c r="DZ7" s="283">
        <v>2.1198000000000001</v>
      </c>
      <c r="EA7" s="283">
        <v>2.0743999999999998</v>
      </c>
      <c r="EB7" s="283">
        <v>1.4482999999999999</v>
      </c>
      <c r="EC7" s="283">
        <v>1.7398</v>
      </c>
      <c r="ED7" s="283">
        <v>1.5859000000000001</v>
      </c>
      <c r="EE7" s="283">
        <v>1.6414</v>
      </c>
      <c r="EF7" s="283">
        <v>1.5992</v>
      </c>
      <c r="EG7" s="283">
        <v>2.0461</v>
      </c>
      <c r="EI7" s="283">
        <v>1.7342</v>
      </c>
      <c r="EJ7" s="283">
        <v>2.0305</v>
      </c>
      <c r="EL7" s="283">
        <v>1.5096000000000001</v>
      </c>
      <c r="EM7" s="283">
        <v>0.81289999999999996</v>
      </c>
      <c r="EN7" s="283">
        <v>1.0525</v>
      </c>
      <c r="EP7" s="283">
        <v>1.2689999999999999</v>
      </c>
      <c r="EQ7" s="283">
        <v>1.0893999999999999</v>
      </c>
      <c r="ER7" s="283">
        <v>0.18590000000000001</v>
      </c>
      <c r="ES7" s="283">
        <v>0.1132</v>
      </c>
      <c r="ET7" s="283">
        <v>0.1484</v>
      </c>
      <c r="EU7" s="283">
        <v>0.1231</v>
      </c>
      <c r="EV7" s="283">
        <v>0.13930000000000001</v>
      </c>
      <c r="EW7" s="283">
        <v>0.14099999999999999</v>
      </c>
      <c r="EX7" s="283">
        <v>0.1474</v>
      </c>
      <c r="EY7" s="283">
        <v>0.16170000000000001</v>
      </c>
      <c r="EZ7" s="283">
        <v>0.16159999999999999</v>
      </c>
      <c r="FB7" s="283">
        <v>0.12740000000000001</v>
      </c>
      <c r="FC7" s="283">
        <v>0.14829999999999999</v>
      </c>
      <c r="FD7" s="283">
        <v>2.1261000000000001</v>
      </c>
      <c r="FE7" s="283">
        <v>1.0387</v>
      </c>
      <c r="FF7" s="283">
        <v>0.68530000000000002</v>
      </c>
      <c r="FH7" s="283">
        <v>2.8473000000000002</v>
      </c>
      <c r="FI7" s="283">
        <v>1.2098</v>
      </c>
      <c r="FJ7" s="283">
        <v>0.19670000000000001</v>
      </c>
      <c r="FK7" s="283">
        <v>0.1537</v>
      </c>
      <c r="FL7" s="283">
        <v>0.12609999999999999</v>
      </c>
      <c r="FM7" s="283">
        <v>9.2499999999999999E-2</v>
      </c>
      <c r="FN7" s="283">
        <v>0.14799999999999999</v>
      </c>
      <c r="FO7" s="283">
        <v>0.184</v>
      </c>
      <c r="FP7" s="283">
        <v>0.15890000000000001</v>
      </c>
      <c r="FQ7" s="283">
        <v>0.21390000000000001</v>
      </c>
      <c r="FR7" s="283">
        <v>0.18090000000000001</v>
      </c>
      <c r="FT7" s="283">
        <v>7.51E-2</v>
      </c>
      <c r="FU7" s="283">
        <v>0.14949999999999999</v>
      </c>
      <c r="FV7" s="283">
        <v>1.2418</v>
      </c>
      <c r="FW7" s="283">
        <v>1.4218</v>
      </c>
      <c r="FX7" s="283">
        <v>0.64980000000000004</v>
      </c>
      <c r="FZ7" s="283">
        <v>2.1728000000000001</v>
      </c>
      <c r="GA7" s="283">
        <v>1.1931</v>
      </c>
      <c r="GB7" s="283">
        <v>0.19400000000000001</v>
      </c>
      <c r="GC7" s="283">
        <v>0.31680000000000003</v>
      </c>
      <c r="GD7" s="283">
        <v>0.17849999999999999</v>
      </c>
      <c r="GE7" s="283">
        <v>0.15620000000000001</v>
      </c>
      <c r="GF7" s="283">
        <v>0.2228</v>
      </c>
      <c r="GG7" s="283">
        <v>0.2747</v>
      </c>
      <c r="GH7" s="283">
        <v>0.1138</v>
      </c>
      <c r="GI7" s="283">
        <v>0.22170000000000001</v>
      </c>
      <c r="GJ7" s="283">
        <v>0.2651</v>
      </c>
      <c r="GL7" s="283">
        <v>0.10199999999999999</v>
      </c>
      <c r="GM7" s="283">
        <v>0.22220000000000001</v>
      </c>
    </row>
    <row r="8" spans="1:195">
      <c r="A8" s="71">
        <v>45298</v>
      </c>
      <c r="B8" s="283">
        <v>13.081</v>
      </c>
      <c r="C8" s="283">
        <v>12.882899999999999</v>
      </c>
      <c r="D8" s="283">
        <v>13.034000000000001</v>
      </c>
      <c r="E8" s="283">
        <v>12.8325</v>
      </c>
      <c r="F8" s="283">
        <v>13.0457</v>
      </c>
      <c r="G8" s="283">
        <v>13.1683</v>
      </c>
      <c r="H8" s="283">
        <v>12.951700000000001</v>
      </c>
      <c r="I8" s="283">
        <v>10.631500000000001</v>
      </c>
      <c r="J8" s="283">
        <v>12.984400000000001</v>
      </c>
      <c r="L8" s="283">
        <v>12.9937</v>
      </c>
      <c r="M8" s="283">
        <v>13.164099999999999</v>
      </c>
      <c r="N8" s="283">
        <v>4.3455000000000004</v>
      </c>
      <c r="O8" s="283">
        <v>0.52139999999999997</v>
      </c>
      <c r="P8" s="283">
        <v>1.0858000000000001</v>
      </c>
      <c r="R8" s="283">
        <v>1.5521</v>
      </c>
      <c r="S8" s="283">
        <v>1.3354999999999999</v>
      </c>
      <c r="T8" s="283">
        <v>0.75600000000000001</v>
      </c>
      <c r="U8" s="283">
        <v>8.4400000000000003E-2</v>
      </c>
      <c r="V8" s="283">
        <v>0.13020000000000001</v>
      </c>
      <c r="W8" s="283">
        <v>0.17399999999999999</v>
      </c>
      <c r="X8" s="283">
        <v>0.16189999999999999</v>
      </c>
      <c r="Y8" s="283">
        <v>0.11990000000000001</v>
      </c>
      <c r="Z8" s="283">
        <v>0.1542</v>
      </c>
      <c r="AA8" s="283">
        <v>0.21709999999999999</v>
      </c>
      <c r="AB8" s="283">
        <v>0.17530000000000001</v>
      </c>
      <c r="AD8" s="283">
        <v>0.1399</v>
      </c>
      <c r="AE8" s="283">
        <v>0.1313</v>
      </c>
      <c r="AF8" s="283">
        <v>5.8685999999999998</v>
      </c>
      <c r="AG8" s="283">
        <v>1.1039000000000001</v>
      </c>
      <c r="AH8" s="283">
        <v>0.47249999999999998</v>
      </c>
      <c r="AJ8" s="283">
        <v>1.9354</v>
      </c>
      <c r="AK8" s="283">
        <v>1.3091999999999999</v>
      </c>
      <c r="AL8" s="283">
        <v>0.93630000000000002</v>
      </c>
      <c r="AM8" s="283">
        <v>0.22109999999999999</v>
      </c>
      <c r="AN8" s="283">
        <v>0.12509999999999999</v>
      </c>
      <c r="AO8" s="283">
        <v>0.15959999999999999</v>
      </c>
      <c r="AP8" s="283">
        <v>0.20030000000000001</v>
      </c>
      <c r="AQ8" s="283">
        <v>0.26469999999999999</v>
      </c>
      <c r="AR8" s="283">
        <v>0.17319999999999999</v>
      </c>
      <c r="AS8" s="283">
        <v>0.18720000000000001</v>
      </c>
      <c r="AT8" s="283">
        <v>0.2253</v>
      </c>
      <c r="AV8" s="283">
        <v>9.6699999999999994E-2</v>
      </c>
      <c r="AW8" s="283">
        <v>0.1721</v>
      </c>
      <c r="AX8" s="283">
        <v>8.2515999999999998</v>
      </c>
      <c r="AY8" s="283">
        <v>3.37</v>
      </c>
      <c r="AZ8" s="283">
        <v>0.3725</v>
      </c>
      <c r="BB8" s="283">
        <v>0.7732</v>
      </c>
      <c r="BC8" s="283">
        <v>2.1901000000000002</v>
      </c>
      <c r="BD8" s="283">
        <v>1.2218</v>
      </c>
      <c r="BE8" s="283">
        <v>0.49580000000000002</v>
      </c>
      <c r="BF8" s="283">
        <v>0.15620000000000001</v>
      </c>
      <c r="BG8" s="283">
        <v>0.14810000000000001</v>
      </c>
      <c r="BH8" s="283">
        <v>0.14710000000000001</v>
      </c>
      <c r="BI8" s="283">
        <v>0.41930000000000001</v>
      </c>
      <c r="BJ8" s="283">
        <v>7.4499999999999997E-2</v>
      </c>
      <c r="BK8" s="283">
        <v>0.13439999999999999</v>
      </c>
      <c r="BL8" s="283">
        <v>0.36630000000000001</v>
      </c>
      <c r="BN8" s="283">
        <v>0.17380000000000001</v>
      </c>
      <c r="BO8" s="283">
        <v>0.16719999999999999</v>
      </c>
      <c r="BQ8" s="283">
        <v>1.4244000000000001</v>
      </c>
      <c r="BR8" s="283">
        <v>1.1389</v>
      </c>
      <c r="BS8" s="283">
        <v>0.76380000000000003</v>
      </c>
      <c r="BU8" s="283">
        <v>1.8917999999999999</v>
      </c>
      <c r="BV8" s="283">
        <v>1.1779999999999999</v>
      </c>
      <c r="BW8" s="283">
        <v>0.38500000000000001</v>
      </c>
      <c r="BX8" s="283">
        <v>0.40010000000000001</v>
      </c>
      <c r="BY8" s="283">
        <v>0.30919999999999997</v>
      </c>
      <c r="BZ8" s="283">
        <v>0.27029999999999998</v>
      </c>
      <c r="CA8" s="283">
        <v>0.3513</v>
      </c>
      <c r="CB8" s="283">
        <v>0.40479999999999999</v>
      </c>
      <c r="CC8" s="283">
        <v>0.27929999999999999</v>
      </c>
      <c r="CD8" s="283">
        <v>0.3957</v>
      </c>
      <c r="CE8" s="283">
        <v>0.41620000000000001</v>
      </c>
      <c r="CG8" s="283">
        <v>0.2092</v>
      </c>
      <c r="CH8" s="283">
        <v>0.3533</v>
      </c>
      <c r="CI8" s="283">
        <v>-3.4220000000000002</v>
      </c>
      <c r="CJ8" s="283">
        <v>-9.2401999999999997</v>
      </c>
      <c r="CK8" s="283">
        <v>-1.0297000000000001</v>
      </c>
      <c r="CM8" s="283">
        <v>39.903700000000001</v>
      </c>
      <c r="CN8" s="283">
        <v>-9.1399999999999995E-2</v>
      </c>
      <c r="CO8" s="283">
        <v>0.1149</v>
      </c>
      <c r="CP8" s="283">
        <v>0.3533</v>
      </c>
      <c r="CQ8" s="283">
        <v>0.27079999999999999</v>
      </c>
      <c r="CR8" s="283">
        <v>-3.3599999999999998E-2</v>
      </c>
      <c r="CS8" s="283">
        <v>-3.8199999999999998E-2</v>
      </c>
      <c r="CT8" s="283">
        <v>-0.26300000000000001</v>
      </c>
      <c r="CU8" s="283">
        <v>0.19719999999999999</v>
      </c>
      <c r="CV8" s="283">
        <v>0.57489999999999997</v>
      </c>
      <c r="CW8" s="283">
        <v>-5.2299999999999999E-2</v>
      </c>
      <c r="CY8" s="283">
        <v>1.44E-2</v>
      </c>
      <c r="CZ8" s="283">
        <v>0.5716</v>
      </c>
      <c r="DA8" s="283">
        <v>1.3863000000000001</v>
      </c>
      <c r="DB8" s="283">
        <v>1.4263999999999999</v>
      </c>
      <c r="DC8" s="283">
        <v>1.9346000000000001</v>
      </c>
      <c r="DE8" s="283">
        <v>1.206</v>
      </c>
      <c r="DF8" s="283">
        <v>0.87070000000000003</v>
      </c>
      <c r="DG8" s="283">
        <v>1.0217000000000001</v>
      </c>
      <c r="DH8" s="283">
        <v>1.3623000000000001</v>
      </c>
      <c r="DI8" s="283">
        <v>1.1919999999999999</v>
      </c>
      <c r="DJ8" s="283">
        <v>0.73699999999999999</v>
      </c>
      <c r="DK8" s="283">
        <v>0.95509999999999995</v>
      </c>
      <c r="DL8" s="283">
        <v>0.61609999999999998</v>
      </c>
      <c r="DM8" s="283">
        <v>0.94789999999999996</v>
      </c>
      <c r="DN8" s="283">
        <v>1.1892</v>
      </c>
      <c r="DO8" s="283">
        <v>1.0924</v>
      </c>
      <c r="DQ8" s="283">
        <v>0.98599999999999999</v>
      </c>
      <c r="DR8" s="283">
        <v>1.2545999999999999</v>
      </c>
      <c r="DS8" s="283">
        <v>1.2237</v>
      </c>
      <c r="DT8" s="283">
        <v>1.2050000000000001</v>
      </c>
      <c r="DU8" s="283">
        <v>1.2797000000000001</v>
      </c>
      <c r="DW8" s="283">
        <v>0.91439999999999999</v>
      </c>
      <c r="DX8" s="283">
        <v>1.0242</v>
      </c>
      <c r="DY8" s="283">
        <v>1.8368</v>
      </c>
      <c r="DZ8" s="283">
        <v>2.1261999999999999</v>
      </c>
      <c r="EA8" s="283">
        <v>2.0926999999999998</v>
      </c>
      <c r="EB8" s="283">
        <v>1.5011000000000001</v>
      </c>
      <c r="EC8" s="283">
        <v>1.7644</v>
      </c>
      <c r="ED8" s="283">
        <v>1.6354</v>
      </c>
      <c r="EE8" s="283">
        <v>1.6614</v>
      </c>
      <c r="EF8" s="283">
        <v>1.6108</v>
      </c>
      <c r="EG8" s="283">
        <v>2.0806</v>
      </c>
      <c r="EI8" s="283">
        <v>1.7616000000000001</v>
      </c>
      <c r="EJ8" s="283">
        <v>2.0312999999999999</v>
      </c>
      <c r="EL8" s="283">
        <v>1.3208</v>
      </c>
      <c r="EM8" s="283">
        <v>0.77710000000000001</v>
      </c>
      <c r="EN8" s="283">
        <v>1.0461</v>
      </c>
      <c r="EP8" s="283">
        <v>1.2992999999999999</v>
      </c>
      <c r="EQ8" s="283">
        <v>1.1354</v>
      </c>
      <c r="ER8" s="283">
        <v>0.18729999999999999</v>
      </c>
      <c r="ES8" s="283">
        <v>0.1138</v>
      </c>
      <c r="ET8" s="283">
        <v>0.14899999999999999</v>
      </c>
      <c r="EU8" s="283">
        <v>0.14180000000000001</v>
      </c>
      <c r="EV8" s="283">
        <v>0.1464</v>
      </c>
      <c r="EW8" s="283">
        <v>0.1424</v>
      </c>
      <c r="EX8" s="283">
        <v>0.1522</v>
      </c>
      <c r="EY8" s="283">
        <v>0.1633</v>
      </c>
      <c r="EZ8" s="283">
        <v>0.16889999999999999</v>
      </c>
      <c r="FB8" s="283">
        <v>0.12570000000000001</v>
      </c>
      <c r="FC8" s="283">
        <v>0.1487</v>
      </c>
      <c r="FD8" s="283">
        <v>2.0981999999999998</v>
      </c>
      <c r="FE8" s="283">
        <v>1.0374000000000001</v>
      </c>
      <c r="FF8" s="283">
        <v>0.68530000000000002</v>
      </c>
      <c r="FH8" s="283">
        <v>2.8273000000000001</v>
      </c>
      <c r="FI8" s="283">
        <v>1.2091000000000001</v>
      </c>
      <c r="FJ8" s="283">
        <v>0.1968</v>
      </c>
      <c r="FK8" s="283">
        <v>0.15429999999999999</v>
      </c>
      <c r="FL8" s="283">
        <v>0.126</v>
      </c>
      <c r="FM8" s="283">
        <v>9.3799999999999994E-2</v>
      </c>
      <c r="FN8" s="283">
        <v>0.1487</v>
      </c>
      <c r="FO8" s="283">
        <v>0.18390000000000001</v>
      </c>
      <c r="FP8" s="283">
        <v>0.15959999999999999</v>
      </c>
      <c r="FQ8" s="283">
        <v>0.214</v>
      </c>
      <c r="FR8" s="283">
        <v>0.18160000000000001</v>
      </c>
      <c r="FT8" s="283">
        <v>7.5700000000000003E-2</v>
      </c>
      <c r="FU8" s="283">
        <v>0.1502</v>
      </c>
      <c r="FV8" s="283">
        <v>1.2486999999999999</v>
      </c>
      <c r="FW8" s="283">
        <v>1.4217</v>
      </c>
      <c r="FX8" s="283">
        <v>0.65239999999999998</v>
      </c>
      <c r="FZ8" s="283">
        <v>2.1570999999999998</v>
      </c>
      <c r="GA8" s="283">
        <v>1.1926000000000001</v>
      </c>
      <c r="GB8" s="283">
        <v>0.19489999999999999</v>
      </c>
      <c r="GC8" s="283">
        <v>0.31680000000000003</v>
      </c>
      <c r="GD8" s="283">
        <v>0.1792</v>
      </c>
      <c r="GE8" s="283">
        <v>0.15609999999999999</v>
      </c>
      <c r="GF8" s="283">
        <v>0.2228</v>
      </c>
      <c r="GG8" s="283">
        <v>0.2747</v>
      </c>
      <c r="GH8" s="283">
        <v>0.1138</v>
      </c>
      <c r="GI8" s="283">
        <v>0.22170000000000001</v>
      </c>
      <c r="GJ8" s="283">
        <v>0.26500000000000001</v>
      </c>
      <c r="GL8" s="283">
        <v>0.1028</v>
      </c>
      <c r="GM8" s="283">
        <v>0.22220000000000001</v>
      </c>
    </row>
    <row r="9" spans="1:195">
      <c r="A9" s="71">
        <v>45299</v>
      </c>
      <c r="B9" s="283">
        <v>13.1028</v>
      </c>
      <c r="C9" s="283">
        <v>12.9047</v>
      </c>
      <c r="D9" s="283">
        <v>13.0709</v>
      </c>
      <c r="E9" s="283">
        <v>12.8568</v>
      </c>
      <c r="F9" s="283">
        <v>13.0726</v>
      </c>
      <c r="G9" s="283">
        <v>13.157400000000001</v>
      </c>
      <c r="H9" s="283">
        <v>12.9475</v>
      </c>
      <c r="I9" s="283">
        <v>10.6508</v>
      </c>
      <c r="J9" s="283">
        <v>13.0029</v>
      </c>
      <c r="L9" s="283">
        <v>13.024699999999999</v>
      </c>
      <c r="M9" s="283">
        <v>13.167400000000001</v>
      </c>
      <c r="N9" s="283">
        <v>4.3251999999999997</v>
      </c>
      <c r="O9" s="283">
        <v>0.51419999999999999</v>
      </c>
      <c r="P9" s="283">
        <v>1.0409999999999999</v>
      </c>
      <c r="R9" s="283">
        <v>1.5652999999999999</v>
      </c>
      <c r="S9" s="283">
        <v>1.4159999999999999</v>
      </c>
      <c r="T9" s="283">
        <v>0.76870000000000005</v>
      </c>
      <c r="U9" s="283">
        <v>8.5300000000000001E-2</v>
      </c>
      <c r="V9" s="283">
        <v>0.13150000000000001</v>
      </c>
      <c r="W9" s="283">
        <v>0.1777</v>
      </c>
      <c r="X9" s="283">
        <v>0.1658</v>
      </c>
      <c r="Y9" s="283">
        <v>0.12640000000000001</v>
      </c>
      <c r="Z9" s="283">
        <v>0.15640000000000001</v>
      </c>
      <c r="AA9" s="283">
        <v>0.2198</v>
      </c>
      <c r="AB9" s="283">
        <v>0.18759999999999999</v>
      </c>
      <c r="AD9" s="283">
        <v>0.1404</v>
      </c>
      <c r="AE9" s="283">
        <v>0.13250000000000001</v>
      </c>
      <c r="AF9" s="283">
        <v>5.8654999999999999</v>
      </c>
      <c r="AG9" s="283">
        <v>1.1064000000000001</v>
      </c>
      <c r="AH9" s="283">
        <v>0.47210000000000002</v>
      </c>
      <c r="AJ9" s="283">
        <v>1.9217</v>
      </c>
      <c r="AK9" s="283">
        <v>1.3077000000000001</v>
      </c>
      <c r="AL9" s="283">
        <v>0.94199999999999995</v>
      </c>
      <c r="AM9" s="283">
        <v>0.2218</v>
      </c>
      <c r="AN9" s="283">
        <v>0.12529999999999999</v>
      </c>
      <c r="AO9" s="283">
        <v>0.16059999999999999</v>
      </c>
      <c r="AP9" s="283">
        <v>0.20050000000000001</v>
      </c>
      <c r="AQ9" s="283">
        <v>0.26540000000000002</v>
      </c>
      <c r="AR9" s="283">
        <v>0.17349999999999999</v>
      </c>
      <c r="AS9" s="283">
        <v>0.18659999999999999</v>
      </c>
      <c r="AT9" s="283">
        <v>0.22639999999999999</v>
      </c>
      <c r="AV9" s="283">
        <v>9.7100000000000006E-2</v>
      </c>
      <c r="AW9" s="283">
        <v>0.1731</v>
      </c>
      <c r="AX9" s="283">
        <v>8.2545999999999999</v>
      </c>
      <c r="AY9" s="283">
        <v>3.3702999999999999</v>
      </c>
      <c r="AZ9" s="283">
        <v>0.37309999999999999</v>
      </c>
      <c r="BB9" s="283">
        <v>0.76900000000000002</v>
      </c>
      <c r="BC9" s="283">
        <v>2.1920000000000002</v>
      </c>
      <c r="BD9" s="283">
        <v>1.2249000000000001</v>
      </c>
      <c r="BE9" s="283">
        <v>0.496</v>
      </c>
      <c r="BF9" s="283">
        <v>0.15659999999999999</v>
      </c>
      <c r="BG9" s="283">
        <v>0.1484</v>
      </c>
      <c r="BH9" s="283">
        <v>0.1472</v>
      </c>
      <c r="BI9" s="283">
        <v>0.41970000000000002</v>
      </c>
      <c r="BJ9" s="283">
        <v>7.46E-2</v>
      </c>
      <c r="BK9" s="283">
        <v>0.1336</v>
      </c>
      <c r="BL9" s="283">
        <v>0.36770000000000003</v>
      </c>
      <c r="BN9" s="283">
        <v>0.17369999999999999</v>
      </c>
      <c r="BO9" s="283">
        <v>0.16769999999999999</v>
      </c>
      <c r="BQ9" s="283">
        <v>1.395</v>
      </c>
      <c r="BR9" s="283">
        <v>1.1263000000000001</v>
      </c>
      <c r="BS9" s="283">
        <v>0.76049999999999995</v>
      </c>
      <c r="BU9" s="283">
        <v>1.8909</v>
      </c>
      <c r="BV9" s="283">
        <v>1.2</v>
      </c>
      <c r="BW9" s="283">
        <v>0.3851</v>
      </c>
      <c r="BX9" s="283">
        <v>0.40050000000000002</v>
      </c>
      <c r="BY9" s="283">
        <v>0.31019999999999998</v>
      </c>
      <c r="BZ9" s="283">
        <v>0.27610000000000001</v>
      </c>
      <c r="CA9" s="283">
        <v>0.35549999999999998</v>
      </c>
      <c r="CB9" s="283">
        <v>0.40789999999999998</v>
      </c>
      <c r="CC9" s="283">
        <v>0.28199999999999997</v>
      </c>
      <c r="CD9" s="283">
        <v>0.3967</v>
      </c>
      <c r="CE9" s="283">
        <v>0.4249</v>
      </c>
      <c r="CG9" s="283">
        <v>0.20979999999999999</v>
      </c>
      <c r="CH9" s="283">
        <v>0.35410000000000003</v>
      </c>
      <c r="CI9" s="283">
        <v>15.992800000000001</v>
      </c>
      <c r="CJ9" s="283">
        <v>-39.564500000000002</v>
      </c>
      <c r="CK9" s="283">
        <v>-2.3780999999999999</v>
      </c>
      <c r="CM9" s="283">
        <v>14.5898</v>
      </c>
      <c r="CN9" s="283">
        <v>-2.24E-2</v>
      </c>
      <c r="CO9" s="283">
        <v>0.25159999999999999</v>
      </c>
      <c r="CP9" s="283">
        <v>0.40510000000000002</v>
      </c>
      <c r="CQ9" s="283">
        <v>0.30680000000000002</v>
      </c>
      <c r="CR9" s="283">
        <v>1.5699999999999999E-2</v>
      </c>
      <c r="CS9" s="283">
        <v>-1.0200000000000001E-2</v>
      </c>
      <c r="CT9" s="283">
        <v>-0.129</v>
      </c>
      <c r="CU9" s="283">
        <v>0.21199999999999999</v>
      </c>
      <c r="CV9" s="283">
        <v>0.64419999999999999</v>
      </c>
      <c r="CW9" s="283">
        <v>-1.3599999999999999E-2</v>
      </c>
      <c r="CY9" s="283">
        <v>4.4200000000000003E-2</v>
      </c>
      <c r="CZ9" s="283">
        <v>0.60540000000000005</v>
      </c>
      <c r="DA9" s="283">
        <v>1.3707</v>
      </c>
      <c r="DB9" s="283">
        <v>1.4020999999999999</v>
      </c>
      <c r="DC9" s="283">
        <v>1.8744000000000001</v>
      </c>
      <c r="DE9" s="283">
        <v>1.1746000000000001</v>
      </c>
      <c r="DF9" s="283">
        <v>0.87729999999999997</v>
      </c>
      <c r="DG9" s="283">
        <v>1.0812999999999999</v>
      </c>
      <c r="DH9" s="283">
        <v>1.3754999999999999</v>
      </c>
      <c r="DI9" s="283">
        <v>1.2177</v>
      </c>
      <c r="DJ9" s="283">
        <v>0.78879999999999995</v>
      </c>
      <c r="DK9" s="283">
        <v>0.98099999999999998</v>
      </c>
      <c r="DL9" s="283">
        <v>0.64970000000000006</v>
      </c>
      <c r="DM9" s="283">
        <v>0.99299999999999999</v>
      </c>
      <c r="DN9" s="283">
        <v>1.1967000000000001</v>
      </c>
      <c r="DO9" s="283">
        <v>1.1327</v>
      </c>
      <c r="DQ9" s="283">
        <v>1.0188999999999999</v>
      </c>
      <c r="DR9" s="283">
        <v>1.2911999999999999</v>
      </c>
      <c r="DS9" s="283">
        <v>1.2186999999999999</v>
      </c>
      <c r="DT9" s="283">
        <v>1.1993</v>
      </c>
      <c r="DU9" s="283">
        <v>1.2717000000000001</v>
      </c>
      <c r="DW9" s="283">
        <v>0.91410000000000002</v>
      </c>
      <c r="DX9" s="283">
        <v>1.0276000000000001</v>
      </c>
      <c r="DY9" s="283">
        <v>1.8604000000000001</v>
      </c>
      <c r="DZ9" s="283">
        <v>2.1320000000000001</v>
      </c>
      <c r="EA9" s="283">
        <v>2.0857000000000001</v>
      </c>
      <c r="EB9" s="283">
        <v>1.5265</v>
      </c>
      <c r="EC9" s="283">
        <v>1.7777000000000001</v>
      </c>
      <c r="ED9" s="283">
        <v>1.6400999999999999</v>
      </c>
      <c r="EE9" s="283">
        <v>1.6835</v>
      </c>
      <c r="EF9" s="283">
        <v>1.6258999999999999</v>
      </c>
      <c r="EG9" s="283">
        <v>2.0926999999999998</v>
      </c>
      <c r="EI9" s="283">
        <v>1.7787999999999999</v>
      </c>
      <c r="EJ9" s="283">
        <v>2.0365000000000002</v>
      </c>
      <c r="EL9" s="283">
        <v>1.2658</v>
      </c>
      <c r="EM9" s="283">
        <v>0.752</v>
      </c>
      <c r="EN9" s="283">
        <v>1.0288999999999999</v>
      </c>
      <c r="EP9" s="283">
        <v>1.3046</v>
      </c>
      <c r="EQ9" s="283">
        <v>1.2042999999999999</v>
      </c>
      <c r="ER9" s="283">
        <v>0.18870000000000001</v>
      </c>
      <c r="ES9" s="283">
        <v>0.1144</v>
      </c>
      <c r="ET9" s="283">
        <v>0.15040000000000001</v>
      </c>
      <c r="EU9" s="283">
        <v>0.14910000000000001</v>
      </c>
      <c r="EV9" s="283">
        <v>0.15210000000000001</v>
      </c>
      <c r="EW9" s="283">
        <v>0.1462</v>
      </c>
      <c r="EX9" s="283">
        <v>0.15579999999999999</v>
      </c>
      <c r="EY9" s="283">
        <v>0.16450000000000001</v>
      </c>
      <c r="EZ9" s="283">
        <v>0.18</v>
      </c>
      <c r="FB9" s="283">
        <v>0.12609999999999999</v>
      </c>
      <c r="FC9" s="283">
        <v>0.14949999999999999</v>
      </c>
      <c r="FD9" s="283">
        <v>2.0869</v>
      </c>
      <c r="FE9" s="283">
        <v>1.0368999999999999</v>
      </c>
      <c r="FF9" s="283">
        <v>0.68259999999999998</v>
      </c>
      <c r="FH9" s="283">
        <v>2.8043</v>
      </c>
      <c r="FI9" s="283">
        <v>1.2030000000000001</v>
      </c>
      <c r="FJ9" s="283">
        <v>0.19700000000000001</v>
      </c>
      <c r="FK9" s="283">
        <v>0.1542</v>
      </c>
      <c r="FL9" s="283">
        <v>0.126</v>
      </c>
      <c r="FM9" s="283">
        <v>9.4399999999999998E-2</v>
      </c>
      <c r="FN9" s="283">
        <v>0.1487</v>
      </c>
      <c r="FO9" s="283">
        <v>0.18459999999999999</v>
      </c>
      <c r="FP9" s="283">
        <v>0.15959999999999999</v>
      </c>
      <c r="FQ9" s="283">
        <v>0.214</v>
      </c>
      <c r="FR9" s="283">
        <v>0.18140000000000001</v>
      </c>
      <c r="FT9" s="283">
        <v>7.6300000000000007E-2</v>
      </c>
      <c r="FU9" s="283">
        <v>0.15079999999999999</v>
      </c>
      <c r="FV9" s="283">
        <v>1.2395</v>
      </c>
      <c r="FW9" s="283">
        <v>1.4217</v>
      </c>
      <c r="FX9" s="283">
        <v>0.65259999999999996</v>
      </c>
      <c r="FZ9" s="283">
        <v>2.1579000000000002</v>
      </c>
      <c r="GA9" s="283">
        <v>1.1957</v>
      </c>
      <c r="GB9" s="283">
        <v>0.19350000000000001</v>
      </c>
      <c r="GC9" s="283">
        <v>0.31680000000000003</v>
      </c>
      <c r="GD9" s="283">
        <v>0.1792</v>
      </c>
      <c r="GE9" s="283">
        <v>0.15609999999999999</v>
      </c>
      <c r="GF9" s="283">
        <v>0.2228</v>
      </c>
      <c r="GG9" s="283">
        <v>0.27460000000000001</v>
      </c>
      <c r="GH9" s="283">
        <v>0.1138</v>
      </c>
      <c r="GI9" s="283">
        <v>0.22170000000000001</v>
      </c>
      <c r="GJ9" s="283">
        <v>0.2656</v>
      </c>
      <c r="GL9" s="283">
        <v>0.1028</v>
      </c>
      <c r="GM9" s="283">
        <v>0.22209999999999999</v>
      </c>
    </row>
    <row r="10" spans="1:195">
      <c r="A10" s="71">
        <v>45300</v>
      </c>
      <c r="B10" s="283">
        <v>13.027200000000001</v>
      </c>
      <c r="C10" s="283">
        <v>12.850099999999999</v>
      </c>
      <c r="D10" s="283">
        <v>12.967700000000001</v>
      </c>
      <c r="E10" s="283">
        <v>12.814</v>
      </c>
      <c r="F10" s="283">
        <v>13.0029</v>
      </c>
      <c r="G10" s="283">
        <v>13.206</v>
      </c>
      <c r="H10" s="283">
        <v>12.8652</v>
      </c>
      <c r="I10" s="283">
        <v>10.532400000000001</v>
      </c>
      <c r="J10" s="283">
        <v>12.9442</v>
      </c>
      <c r="L10" s="283">
        <v>12.950900000000001</v>
      </c>
      <c r="M10" s="283">
        <v>13.1448</v>
      </c>
      <c r="N10" s="283">
        <v>4.3708999999999998</v>
      </c>
      <c r="O10" s="283">
        <v>0.51249999999999996</v>
      </c>
      <c r="P10" s="283">
        <v>1.0148999999999999</v>
      </c>
      <c r="R10" s="283">
        <v>1.5532999999999999</v>
      </c>
      <c r="S10" s="283">
        <v>1.452</v>
      </c>
      <c r="T10" s="283">
        <v>0.77310000000000001</v>
      </c>
      <c r="U10" s="283">
        <v>8.6900000000000005E-2</v>
      </c>
      <c r="V10" s="283">
        <v>0.13250000000000001</v>
      </c>
      <c r="W10" s="283">
        <v>0.1769</v>
      </c>
      <c r="X10" s="283">
        <v>0.1696</v>
      </c>
      <c r="Y10" s="283">
        <v>0.13059999999999999</v>
      </c>
      <c r="Z10" s="283">
        <v>0.157</v>
      </c>
      <c r="AA10" s="283">
        <v>0.21940000000000001</v>
      </c>
      <c r="AB10" s="283">
        <v>0.19370000000000001</v>
      </c>
      <c r="AD10" s="283">
        <v>0.14130000000000001</v>
      </c>
      <c r="AE10" s="283">
        <v>0.13339999999999999</v>
      </c>
      <c r="AF10" s="283">
        <v>5.8192000000000004</v>
      </c>
      <c r="AG10" s="283">
        <v>1.1115999999999999</v>
      </c>
      <c r="AH10" s="283">
        <v>0.47089999999999999</v>
      </c>
      <c r="AJ10" s="283">
        <v>1.903</v>
      </c>
      <c r="AK10" s="283">
        <v>1.3088</v>
      </c>
      <c r="AL10" s="283">
        <v>0.94099999999999995</v>
      </c>
      <c r="AM10" s="283">
        <v>0.22339999999999999</v>
      </c>
      <c r="AN10" s="283">
        <v>0.12540000000000001</v>
      </c>
      <c r="AO10" s="283">
        <v>0.16170000000000001</v>
      </c>
      <c r="AP10" s="283">
        <v>0.20100000000000001</v>
      </c>
      <c r="AQ10" s="283">
        <v>0.26619999999999999</v>
      </c>
      <c r="AR10" s="283">
        <v>0.17380000000000001</v>
      </c>
      <c r="AS10" s="283">
        <v>0.18540000000000001</v>
      </c>
      <c r="AT10" s="283">
        <v>0.2278</v>
      </c>
      <c r="AV10" s="283">
        <v>9.74E-2</v>
      </c>
      <c r="AW10" s="283">
        <v>0.17399999999999999</v>
      </c>
      <c r="AX10" s="283">
        <v>8.2286999999999999</v>
      </c>
      <c r="AY10" s="283">
        <v>3.3778000000000001</v>
      </c>
      <c r="AZ10" s="283">
        <v>0.37380000000000002</v>
      </c>
      <c r="BB10" s="283">
        <v>0.76639999999999997</v>
      </c>
      <c r="BC10" s="283">
        <v>2.2048000000000001</v>
      </c>
      <c r="BD10" s="283">
        <v>1.2222</v>
      </c>
      <c r="BE10" s="283">
        <v>0.49640000000000001</v>
      </c>
      <c r="BF10" s="283">
        <v>0.15709999999999999</v>
      </c>
      <c r="BG10" s="283">
        <v>0.14849999999999999</v>
      </c>
      <c r="BH10" s="283">
        <v>0.14699999999999999</v>
      </c>
      <c r="BI10" s="283">
        <v>0.42009999999999997</v>
      </c>
      <c r="BJ10" s="283">
        <v>7.4700000000000003E-2</v>
      </c>
      <c r="BK10" s="283">
        <v>0.13339999999999999</v>
      </c>
      <c r="BL10" s="283">
        <v>0.36930000000000002</v>
      </c>
      <c r="BN10" s="283">
        <v>0.1741</v>
      </c>
      <c r="BO10" s="283">
        <v>0.16750000000000001</v>
      </c>
      <c r="BQ10" s="283">
        <v>1.3964000000000001</v>
      </c>
      <c r="BR10" s="283">
        <v>1.1191</v>
      </c>
      <c r="BS10" s="283">
        <v>0.75839999999999996</v>
      </c>
      <c r="BU10" s="283">
        <v>1.895</v>
      </c>
      <c r="BV10" s="283">
        <v>1.2060999999999999</v>
      </c>
      <c r="BW10" s="283">
        <v>0.38679999999999998</v>
      </c>
      <c r="BX10" s="283">
        <v>0.40110000000000001</v>
      </c>
      <c r="BY10" s="283">
        <v>0.31159999999999999</v>
      </c>
      <c r="BZ10" s="283">
        <v>0.27700000000000002</v>
      </c>
      <c r="CA10" s="283">
        <v>0.3584</v>
      </c>
      <c r="CB10" s="283">
        <v>0.41089999999999999</v>
      </c>
      <c r="CC10" s="283">
        <v>0.28189999999999998</v>
      </c>
      <c r="CD10" s="283">
        <v>0.39739999999999998</v>
      </c>
      <c r="CE10" s="283">
        <v>0.42759999999999998</v>
      </c>
      <c r="CG10" s="283">
        <v>0.2097</v>
      </c>
      <c r="CH10" s="283">
        <v>0.35460000000000003</v>
      </c>
      <c r="CI10" s="283">
        <v>2.5272999999999999</v>
      </c>
      <c r="CJ10" s="283">
        <v>50.200899999999997</v>
      </c>
      <c r="CK10" s="283">
        <v>-1.0687</v>
      </c>
      <c r="CM10" s="283">
        <v>7.5831999999999997</v>
      </c>
      <c r="CN10" s="283">
        <v>7.9699999999999993E-2</v>
      </c>
      <c r="CO10" s="283">
        <v>0.12620000000000001</v>
      </c>
      <c r="CP10" s="283">
        <v>0.44479999999999997</v>
      </c>
      <c r="CQ10" s="283">
        <v>0.33510000000000001</v>
      </c>
      <c r="CR10" s="283">
        <v>4.99E-2</v>
      </c>
      <c r="CS10" s="283">
        <v>8.8999999999999999E-3</v>
      </c>
      <c r="CT10" s="283">
        <v>-0.3135</v>
      </c>
      <c r="CU10" s="283">
        <v>0.26269999999999999</v>
      </c>
      <c r="CV10" s="283">
        <v>0.64590000000000003</v>
      </c>
      <c r="CW10" s="283">
        <v>5.0099999999999999E-2</v>
      </c>
      <c r="CY10" s="283">
        <v>8.5199999999999998E-2</v>
      </c>
      <c r="CZ10" s="283">
        <v>0.62929999999999997</v>
      </c>
      <c r="DA10" s="283">
        <v>1.3004</v>
      </c>
      <c r="DB10" s="283">
        <v>1.3711</v>
      </c>
      <c r="DC10" s="283">
        <v>1.8024</v>
      </c>
      <c r="DE10" s="283">
        <v>1.1835</v>
      </c>
      <c r="DF10" s="283">
        <v>0.88959999999999995</v>
      </c>
      <c r="DG10" s="283">
        <v>1.0871</v>
      </c>
      <c r="DH10" s="283">
        <v>1.3879999999999999</v>
      </c>
      <c r="DI10" s="283">
        <v>1.2266999999999999</v>
      </c>
      <c r="DJ10" s="283">
        <v>0.83599999999999997</v>
      </c>
      <c r="DK10" s="283">
        <v>1.0124</v>
      </c>
      <c r="DL10" s="283">
        <v>0.68059999999999998</v>
      </c>
      <c r="DM10" s="283">
        <v>1.0168999999999999</v>
      </c>
      <c r="DN10" s="283">
        <v>1.2249000000000001</v>
      </c>
      <c r="DO10" s="283">
        <v>1.1661999999999999</v>
      </c>
      <c r="DQ10" s="283">
        <v>1.0349999999999999</v>
      </c>
      <c r="DR10" s="283">
        <v>1.3109</v>
      </c>
      <c r="DS10" s="283">
        <v>1.2087000000000001</v>
      </c>
      <c r="DT10" s="283">
        <v>1.1934</v>
      </c>
      <c r="DU10" s="283">
        <v>1.2539</v>
      </c>
      <c r="DW10" s="283">
        <v>0.90610000000000002</v>
      </c>
      <c r="DX10" s="283">
        <v>1.0250999999999999</v>
      </c>
      <c r="DY10" s="283">
        <v>1.8817999999999999</v>
      </c>
      <c r="DZ10" s="283">
        <v>2.1320000000000001</v>
      </c>
      <c r="EA10" s="283">
        <v>2.0739999999999998</v>
      </c>
      <c r="EB10" s="283">
        <v>1.5569</v>
      </c>
      <c r="EC10" s="283">
        <v>1.7865</v>
      </c>
      <c r="ED10" s="283">
        <v>1.6540999999999999</v>
      </c>
      <c r="EE10" s="283">
        <v>1.6930000000000001</v>
      </c>
      <c r="EF10" s="283">
        <v>1.6268</v>
      </c>
      <c r="EG10" s="283">
        <v>2.0983000000000001</v>
      </c>
      <c r="EI10" s="283">
        <v>1.7952999999999999</v>
      </c>
      <c r="EJ10" s="283">
        <v>2.0468999999999999</v>
      </c>
      <c r="EL10" s="283">
        <v>1.2605999999999999</v>
      </c>
      <c r="EM10" s="283">
        <v>0.73640000000000005</v>
      </c>
      <c r="EN10" s="283">
        <v>1.0106999999999999</v>
      </c>
      <c r="EP10" s="283">
        <v>1.3116000000000001</v>
      </c>
      <c r="EQ10" s="283">
        <v>1.2166999999999999</v>
      </c>
      <c r="ER10" s="283">
        <v>0.189</v>
      </c>
      <c r="ES10" s="283">
        <v>0.1149</v>
      </c>
      <c r="ET10" s="283">
        <v>0.15110000000000001</v>
      </c>
      <c r="EU10" s="283">
        <v>0.15</v>
      </c>
      <c r="EV10" s="283">
        <v>0.156</v>
      </c>
      <c r="EW10" s="283">
        <v>0.14949999999999999</v>
      </c>
      <c r="EX10" s="283">
        <v>0.15570000000000001</v>
      </c>
      <c r="EY10" s="283">
        <v>0.16539999999999999</v>
      </c>
      <c r="EZ10" s="283">
        <v>0.1827</v>
      </c>
      <c r="FB10" s="283">
        <v>0.12609999999999999</v>
      </c>
      <c r="FC10" s="283">
        <v>0.1502</v>
      </c>
      <c r="FD10" s="283">
        <v>2.0825</v>
      </c>
      <c r="FE10" s="283">
        <v>1.0414000000000001</v>
      </c>
      <c r="FF10" s="283">
        <v>0.68689999999999996</v>
      </c>
      <c r="FH10" s="283">
        <v>2.8075999999999999</v>
      </c>
      <c r="FI10" s="283">
        <v>1.2081</v>
      </c>
      <c r="FJ10" s="283">
        <v>0.1978</v>
      </c>
      <c r="FK10" s="283">
        <v>0.15479999999999999</v>
      </c>
      <c r="FL10" s="283">
        <v>0.12670000000000001</v>
      </c>
      <c r="FM10" s="283">
        <v>9.5000000000000001E-2</v>
      </c>
      <c r="FN10" s="283">
        <v>0.14860000000000001</v>
      </c>
      <c r="FO10" s="283">
        <v>0.1845</v>
      </c>
      <c r="FP10" s="283">
        <v>0.1595</v>
      </c>
      <c r="FQ10" s="283">
        <v>0.21410000000000001</v>
      </c>
      <c r="FR10" s="283">
        <v>0.182</v>
      </c>
      <c r="FT10" s="283">
        <v>7.6300000000000007E-2</v>
      </c>
      <c r="FU10" s="283">
        <v>0.1507</v>
      </c>
      <c r="FV10" s="283">
        <v>1.2485999999999999</v>
      </c>
      <c r="FW10" s="283">
        <v>1.4215</v>
      </c>
      <c r="FX10" s="283">
        <v>0.65329999999999999</v>
      </c>
      <c r="FZ10" s="283">
        <v>2.1595</v>
      </c>
      <c r="GA10" s="283">
        <v>1.198</v>
      </c>
      <c r="GB10" s="283">
        <v>0.1948</v>
      </c>
      <c r="GC10" s="283">
        <v>0.31669999999999998</v>
      </c>
      <c r="GD10" s="283">
        <v>0.1799</v>
      </c>
      <c r="GE10" s="283">
        <v>0.156</v>
      </c>
      <c r="GF10" s="283">
        <v>0.2228</v>
      </c>
      <c r="GG10" s="283">
        <v>0.27529999999999999</v>
      </c>
      <c r="GH10" s="283">
        <v>0.1138</v>
      </c>
      <c r="GI10" s="283">
        <v>0.2218</v>
      </c>
      <c r="GJ10" s="283">
        <v>0.2661</v>
      </c>
      <c r="GL10" s="283">
        <v>0.1027</v>
      </c>
      <c r="GM10" s="283">
        <v>0.22220000000000001</v>
      </c>
    </row>
    <row r="11" spans="1:195">
      <c r="A11" s="71">
        <v>45301</v>
      </c>
      <c r="B11" s="283">
        <v>13.0373</v>
      </c>
      <c r="C11" s="283">
        <v>12.851000000000001</v>
      </c>
      <c r="D11" s="283">
        <v>12.9861</v>
      </c>
      <c r="E11" s="283">
        <v>12.802300000000001</v>
      </c>
      <c r="F11" s="283">
        <v>13.0105</v>
      </c>
      <c r="G11" s="283">
        <v>13.2186</v>
      </c>
      <c r="H11" s="283">
        <v>12.8736</v>
      </c>
      <c r="I11" s="283">
        <v>10.331799999999999</v>
      </c>
      <c r="J11" s="283">
        <v>12.9542</v>
      </c>
      <c r="L11" s="283">
        <v>12.9626</v>
      </c>
      <c r="M11" s="283">
        <v>13.156499999999999</v>
      </c>
      <c r="N11" s="283">
        <v>6.202</v>
      </c>
      <c r="O11" s="283">
        <v>0.68540000000000001</v>
      </c>
      <c r="P11" s="283">
        <v>1.3998999999999999</v>
      </c>
      <c r="R11" s="283">
        <v>1.7375</v>
      </c>
      <c r="S11" s="283">
        <v>1.0604</v>
      </c>
      <c r="T11" s="283">
        <v>0.75870000000000004</v>
      </c>
      <c r="U11" s="283">
        <v>8.6699999999999999E-2</v>
      </c>
      <c r="V11" s="283">
        <v>0.129</v>
      </c>
      <c r="W11" s="283">
        <v>0.12230000000000001</v>
      </c>
      <c r="X11" s="283">
        <v>0.1265</v>
      </c>
      <c r="Y11" s="283">
        <v>9.2200000000000004E-2</v>
      </c>
      <c r="Z11" s="283">
        <v>0.12039999999999999</v>
      </c>
      <c r="AA11" s="283">
        <v>0.21809999999999999</v>
      </c>
      <c r="AB11" s="283">
        <v>0.1336</v>
      </c>
      <c r="AD11" s="283">
        <v>0.1255</v>
      </c>
      <c r="AE11" s="283">
        <v>0.126</v>
      </c>
      <c r="AF11" s="283">
        <v>5.7845000000000004</v>
      </c>
      <c r="AG11" s="283">
        <v>1.1181000000000001</v>
      </c>
      <c r="AH11" s="283">
        <v>0.47199999999999998</v>
      </c>
      <c r="AJ11" s="283">
        <v>1.8872</v>
      </c>
      <c r="AK11" s="283">
        <v>1.3071999999999999</v>
      </c>
      <c r="AL11" s="283">
        <v>0.93459999999999999</v>
      </c>
      <c r="AM11" s="283">
        <v>0.2238</v>
      </c>
      <c r="AN11" s="283">
        <v>0.12479999999999999</v>
      </c>
      <c r="AO11" s="283">
        <v>0.16159999999999999</v>
      </c>
      <c r="AP11" s="283">
        <v>0.2001</v>
      </c>
      <c r="AQ11" s="283">
        <v>0.26450000000000001</v>
      </c>
      <c r="AR11" s="283">
        <v>0.17299999999999999</v>
      </c>
      <c r="AS11" s="283">
        <v>0.183</v>
      </c>
      <c r="AT11" s="283">
        <v>0.22689999999999999</v>
      </c>
      <c r="AV11" s="283">
        <v>9.7000000000000003E-2</v>
      </c>
      <c r="AW11" s="283">
        <v>0.1736</v>
      </c>
      <c r="AX11" s="283">
        <v>8.1927000000000003</v>
      </c>
      <c r="AY11" s="283">
        <v>3.3744999999999998</v>
      </c>
      <c r="AZ11" s="283">
        <v>0.37569999999999998</v>
      </c>
      <c r="BB11" s="283">
        <v>0.76390000000000002</v>
      </c>
      <c r="BC11" s="283">
        <v>2.2098</v>
      </c>
      <c r="BD11" s="283">
        <v>1.2149000000000001</v>
      </c>
      <c r="BE11" s="283">
        <v>0.49559999999999998</v>
      </c>
      <c r="BF11" s="283">
        <v>0.1573</v>
      </c>
      <c r="BG11" s="283">
        <v>0.14829999999999999</v>
      </c>
      <c r="BH11" s="283">
        <v>0.1469</v>
      </c>
      <c r="BI11" s="283">
        <v>0.41860000000000003</v>
      </c>
      <c r="BJ11" s="283">
        <v>7.4499999999999997E-2</v>
      </c>
      <c r="BK11" s="283">
        <v>0.13250000000000001</v>
      </c>
      <c r="BL11" s="283">
        <v>0.36940000000000001</v>
      </c>
      <c r="BN11" s="283">
        <v>0.1734</v>
      </c>
      <c r="BO11" s="283">
        <v>0.16719999999999999</v>
      </c>
      <c r="BQ11" s="283">
        <v>1.5748</v>
      </c>
      <c r="BR11" s="283">
        <v>1.2087000000000001</v>
      </c>
      <c r="BS11" s="283">
        <v>0.79210000000000003</v>
      </c>
      <c r="BU11" s="283">
        <v>2.0141</v>
      </c>
      <c r="BV11" s="283">
        <v>1.1467000000000001</v>
      </c>
      <c r="BW11" s="283">
        <v>0.3831</v>
      </c>
      <c r="BX11" s="283">
        <v>0.40060000000000001</v>
      </c>
      <c r="BY11" s="283">
        <v>0.30980000000000002</v>
      </c>
      <c r="BZ11" s="283">
        <v>0.24329999999999999</v>
      </c>
      <c r="CA11" s="283">
        <v>0.33139999999999997</v>
      </c>
      <c r="CB11" s="283">
        <v>0.3911</v>
      </c>
      <c r="CC11" s="283">
        <v>0.253</v>
      </c>
      <c r="CD11" s="283">
        <v>0.3967</v>
      </c>
      <c r="CE11" s="283">
        <v>0.39760000000000001</v>
      </c>
      <c r="CG11" s="283">
        <v>0.19700000000000001</v>
      </c>
      <c r="CH11" s="283">
        <v>0.34670000000000001</v>
      </c>
      <c r="CI11" s="283">
        <v>1.5373000000000001</v>
      </c>
      <c r="CJ11" s="283">
        <v>-0.66739999999999999</v>
      </c>
      <c r="CK11" s="283">
        <v>-9.9400000000000002E-2</v>
      </c>
      <c r="CM11" s="283">
        <v>-2.419</v>
      </c>
      <c r="CN11" s="283">
        <v>-0.64859999999999995</v>
      </c>
      <c r="CO11" s="283">
        <v>-0.4425</v>
      </c>
      <c r="CP11" s="283">
        <v>0.23369999999999999</v>
      </c>
      <c r="CQ11" s="283">
        <v>8.6999999999999994E-2</v>
      </c>
      <c r="CR11" s="283">
        <v>-0.2878</v>
      </c>
      <c r="CS11" s="283">
        <v>-0.35020000000000001</v>
      </c>
      <c r="CT11" s="283">
        <v>-0.87490000000000001</v>
      </c>
      <c r="CU11" s="283">
        <v>-1.6000000000000001E-3</v>
      </c>
      <c r="CV11" s="283">
        <v>0.50829999999999997</v>
      </c>
      <c r="CW11" s="283">
        <v>-0.29949999999999999</v>
      </c>
      <c r="CY11" s="283">
        <v>-0.21010000000000001</v>
      </c>
      <c r="CZ11" s="283">
        <v>0.4617</v>
      </c>
      <c r="DA11" s="283">
        <v>1.1503000000000001</v>
      </c>
      <c r="DB11" s="283">
        <v>1.4686999999999999</v>
      </c>
      <c r="DC11" s="283">
        <v>2.2839</v>
      </c>
      <c r="DE11" s="283">
        <v>1.2951999999999999</v>
      </c>
      <c r="DF11" s="283">
        <v>0.82130000000000003</v>
      </c>
      <c r="DG11" s="283">
        <v>0.76700000000000002</v>
      </c>
      <c r="DH11" s="283">
        <v>1.2715000000000001</v>
      </c>
      <c r="DI11" s="283">
        <v>1.0726</v>
      </c>
      <c r="DJ11" s="283">
        <v>0.66679999999999995</v>
      </c>
      <c r="DK11" s="283">
        <v>0.86570000000000003</v>
      </c>
      <c r="DL11" s="283">
        <v>0.46960000000000002</v>
      </c>
      <c r="DM11" s="283">
        <v>0.86270000000000002</v>
      </c>
      <c r="DN11" s="283">
        <v>1.1418999999999999</v>
      </c>
      <c r="DO11" s="283">
        <v>0.96970000000000001</v>
      </c>
      <c r="DQ11" s="283">
        <v>0.88160000000000005</v>
      </c>
      <c r="DR11" s="283">
        <v>1.1807000000000001</v>
      </c>
      <c r="DS11" s="283">
        <v>1.2038</v>
      </c>
      <c r="DT11" s="283">
        <v>1.2176</v>
      </c>
      <c r="DU11" s="283">
        <v>1.3012999999999999</v>
      </c>
      <c r="DW11" s="283">
        <v>0.91930000000000001</v>
      </c>
      <c r="DX11" s="283">
        <v>1.0204</v>
      </c>
      <c r="DY11" s="283">
        <v>1.7163999999999999</v>
      </c>
      <c r="DZ11" s="283">
        <v>2.0629</v>
      </c>
      <c r="EA11" s="283">
        <v>1.9910000000000001</v>
      </c>
      <c r="EB11" s="283">
        <v>1.4258</v>
      </c>
      <c r="EC11" s="283">
        <v>1.6941999999999999</v>
      </c>
      <c r="ED11" s="283">
        <v>1.53</v>
      </c>
      <c r="EE11" s="283">
        <v>1.5982000000000001</v>
      </c>
      <c r="EF11" s="283">
        <v>1.5512999999999999</v>
      </c>
      <c r="EG11" s="283">
        <v>1.9953000000000001</v>
      </c>
      <c r="EI11" s="283">
        <v>1.6874</v>
      </c>
      <c r="EJ11" s="283">
        <v>1.9554</v>
      </c>
      <c r="EL11" s="283">
        <v>1.7665999999999999</v>
      </c>
      <c r="EM11" s="283">
        <v>0.9526</v>
      </c>
      <c r="EN11" s="283">
        <v>1.2060999999999999</v>
      </c>
      <c r="EP11" s="283">
        <v>1.5123</v>
      </c>
      <c r="EQ11" s="283">
        <v>1.0186999999999999</v>
      </c>
      <c r="ER11" s="283">
        <v>0.1867</v>
      </c>
      <c r="ES11" s="283">
        <v>0.1149</v>
      </c>
      <c r="ET11" s="283">
        <v>0.1492</v>
      </c>
      <c r="EU11" s="283">
        <v>0.1057</v>
      </c>
      <c r="EV11" s="283">
        <v>0.1206</v>
      </c>
      <c r="EW11" s="283">
        <v>0.1237</v>
      </c>
      <c r="EX11" s="283">
        <v>0.1179</v>
      </c>
      <c r="EY11" s="283">
        <v>0.16470000000000001</v>
      </c>
      <c r="EZ11" s="283">
        <v>0.14169999999999999</v>
      </c>
      <c r="FB11" s="283">
        <v>0.1089</v>
      </c>
      <c r="FC11" s="283">
        <v>0.1391</v>
      </c>
      <c r="FD11" s="283">
        <v>2.0644</v>
      </c>
      <c r="FE11" s="283">
        <v>1.0403</v>
      </c>
      <c r="FF11" s="283">
        <v>0.6825</v>
      </c>
      <c r="FH11" s="283">
        <v>2.7978000000000001</v>
      </c>
      <c r="FI11" s="283">
        <v>1.2022999999999999</v>
      </c>
      <c r="FJ11" s="283">
        <v>0.1961</v>
      </c>
      <c r="FK11" s="283">
        <v>0.1547</v>
      </c>
      <c r="FL11" s="283">
        <v>0.12609999999999999</v>
      </c>
      <c r="FM11" s="283">
        <v>9.5000000000000001E-2</v>
      </c>
      <c r="FN11" s="283">
        <v>0.1487</v>
      </c>
      <c r="FO11" s="283">
        <v>0.1847</v>
      </c>
      <c r="FP11" s="283">
        <v>0.15959999999999999</v>
      </c>
      <c r="FQ11" s="283">
        <v>0.21360000000000001</v>
      </c>
      <c r="FR11" s="283">
        <v>0.1822</v>
      </c>
      <c r="FT11" s="283">
        <v>7.6300000000000007E-2</v>
      </c>
      <c r="FU11" s="283">
        <v>0.1515</v>
      </c>
      <c r="FV11" s="283">
        <v>1.2447999999999999</v>
      </c>
      <c r="FW11" s="283">
        <v>1.4229000000000001</v>
      </c>
      <c r="FX11" s="283">
        <v>0.65480000000000005</v>
      </c>
      <c r="FZ11" s="283">
        <v>2.1577999999999999</v>
      </c>
      <c r="GA11" s="283">
        <v>1.2015</v>
      </c>
      <c r="GB11" s="283">
        <v>0.19339999999999999</v>
      </c>
      <c r="GC11" s="283">
        <v>0.316</v>
      </c>
      <c r="GD11" s="283">
        <v>0.1799</v>
      </c>
      <c r="GE11" s="283">
        <v>0.15529999999999999</v>
      </c>
      <c r="GF11" s="283">
        <v>0.22209999999999999</v>
      </c>
      <c r="GG11" s="283">
        <v>0.2747</v>
      </c>
      <c r="GH11" s="283">
        <v>0.11310000000000001</v>
      </c>
      <c r="GI11" s="283">
        <v>0.2218</v>
      </c>
      <c r="GJ11" s="283">
        <v>0.26700000000000002</v>
      </c>
      <c r="GL11" s="283">
        <v>0.1028</v>
      </c>
      <c r="GM11" s="283">
        <v>0.22220000000000001</v>
      </c>
    </row>
    <row r="12" spans="1:195">
      <c r="A12" s="71">
        <v>45302</v>
      </c>
      <c r="B12" s="283">
        <v>13.091900000000001</v>
      </c>
      <c r="C12" s="283">
        <v>12.8963</v>
      </c>
      <c r="D12" s="283">
        <v>13.050800000000001</v>
      </c>
      <c r="E12" s="283">
        <v>12.849299999999999</v>
      </c>
      <c r="F12" s="283">
        <v>13.066700000000001</v>
      </c>
      <c r="G12" s="283">
        <v>13.175000000000001</v>
      </c>
      <c r="H12" s="283">
        <v>12.940799999999999</v>
      </c>
      <c r="I12" s="283">
        <v>10.6441</v>
      </c>
      <c r="J12" s="283">
        <v>13.000400000000001</v>
      </c>
      <c r="L12" s="283">
        <v>13.0054</v>
      </c>
      <c r="M12" s="283">
        <v>13.1708</v>
      </c>
      <c r="N12" s="283">
        <v>6.7747000000000002</v>
      </c>
      <c r="O12" s="283">
        <v>0.69279999999999997</v>
      </c>
      <c r="P12" s="283">
        <v>1.3075000000000001</v>
      </c>
      <c r="R12" s="283">
        <v>2.0320999999999998</v>
      </c>
      <c r="S12" s="283">
        <v>1.0615000000000001</v>
      </c>
      <c r="T12" s="283">
        <v>0.75790000000000002</v>
      </c>
      <c r="U12" s="283">
        <v>8.5900000000000004E-2</v>
      </c>
      <c r="V12" s="283">
        <v>0.1231</v>
      </c>
      <c r="W12" s="283">
        <v>0.1119</v>
      </c>
      <c r="X12" s="283">
        <v>0.124</v>
      </c>
      <c r="Y12" s="283">
        <v>9.4200000000000006E-2</v>
      </c>
      <c r="Z12" s="283">
        <v>0.11</v>
      </c>
      <c r="AA12" s="283">
        <v>0.2132</v>
      </c>
      <c r="AB12" s="283">
        <v>0.12529999999999999</v>
      </c>
      <c r="AD12" s="283">
        <v>0.10489999999999999</v>
      </c>
      <c r="AE12" s="283">
        <v>0.11799999999999999</v>
      </c>
      <c r="AF12" s="283">
        <v>5.7671000000000001</v>
      </c>
      <c r="AG12" s="283">
        <v>1.1136999999999999</v>
      </c>
      <c r="AH12" s="283">
        <v>0.47220000000000001</v>
      </c>
      <c r="AJ12" s="283">
        <v>1.8837999999999999</v>
      </c>
      <c r="AK12" s="283">
        <v>1.3016000000000001</v>
      </c>
      <c r="AL12" s="283">
        <v>0.93110000000000004</v>
      </c>
      <c r="AM12" s="283">
        <v>0.2223</v>
      </c>
      <c r="AN12" s="283">
        <v>0.1242</v>
      </c>
      <c r="AO12" s="283">
        <v>0.16139999999999999</v>
      </c>
      <c r="AP12" s="283">
        <v>0.1996</v>
      </c>
      <c r="AQ12" s="283">
        <v>0.2631</v>
      </c>
      <c r="AR12" s="283">
        <v>0.17249999999999999</v>
      </c>
      <c r="AS12" s="283">
        <v>0.182</v>
      </c>
      <c r="AT12" s="283">
        <v>0.22559999999999999</v>
      </c>
      <c r="AV12" s="283">
        <v>9.6600000000000005E-2</v>
      </c>
      <c r="AW12" s="283">
        <v>0.1734</v>
      </c>
      <c r="AX12" s="283">
        <v>8.1874000000000002</v>
      </c>
      <c r="AY12" s="283">
        <v>3.3738000000000001</v>
      </c>
      <c r="AZ12" s="283">
        <v>0.37609999999999999</v>
      </c>
      <c r="BB12" s="283">
        <v>0.76100000000000001</v>
      </c>
      <c r="BC12" s="283">
        <v>2.2128999999999999</v>
      </c>
      <c r="BD12" s="283">
        <v>1.2112000000000001</v>
      </c>
      <c r="BE12" s="283">
        <v>0.49380000000000002</v>
      </c>
      <c r="BF12" s="283">
        <v>0.1565</v>
      </c>
      <c r="BG12" s="283">
        <v>0.1479</v>
      </c>
      <c r="BH12" s="283">
        <v>0.1464</v>
      </c>
      <c r="BI12" s="283">
        <v>0.41620000000000001</v>
      </c>
      <c r="BJ12" s="283">
        <v>7.4200000000000002E-2</v>
      </c>
      <c r="BK12" s="283">
        <v>0.13139999999999999</v>
      </c>
      <c r="BL12" s="283">
        <v>0.36859999999999998</v>
      </c>
      <c r="BN12" s="283">
        <v>0.17269999999999999</v>
      </c>
      <c r="BO12" s="283">
        <v>0.1666</v>
      </c>
      <c r="BQ12" s="283">
        <v>1.5863</v>
      </c>
      <c r="BR12" s="283">
        <v>1.2115</v>
      </c>
      <c r="BS12" s="283">
        <v>0.77980000000000005</v>
      </c>
      <c r="BU12" s="283">
        <v>2.1219999999999999</v>
      </c>
      <c r="BV12" s="283">
        <v>1.1731</v>
      </c>
      <c r="BW12" s="283">
        <v>0.38140000000000002</v>
      </c>
      <c r="BX12" s="283">
        <v>0.40089999999999998</v>
      </c>
      <c r="BY12" s="283">
        <v>0.30640000000000001</v>
      </c>
      <c r="BZ12" s="283">
        <v>0.24049999999999999</v>
      </c>
      <c r="CA12" s="283">
        <v>0.33090000000000003</v>
      </c>
      <c r="CB12" s="283">
        <v>0.39290000000000003</v>
      </c>
      <c r="CC12" s="283">
        <v>0.249</v>
      </c>
      <c r="CD12" s="283">
        <v>0.3926</v>
      </c>
      <c r="CE12" s="283">
        <v>0.39560000000000001</v>
      </c>
      <c r="CG12" s="283">
        <v>0.185</v>
      </c>
      <c r="CH12" s="283">
        <v>0.33729999999999999</v>
      </c>
      <c r="CI12" s="283">
        <v>2.1959</v>
      </c>
      <c r="CJ12" s="283">
        <v>-0.2165</v>
      </c>
      <c r="CK12" s="283">
        <v>0.13350000000000001</v>
      </c>
      <c r="CM12" s="283">
        <v>-1.5368999999999999</v>
      </c>
      <c r="CN12" s="283">
        <v>-1.0032000000000001</v>
      </c>
      <c r="CO12" s="283">
        <v>-0.53490000000000004</v>
      </c>
      <c r="CP12" s="283">
        <v>6.4299999999999996E-2</v>
      </c>
      <c r="CQ12" s="283">
        <v>-8.4000000000000005E-2</v>
      </c>
      <c r="CR12" s="283">
        <v>-0.24360000000000001</v>
      </c>
      <c r="CS12" s="283">
        <v>-0.29720000000000002</v>
      </c>
      <c r="CT12" s="283">
        <v>-0.62939999999999996</v>
      </c>
      <c r="CU12" s="283">
        <v>-5.7299999999999997E-2</v>
      </c>
      <c r="CV12" s="283">
        <v>0.40739999999999998</v>
      </c>
      <c r="CW12" s="283">
        <v>-0.33750000000000002</v>
      </c>
      <c r="CY12" s="283">
        <v>-0.26500000000000001</v>
      </c>
      <c r="CZ12" s="283">
        <v>0.33639999999999998</v>
      </c>
      <c r="DA12" s="283">
        <v>1.1953</v>
      </c>
      <c r="DB12" s="283">
        <v>1.5362</v>
      </c>
      <c r="DC12" s="283">
        <v>2.9784999999999999</v>
      </c>
      <c r="DE12" s="283">
        <v>1.3576999999999999</v>
      </c>
      <c r="DF12" s="283">
        <v>0.74139999999999995</v>
      </c>
      <c r="DG12" s="283">
        <v>0.6089</v>
      </c>
      <c r="DH12" s="283">
        <v>1.1036999999999999</v>
      </c>
      <c r="DI12" s="283">
        <v>0.88560000000000005</v>
      </c>
      <c r="DJ12" s="283">
        <v>0.50939999999999996</v>
      </c>
      <c r="DK12" s="283">
        <v>0.71840000000000004</v>
      </c>
      <c r="DL12" s="283">
        <v>0.29730000000000001</v>
      </c>
      <c r="DM12" s="283">
        <v>0.73619999999999997</v>
      </c>
      <c r="DN12" s="283">
        <v>0.99970000000000003</v>
      </c>
      <c r="DO12" s="283">
        <v>0.76959999999999995</v>
      </c>
      <c r="DQ12" s="283">
        <v>0.73640000000000005</v>
      </c>
      <c r="DR12" s="283">
        <v>1.038</v>
      </c>
      <c r="DS12" s="283">
        <v>1.1934</v>
      </c>
      <c r="DT12" s="283">
        <v>1.2274</v>
      </c>
      <c r="DU12" s="283">
        <v>1.367</v>
      </c>
      <c r="DW12" s="283">
        <v>0.92569999999999997</v>
      </c>
      <c r="DX12" s="283">
        <v>0.99929999999999997</v>
      </c>
      <c r="DY12" s="283">
        <v>1.5512999999999999</v>
      </c>
      <c r="DZ12" s="283">
        <v>1.9184000000000001</v>
      </c>
      <c r="EA12" s="283">
        <v>1.8405</v>
      </c>
      <c r="EB12" s="283">
        <v>1.2998000000000001</v>
      </c>
      <c r="EC12" s="283">
        <v>1.5629</v>
      </c>
      <c r="ED12" s="283">
        <v>1.3463000000000001</v>
      </c>
      <c r="EE12" s="283">
        <v>1.4745999999999999</v>
      </c>
      <c r="EF12" s="283">
        <v>1.4416</v>
      </c>
      <c r="EG12" s="283">
        <v>1.8257000000000001</v>
      </c>
      <c r="EI12" s="283">
        <v>1.5572999999999999</v>
      </c>
      <c r="EJ12" s="283">
        <v>1.827</v>
      </c>
      <c r="EL12" s="283">
        <v>1.8332999999999999</v>
      </c>
      <c r="EM12" s="283">
        <v>0.96009999999999995</v>
      </c>
      <c r="EN12" s="283">
        <v>1.1444000000000001</v>
      </c>
      <c r="EP12" s="283">
        <v>1.7218</v>
      </c>
      <c r="EQ12" s="283">
        <v>1.1049</v>
      </c>
      <c r="ER12" s="283">
        <v>0.18590000000000001</v>
      </c>
      <c r="ES12" s="283">
        <v>0.115</v>
      </c>
      <c r="ET12" s="283">
        <v>0.14449999999999999</v>
      </c>
      <c r="EU12" s="283">
        <v>0.1014</v>
      </c>
      <c r="EV12" s="283">
        <v>0.1198</v>
      </c>
      <c r="EW12" s="283">
        <v>0.12620000000000001</v>
      </c>
      <c r="EX12" s="283">
        <v>0.1124</v>
      </c>
      <c r="EY12" s="283">
        <v>0.1598</v>
      </c>
      <c r="EZ12" s="283">
        <v>0.13969999999999999</v>
      </c>
      <c r="FB12" s="283">
        <v>9.2799999999999994E-2</v>
      </c>
      <c r="FC12" s="283">
        <v>0.12640000000000001</v>
      </c>
      <c r="FD12" s="283">
        <v>2.0453999999999999</v>
      </c>
      <c r="FE12" s="283">
        <v>1.0409999999999999</v>
      </c>
      <c r="FF12" s="283">
        <v>0.68530000000000002</v>
      </c>
      <c r="FH12" s="283">
        <v>2.7961</v>
      </c>
      <c r="FI12" s="283">
        <v>1.2030000000000001</v>
      </c>
      <c r="FJ12" s="283">
        <v>0.19589999999999999</v>
      </c>
      <c r="FK12" s="283">
        <v>0.15490000000000001</v>
      </c>
      <c r="FL12" s="283">
        <v>0.12620000000000001</v>
      </c>
      <c r="FM12" s="283">
        <v>9.5799999999999996E-2</v>
      </c>
      <c r="FN12" s="283">
        <v>0.14879999999999999</v>
      </c>
      <c r="FO12" s="283">
        <v>0.18410000000000001</v>
      </c>
      <c r="FP12" s="283">
        <v>0.15970000000000001</v>
      </c>
      <c r="FQ12" s="283">
        <v>0.2137</v>
      </c>
      <c r="FR12" s="283">
        <v>0.18229999999999999</v>
      </c>
      <c r="FT12" s="283">
        <v>7.6399999999999996E-2</v>
      </c>
      <c r="FU12" s="283">
        <v>0.1515</v>
      </c>
      <c r="FV12" s="283">
        <v>1.2363999999999999</v>
      </c>
      <c r="FW12" s="283">
        <v>1.4232</v>
      </c>
      <c r="FX12" s="283">
        <v>0.65449999999999997</v>
      </c>
      <c r="FZ12" s="283">
        <v>2.1490999999999998</v>
      </c>
      <c r="GA12" s="283">
        <v>1.1982999999999999</v>
      </c>
      <c r="GB12" s="283">
        <v>0.19209999999999999</v>
      </c>
      <c r="GC12" s="283">
        <v>0.31619999999999998</v>
      </c>
      <c r="GD12" s="283">
        <v>0.1799</v>
      </c>
      <c r="GE12" s="283">
        <v>0.15529999999999999</v>
      </c>
      <c r="GF12" s="283">
        <v>0.22220000000000001</v>
      </c>
      <c r="GG12" s="283">
        <v>0.27489999999999998</v>
      </c>
      <c r="GH12" s="283">
        <v>0.11310000000000001</v>
      </c>
      <c r="GI12" s="283">
        <v>0.22120000000000001</v>
      </c>
      <c r="GJ12" s="283">
        <v>0.26629999999999998</v>
      </c>
      <c r="GL12" s="283">
        <v>0.10290000000000001</v>
      </c>
      <c r="GM12" s="283">
        <v>0.22220000000000001</v>
      </c>
    </row>
    <row r="13" spans="1:195">
      <c r="A13" s="71">
        <v>45303</v>
      </c>
      <c r="B13" s="283">
        <v>13.0524</v>
      </c>
      <c r="C13" s="283">
        <v>12.8644</v>
      </c>
      <c r="D13" s="283">
        <v>12.982799999999999</v>
      </c>
      <c r="E13" s="283">
        <v>12.8208</v>
      </c>
      <c r="F13" s="283">
        <v>13.0189</v>
      </c>
      <c r="G13" s="283">
        <v>13.217000000000001</v>
      </c>
      <c r="H13" s="283">
        <v>12.885400000000001</v>
      </c>
      <c r="I13" s="283">
        <v>10.31</v>
      </c>
      <c r="J13" s="283">
        <v>12.9559</v>
      </c>
      <c r="L13" s="283">
        <v>12.9702</v>
      </c>
      <c r="M13" s="283">
        <v>13.157400000000001</v>
      </c>
      <c r="N13" s="283">
        <v>6.2965</v>
      </c>
      <c r="O13" s="283">
        <v>0.67759999999999998</v>
      </c>
      <c r="P13" s="283">
        <v>1.2676000000000001</v>
      </c>
      <c r="R13" s="283">
        <v>1.8540000000000001</v>
      </c>
      <c r="S13" s="283">
        <v>1.1056999999999999</v>
      </c>
      <c r="T13" s="283">
        <v>0.76829999999999998</v>
      </c>
      <c r="U13" s="283">
        <v>8.7099999999999997E-2</v>
      </c>
      <c r="V13" s="283">
        <v>0.1242</v>
      </c>
      <c r="W13" s="283">
        <v>0.122</v>
      </c>
      <c r="X13" s="283">
        <v>0.12859999999999999</v>
      </c>
      <c r="Y13" s="283">
        <v>9.7900000000000001E-2</v>
      </c>
      <c r="Z13" s="283">
        <v>0.1149</v>
      </c>
      <c r="AA13" s="283">
        <v>0.2135</v>
      </c>
      <c r="AB13" s="283">
        <v>0.13339999999999999</v>
      </c>
      <c r="AD13" s="283">
        <v>0.1152</v>
      </c>
      <c r="AE13" s="283">
        <v>0.1206</v>
      </c>
      <c r="AF13" s="283">
        <v>5.7314999999999996</v>
      </c>
      <c r="AG13" s="283">
        <v>1.1178999999999999</v>
      </c>
      <c r="AH13" s="283">
        <v>0.4713</v>
      </c>
      <c r="AJ13" s="283">
        <v>1.8831</v>
      </c>
      <c r="AK13" s="283">
        <v>1.3042</v>
      </c>
      <c r="AL13" s="283">
        <v>0.93179999999999996</v>
      </c>
      <c r="AM13" s="283">
        <v>0.22359999999999999</v>
      </c>
      <c r="AN13" s="283">
        <v>0.1244</v>
      </c>
      <c r="AO13" s="283">
        <v>0.16259999999999999</v>
      </c>
      <c r="AP13" s="283">
        <v>0.2</v>
      </c>
      <c r="AQ13" s="283">
        <v>0.2641</v>
      </c>
      <c r="AR13" s="283">
        <v>0.17349999999999999</v>
      </c>
      <c r="AS13" s="283">
        <v>0.18229999999999999</v>
      </c>
      <c r="AT13" s="283">
        <v>0.22739999999999999</v>
      </c>
      <c r="AV13" s="283">
        <v>9.6799999999999997E-2</v>
      </c>
      <c r="AW13" s="283">
        <v>0.1744</v>
      </c>
      <c r="AX13" s="283">
        <v>8.1770999999999994</v>
      </c>
      <c r="AY13" s="283">
        <v>3.3763000000000001</v>
      </c>
      <c r="AZ13" s="283">
        <v>0.37619999999999998</v>
      </c>
      <c r="BB13" s="283">
        <v>0.75960000000000005</v>
      </c>
      <c r="BC13" s="283">
        <v>2.2206999999999999</v>
      </c>
      <c r="BD13" s="283">
        <v>1.2111000000000001</v>
      </c>
      <c r="BE13" s="283">
        <v>0.49359999999999998</v>
      </c>
      <c r="BF13" s="283">
        <v>0.15659999999999999</v>
      </c>
      <c r="BG13" s="283">
        <v>0.14810000000000001</v>
      </c>
      <c r="BH13" s="283">
        <v>0.1462</v>
      </c>
      <c r="BI13" s="283">
        <v>0.4163</v>
      </c>
      <c r="BJ13" s="283">
        <v>7.4200000000000002E-2</v>
      </c>
      <c r="BK13" s="283">
        <v>0.13109999999999999</v>
      </c>
      <c r="BL13" s="283">
        <v>0.36980000000000002</v>
      </c>
      <c r="BN13" s="283">
        <v>0.1726</v>
      </c>
      <c r="BO13" s="283">
        <v>0.16650000000000001</v>
      </c>
      <c r="BQ13" s="283">
        <v>1.5689</v>
      </c>
      <c r="BR13" s="283">
        <v>1.2055</v>
      </c>
      <c r="BS13" s="283">
        <v>0.77710000000000001</v>
      </c>
      <c r="BU13" s="283">
        <v>2.0468000000000002</v>
      </c>
      <c r="BV13" s="283">
        <v>1.1694</v>
      </c>
      <c r="BW13" s="283">
        <v>0.38369999999999999</v>
      </c>
      <c r="BX13" s="283">
        <v>0.4012</v>
      </c>
      <c r="BY13" s="283">
        <v>0.30740000000000001</v>
      </c>
      <c r="BZ13" s="283">
        <v>0.24460000000000001</v>
      </c>
      <c r="CA13" s="283">
        <v>0.33279999999999998</v>
      </c>
      <c r="CB13" s="283">
        <v>0.39560000000000001</v>
      </c>
      <c r="CC13" s="283">
        <v>0.2515</v>
      </c>
      <c r="CD13" s="283">
        <v>0.39190000000000003</v>
      </c>
      <c r="CE13" s="283">
        <v>0.39860000000000001</v>
      </c>
      <c r="CG13" s="283">
        <v>0.1915</v>
      </c>
      <c r="CH13" s="283">
        <v>0.34089999999999998</v>
      </c>
      <c r="CI13" s="283">
        <v>1.2222999999999999</v>
      </c>
      <c r="CJ13" s="283">
        <v>-0.67420000000000002</v>
      </c>
      <c r="CK13" s="283">
        <v>1E-3</v>
      </c>
      <c r="CM13" s="283">
        <v>-2.7069999999999999</v>
      </c>
      <c r="CN13" s="283">
        <v>-0.65659999999999996</v>
      </c>
      <c r="CO13" s="283">
        <v>-0.2356</v>
      </c>
      <c r="CP13" s="283">
        <v>0.16520000000000001</v>
      </c>
      <c r="CQ13" s="283">
        <v>-6.9999999999999999E-4</v>
      </c>
      <c r="CR13" s="283">
        <v>-0.19270000000000001</v>
      </c>
      <c r="CS13" s="283">
        <v>-0.245</v>
      </c>
      <c r="CT13" s="283">
        <v>-0.65169999999999995</v>
      </c>
      <c r="CU13" s="283">
        <v>-0.02</v>
      </c>
      <c r="CV13" s="283">
        <v>0.43</v>
      </c>
      <c r="CW13" s="283">
        <v>-0.2472</v>
      </c>
      <c r="CY13" s="283">
        <v>-0.15890000000000001</v>
      </c>
      <c r="CZ13" s="283">
        <v>0.3765</v>
      </c>
      <c r="DA13" s="283">
        <v>1.3427</v>
      </c>
      <c r="DB13" s="283">
        <v>1.5226999999999999</v>
      </c>
      <c r="DC13" s="283">
        <v>2.8100999999999998</v>
      </c>
      <c r="DE13" s="283">
        <v>1.2929999999999999</v>
      </c>
      <c r="DF13" s="283">
        <v>0.78269999999999995</v>
      </c>
      <c r="DG13" s="283">
        <v>0.75119999999999998</v>
      </c>
      <c r="DH13" s="283">
        <v>1.1406000000000001</v>
      </c>
      <c r="DI13" s="283">
        <v>0.93720000000000003</v>
      </c>
      <c r="DJ13" s="283">
        <v>0.5595</v>
      </c>
      <c r="DK13" s="283">
        <v>0.74909999999999999</v>
      </c>
      <c r="DL13" s="283">
        <v>0.33350000000000002</v>
      </c>
      <c r="DM13" s="283">
        <v>0.76060000000000005</v>
      </c>
      <c r="DN13" s="283">
        <v>1.0039</v>
      </c>
      <c r="DO13" s="283">
        <v>0.83079999999999998</v>
      </c>
      <c r="DQ13" s="283">
        <v>0.77639999999999998</v>
      </c>
      <c r="DR13" s="283">
        <v>1.0615000000000001</v>
      </c>
      <c r="DS13" s="283">
        <v>1.2044999999999999</v>
      </c>
      <c r="DT13" s="283">
        <v>1.2366999999999999</v>
      </c>
      <c r="DU13" s="283">
        <v>1.3554999999999999</v>
      </c>
      <c r="DW13" s="283">
        <v>0.91610000000000003</v>
      </c>
      <c r="DX13" s="283">
        <v>1.0044999999999999</v>
      </c>
      <c r="DY13" s="283">
        <v>1.5769</v>
      </c>
      <c r="DZ13" s="283">
        <v>1.9104000000000001</v>
      </c>
      <c r="EA13" s="283">
        <v>1.8167</v>
      </c>
      <c r="EB13" s="283">
        <v>1.3090999999999999</v>
      </c>
      <c r="EC13" s="283">
        <v>1.5448</v>
      </c>
      <c r="ED13" s="283">
        <v>1.3403</v>
      </c>
      <c r="EE13" s="283">
        <v>1.4585999999999999</v>
      </c>
      <c r="EF13" s="283">
        <v>1.4075</v>
      </c>
      <c r="EG13" s="283">
        <v>1.8091999999999999</v>
      </c>
      <c r="EI13" s="283">
        <v>1.5364</v>
      </c>
      <c r="EJ13" s="283">
        <v>1.8010999999999999</v>
      </c>
      <c r="EL13" s="283">
        <v>1.7630999999999999</v>
      </c>
      <c r="EM13" s="283">
        <v>0.94840000000000002</v>
      </c>
      <c r="EN13" s="283">
        <v>1.1278999999999999</v>
      </c>
      <c r="EP13" s="283">
        <v>1.5659000000000001</v>
      </c>
      <c r="EQ13" s="283">
        <v>1.0942000000000001</v>
      </c>
      <c r="ER13" s="283">
        <v>0.18779999999999999</v>
      </c>
      <c r="ES13" s="283">
        <v>0.11559999999999999</v>
      </c>
      <c r="ET13" s="283">
        <v>0.1459</v>
      </c>
      <c r="EU13" s="283">
        <v>0.1065</v>
      </c>
      <c r="EV13" s="283">
        <v>0.12189999999999999</v>
      </c>
      <c r="EW13" s="283">
        <v>0.12939999999999999</v>
      </c>
      <c r="EX13" s="283">
        <v>0.1153</v>
      </c>
      <c r="EY13" s="283">
        <v>0.15890000000000001</v>
      </c>
      <c r="EZ13" s="283">
        <v>0.14319999999999999</v>
      </c>
      <c r="FB13" s="283">
        <v>0.10150000000000001</v>
      </c>
      <c r="FC13" s="283">
        <v>0.13089999999999999</v>
      </c>
      <c r="FD13" s="283">
        <v>2.0524</v>
      </c>
      <c r="FE13" s="283">
        <v>1.0347999999999999</v>
      </c>
      <c r="FF13" s="283">
        <v>0.6825</v>
      </c>
      <c r="FH13" s="283">
        <v>2.7972999999999999</v>
      </c>
      <c r="FI13" s="283">
        <v>1.1968000000000001</v>
      </c>
      <c r="FJ13" s="283">
        <v>0.1978</v>
      </c>
      <c r="FK13" s="283">
        <v>0.1547</v>
      </c>
      <c r="FL13" s="283">
        <v>0.12609999999999999</v>
      </c>
      <c r="FM13" s="283">
        <v>9.64E-2</v>
      </c>
      <c r="FN13" s="283">
        <v>0.14949999999999999</v>
      </c>
      <c r="FO13" s="283">
        <v>0.18479999999999999</v>
      </c>
      <c r="FP13" s="283">
        <v>0.1603</v>
      </c>
      <c r="FQ13" s="283">
        <v>0.2137</v>
      </c>
      <c r="FR13" s="283">
        <v>0.18210000000000001</v>
      </c>
      <c r="FT13" s="283">
        <v>7.6399999999999996E-2</v>
      </c>
      <c r="FU13" s="283">
        <v>0.1522</v>
      </c>
      <c r="FV13" s="283">
        <v>1.2357</v>
      </c>
      <c r="FW13" s="283">
        <v>1.4232</v>
      </c>
      <c r="FX13" s="283">
        <v>0.65449999999999997</v>
      </c>
      <c r="FZ13" s="283">
        <v>2.1495000000000002</v>
      </c>
      <c r="GA13" s="283">
        <v>1.2011000000000001</v>
      </c>
      <c r="GB13" s="283">
        <v>0.19189999999999999</v>
      </c>
      <c r="GC13" s="283">
        <v>0.31619999999999998</v>
      </c>
      <c r="GD13" s="283">
        <v>0.1799</v>
      </c>
      <c r="GE13" s="283">
        <v>0.15529999999999999</v>
      </c>
      <c r="GF13" s="283">
        <v>0.22220000000000001</v>
      </c>
      <c r="GG13" s="283">
        <v>0.27489999999999998</v>
      </c>
      <c r="GH13" s="283">
        <v>0.11310000000000001</v>
      </c>
      <c r="GI13" s="283">
        <v>0.22120000000000001</v>
      </c>
      <c r="GJ13" s="283">
        <v>0.26690000000000003</v>
      </c>
      <c r="GL13" s="283">
        <v>0.10290000000000001</v>
      </c>
      <c r="GM13" s="283">
        <v>0.22220000000000001</v>
      </c>
    </row>
    <row r="14" spans="1:195">
      <c r="A14" s="71">
        <v>45304</v>
      </c>
      <c r="B14" s="283">
        <v>13.0709</v>
      </c>
      <c r="C14" s="283">
        <v>12.877000000000001</v>
      </c>
      <c r="D14" s="283">
        <v>13.0281</v>
      </c>
      <c r="E14" s="283">
        <v>12.816599999999999</v>
      </c>
      <c r="F14" s="283">
        <v>13.043200000000001</v>
      </c>
      <c r="G14" s="283">
        <v>13.2052</v>
      </c>
      <c r="H14" s="283">
        <v>12.9156</v>
      </c>
      <c r="I14" s="283">
        <v>10.491300000000001</v>
      </c>
      <c r="J14" s="283">
        <v>12.9777</v>
      </c>
      <c r="L14" s="283">
        <v>12.984400000000001</v>
      </c>
      <c r="M14" s="283">
        <v>13.1557</v>
      </c>
      <c r="N14" s="283">
        <v>7.7911000000000001</v>
      </c>
      <c r="O14" s="283">
        <v>0.73509999999999998</v>
      </c>
      <c r="P14" s="283">
        <v>1.3841000000000001</v>
      </c>
      <c r="R14" s="283">
        <v>2.3283999999999998</v>
      </c>
      <c r="S14" s="283">
        <v>1.1317999999999999</v>
      </c>
      <c r="T14" s="283">
        <v>0.7429</v>
      </c>
      <c r="U14" s="283">
        <v>8.3500000000000005E-2</v>
      </c>
      <c r="V14" s="283">
        <v>0.1147</v>
      </c>
      <c r="W14" s="283">
        <v>9.5399999999999999E-2</v>
      </c>
      <c r="X14" s="283">
        <v>0.11360000000000001</v>
      </c>
      <c r="Y14" s="283">
        <v>8.2900000000000001E-2</v>
      </c>
      <c r="Z14" s="283">
        <v>9.4299999999999995E-2</v>
      </c>
      <c r="AA14" s="283">
        <v>0.20100000000000001</v>
      </c>
      <c r="AB14" s="283">
        <v>0.11070000000000001</v>
      </c>
      <c r="AD14" s="283">
        <v>8.6300000000000002E-2</v>
      </c>
      <c r="AE14" s="283">
        <v>9.7799999999999998E-2</v>
      </c>
      <c r="AF14" s="283">
        <v>5.7108999999999996</v>
      </c>
      <c r="AG14" s="283">
        <v>1.1194</v>
      </c>
      <c r="AH14" s="283">
        <v>0.47389999999999999</v>
      </c>
      <c r="AJ14" s="283">
        <v>1.8918999999999999</v>
      </c>
      <c r="AK14" s="283">
        <v>1.2996000000000001</v>
      </c>
      <c r="AL14" s="283">
        <v>0.92190000000000005</v>
      </c>
      <c r="AM14" s="283">
        <v>0.2225</v>
      </c>
      <c r="AN14" s="283">
        <v>0.1235</v>
      </c>
      <c r="AO14" s="283">
        <v>0.16139999999999999</v>
      </c>
      <c r="AP14" s="283">
        <v>0.1988</v>
      </c>
      <c r="AQ14" s="283">
        <v>0.2606</v>
      </c>
      <c r="AR14" s="283">
        <v>0.17280000000000001</v>
      </c>
      <c r="AS14" s="283">
        <v>0.1825</v>
      </c>
      <c r="AT14" s="283">
        <v>0.2253</v>
      </c>
      <c r="AV14" s="283">
        <v>9.6500000000000002E-2</v>
      </c>
      <c r="AW14" s="283">
        <v>0.17330000000000001</v>
      </c>
      <c r="AX14" s="283">
        <v>8.1335999999999995</v>
      </c>
      <c r="AY14" s="283">
        <v>3.3824999999999998</v>
      </c>
      <c r="AZ14" s="283">
        <v>0.37780000000000002</v>
      </c>
      <c r="BB14" s="283">
        <v>0.76180000000000003</v>
      </c>
      <c r="BC14" s="283">
        <v>2.2246000000000001</v>
      </c>
      <c r="BD14" s="283">
        <v>1.2001999999999999</v>
      </c>
      <c r="BE14" s="283">
        <v>0.49199999999999999</v>
      </c>
      <c r="BF14" s="283">
        <v>0.15629999999999999</v>
      </c>
      <c r="BG14" s="283">
        <v>0.14760000000000001</v>
      </c>
      <c r="BH14" s="283">
        <v>0.14549999999999999</v>
      </c>
      <c r="BI14" s="283">
        <v>0.4138</v>
      </c>
      <c r="BJ14" s="283">
        <v>7.3700000000000002E-2</v>
      </c>
      <c r="BK14" s="283">
        <v>0.13100000000000001</v>
      </c>
      <c r="BL14" s="283">
        <v>0.36890000000000001</v>
      </c>
      <c r="BN14" s="283">
        <v>0.17199999999999999</v>
      </c>
      <c r="BO14" s="283">
        <v>0.1658</v>
      </c>
      <c r="BQ14" s="283">
        <v>1.6133999999999999</v>
      </c>
      <c r="BR14" s="283">
        <v>1.2228000000000001</v>
      </c>
      <c r="BS14" s="283">
        <v>0.78129999999999999</v>
      </c>
      <c r="BU14" s="283">
        <v>2.1454</v>
      </c>
      <c r="BV14" s="283">
        <v>1.2128000000000001</v>
      </c>
      <c r="BW14" s="283">
        <v>0.38030000000000003</v>
      </c>
      <c r="BX14" s="283">
        <v>0.39960000000000001</v>
      </c>
      <c r="BY14" s="283">
        <v>0.30199999999999999</v>
      </c>
      <c r="BZ14" s="283">
        <v>0.23569999999999999</v>
      </c>
      <c r="CA14" s="283">
        <v>0.32679999999999998</v>
      </c>
      <c r="CB14" s="283">
        <v>0.3866</v>
      </c>
      <c r="CC14" s="283">
        <v>0.2417</v>
      </c>
      <c r="CD14" s="283">
        <v>0.3836</v>
      </c>
      <c r="CE14" s="283">
        <v>0.38979999999999998</v>
      </c>
      <c r="CG14" s="283">
        <v>0.17879999999999999</v>
      </c>
      <c r="CH14" s="283">
        <v>0.32140000000000002</v>
      </c>
      <c r="CI14" s="283">
        <v>1.6393</v>
      </c>
      <c r="CJ14" s="283">
        <v>0.25259999999999999</v>
      </c>
      <c r="CK14" s="283">
        <v>0.2908</v>
      </c>
      <c r="CM14" s="283">
        <v>-0.43840000000000001</v>
      </c>
      <c r="CN14" s="283">
        <v>-3.8525</v>
      </c>
      <c r="CO14" s="283">
        <v>-0.86399999999999999</v>
      </c>
      <c r="CP14" s="283">
        <v>-0.16109999999999999</v>
      </c>
      <c r="CQ14" s="283">
        <v>-0.34599999999999997</v>
      </c>
      <c r="CR14" s="283">
        <v>-0.52710000000000001</v>
      </c>
      <c r="CS14" s="283">
        <v>-0.63770000000000004</v>
      </c>
      <c r="CT14" s="283">
        <v>-1.1896</v>
      </c>
      <c r="CU14" s="283">
        <v>-0.35959999999999998</v>
      </c>
      <c r="CV14" s="283">
        <v>0.25559999999999999</v>
      </c>
      <c r="CW14" s="283">
        <v>-0.6875</v>
      </c>
      <c r="CY14" s="283">
        <v>-0.58299999999999996</v>
      </c>
      <c r="CZ14" s="283">
        <v>0.1784</v>
      </c>
      <c r="DA14" s="283">
        <v>1.1634</v>
      </c>
      <c r="DB14" s="283">
        <v>1.7637</v>
      </c>
      <c r="DC14" s="283">
        <v>9.5844000000000005</v>
      </c>
      <c r="DE14" s="283">
        <v>1.6392</v>
      </c>
      <c r="DF14" s="283">
        <v>0.6139</v>
      </c>
      <c r="DG14" s="283">
        <v>0.37209999999999999</v>
      </c>
      <c r="DH14" s="283">
        <v>0.92179999999999995</v>
      </c>
      <c r="DI14" s="283">
        <v>0.70820000000000005</v>
      </c>
      <c r="DJ14" s="283">
        <v>0.31979999999999997</v>
      </c>
      <c r="DK14" s="283">
        <v>0.52259999999999995</v>
      </c>
      <c r="DL14" s="283">
        <v>7.3899999999999993E-2</v>
      </c>
      <c r="DM14" s="283">
        <v>0.52610000000000001</v>
      </c>
      <c r="DN14" s="283">
        <v>0.86419999999999997</v>
      </c>
      <c r="DO14" s="283">
        <v>0.54020000000000001</v>
      </c>
      <c r="DQ14" s="283">
        <v>0.5272</v>
      </c>
      <c r="DR14" s="283">
        <v>0.87990000000000002</v>
      </c>
      <c r="DS14" s="283">
        <v>1.1987000000000001</v>
      </c>
      <c r="DT14" s="283">
        <v>1.2645</v>
      </c>
      <c r="DU14" s="283">
        <v>1.4688000000000001</v>
      </c>
      <c r="DW14" s="283">
        <v>0.95109999999999995</v>
      </c>
      <c r="DX14" s="283">
        <v>0.96460000000000001</v>
      </c>
      <c r="DY14" s="283">
        <v>1.3731</v>
      </c>
      <c r="DZ14" s="283">
        <v>1.7791999999999999</v>
      </c>
      <c r="EA14" s="283">
        <v>1.6979</v>
      </c>
      <c r="EB14" s="283">
        <v>1.1455</v>
      </c>
      <c r="EC14" s="283">
        <v>1.407</v>
      </c>
      <c r="ED14" s="283">
        <v>1.1559999999999999</v>
      </c>
      <c r="EE14" s="283">
        <v>1.3024</v>
      </c>
      <c r="EF14" s="283">
        <v>1.3233999999999999</v>
      </c>
      <c r="EG14" s="283">
        <v>1.633</v>
      </c>
      <c r="EI14" s="283">
        <v>1.3915</v>
      </c>
      <c r="EJ14" s="283">
        <v>1.6930000000000001</v>
      </c>
      <c r="EL14" s="283">
        <v>1.9675</v>
      </c>
      <c r="EM14" s="283">
        <v>1.0022</v>
      </c>
      <c r="EN14" s="283">
        <v>1.1729000000000001</v>
      </c>
      <c r="EP14" s="283">
        <v>1.7512000000000001</v>
      </c>
      <c r="EQ14" s="283">
        <v>1.2524999999999999</v>
      </c>
      <c r="ER14" s="283">
        <v>0.18590000000000001</v>
      </c>
      <c r="ES14" s="283">
        <v>0.114</v>
      </c>
      <c r="ET14" s="283">
        <v>0.1386</v>
      </c>
      <c r="EU14" s="283">
        <v>9.4500000000000001E-2</v>
      </c>
      <c r="EV14" s="283">
        <v>0.1137</v>
      </c>
      <c r="EW14" s="283">
        <v>0.1181</v>
      </c>
      <c r="EX14" s="283">
        <v>0.1022</v>
      </c>
      <c r="EY14" s="283">
        <v>0.14779999999999999</v>
      </c>
      <c r="EZ14" s="283">
        <v>0.13120000000000001</v>
      </c>
      <c r="FB14" s="283">
        <v>8.4400000000000003E-2</v>
      </c>
      <c r="FC14" s="283">
        <v>0.1048</v>
      </c>
      <c r="FD14" s="283">
        <v>2.0291000000000001</v>
      </c>
      <c r="FE14" s="283">
        <v>1.0347</v>
      </c>
      <c r="FF14" s="283">
        <v>0.68469999999999998</v>
      </c>
      <c r="FH14" s="283">
        <v>2.7949999999999999</v>
      </c>
      <c r="FI14" s="283">
        <v>1.1974</v>
      </c>
      <c r="FJ14" s="283">
        <v>0.19589999999999999</v>
      </c>
      <c r="FK14" s="283">
        <v>0.15490000000000001</v>
      </c>
      <c r="FL14" s="283">
        <v>0.1263</v>
      </c>
      <c r="FM14" s="283">
        <v>9.6500000000000002E-2</v>
      </c>
      <c r="FN14" s="283">
        <v>0.1497</v>
      </c>
      <c r="FO14" s="283">
        <v>0.18440000000000001</v>
      </c>
      <c r="FP14" s="283">
        <v>0.16039999999999999</v>
      </c>
      <c r="FQ14" s="283">
        <v>0.2137</v>
      </c>
      <c r="FR14" s="283">
        <v>0.18229999999999999</v>
      </c>
      <c r="FT14" s="283">
        <v>7.6399999999999996E-2</v>
      </c>
      <c r="FU14" s="283">
        <v>0.15229999999999999</v>
      </c>
      <c r="FV14" s="283">
        <v>1.2259</v>
      </c>
      <c r="FW14" s="283">
        <v>1.4201999999999999</v>
      </c>
      <c r="FX14" s="283">
        <v>0.65590000000000004</v>
      </c>
      <c r="FZ14" s="283">
        <v>2.1469</v>
      </c>
      <c r="GA14" s="283">
        <v>1.2011000000000001</v>
      </c>
      <c r="GB14" s="283">
        <v>0.1905</v>
      </c>
      <c r="GC14" s="283">
        <v>0.31559999999999999</v>
      </c>
      <c r="GD14" s="283">
        <v>0.1799</v>
      </c>
      <c r="GE14" s="283">
        <v>0.15540000000000001</v>
      </c>
      <c r="GF14" s="283">
        <v>0.22220000000000001</v>
      </c>
      <c r="GG14" s="283">
        <v>0.27429999999999999</v>
      </c>
      <c r="GH14" s="283">
        <v>0.1132</v>
      </c>
      <c r="GI14" s="283">
        <v>0.22120000000000001</v>
      </c>
      <c r="GJ14" s="283">
        <v>0.26700000000000002</v>
      </c>
      <c r="GL14" s="283">
        <v>0.10299999999999999</v>
      </c>
      <c r="GM14" s="283">
        <v>0.2223</v>
      </c>
    </row>
    <row r="15" spans="1:195">
      <c r="A15" s="71">
        <v>45305</v>
      </c>
      <c r="B15" s="283">
        <v>13.1036</v>
      </c>
      <c r="C15" s="283">
        <v>12.907999999999999</v>
      </c>
      <c r="D15" s="283">
        <v>13.065899999999999</v>
      </c>
      <c r="E15" s="283">
        <v>12.8543</v>
      </c>
      <c r="F15" s="283">
        <v>13.0709</v>
      </c>
      <c r="G15" s="283">
        <v>13.098599999999999</v>
      </c>
      <c r="H15" s="283">
        <v>12.9727</v>
      </c>
      <c r="I15" s="283">
        <v>10.645799999999999</v>
      </c>
      <c r="J15" s="283">
        <v>13.007899999999999</v>
      </c>
      <c r="L15" s="283">
        <v>13.017200000000001</v>
      </c>
      <c r="M15" s="283">
        <v>13.1716</v>
      </c>
      <c r="N15" s="283">
        <v>7.3502000000000001</v>
      </c>
      <c r="O15" s="283">
        <v>0.68520000000000003</v>
      </c>
      <c r="P15" s="283">
        <v>1.2271000000000001</v>
      </c>
      <c r="R15" s="283">
        <v>2.1839</v>
      </c>
      <c r="S15" s="283">
        <v>1.2373000000000001</v>
      </c>
      <c r="T15" s="283">
        <v>0.75160000000000005</v>
      </c>
      <c r="U15" s="283">
        <v>8.1799999999999998E-2</v>
      </c>
      <c r="V15" s="283">
        <v>0.1148</v>
      </c>
      <c r="W15" s="283">
        <v>0.1023</v>
      </c>
      <c r="X15" s="283">
        <v>0.11940000000000001</v>
      </c>
      <c r="Y15" s="283">
        <v>9.35E-2</v>
      </c>
      <c r="Z15" s="283">
        <v>9.9900000000000003E-2</v>
      </c>
      <c r="AA15" s="283">
        <v>0.19170000000000001</v>
      </c>
      <c r="AB15" s="283">
        <v>0.1179</v>
      </c>
      <c r="AD15" s="283">
        <v>8.7800000000000003E-2</v>
      </c>
      <c r="AE15" s="283">
        <v>9.5299999999999996E-2</v>
      </c>
      <c r="AF15" s="283">
        <v>5.7237999999999998</v>
      </c>
      <c r="AG15" s="283">
        <v>1.1194999999999999</v>
      </c>
      <c r="AH15" s="283">
        <v>0.47949999999999998</v>
      </c>
      <c r="AJ15" s="283">
        <v>1.8741000000000001</v>
      </c>
      <c r="AK15" s="283">
        <v>1.2964</v>
      </c>
      <c r="AL15" s="283">
        <v>0.92479999999999996</v>
      </c>
      <c r="AM15" s="283">
        <v>0.22189999999999999</v>
      </c>
      <c r="AN15" s="283">
        <v>0.12330000000000001</v>
      </c>
      <c r="AO15" s="283">
        <v>0.16159999999999999</v>
      </c>
      <c r="AP15" s="283">
        <v>0.19819999999999999</v>
      </c>
      <c r="AQ15" s="283">
        <v>0.2571</v>
      </c>
      <c r="AR15" s="283">
        <v>0.17280000000000001</v>
      </c>
      <c r="AS15" s="283">
        <v>0.18</v>
      </c>
      <c r="AT15" s="283">
        <v>0.22509999999999999</v>
      </c>
      <c r="AV15" s="283">
        <v>9.6100000000000005E-2</v>
      </c>
      <c r="AW15" s="283">
        <v>0.1736</v>
      </c>
      <c r="AX15" s="283">
        <v>8.1201000000000008</v>
      </c>
      <c r="AY15" s="283">
        <v>3.3799000000000001</v>
      </c>
      <c r="AZ15" s="283">
        <v>0.37819999999999998</v>
      </c>
      <c r="BB15" s="283">
        <v>0.75890000000000002</v>
      </c>
      <c r="BC15" s="283">
        <v>2.2277</v>
      </c>
      <c r="BD15" s="283">
        <v>1.1952</v>
      </c>
      <c r="BE15" s="283">
        <v>0.49009999999999998</v>
      </c>
      <c r="BF15" s="283">
        <v>0.15590000000000001</v>
      </c>
      <c r="BG15" s="283">
        <v>0.1472</v>
      </c>
      <c r="BH15" s="283">
        <v>0.14499999999999999</v>
      </c>
      <c r="BI15" s="283">
        <v>0.4123</v>
      </c>
      <c r="BJ15" s="283">
        <v>7.3599999999999999E-2</v>
      </c>
      <c r="BK15" s="283">
        <v>0.13</v>
      </c>
      <c r="BL15" s="283">
        <v>0.36849999999999999</v>
      </c>
      <c r="BN15" s="283">
        <v>0.17130000000000001</v>
      </c>
      <c r="BO15" s="283">
        <v>0.16539999999999999</v>
      </c>
      <c r="BQ15" s="283">
        <v>1.5849</v>
      </c>
      <c r="BR15" s="283">
        <v>1.2148000000000001</v>
      </c>
      <c r="BS15" s="283">
        <v>0.77280000000000004</v>
      </c>
      <c r="BU15" s="283">
        <v>2.1164999999999998</v>
      </c>
      <c r="BV15" s="283">
        <v>1.2315</v>
      </c>
      <c r="BW15" s="283">
        <v>0.37809999999999999</v>
      </c>
      <c r="BX15" s="283">
        <v>0.3997</v>
      </c>
      <c r="BY15" s="283">
        <v>0.30259999999999998</v>
      </c>
      <c r="BZ15" s="283">
        <v>0.23860000000000001</v>
      </c>
      <c r="CA15" s="283">
        <v>0.32900000000000001</v>
      </c>
      <c r="CB15" s="283">
        <v>0.3916</v>
      </c>
      <c r="CC15" s="283">
        <v>0.2445</v>
      </c>
      <c r="CD15" s="283">
        <v>0.3805</v>
      </c>
      <c r="CE15" s="283">
        <v>0.39419999999999999</v>
      </c>
      <c r="CG15" s="283">
        <v>0.17979999999999999</v>
      </c>
      <c r="CH15" s="283">
        <v>0.3201</v>
      </c>
      <c r="CI15" s="283">
        <v>2.4430999999999998</v>
      </c>
      <c r="CJ15" s="283">
        <v>0.47989999999999999</v>
      </c>
      <c r="CK15" s="283">
        <v>0.54310000000000003</v>
      </c>
      <c r="CM15" s="283">
        <v>-0.45</v>
      </c>
      <c r="CN15" s="283">
        <v>-3.2919999999999998</v>
      </c>
      <c r="CO15" s="283">
        <v>-0.71630000000000005</v>
      </c>
      <c r="CP15" s="283">
        <v>-0.16689999999999999</v>
      </c>
      <c r="CQ15" s="283">
        <v>-0.23419999999999999</v>
      </c>
      <c r="CR15" s="283">
        <v>-0.29320000000000002</v>
      </c>
      <c r="CS15" s="283">
        <v>-0.3478</v>
      </c>
      <c r="CT15" s="283">
        <v>-0.43130000000000002</v>
      </c>
      <c r="CU15" s="283">
        <v>-0.1736</v>
      </c>
      <c r="CV15" s="283">
        <v>0.16830000000000001</v>
      </c>
      <c r="CW15" s="283">
        <v>-0.45479999999999998</v>
      </c>
      <c r="CY15" s="283">
        <v>-0.37390000000000001</v>
      </c>
      <c r="CZ15" s="283">
        <v>0.13819999999999999</v>
      </c>
      <c r="DA15" s="283">
        <v>1.2986</v>
      </c>
      <c r="DB15" s="283">
        <v>1.8965000000000001</v>
      </c>
      <c r="DC15" s="283">
        <v>42.13</v>
      </c>
      <c r="DE15" s="283">
        <v>1.7310000000000001</v>
      </c>
      <c r="DF15" s="283">
        <v>0.5746</v>
      </c>
      <c r="DG15" s="283">
        <v>0.34649999999999997</v>
      </c>
      <c r="DH15" s="283">
        <v>0.83099999999999996</v>
      </c>
      <c r="DI15" s="283">
        <v>0.64370000000000005</v>
      </c>
      <c r="DJ15" s="283">
        <v>0.26679999999999998</v>
      </c>
      <c r="DK15" s="283">
        <v>0.43819999999999998</v>
      </c>
      <c r="DL15" s="283">
        <v>1.5299999999999999E-2</v>
      </c>
      <c r="DM15" s="283">
        <v>0.47049999999999997</v>
      </c>
      <c r="DN15" s="283">
        <v>0.76</v>
      </c>
      <c r="DO15" s="283">
        <v>0.46110000000000001</v>
      </c>
      <c r="DQ15" s="283">
        <v>0.43909999999999999</v>
      </c>
      <c r="DR15" s="283">
        <v>0.8024</v>
      </c>
      <c r="DS15" s="283">
        <v>1.2266999999999999</v>
      </c>
      <c r="DT15" s="283">
        <v>1.2788999999999999</v>
      </c>
      <c r="DU15" s="283">
        <v>1.5392999999999999</v>
      </c>
      <c r="DW15" s="283">
        <v>0.97750000000000004</v>
      </c>
      <c r="DX15" s="283">
        <v>0.93659999999999999</v>
      </c>
      <c r="DY15" s="283">
        <v>1.2645</v>
      </c>
      <c r="DZ15" s="283">
        <v>1.6515</v>
      </c>
      <c r="EA15" s="283">
        <v>1.5825</v>
      </c>
      <c r="EB15" s="283">
        <v>1.0308999999999999</v>
      </c>
      <c r="EC15" s="283">
        <v>1.2914000000000001</v>
      </c>
      <c r="ED15" s="283">
        <v>1.028</v>
      </c>
      <c r="EE15" s="283">
        <v>1.1987000000000001</v>
      </c>
      <c r="EF15" s="283">
        <v>1.216</v>
      </c>
      <c r="EG15" s="283">
        <v>1.4961</v>
      </c>
      <c r="EI15" s="283">
        <v>1.244</v>
      </c>
      <c r="EJ15" s="283">
        <v>1.5972999999999999</v>
      </c>
      <c r="EL15" s="283">
        <v>1.8944000000000001</v>
      </c>
      <c r="EM15" s="283">
        <v>0.97709999999999997</v>
      </c>
      <c r="EN15" s="283">
        <v>1.1096999999999999</v>
      </c>
      <c r="EP15" s="283">
        <v>1.6763999999999999</v>
      </c>
      <c r="EQ15" s="283">
        <v>1.3298000000000001</v>
      </c>
      <c r="ER15" s="283">
        <v>0.1852</v>
      </c>
      <c r="ES15" s="283">
        <v>0.1139</v>
      </c>
      <c r="ET15" s="283">
        <v>0.13930000000000001</v>
      </c>
      <c r="EU15" s="283">
        <v>9.7799999999999998E-2</v>
      </c>
      <c r="EV15" s="283">
        <v>0.1166</v>
      </c>
      <c r="EW15" s="283">
        <v>0.12559999999999999</v>
      </c>
      <c r="EX15" s="283">
        <v>0.10580000000000001</v>
      </c>
      <c r="EY15" s="283">
        <v>0.14349999999999999</v>
      </c>
      <c r="EZ15" s="283">
        <v>0.13689999999999999</v>
      </c>
      <c r="FB15" s="283">
        <v>8.5599999999999996E-2</v>
      </c>
      <c r="FC15" s="283">
        <v>0.10299999999999999</v>
      </c>
      <c r="FD15" s="283">
        <v>2.0066999999999999</v>
      </c>
      <c r="FE15" s="283">
        <v>1.0348999999999999</v>
      </c>
      <c r="FF15" s="283">
        <v>0.68940000000000001</v>
      </c>
      <c r="FH15" s="283">
        <v>2.7951999999999999</v>
      </c>
      <c r="FI15" s="283">
        <v>1.1979</v>
      </c>
      <c r="FJ15" s="283">
        <v>0.19520000000000001</v>
      </c>
      <c r="FK15" s="283">
        <v>0.155</v>
      </c>
      <c r="FL15" s="283">
        <v>0.1263</v>
      </c>
      <c r="FM15" s="283">
        <v>9.7299999999999998E-2</v>
      </c>
      <c r="FN15" s="283">
        <v>0.14979999999999999</v>
      </c>
      <c r="FO15" s="283">
        <v>0.1832</v>
      </c>
      <c r="FP15" s="283">
        <v>0.16039999999999999</v>
      </c>
      <c r="FQ15" s="283">
        <v>0.21390000000000001</v>
      </c>
      <c r="FR15" s="283">
        <v>0.18240000000000001</v>
      </c>
      <c r="FT15" s="283">
        <v>7.6499999999999999E-2</v>
      </c>
      <c r="FU15" s="283">
        <v>0.1522</v>
      </c>
      <c r="FV15" s="283">
        <v>1.2141999999999999</v>
      </c>
      <c r="FW15" s="283">
        <v>1.4204000000000001</v>
      </c>
      <c r="FX15" s="283">
        <v>0.65580000000000005</v>
      </c>
      <c r="FZ15" s="283">
        <v>2.1459000000000001</v>
      </c>
      <c r="GA15" s="283">
        <v>1.2013</v>
      </c>
      <c r="GB15" s="283">
        <v>0.18870000000000001</v>
      </c>
      <c r="GC15" s="283">
        <v>0.31569999999999998</v>
      </c>
      <c r="GD15" s="283">
        <v>0.18</v>
      </c>
      <c r="GE15" s="283">
        <v>0.15540000000000001</v>
      </c>
      <c r="GF15" s="283">
        <v>0.2223</v>
      </c>
      <c r="GG15" s="283">
        <v>0.27450000000000002</v>
      </c>
      <c r="GH15" s="283">
        <v>0.1132</v>
      </c>
      <c r="GI15" s="283">
        <v>0.2213</v>
      </c>
      <c r="GJ15" s="283">
        <v>0.2671</v>
      </c>
      <c r="GL15" s="283">
        <v>0.1031</v>
      </c>
      <c r="GM15" s="283">
        <v>0.2223</v>
      </c>
    </row>
    <row r="16" spans="1:195">
      <c r="A16" s="71">
        <v>45306</v>
      </c>
      <c r="B16" s="283">
        <v>13.1112</v>
      </c>
      <c r="C16" s="283">
        <v>12.892899999999999</v>
      </c>
      <c r="D16" s="283">
        <v>13.0482</v>
      </c>
      <c r="E16" s="283">
        <v>12.8484</v>
      </c>
      <c r="F16" s="283">
        <v>13.065899999999999</v>
      </c>
      <c r="G16" s="283">
        <v>13.033099999999999</v>
      </c>
      <c r="H16" s="283">
        <v>12.951700000000001</v>
      </c>
      <c r="I16" s="283">
        <v>10.65</v>
      </c>
      <c r="J16" s="283">
        <v>13.0046</v>
      </c>
      <c r="L16" s="283">
        <v>13.0138</v>
      </c>
      <c r="M16" s="283">
        <v>13.158200000000001</v>
      </c>
      <c r="N16" s="283">
        <v>6.1780999999999997</v>
      </c>
      <c r="O16" s="283">
        <v>0.64149999999999996</v>
      </c>
      <c r="P16" s="283">
        <v>1.1378999999999999</v>
      </c>
      <c r="R16" s="283">
        <v>1.9164000000000001</v>
      </c>
      <c r="S16" s="283">
        <v>1.2345999999999999</v>
      </c>
      <c r="T16" s="283">
        <v>0.78549999999999998</v>
      </c>
      <c r="U16" s="283">
        <v>8.5500000000000007E-2</v>
      </c>
      <c r="V16" s="283">
        <v>0.12330000000000001</v>
      </c>
      <c r="W16" s="283">
        <v>0.12709999999999999</v>
      </c>
      <c r="X16" s="283">
        <v>0.13320000000000001</v>
      </c>
      <c r="Y16" s="283">
        <v>0.1084</v>
      </c>
      <c r="Z16" s="283">
        <v>0.1157</v>
      </c>
      <c r="AA16" s="283">
        <v>0.20519999999999999</v>
      </c>
      <c r="AB16" s="283">
        <v>0.14380000000000001</v>
      </c>
      <c r="AD16" s="283">
        <v>0.1071</v>
      </c>
      <c r="AE16" s="283">
        <v>0.11650000000000001</v>
      </c>
      <c r="AF16" s="283">
        <v>5.7138999999999998</v>
      </c>
      <c r="AG16" s="283">
        <v>1.1214999999999999</v>
      </c>
      <c r="AH16" s="283">
        <v>0.4788</v>
      </c>
      <c r="AJ16" s="283">
        <v>1.879</v>
      </c>
      <c r="AK16" s="283">
        <v>1.3012999999999999</v>
      </c>
      <c r="AL16" s="283">
        <v>0.9365</v>
      </c>
      <c r="AM16" s="283">
        <v>0.22409999999999999</v>
      </c>
      <c r="AN16" s="283">
        <v>0.1245</v>
      </c>
      <c r="AO16" s="283">
        <v>0.16389999999999999</v>
      </c>
      <c r="AP16" s="283">
        <v>0.19980000000000001</v>
      </c>
      <c r="AQ16" s="283">
        <v>0.2601</v>
      </c>
      <c r="AR16" s="283">
        <v>0.17380000000000001</v>
      </c>
      <c r="AS16" s="283">
        <v>0.1817</v>
      </c>
      <c r="AT16" s="283">
        <v>0.22819999999999999</v>
      </c>
      <c r="AV16" s="283">
        <v>9.6699999999999994E-2</v>
      </c>
      <c r="AW16" s="283">
        <v>0.17530000000000001</v>
      </c>
      <c r="AX16" s="283">
        <v>8.1242999999999999</v>
      </c>
      <c r="AY16" s="283">
        <v>3.3847999999999998</v>
      </c>
      <c r="AZ16" s="283">
        <v>0.379</v>
      </c>
      <c r="BB16" s="283">
        <v>0.75749999999999995</v>
      </c>
      <c r="BC16" s="283">
        <v>2.2401</v>
      </c>
      <c r="BD16" s="283">
        <v>1.2013</v>
      </c>
      <c r="BE16" s="283">
        <v>0.49130000000000001</v>
      </c>
      <c r="BF16" s="283">
        <v>0.157</v>
      </c>
      <c r="BG16" s="283">
        <v>0.1479</v>
      </c>
      <c r="BH16" s="283">
        <v>0.14510000000000001</v>
      </c>
      <c r="BI16" s="283">
        <v>0.41420000000000001</v>
      </c>
      <c r="BJ16" s="283">
        <v>7.3700000000000002E-2</v>
      </c>
      <c r="BK16" s="283">
        <v>0.13</v>
      </c>
      <c r="BL16" s="283">
        <v>0.37130000000000002</v>
      </c>
      <c r="BN16" s="283">
        <v>0.17169999999999999</v>
      </c>
      <c r="BO16" s="283">
        <v>0.1658</v>
      </c>
      <c r="BQ16" s="283">
        <v>1.5551999999999999</v>
      </c>
      <c r="BR16" s="283">
        <v>1.1884999999999999</v>
      </c>
      <c r="BS16" s="283">
        <v>0.77100000000000002</v>
      </c>
      <c r="BU16" s="283">
        <v>2.0539999999999998</v>
      </c>
      <c r="BV16" s="283">
        <v>1.1947000000000001</v>
      </c>
      <c r="BW16" s="283">
        <v>0.38479999999999998</v>
      </c>
      <c r="BX16" s="283">
        <v>0.40079999999999999</v>
      </c>
      <c r="BY16" s="283">
        <v>0.30780000000000002</v>
      </c>
      <c r="BZ16" s="283">
        <v>0.24740000000000001</v>
      </c>
      <c r="CA16" s="283">
        <v>0.3372</v>
      </c>
      <c r="CB16" s="283">
        <v>0.3992</v>
      </c>
      <c r="CC16" s="283">
        <v>0.25119999999999998</v>
      </c>
      <c r="CD16" s="283">
        <v>0.38750000000000001</v>
      </c>
      <c r="CE16" s="283">
        <v>0.40489999999999998</v>
      </c>
      <c r="CG16" s="283">
        <v>0.18870000000000001</v>
      </c>
      <c r="CH16" s="283">
        <v>0.33889999999999998</v>
      </c>
      <c r="CI16" s="283">
        <v>-1.3738999999999999</v>
      </c>
      <c r="CJ16" s="283">
        <v>-0.5968</v>
      </c>
      <c r="CK16" s="283">
        <v>2.75E-2</v>
      </c>
      <c r="CM16" s="283">
        <v>-2.0802</v>
      </c>
      <c r="CN16" s="283">
        <v>-0.68369999999999997</v>
      </c>
      <c r="CO16" s="283">
        <v>0.19040000000000001</v>
      </c>
      <c r="CP16" s="283">
        <v>9.7600000000000006E-2</v>
      </c>
      <c r="CQ16" s="283">
        <v>-6.0000000000000001E-3</v>
      </c>
      <c r="CR16" s="283">
        <v>-0.1386</v>
      </c>
      <c r="CS16" s="283">
        <v>-0.16350000000000001</v>
      </c>
      <c r="CT16" s="283">
        <v>-0.2195</v>
      </c>
      <c r="CU16" s="283">
        <v>-3.4200000000000001E-2</v>
      </c>
      <c r="CV16" s="283">
        <v>0.26929999999999998</v>
      </c>
      <c r="CW16" s="283">
        <v>-0.1749</v>
      </c>
      <c r="CY16" s="283">
        <v>-0.1295</v>
      </c>
      <c r="CZ16" s="283">
        <v>0.25580000000000003</v>
      </c>
      <c r="DA16" s="283">
        <v>1.871</v>
      </c>
      <c r="DB16" s="283">
        <v>1.595</v>
      </c>
      <c r="DC16" s="283">
        <v>4.6463000000000001</v>
      </c>
      <c r="DE16" s="283">
        <v>1.2790999999999999</v>
      </c>
      <c r="DF16" s="283">
        <v>0.78690000000000004</v>
      </c>
      <c r="DG16" s="283">
        <v>0.81159999999999999</v>
      </c>
      <c r="DH16" s="283">
        <v>0.99209999999999998</v>
      </c>
      <c r="DI16" s="283">
        <v>0.85070000000000001</v>
      </c>
      <c r="DJ16" s="283">
        <v>0.43380000000000002</v>
      </c>
      <c r="DK16" s="283">
        <v>0.622</v>
      </c>
      <c r="DL16" s="283">
        <v>0.18310000000000001</v>
      </c>
      <c r="DM16" s="283">
        <v>0.60599999999999998</v>
      </c>
      <c r="DN16" s="283">
        <v>0.83689999999999998</v>
      </c>
      <c r="DO16" s="283">
        <v>0.71560000000000001</v>
      </c>
      <c r="DQ16" s="283">
        <v>0.65429999999999999</v>
      </c>
      <c r="DR16" s="283">
        <v>0.9093</v>
      </c>
      <c r="DS16" s="283">
        <v>1.2819</v>
      </c>
      <c r="DT16" s="283">
        <v>1.2791999999999999</v>
      </c>
      <c r="DU16" s="283">
        <v>1.4575</v>
      </c>
      <c r="DW16" s="283">
        <v>0.90820000000000001</v>
      </c>
      <c r="DX16" s="283">
        <v>0.97650000000000003</v>
      </c>
      <c r="DY16" s="283">
        <v>1.4426000000000001</v>
      </c>
      <c r="DZ16" s="283">
        <v>1.7277</v>
      </c>
      <c r="EA16" s="283">
        <v>1.6506000000000001</v>
      </c>
      <c r="EB16" s="283">
        <v>1.1254</v>
      </c>
      <c r="EC16" s="283">
        <v>1.3507</v>
      </c>
      <c r="ED16" s="283">
        <v>1.1325000000000001</v>
      </c>
      <c r="EE16" s="283">
        <v>1.2639</v>
      </c>
      <c r="EF16" s="283">
        <v>1.2234</v>
      </c>
      <c r="EG16" s="283">
        <v>1.5980000000000001</v>
      </c>
      <c r="EI16" s="283">
        <v>1.347</v>
      </c>
      <c r="EJ16" s="283">
        <v>1.6364000000000001</v>
      </c>
      <c r="EL16" s="283">
        <v>1.7291000000000001</v>
      </c>
      <c r="EM16" s="283">
        <v>0.90480000000000005</v>
      </c>
      <c r="EN16" s="283">
        <v>1.071</v>
      </c>
      <c r="EP16" s="283">
        <v>1.5748</v>
      </c>
      <c r="EQ16" s="283">
        <v>1.1806000000000001</v>
      </c>
      <c r="ER16" s="283">
        <v>0.18920000000000001</v>
      </c>
      <c r="ES16" s="283">
        <v>0.11509999999999999</v>
      </c>
      <c r="ET16" s="283">
        <v>0.1452</v>
      </c>
      <c r="EU16" s="283">
        <v>0.1094</v>
      </c>
      <c r="EV16" s="283">
        <v>0.12720000000000001</v>
      </c>
      <c r="EW16" s="283">
        <v>0.1356</v>
      </c>
      <c r="EX16" s="283">
        <v>0.1148</v>
      </c>
      <c r="EY16" s="283">
        <v>0.15359999999999999</v>
      </c>
      <c r="EZ16" s="283">
        <v>0.14990000000000001</v>
      </c>
      <c r="FB16" s="283">
        <v>9.7500000000000003E-2</v>
      </c>
      <c r="FC16" s="283">
        <v>0.127</v>
      </c>
      <c r="FD16" s="283">
        <v>2.0352999999999999</v>
      </c>
      <c r="FE16" s="283">
        <v>1.0344</v>
      </c>
      <c r="FF16" s="283">
        <v>0.69079999999999997</v>
      </c>
      <c r="FH16" s="283">
        <v>2.7972999999999999</v>
      </c>
      <c r="FI16" s="283">
        <v>1.2015</v>
      </c>
      <c r="FJ16" s="283">
        <v>0.1988</v>
      </c>
      <c r="FK16" s="283">
        <v>0.1555</v>
      </c>
      <c r="FL16" s="283">
        <v>0.12690000000000001</v>
      </c>
      <c r="FM16" s="283">
        <v>9.7699999999999995E-2</v>
      </c>
      <c r="FN16" s="283">
        <v>0.15029999999999999</v>
      </c>
      <c r="FO16" s="283">
        <v>0.18360000000000001</v>
      </c>
      <c r="FP16" s="283">
        <v>0.16039999999999999</v>
      </c>
      <c r="FQ16" s="283">
        <v>0.2137</v>
      </c>
      <c r="FR16" s="283">
        <v>0.18360000000000001</v>
      </c>
      <c r="FT16" s="283">
        <v>7.6399999999999996E-2</v>
      </c>
      <c r="FU16" s="283">
        <v>0.15279999999999999</v>
      </c>
      <c r="FV16" s="283">
        <v>1.2314000000000001</v>
      </c>
      <c r="FW16" s="283">
        <v>1.4202999999999999</v>
      </c>
      <c r="FX16" s="283">
        <v>0.65849999999999997</v>
      </c>
      <c r="FZ16" s="283">
        <v>2.1402000000000001</v>
      </c>
      <c r="GA16" s="283">
        <v>1.1997</v>
      </c>
      <c r="GB16" s="283">
        <v>0.1913</v>
      </c>
      <c r="GC16" s="283">
        <v>0.31559999999999999</v>
      </c>
      <c r="GD16" s="283">
        <v>0.18060000000000001</v>
      </c>
      <c r="GE16" s="283">
        <v>0.15529999999999999</v>
      </c>
      <c r="GF16" s="283">
        <v>0.22220000000000001</v>
      </c>
      <c r="GG16" s="283">
        <v>0.27429999999999999</v>
      </c>
      <c r="GH16" s="283">
        <v>0.1132</v>
      </c>
      <c r="GI16" s="283">
        <v>0.22059999999999999</v>
      </c>
      <c r="GJ16" s="283">
        <v>0.2676</v>
      </c>
      <c r="GL16" s="283">
        <v>0.1031</v>
      </c>
      <c r="GM16" s="283">
        <v>0.223</v>
      </c>
    </row>
    <row r="17" spans="1:195">
      <c r="A17" s="71">
        <v>45307</v>
      </c>
      <c r="B17" s="283">
        <v>13.049899999999999</v>
      </c>
      <c r="C17" s="283">
        <v>12.8636</v>
      </c>
      <c r="D17" s="283">
        <v>12.987</v>
      </c>
      <c r="E17" s="283">
        <v>12.818199999999999</v>
      </c>
      <c r="F17" s="283">
        <v>13.0105</v>
      </c>
      <c r="G17" s="283">
        <v>13.2203</v>
      </c>
      <c r="H17" s="283">
        <v>12.876200000000001</v>
      </c>
      <c r="I17" s="283">
        <v>10.293200000000001</v>
      </c>
      <c r="J17" s="283">
        <v>12.950900000000001</v>
      </c>
      <c r="L17" s="283">
        <v>12.9567</v>
      </c>
      <c r="M17" s="283">
        <v>13.1464</v>
      </c>
      <c r="N17" s="283">
        <v>4.7506000000000004</v>
      </c>
      <c r="O17" s="283">
        <v>0.56000000000000005</v>
      </c>
      <c r="P17" s="283">
        <v>1.0306</v>
      </c>
      <c r="R17" s="283">
        <v>1.6187</v>
      </c>
      <c r="S17" s="283">
        <v>1.4536</v>
      </c>
      <c r="T17" s="283">
        <v>0.80149999999999999</v>
      </c>
      <c r="U17" s="283">
        <v>8.8099999999999998E-2</v>
      </c>
      <c r="V17" s="283">
        <v>0.12709999999999999</v>
      </c>
      <c r="W17" s="283">
        <v>0.16869999999999999</v>
      </c>
      <c r="X17" s="283">
        <v>0.1573</v>
      </c>
      <c r="Y17" s="283">
        <v>0.12330000000000001</v>
      </c>
      <c r="Z17" s="283">
        <v>0.1444</v>
      </c>
      <c r="AA17" s="283">
        <v>0.2079</v>
      </c>
      <c r="AB17" s="283">
        <v>0.1807</v>
      </c>
      <c r="AD17" s="283">
        <v>0.12839999999999999</v>
      </c>
      <c r="AE17" s="283">
        <v>0.12429999999999999</v>
      </c>
      <c r="AF17" s="283">
        <v>5.6866000000000003</v>
      </c>
      <c r="AG17" s="283">
        <v>1.1216999999999999</v>
      </c>
      <c r="AH17" s="283">
        <v>0.47599999999999998</v>
      </c>
      <c r="AJ17" s="283">
        <v>1.8834</v>
      </c>
      <c r="AK17" s="283">
        <v>1.2963</v>
      </c>
      <c r="AL17" s="283">
        <v>0.94299999999999995</v>
      </c>
      <c r="AM17" s="283">
        <v>0.22559999999999999</v>
      </c>
      <c r="AN17" s="283">
        <v>0.12520000000000001</v>
      </c>
      <c r="AO17" s="283">
        <v>0.1658</v>
      </c>
      <c r="AP17" s="283">
        <v>0.20119999999999999</v>
      </c>
      <c r="AQ17" s="283">
        <v>0.2631</v>
      </c>
      <c r="AR17" s="283">
        <v>0.17510000000000001</v>
      </c>
      <c r="AS17" s="283">
        <v>0.1835</v>
      </c>
      <c r="AT17" s="283">
        <v>0.22939999999999999</v>
      </c>
      <c r="AV17" s="283">
        <v>9.74E-2</v>
      </c>
      <c r="AW17" s="283">
        <v>0.1769</v>
      </c>
      <c r="AX17" s="283">
        <v>8.0908999999999995</v>
      </c>
      <c r="AY17" s="283">
        <v>3.3841999999999999</v>
      </c>
      <c r="AZ17" s="283">
        <v>0.3785</v>
      </c>
      <c r="BB17" s="283">
        <v>0.76019999999999999</v>
      </c>
      <c r="BC17" s="283">
        <v>2.2492000000000001</v>
      </c>
      <c r="BD17" s="283">
        <v>1.2042999999999999</v>
      </c>
      <c r="BE17" s="283">
        <v>0.49270000000000003</v>
      </c>
      <c r="BF17" s="283">
        <v>0.15759999999999999</v>
      </c>
      <c r="BG17" s="283">
        <v>0.14879999999999999</v>
      </c>
      <c r="BH17" s="283">
        <v>0.14560000000000001</v>
      </c>
      <c r="BI17" s="283">
        <v>0.41639999999999999</v>
      </c>
      <c r="BJ17" s="283">
        <v>7.3899999999999993E-2</v>
      </c>
      <c r="BK17" s="283">
        <v>0.13100000000000001</v>
      </c>
      <c r="BL17" s="283">
        <v>0.37369999999999998</v>
      </c>
      <c r="BN17" s="283">
        <v>0.17230000000000001</v>
      </c>
      <c r="BO17" s="283">
        <v>0.1661</v>
      </c>
      <c r="BQ17" s="283">
        <v>1.4519</v>
      </c>
      <c r="BR17" s="283">
        <v>1.1422000000000001</v>
      </c>
      <c r="BS17" s="283">
        <v>0.76239999999999997</v>
      </c>
      <c r="BU17" s="283">
        <v>1.8892</v>
      </c>
      <c r="BV17" s="283">
        <v>1.2111000000000001</v>
      </c>
      <c r="BW17" s="283">
        <v>0.38840000000000002</v>
      </c>
      <c r="BX17" s="283">
        <v>0.40139999999999998</v>
      </c>
      <c r="BY17" s="283">
        <v>0.31030000000000002</v>
      </c>
      <c r="BZ17" s="283">
        <v>0.26750000000000002</v>
      </c>
      <c r="CA17" s="283">
        <v>0.35139999999999999</v>
      </c>
      <c r="CB17" s="283">
        <v>0.40699999999999997</v>
      </c>
      <c r="CC17" s="283">
        <v>0.26979999999999998</v>
      </c>
      <c r="CD17" s="283">
        <v>0.38979999999999998</v>
      </c>
      <c r="CE17" s="283">
        <v>0.42399999999999999</v>
      </c>
      <c r="CG17" s="283">
        <v>0.20630000000000001</v>
      </c>
      <c r="CH17" s="283">
        <v>0.35010000000000002</v>
      </c>
      <c r="CI17" s="283">
        <v>-9.0220000000000002</v>
      </c>
      <c r="CJ17" s="283">
        <v>-4.6379000000000001</v>
      </c>
      <c r="CK17" s="283">
        <v>-0.61180000000000001</v>
      </c>
      <c r="CM17" s="283">
        <v>-69.096900000000005</v>
      </c>
      <c r="CN17" s="283">
        <v>-0.10780000000000001</v>
      </c>
      <c r="CO17" s="283">
        <v>0.3009</v>
      </c>
      <c r="CP17" s="283">
        <v>0.2505</v>
      </c>
      <c r="CQ17" s="283">
        <v>0.14410000000000001</v>
      </c>
      <c r="CR17" s="283">
        <v>-3.3300000000000003E-2</v>
      </c>
      <c r="CS17" s="283">
        <v>-5.3999999999999999E-2</v>
      </c>
      <c r="CT17" s="283">
        <v>-0.2356</v>
      </c>
      <c r="CU17" s="283">
        <v>9.2299999999999993E-2</v>
      </c>
      <c r="CV17" s="283">
        <v>0.3851</v>
      </c>
      <c r="CW17" s="283">
        <v>-4.4400000000000002E-2</v>
      </c>
      <c r="CY17" s="283">
        <v>-5.5999999999999999E-3</v>
      </c>
      <c r="CZ17" s="283">
        <v>0.41220000000000001</v>
      </c>
      <c r="DA17" s="283">
        <v>1.7072000000000001</v>
      </c>
      <c r="DB17" s="283">
        <v>1.4565999999999999</v>
      </c>
      <c r="DC17" s="283">
        <v>2.7504</v>
      </c>
      <c r="DE17" s="283">
        <v>1.1698999999999999</v>
      </c>
      <c r="DF17" s="283">
        <v>0.84640000000000004</v>
      </c>
      <c r="DG17" s="283">
        <v>1.0013000000000001</v>
      </c>
      <c r="DH17" s="283">
        <v>1.0991</v>
      </c>
      <c r="DI17" s="283">
        <v>0.97799999999999998</v>
      </c>
      <c r="DJ17" s="283">
        <v>0.58650000000000002</v>
      </c>
      <c r="DK17" s="283">
        <v>0.75449999999999995</v>
      </c>
      <c r="DL17" s="283">
        <v>0.35560000000000003</v>
      </c>
      <c r="DM17" s="283">
        <v>0.76</v>
      </c>
      <c r="DN17" s="283">
        <v>0.91700000000000004</v>
      </c>
      <c r="DO17" s="283">
        <v>0.88660000000000005</v>
      </c>
      <c r="DQ17" s="283">
        <v>0.78380000000000005</v>
      </c>
      <c r="DR17" s="283">
        <v>1.0476000000000001</v>
      </c>
      <c r="DS17" s="283">
        <v>1.3076000000000001</v>
      </c>
      <c r="DT17" s="283">
        <v>1.2403999999999999</v>
      </c>
      <c r="DU17" s="283">
        <v>1.3604000000000001</v>
      </c>
      <c r="DW17" s="283">
        <v>0.88470000000000004</v>
      </c>
      <c r="DX17" s="283">
        <v>1.0129999999999999</v>
      </c>
      <c r="DY17" s="283">
        <v>1.6227</v>
      </c>
      <c r="DZ17" s="283">
        <v>1.7942</v>
      </c>
      <c r="EA17" s="283">
        <v>1.7230000000000001</v>
      </c>
      <c r="EB17" s="283">
        <v>1.2408999999999999</v>
      </c>
      <c r="EC17" s="283">
        <v>1.4464999999999999</v>
      </c>
      <c r="ED17" s="283">
        <v>1.2665</v>
      </c>
      <c r="EE17" s="283">
        <v>1.3569</v>
      </c>
      <c r="EF17" s="283">
        <v>1.2803</v>
      </c>
      <c r="EG17" s="283">
        <v>1.7181</v>
      </c>
      <c r="EI17" s="283">
        <v>1.4472</v>
      </c>
      <c r="EJ17" s="283">
        <v>1.696</v>
      </c>
      <c r="EL17" s="283">
        <v>1.4095</v>
      </c>
      <c r="EM17" s="283">
        <v>0.79410000000000003</v>
      </c>
      <c r="EN17" s="283">
        <v>1.0195000000000001</v>
      </c>
      <c r="EP17" s="283">
        <v>1.3046</v>
      </c>
      <c r="EQ17" s="283">
        <v>1.2357</v>
      </c>
      <c r="ER17" s="283">
        <v>0.1913</v>
      </c>
      <c r="ES17" s="283">
        <v>0.11609999999999999</v>
      </c>
      <c r="ET17" s="283">
        <v>0.14860000000000001</v>
      </c>
      <c r="EU17" s="283">
        <v>0.13569999999999999</v>
      </c>
      <c r="EV17" s="283">
        <v>0.1462</v>
      </c>
      <c r="EW17" s="283">
        <v>0.14580000000000001</v>
      </c>
      <c r="EX17" s="283">
        <v>0.13930000000000001</v>
      </c>
      <c r="EY17" s="283">
        <v>0.15720000000000001</v>
      </c>
      <c r="EZ17" s="283">
        <v>0.1749</v>
      </c>
      <c r="FB17" s="283">
        <v>0.1205</v>
      </c>
      <c r="FC17" s="283">
        <v>0.1416</v>
      </c>
      <c r="FD17" s="283">
        <v>2.0329000000000002</v>
      </c>
      <c r="FE17" s="283">
        <v>1.034</v>
      </c>
      <c r="FF17" s="283">
        <v>0.68859999999999999</v>
      </c>
      <c r="FH17" s="283">
        <v>2.7926000000000002</v>
      </c>
      <c r="FI17" s="283">
        <v>1.1960999999999999</v>
      </c>
      <c r="FJ17" s="283">
        <v>0.20050000000000001</v>
      </c>
      <c r="FK17" s="283">
        <v>0.15529999999999999</v>
      </c>
      <c r="FL17" s="283">
        <v>0.1268</v>
      </c>
      <c r="FM17" s="283">
        <v>9.8599999999999993E-2</v>
      </c>
      <c r="FN17" s="283">
        <v>0.1502</v>
      </c>
      <c r="FO17" s="283">
        <v>0.18410000000000001</v>
      </c>
      <c r="FP17" s="283">
        <v>0.16089999999999999</v>
      </c>
      <c r="FQ17" s="283">
        <v>0.21299999999999999</v>
      </c>
      <c r="FR17" s="283">
        <v>0.1835</v>
      </c>
      <c r="FT17" s="283">
        <v>7.6300000000000007E-2</v>
      </c>
      <c r="FU17" s="283">
        <v>0.15340000000000001</v>
      </c>
      <c r="FV17" s="283">
        <v>1.2427999999999999</v>
      </c>
      <c r="FW17" s="283">
        <v>1.42</v>
      </c>
      <c r="FX17" s="283">
        <v>0.65880000000000005</v>
      </c>
      <c r="FZ17" s="283">
        <v>2.1257000000000001</v>
      </c>
      <c r="GA17" s="283">
        <v>1.2023999999999999</v>
      </c>
      <c r="GB17" s="283">
        <v>0.19289999999999999</v>
      </c>
      <c r="GC17" s="283">
        <v>0.3155</v>
      </c>
      <c r="GD17" s="283">
        <v>0.18060000000000001</v>
      </c>
      <c r="GE17" s="283">
        <v>0.1552</v>
      </c>
      <c r="GF17" s="283">
        <v>0.22220000000000001</v>
      </c>
      <c r="GG17" s="283">
        <v>0.27410000000000001</v>
      </c>
      <c r="GH17" s="283">
        <v>0.1132</v>
      </c>
      <c r="GI17" s="283">
        <v>0.2205</v>
      </c>
      <c r="GJ17" s="283">
        <v>0.26819999999999999</v>
      </c>
      <c r="GL17" s="283">
        <v>0.1037</v>
      </c>
      <c r="GM17" s="283">
        <v>0.223</v>
      </c>
    </row>
    <row r="18" spans="1:195">
      <c r="A18" s="71">
        <v>45308</v>
      </c>
      <c r="B18" s="283">
        <v>13.035600000000001</v>
      </c>
      <c r="C18" s="283">
        <v>12.849299999999999</v>
      </c>
      <c r="D18" s="283">
        <v>12.9819</v>
      </c>
      <c r="E18" s="283">
        <v>12.7972</v>
      </c>
      <c r="F18" s="283">
        <v>13.0138</v>
      </c>
      <c r="G18" s="283">
        <v>13.132999999999999</v>
      </c>
      <c r="H18" s="283">
        <v>12.8711</v>
      </c>
      <c r="I18" s="283">
        <v>10.2814</v>
      </c>
      <c r="J18" s="283">
        <v>12.945</v>
      </c>
      <c r="L18" s="283">
        <v>12.9643</v>
      </c>
      <c r="M18" s="283">
        <v>13.141400000000001</v>
      </c>
      <c r="N18" s="283">
        <v>5.2407000000000004</v>
      </c>
      <c r="O18" s="283">
        <v>0.66579999999999995</v>
      </c>
      <c r="P18" s="283">
        <v>1.3242</v>
      </c>
      <c r="R18" s="283">
        <v>1.8250999999999999</v>
      </c>
      <c r="S18" s="283">
        <v>1.2177</v>
      </c>
      <c r="T18" s="283">
        <v>0.79110000000000003</v>
      </c>
      <c r="U18" s="283">
        <v>8.8700000000000001E-2</v>
      </c>
      <c r="V18" s="283">
        <v>0.125</v>
      </c>
      <c r="W18" s="283">
        <v>0.15090000000000001</v>
      </c>
      <c r="X18" s="283">
        <v>0.13320000000000001</v>
      </c>
      <c r="Y18" s="283">
        <v>9.4399999999999998E-2</v>
      </c>
      <c r="Z18" s="283">
        <v>0.1244</v>
      </c>
      <c r="AA18" s="283">
        <v>0.2074</v>
      </c>
      <c r="AB18" s="283">
        <v>0.14410000000000001</v>
      </c>
      <c r="AD18" s="283">
        <v>0.11360000000000001</v>
      </c>
      <c r="AE18" s="283">
        <v>0.11840000000000001</v>
      </c>
      <c r="AF18" s="283">
        <v>5.6510999999999996</v>
      </c>
      <c r="AG18" s="283">
        <v>1.1301000000000001</v>
      </c>
      <c r="AH18" s="283">
        <v>0.47589999999999999</v>
      </c>
      <c r="AJ18" s="283">
        <v>1.8689</v>
      </c>
      <c r="AK18" s="283">
        <v>1.2963</v>
      </c>
      <c r="AL18" s="283">
        <v>0.94059999999999999</v>
      </c>
      <c r="AM18" s="283">
        <v>0.22650000000000001</v>
      </c>
      <c r="AN18" s="283">
        <v>0.12520000000000001</v>
      </c>
      <c r="AO18" s="283">
        <v>0.16639999999999999</v>
      </c>
      <c r="AP18" s="283">
        <v>0.20039999999999999</v>
      </c>
      <c r="AQ18" s="283">
        <v>0.2631</v>
      </c>
      <c r="AR18" s="283">
        <v>0.17530000000000001</v>
      </c>
      <c r="AS18" s="283">
        <v>0.182</v>
      </c>
      <c r="AT18" s="283">
        <v>0.22950000000000001</v>
      </c>
      <c r="AV18" s="283">
        <v>9.74E-2</v>
      </c>
      <c r="AW18" s="283">
        <v>0.17699999999999999</v>
      </c>
      <c r="AX18" s="283">
        <v>8.0716000000000001</v>
      </c>
      <c r="AY18" s="283">
        <v>3.3813</v>
      </c>
      <c r="AZ18" s="283">
        <v>0.38009999999999999</v>
      </c>
      <c r="BB18" s="283">
        <v>0.75739999999999996</v>
      </c>
      <c r="BC18" s="283">
        <v>2.2541000000000002</v>
      </c>
      <c r="BD18" s="283">
        <v>1.2027000000000001</v>
      </c>
      <c r="BE18" s="283">
        <v>0.49299999999999999</v>
      </c>
      <c r="BF18" s="283">
        <v>0.1583</v>
      </c>
      <c r="BG18" s="283">
        <v>0.14899999999999999</v>
      </c>
      <c r="BH18" s="283">
        <v>0.14580000000000001</v>
      </c>
      <c r="BI18" s="283">
        <v>0.41639999999999999</v>
      </c>
      <c r="BJ18" s="283">
        <v>7.3999999999999996E-2</v>
      </c>
      <c r="BK18" s="283">
        <v>0.13059999999999999</v>
      </c>
      <c r="BL18" s="283">
        <v>0.37469999999999998</v>
      </c>
      <c r="BN18" s="283">
        <v>0.17249999999999999</v>
      </c>
      <c r="BO18" s="283">
        <v>0.16619999999999999</v>
      </c>
      <c r="BQ18" s="283">
        <v>1.4864999999999999</v>
      </c>
      <c r="BR18" s="283">
        <v>1.1955</v>
      </c>
      <c r="BS18" s="283">
        <v>0.78920000000000001</v>
      </c>
      <c r="BU18" s="283">
        <v>2.0268999999999999</v>
      </c>
      <c r="BV18" s="283">
        <v>1.1837</v>
      </c>
      <c r="BW18" s="283">
        <v>0.38400000000000001</v>
      </c>
      <c r="BX18" s="283">
        <v>0.40129999999999999</v>
      </c>
      <c r="BY18" s="283">
        <v>0.31040000000000001</v>
      </c>
      <c r="BZ18" s="283">
        <v>0.25829999999999997</v>
      </c>
      <c r="CA18" s="283">
        <v>0.33560000000000001</v>
      </c>
      <c r="CB18" s="283">
        <v>0.39329999999999998</v>
      </c>
      <c r="CC18" s="283">
        <v>0.25659999999999999</v>
      </c>
      <c r="CD18" s="283">
        <v>0.3886</v>
      </c>
      <c r="CE18" s="283">
        <v>0.4047</v>
      </c>
      <c r="CG18" s="283">
        <v>0.19170000000000001</v>
      </c>
      <c r="CH18" s="283">
        <v>0.34189999999999998</v>
      </c>
      <c r="CI18" s="283">
        <v>2.0386000000000002</v>
      </c>
      <c r="CJ18" s="283">
        <v>-1.1660999999999999</v>
      </c>
      <c r="CK18" s="283">
        <v>-9.2899999999999996E-2</v>
      </c>
      <c r="CM18" s="283">
        <v>-1.6194</v>
      </c>
      <c r="CN18" s="283">
        <v>-0.54279999999999995</v>
      </c>
      <c r="CO18" s="283">
        <v>-0.27979999999999999</v>
      </c>
      <c r="CP18" s="283">
        <v>0.2271</v>
      </c>
      <c r="CQ18" s="283">
        <v>7.5200000000000003E-2</v>
      </c>
      <c r="CR18" s="283">
        <v>-0.13719999999999999</v>
      </c>
      <c r="CS18" s="283">
        <v>-0.19470000000000001</v>
      </c>
      <c r="CT18" s="283">
        <v>-0.81</v>
      </c>
      <c r="CU18" s="283">
        <v>2.5700000000000001E-2</v>
      </c>
      <c r="CV18" s="283">
        <v>0.3952</v>
      </c>
      <c r="CW18" s="283">
        <v>-0.18559999999999999</v>
      </c>
      <c r="CY18" s="283">
        <v>-0.24410000000000001</v>
      </c>
      <c r="CZ18" s="283">
        <v>0.34189999999999998</v>
      </c>
      <c r="DA18" s="283">
        <v>1.2629999999999999</v>
      </c>
      <c r="DB18" s="283">
        <v>1.5008999999999999</v>
      </c>
      <c r="DC18" s="283">
        <v>3.0074000000000001</v>
      </c>
      <c r="DE18" s="283">
        <v>1.3122</v>
      </c>
      <c r="DF18" s="283">
        <v>0.81899999999999995</v>
      </c>
      <c r="DG18" s="283">
        <v>0.72499999999999998</v>
      </c>
      <c r="DH18" s="283">
        <v>1.1045</v>
      </c>
      <c r="DI18" s="283">
        <v>0.93069999999999997</v>
      </c>
      <c r="DJ18" s="283">
        <v>0.57399999999999995</v>
      </c>
      <c r="DK18" s="283">
        <v>0.7359</v>
      </c>
      <c r="DL18" s="283">
        <v>0.3095</v>
      </c>
      <c r="DM18" s="283">
        <v>0.74580000000000002</v>
      </c>
      <c r="DN18" s="283">
        <v>0.93269999999999997</v>
      </c>
      <c r="DO18" s="283">
        <v>0.82099999999999995</v>
      </c>
      <c r="DQ18" s="283">
        <v>0.71079999999999999</v>
      </c>
      <c r="DR18" s="283">
        <v>1.0024</v>
      </c>
      <c r="DS18" s="283">
        <v>1.2210000000000001</v>
      </c>
      <c r="DT18" s="283">
        <v>1.2506999999999999</v>
      </c>
      <c r="DU18" s="283">
        <v>1.3691</v>
      </c>
      <c r="DW18" s="283">
        <v>0.90810000000000002</v>
      </c>
      <c r="DX18" s="283">
        <v>1.0166999999999999</v>
      </c>
      <c r="DY18" s="283">
        <v>1.5343</v>
      </c>
      <c r="DZ18" s="283">
        <v>1.8083</v>
      </c>
      <c r="EA18" s="283">
        <v>1.7316</v>
      </c>
      <c r="EB18" s="283">
        <v>1.2565</v>
      </c>
      <c r="EC18" s="283">
        <v>1.4459</v>
      </c>
      <c r="ED18" s="283">
        <v>1.2647999999999999</v>
      </c>
      <c r="EE18" s="283">
        <v>1.3787</v>
      </c>
      <c r="EF18" s="283">
        <v>1.3110999999999999</v>
      </c>
      <c r="EG18" s="283">
        <v>1.7234</v>
      </c>
      <c r="EI18" s="283">
        <v>1.4437</v>
      </c>
      <c r="EJ18" s="283">
        <v>1.6951000000000001</v>
      </c>
      <c r="EL18" s="283">
        <v>1.5329999999999999</v>
      </c>
      <c r="EM18" s="283">
        <v>0.92169999999999996</v>
      </c>
      <c r="EN18" s="283">
        <v>1.1608000000000001</v>
      </c>
      <c r="EP18" s="283">
        <v>1.5405</v>
      </c>
      <c r="EQ18" s="283">
        <v>1.1469</v>
      </c>
      <c r="ER18" s="283">
        <v>0.18909999999999999</v>
      </c>
      <c r="ES18" s="283">
        <v>0.11600000000000001</v>
      </c>
      <c r="ET18" s="283">
        <v>0.14810000000000001</v>
      </c>
      <c r="EU18" s="283">
        <v>0.1234</v>
      </c>
      <c r="EV18" s="283">
        <v>0.12590000000000001</v>
      </c>
      <c r="EW18" s="283">
        <v>0.12759999999999999</v>
      </c>
      <c r="EX18" s="283">
        <v>0.1217</v>
      </c>
      <c r="EY18" s="283">
        <v>0.15570000000000001</v>
      </c>
      <c r="EZ18" s="283">
        <v>0.1492</v>
      </c>
      <c r="FB18" s="283">
        <v>0.1011</v>
      </c>
      <c r="FC18" s="283">
        <v>0.13009999999999999</v>
      </c>
      <c r="FD18" s="283">
        <v>2.0026999999999999</v>
      </c>
      <c r="FE18" s="283">
        <v>1.0328999999999999</v>
      </c>
      <c r="FF18" s="283">
        <v>0.68859999999999999</v>
      </c>
      <c r="FH18" s="283">
        <v>2.7911000000000001</v>
      </c>
      <c r="FI18" s="283">
        <v>1.1902999999999999</v>
      </c>
      <c r="FJ18" s="283">
        <v>0.19789999999999999</v>
      </c>
      <c r="FK18" s="283">
        <v>0.1552</v>
      </c>
      <c r="FL18" s="283">
        <v>0.12670000000000001</v>
      </c>
      <c r="FM18" s="283">
        <v>9.8799999999999999E-2</v>
      </c>
      <c r="FN18" s="283">
        <v>0.15029999999999999</v>
      </c>
      <c r="FO18" s="283">
        <v>0.18410000000000001</v>
      </c>
      <c r="FP18" s="283">
        <v>0.16089999999999999</v>
      </c>
      <c r="FQ18" s="283">
        <v>0.21290000000000001</v>
      </c>
      <c r="FR18" s="283">
        <v>0.18340000000000001</v>
      </c>
      <c r="FT18" s="283">
        <v>7.6300000000000007E-2</v>
      </c>
      <c r="FU18" s="283">
        <v>0.15409999999999999</v>
      </c>
      <c r="FV18" s="283">
        <v>1.2304999999999999</v>
      </c>
      <c r="FW18" s="283">
        <v>1.4248000000000001</v>
      </c>
      <c r="FX18" s="283">
        <v>0.6613</v>
      </c>
      <c r="FZ18" s="283">
        <v>2.1261000000000001</v>
      </c>
      <c r="GA18" s="283">
        <v>1.2020999999999999</v>
      </c>
      <c r="GB18" s="283">
        <v>0.191</v>
      </c>
      <c r="GC18" s="283">
        <v>0.3155</v>
      </c>
      <c r="GD18" s="283">
        <v>0.18129999999999999</v>
      </c>
      <c r="GE18" s="283">
        <v>0.1552</v>
      </c>
      <c r="GF18" s="283">
        <v>0.22140000000000001</v>
      </c>
      <c r="GG18" s="283">
        <v>0.27410000000000001</v>
      </c>
      <c r="GH18" s="283">
        <v>0.1132</v>
      </c>
      <c r="GI18" s="283">
        <v>0.2205</v>
      </c>
      <c r="GJ18" s="283">
        <v>0.2681</v>
      </c>
      <c r="GL18" s="283">
        <v>0.1037</v>
      </c>
      <c r="GM18" s="283">
        <v>0.223</v>
      </c>
    </row>
    <row r="19" spans="1:195">
      <c r="A19" s="71">
        <v>45309</v>
      </c>
      <c r="B19" s="283">
        <v>13.115399999999999</v>
      </c>
      <c r="C19" s="283">
        <v>12.9072</v>
      </c>
      <c r="D19" s="283">
        <v>13.058299999999999</v>
      </c>
      <c r="E19" s="283">
        <v>12.700699999999999</v>
      </c>
      <c r="F19" s="283">
        <v>13.0776</v>
      </c>
      <c r="G19" s="283">
        <v>13.2338</v>
      </c>
      <c r="H19" s="283">
        <v>12.9718</v>
      </c>
      <c r="I19" s="283">
        <v>10.5937</v>
      </c>
      <c r="J19" s="283">
        <v>13.0113</v>
      </c>
      <c r="L19" s="283">
        <v>13.041499999999999</v>
      </c>
      <c r="M19" s="283">
        <v>13.190899999999999</v>
      </c>
      <c r="N19" s="283">
        <v>6.5404999999999998</v>
      </c>
      <c r="O19" s="283">
        <v>0.73329999999999995</v>
      </c>
      <c r="P19" s="283">
        <v>1.3689</v>
      </c>
      <c r="R19" s="283">
        <v>2.0158</v>
      </c>
      <c r="S19" s="283">
        <v>1.1224000000000001</v>
      </c>
      <c r="T19" s="283">
        <v>0.78680000000000005</v>
      </c>
      <c r="U19" s="283">
        <v>8.7900000000000006E-2</v>
      </c>
      <c r="V19" s="283">
        <v>0.1188</v>
      </c>
      <c r="W19" s="283">
        <v>0.1203</v>
      </c>
      <c r="X19" s="283">
        <v>0.1198</v>
      </c>
      <c r="Y19" s="283">
        <v>8.6800000000000002E-2</v>
      </c>
      <c r="Z19" s="283">
        <v>0.1069</v>
      </c>
      <c r="AA19" s="283">
        <v>0.19370000000000001</v>
      </c>
      <c r="AB19" s="283">
        <v>0.1226</v>
      </c>
      <c r="AD19" s="283">
        <v>9.6100000000000005E-2</v>
      </c>
      <c r="AE19" s="283">
        <v>0.10929999999999999</v>
      </c>
      <c r="AF19" s="283">
        <v>5.6288</v>
      </c>
      <c r="AG19" s="283">
        <v>1.1306</v>
      </c>
      <c r="AH19" s="283">
        <v>0.47660000000000002</v>
      </c>
      <c r="AJ19" s="283">
        <v>1.8708</v>
      </c>
      <c r="AK19" s="283">
        <v>1.2930999999999999</v>
      </c>
      <c r="AL19" s="283">
        <v>0.93579999999999997</v>
      </c>
      <c r="AM19" s="283">
        <v>0.22589999999999999</v>
      </c>
      <c r="AN19" s="283">
        <v>0.1245</v>
      </c>
      <c r="AO19" s="283">
        <v>0.1663</v>
      </c>
      <c r="AP19" s="283">
        <v>0.19980000000000001</v>
      </c>
      <c r="AQ19" s="283">
        <v>0.26129999999999998</v>
      </c>
      <c r="AR19" s="283">
        <v>0.1749</v>
      </c>
      <c r="AS19" s="283">
        <v>0.18190000000000001</v>
      </c>
      <c r="AT19" s="283">
        <v>0.2286</v>
      </c>
      <c r="AV19" s="283">
        <v>9.7199999999999995E-2</v>
      </c>
      <c r="AW19" s="283">
        <v>0.17680000000000001</v>
      </c>
      <c r="AX19" s="283">
        <v>8.0510000000000002</v>
      </c>
      <c r="AY19" s="283">
        <v>3.3871000000000002</v>
      </c>
      <c r="AZ19" s="283">
        <v>0.38150000000000001</v>
      </c>
      <c r="BB19" s="283">
        <v>0.75670000000000004</v>
      </c>
      <c r="BC19" s="283">
        <v>2.2599999999999998</v>
      </c>
      <c r="BD19" s="283">
        <v>1.1982999999999999</v>
      </c>
      <c r="BE19" s="283">
        <v>0.49220000000000003</v>
      </c>
      <c r="BF19" s="283">
        <v>0.15820000000000001</v>
      </c>
      <c r="BG19" s="283">
        <v>0.14879999999999999</v>
      </c>
      <c r="BH19" s="283">
        <v>0.14530000000000001</v>
      </c>
      <c r="BI19" s="283">
        <v>0.41460000000000002</v>
      </c>
      <c r="BJ19" s="283">
        <v>7.3800000000000004E-2</v>
      </c>
      <c r="BK19" s="283">
        <v>0.13020000000000001</v>
      </c>
      <c r="BL19" s="283">
        <v>0.3745</v>
      </c>
      <c r="BN19" s="283">
        <v>0.1721</v>
      </c>
      <c r="BO19" s="283">
        <v>0.16569999999999999</v>
      </c>
      <c r="BQ19" s="283">
        <v>1.5589999999999999</v>
      </c>
      <c r="BR19" s="283">
        <v>1.2172000000000001</v>
      </c>
      <c r="BS19" s="283">
        <v>0.78720000000000001</v>
      </c>
      <c r="BU19" s="283">
        <v>2.0739000000000001</v>
      </c>
      <c r="BV19" s="283">
        <v>1.1962999999999999</v>
      </c>
      <c r="BW19" s="283">
        <v>0.38400000000000001</v>
      </c>
      <c r="BX19" s="283">
        <v>0.40150000000000002</v>
      </c>
      <c r="BY19" s="283">
        <v>0.307</v>
      </c>
      <c r="BZ19" s="283">
        <v>0.24629999999999999</v>
      </c>
      <c r="CA19" s="283">
        <v>0.32979999999999998</v>
      </c>
      <c r="CB19" s="283">
        <v>0.39</v>
      </c>
      <c r="CC19" s="283">
        <v>0.2495</v>
      </c>
      <c r="CD19" s="283">
        <v>0.3805</v>
      </c>
      <c r="CE19" s="283">
        <v>0.39789999999999998</v>
      </c>
      <c r="CG19" s="283">
        <v>0.1835</v>
      </c>
      <c r="CH19" s="283">
        <v>0.33260000000000001</v>
      </c>
      <c r="CI19" s="283">
        <v>1.5538000000000001</v>
      </c>
      <c r="CJ19" s="283">
        <v>-0.14030000000000001</v>
      </c>
      <c r="CK19" s="283">
        <v>0.19239999999999999</v>
      </c>
      <c r="CM19" s="283">
        <v>-0.92220000000000002</v>
      </c>
      <c r="CN19" s="283">
        <v>-1.5114000000000001</v>
      </c>
      <c r="CO19" s="283">
        <v>-0.4143</v>
      </c>
      <c r="CP19" s="283">
        <v>5.5899999999999998E-2</v>
      </c>
      <c r="CQ19" s="283">
        <v>-0.13900000000000001</v>
      </c>
      <c r="CR19" s="283">
        <v>-0.2666</v>
      </c>
      <c r="CS19" s="283">
        <v>-0.39829999999999999</v>
      </c>
      <c r="CT19" s="283">
        <v>-0.72260000000000002</v>
      </c>
      <c r="CU19" s="283">
        <v>-8.8900000000000007E-2</v>
      </c>
      <c r="CV19" s="283">
        <v>0.31080000000000002</v>
      </c>
      <c r="CW19" s="283">
        <v>-0.37659999999999999</v>
      </c>
      <c r="CY19" s="283">
        <v>-0.33700000000000002</v>
      </c>
      <c r="CZ19" s="283">
        <v>0.2492</v>
      </c>
      <c r="DA19" s="283">
        <v>1.2212000000000001</v>
      </c>
      <c r="DB19" s="283">
        <v>1.6398999999999999</v>
      </c>
      <c r="DC19" s="283">
        <v>5.2217000000000002</v>
      </c>
      <c r="DE19" s="283">
        <v>1.4594</v>
      </c>
      <c r="DF19" s="283">
        <v>0.74439999999999995</v>
      </c>
      <c r="DG19" s="283">
        <v>0.58450000000000002</v>
      </c>
      <c r="DH19" s="283">
        <v>0.99780000000000002</v>
      </c>
      <c r="DI19" s="283">
        <v>0.78380000000000005</v>
      </c>
      <c r="DJ19" s="283">
        <v>0.47870000000000001</v>
      </c>
      <c r="DK19" s="283">
        <v>0.60840000000000005</v>
      </c>
      <c r="DL19" s="283">
        <v>0.15010000000000001</v>
      </c>
      <c r="DM19" s="283">
        <v>0.64400000000000002</v>
      </c>
      <c r="DN19" s="283">
        <v>0.85370000000000001</v>
      </c>
      <c r="DO19" s="283">
        <v>0.67510000000000003</v>
      </c>
      <c r="DQ19" s="283">
        <v>0.58499999999999996</v>
      </c>
      <c r="DR19" s="283">
        <v>0.90690000000000004</v>
      </c>
      <c r="DS19" s="283">
        <v>1.2082999999999999</v>
      </c>
      <c r="DT19" s="283">
        <v>1.2716000000000001</v>
      </c>
      <c r="DU19" s="283">
        <v>1.4543999999999999</v>
      </c>
      <c r="DW19" s="283">
        <v>0.92689999999999995</v>
      </c>
      <c r="DX19" s="283">
        <v>0.98819999999999997</v>
      </c>
      <c r="DY19" s="283">
        <v>1.4366000000000001</v>
      </c>
      <c r="DZ19" s="283">
        <v>1.7301</v>
      </c>
      <c r="EA19" s="283">
        <v>1.6345000000000001</v>
      </c>
      <c r="EB19" s="283">
        <v>1.1889000000000001</v>
      </c>
      <c r="EC19" s="283">
        <v>1.3606</v>
      </c>
      <c r="ED19" s="283">
        <v>1.1238999999999999</v>
      </c>
      <c r="EE19" s="283">
        <v>1.3035000000000001</v>
      </c>
      <c r="EF19" s="283">
        <v>1.2408999999999999</v>
      </c>
      <c r="EG19" s="283">
        <v>1.6087</v>
      </c>
      <c r="EI19" s="283">
        <v>1.3388</v>
      </c>
      <c r="EJ19" s="283">
        <v>1.6278999999999999</v>
      </c>
      <c r="EL19" s="283">
        <v>1.7701</v>
      </c>
      <c r="EM19" s="283">
        <v>0.98440000000000005</v>
      </c>
      <c r="EN19" s="283">
        <v>1.1681999999999999</v>
      </c>
      <c r="EP19" s="283">
        <v>1.6093</v>
      </c>
      <c r="EQ19" s="283">
        <v>1.1903999999999999</v>
      </c>
      <c r="ER19" s="283">
        <v>0.189</v>
      </c>
      <c r="ES19" s="283">
        <v>0.1162</v>
      </c>
      <c r="ET19" s="283">
        <v>0.14349999999999999</v>
      </c>
      <c r="EU19" s="283">
        <v>0.10680000000000001</v>
      </c>
      <c r="EV19" s="283">
        <v>0.11799999999999999</v>
      </c>
      <c r="EW19" s="283">
        <v>0.12280000000000001</v>
      </c>
      <c r="EX19" s="283">
        <v>0.11210000000000001</v>
      </c>
      <c r="EY19" s="283">
        <v>0.14480000000000001</v>
      </c>
      <c r="EZ19" s="283">
        <v>0.1401</v>
      </c>
      <c r="FB19" s="283">
        <v>0.09</v>
      </c>
      <c r="FC19" s="283">
        <v>0.1177</v>
      </c>
      <c r="FD19" s="283">
        <v>1.9879</v>
      </c>
      <c r="FE19" s="283">
        <v>1.0327999999999999</v>
      </c>
      <c r="FF19" s="283">
        <v>0.68830000000000002</v>
      </c>
      <c r="FH19" s="283">
        <v>2.7907999999999999</v>
      </c>
      <c r="FI19" s="283">
        <v>1.1907000000000001</v>
      </c>
      <c r="FJ19" s="283">
        <v>0.19800000000000001</v>
      </c>
      <c r="FK19" s="283">
        <v>0.15529999999999999</v>
      </c>
      <c r="FL19" s="283">
        <v>0.1268</v>
      </c>
      <c r="FM19" s="283">
        <v>9.9599999999999994E-2</v>
      </c>
      <c r="FN19" s="283">
        <v>0.15029999999999999</v>
      </c>
      <c r="FO19" s="283">
        <v>0.18429999999999999</v>
      </c>
      <c r="FP19" s="283">
        <v>0.16089999999999999</v>
      </c>
      <c r="FQ19" s="283">
        <v>0.21299999999999999</v>
      </c>
      <c r="FR19" s="283">
        <v>0.1835</v>
      </c>
      <c r="FT19" s="283">
        <v>7.6300000000000007E-2</v>
      </c>
      <c r="FU19" s="283">
        <v>0.15409999999999999</v>
      </c>
      <c r="FV19" s="283">
        <v>1.2303999999999999</v>
      </c>
      <c r="FW19" s="283">
        <v>1.4248000000000001</v>
      </c>
      <c r="FX19" s="283">
        <v>0.66090000000000004</v>
      </c>
      <c r="FZ19" s="283">
        <v>2.1253000000000002</v>
      </c>
      <c r="GA19" s="283">
        <v>1.2019</v>
      </c>
      <c r="GB19" s="283">
        <v>0.191</v>
      </c>
      <c r="GC19" s="283">
        <v>0.31559999999999999</v>
      </c>
      <c r="GD19" s="283">
        <v>0.18129999999999999</v>
      </c>
      <c r="GE19" s="283">
        <v>0.1552</v>
      </c>
      <c r="GF19" s="283">
        <v>0.2215</v>
      </c>
      <c r="GG19" s="283">
        <v>0.27429999999999999</v>
      </c>
      <c r="GH19" s="283">
        <v>0.1132</v>
      </c>
      <c r="GI19" s="283">
        <v>0.22059999999999999</v>
      </c>
      <c r="GJ19" s="283">
        <v>0.2681</v>
      </c>
      <c r="GL19" s="283">
        <v>0.1038</v>
      </c>
      <c r="GM19" s="283">
        <v>0.22309999999999999</v>
      </c>
    </row>
    <row r="20" spans="1:195">
      <c r="A20" s="71">
        <v>45310</v>
      </c>
      <c r="B20" s="283">
        <v>13.0692</v>
      </c>
      <c r="C20" s="283">
        <v>12.866899999999999</v>
      </c>
      <c r="D20" s="283">
        <v>13.016299999999999</v>
      </c>
      <c r="E20" s="283">
        <v>12.8216</v>
      </c>
      <c r="F20" s="283">
        <v>13.039</v>
      </c>
      <c r="G20" s="283">
        <v>13.1204</v>
      </c>
      <c r="H20" s="283">
        <v>12.9206</v>
      </c>
      <c r="I20" s="283">
        <v>10.5501</v>
      </c>
      <c r="J20" s="283">
        <v>12.976100000000001</v>
      </c>
      <c r="L20" s="283">
        <v>12.984400000000001</v>
      </c>
      <c r="M20" s="283">
        <v>13.1464</v>
      </c>
      <c r="N20" s="283">
        <v>6.2549000000000001</v>
      </c>
      <c r="O20" s="283">
        <v>0.69679999999999997</v>
      </c>
      <c r="P20" s="283">
        <v>1.2070000000000001</v>
      </c>
      <c r="R20" s="283">
        <v>1.9370000000000001</v>
      </c>
      <c r="S20" s="283">
        <v>1.2018</v>
      </c>
      <c r="T20" s="283">
        <v>0.79749999999999999</v>
      </c>
      <c r="U20" s="283">
        <v>8.8700000000000001E-2</v>
      </c>
      <c r="V20" s="283">
        <v>0.1198</v>
      </c>
      <c r="W20" s="283">
        <v>0.1275</v>
      </c>
      <c r="X20" s="283">
        <v>0.12740000000000001</v>
      </c>
      <c r="Y20" s="283">
        <v>9.9299999999999999E-2</v>
      </c>
      <c r="Z20" s="283">
        <v>0.1143</v>
      </c>
      <c r="AA20" s="283">
        <v>0.19389999999999999</v>
      </c>
      <c r="AB20" s="283">
        <v>0.13389999999999999</v>
      </c>
      <c r="AD20" s="283">
        <v>0.10009999999999999</v>
      </c>
      <c r="AE20" s="283">
        <v>0.1114</v>
      </c>
      <c r="AF20" s="283">
        <v>5.6253000000000002</v>
      </c>
      <c r="AG20" s="283">
        <v>1.1304000000000001</v>
      </c>
      <c r="AH20" s="283">
        <v>0.47749999999999998</v>
      </c>
      <c r="AJ20" s="283">
        <v>1.8796999999999999</v>
      </c>
      <c r="AK20" s="283">
        <v>1.2930999999999999</v>
      </c>
      <c r="AL20" s="283">
        <v>0.93889999999999996</v>
      </c>
      <c r="AM20" s="283">
        <v>0.22639999999999999</v>
      </c>
      <c r="AN20" s="283">
        <v>0.1249</v>
      </c>
      <c r="AO20" s="283">
        <v>0.16689999999999999</v>
      </c>
      <c r="AP20" s="283">
        <v>0.20030000000000001</v>
      </c>
      <c r="AQ20" s="283">
        <v>0.26150000000000001</v>
      </c>
      <c r="AR20" s="283">
        <v>0.1749</v>
      </c>
      <c r="AS20" s="283">
        <v>0.18290000000000001</v>
      </c>
      <c r="AT20" s="283">
        <v>0.22939999999999999</v>
      </c>
      <c r="AV20" s="283">
        <v>9.7299999999999998E-2</v>
      </c>
      <c r="AW20" s="283">
        <v>0.1774</v>
      </c>
      <c r="AX20" s="283">
        <v>8.0496999999999996</v>
      </c>
      <c r="AY20" s="283">
        <v>3.3877000000000002</v>
      </c>
      <c r="AZ20" s="283">
        <v>0.38200000000000001</v>
      </c>
      <c r="BB20" s="283">
        <v>0.75970000000000004</v>
      </c>
      <c r="BC20" s="283">
        <v>2.2648999999999999</v>
      </c>
      <c r="BD20" s="283">
        <v>1.1971000000000001</v>
      </c>
      <c r="BE20" s="283">
        <v>0.49159999999999998</v>
      </c>
      <c r="BF20" s="283">
        <v>0.1583</v>
      </c>
      <c r="BG20" s="283">
        <v>0.1487</v>
      </c>
      <c r="BH20" s="283">
        <v>0.14510000000000001</v>
      </c>
      <c r="BI20" s="283">
        <v>0.41439999999999999</v>
      </c>
      <c r="BJ20" s="283">
        <v>7.3800000000000004E-2</v>
      </c>
      <c r="BK20" s="283">
        <v>0.1305</v>
      </c>
      <c r="BL20" s="283">
        <v>0.37530000000000002</v>
      </c>
      <c r="BN20" s="283">
        <v>0.17169999999999999</v>
      </c>
      <c r="BO20" s="283">
        <v>0.16569999999999999</v>
      </c>
      <c r="BQ20" s="283">
        <v>1.5415000000000001</v>
      </c>
      <c r="BR20" s="283">
        <v>1.2074</v>
      </c>
      <c r="BS20" s="283">
        <v>0.77569999999999995</v>
      </c>
      <c r="BU20" s="283">
        <v>2.0482</v>
      </c>
      <c r="BV20" s="283">
        <v>1.2069000000000001</v>
      </c>
      <c r="BW20" s="283">
        <v>0.38419999999999999</v>
      </c>
      <c r="BX20" s="283">
        <v>0.40229999999999999</v>
      </c>
      <c r="BY20" s="283">
        <v>0.30740000000000001</v>
      </c>
      <c r="BZ20" s="283">
        <v>0.24929999999999999</v>
      </c>
      <c r="CA20" s="283">
        <v>0.3332</v>
      </c>
      <c r="CB20" s="283">
        <v>0.39629999999999999</v>
      </c>
      <c r="CC20" s="283">
        <v>0.2525</v>
      </c>
      <c r="CD20" s="283">
        <v>0.38040000000000002</v>
      </c>
      <c r="CE20" s="283">
        <v>0.40379999999999999</v>
      </c>
      <c r="CG20" s="283">
        <v>0.1857</v>
      </c>
      <c r="CH20" s="283">
        <v>0.33460000000000001</v>
      </c>
      <c r="CI20" s="283">
        <v>1.2382</v>
      </c>
      <c r="CJ20" s="283">
        <v>-0.46089999999999998</v>
      </c>
      <c r="CK20" s="283">
        <v>0.1328</v>
      </c>
      <c r="CM20" s="283">
        <v>-1.3505</v>
      </c>
      <c r="CN20" s="283">
        <v>-0.91479999999999995</v>
      </c>
      <c r="CO20" s="283">
        <v>-0.16439999999999999</v>
      </c>
      <c r="CP20" s="283">
        <v>9.1600000000000001E-2</v>
      </c>
      <c r="CQ20" s="283">
        <v>-4.2700000000000002E-2</v>
      </c>
      <c r="CR20" s="283">
        <v>-0.1328</v>
      </c>
      <c r="CS20" s="283">
        <v>-0.1988</v>
      </c>
      <c r="CT20" s="283">
        <v>-0.32140000000000002</v>
      </c>
      <c r="CU20" s="283">
        <v>-6.4999999999999997E-3</v>
      </c>
      <c r="CV20" s="283">
        <v>0.28079999999999999</v>
      </c>
      <c r="CW20" s="283">
        <v>-0.249</v>
      </c>
      <c r="CY20" s="283">
        <v>-0.2079</v>
      </c>
      <c r="CZ20" s="283">
        <v>0.27210000000000001</v>
      </c>
      <c r="DA20" s="283">
        <v>1.411</v>
      </c>
      <c r="DB20" s="283">
        <v>1.6285000000000001</v>
      </c>
      <c r="DC20" s="283">
        <v>4.2375999999999996</v>
      </c>
      <c r="DE20" s="283">
        <v>1.3565</v>
      </c>
      <c r="DF20" s="283">
        <v>0.75219999999999998</v>
      </c>
      <c r="DG20" s="283">
        <v>0.65429999999999999</v>
      </c>
      <c r="DH20" s="283">
        <v>0.97509999999999997</v>
      </c>
      <c r="DI20" s="283">
        <v>0.79079999999999995</v>
      </c>
      <c r="DJ20" s="283">
        <v>0.4637</v>
      </c>
      <c r="DK20" s="283">
        <v>0.5988</v>
      </c>
      <c r="DL20" s="283">
        <v>0.18659999999999999</v>
      </c>
      <c r="DM20" s="283">
        <v>0.6431</v>
      </c>
      <c r="DN20" s="283">
        <v>0.83250000000000002</v>
      </c>
      <c r="DO20" s="283">
        <v>0.66700000000000004</v>
      </c>
      <c r="DQ20" s="283">
        <v>0.61370000000000002</v>
      </c>
      <c r="DR20" s="283">
        <v>0.88670000000000004</v>
      </c>
      <c r="DS20" s="283">
        <v>1.2264999999999999</v>
      </c>
      <c r="DT20" s="283">
        <v>1.2616000000000001</v>
      </c>
      <c r="DU20" s="283">
        <v>1.4426000000000001</v>
      </c>
      <c r="DW20" s="283">
        <v>0.93149999999999999</v>
      </c>
      <c r="DX20" s="283">
        <v>0.98709999999999998</v>
      </c>
      <c r="DY20" s="283">
        <v>1.4111</v>
      </c>
      <c r="DZ20" s="283">
        <v>1.6874</v>
      </c>
      <c r="EA20" s="283">
        <v>1.6072</v>
      </c>
      <c r="EB20" s="283">
        <v>1.1505000000000001</v>
      </c>
      <c r="EC20" s="283">
        <v>1.3374999999999999</v>
      </c>
      <c r="ED20" s="283">
        <v>1.1141000000000001</v>
      </c>
      <c r="EE20" s="283">
        <v>1.2797000000000001</v>
      </c>
      <c r="EF20" s="283">
        <v>1.2199</v>
      </c>
      <c r="EG20" s="283">
        <v>1.5747</v>
      </c>
      <c r="EI20" s="283">
        <v>1.3096000000000001</v>
      </c>
      <c r="EJ20" s="283">
        <v>1.5953999999999999</v>
      </c>
      <c r="EL20" s="283">
        <v>1.7137</v>
      </c>
      <c r="EM20" s="283">
        <v>0.95279999999999998</v>
      </c>
      <c r="EN20" s="283">
        <v>1.1022000000000001</v>
      </c>
      <c r="EP20" s="283">
        <v>1.5577000000000001</v>
      </c>
      <c r="EQ20" s="283">
        <v>1.2197</v>
      </c>
      <c r="ER20" s="283">
        <v>0.1898</v>
      </c>
      <c r="ES20" s="283">
        <v>0.1168</v>
      </c>
      <c r="ET20" s="283">
        <v>0.14410000000000001</v>
      </c>
      <c r="EU20" s="283">
        <v>0.11070000000000001</v>
      </c>
      <c r="EV20" s="283">
        <v>0.1226</v>
      </c>
      <c r="EW20" s="283">
        <v>0.13070000000000001</v>
      </c>
      <c r="EX20" s="283">
        <v>0.1162</v>
      </c>
      <c r="EY20" s="283">
        <v>0.14480000000000001</v>
      </c>
      <c r="EZ20" s="283">
        <v>0.1467</v>
      </c>
      <c r="FB20" s="283">
        <v>9.2899999999999996E-2</v>
      </c>
      <c r="FC20" s="283">
        <v>0.1203</v>
      </c>
      <c r="FD20" s="283">
        <v>2.0028999999999999</v>
      </c>
      <c r="FE20" s="283">
        <v>1.038</v>
      </c>
      <c r="FF20" s="283">
        <v>0.68520000000000003</v>
      </c>
      <c r="FH20" s="283">
        <v>2.7906</v>
      </c>
      <c r="FI20" s="283">
        <v>1.1959</v>
      </c>
      <c r="FJ20" s="283">
        <v>0.1993</v>
      </c>
      <c r="FK20" s="283">
        <v>0.156</v>
      </c>
      <c r="FL20" s="283">
        <v>0.1268</v>
      </c>
      <c r="FM20" s="283">
        <v>9.9500000000000005E-2</v>
      </c>
      <c r="FN20" s="283">
        <v>0.15029999999999999</v>
      </c>
      <c r="FO20" s="283">
        <v>0.18509999999999999</v>
      </c>
      <c r="FP20" s="283">
        <v>0.16089999999999999</v>
      </c>
      <c r="FQ20" s="283">
        <v>0.21290000000000001</v>
      </c>
      <c r="FR20" s="283">
        <v>0.1842</v>
      </c>
      <c r="FT20" s="283">
        <v>7.6300000000000007E-2</v>
      </c>
      <c r="FU20" s="283">
        <v>0.15409999999999999</v>
      </c>
      <c r="FV20" s="283">
        <v>1.2214</v>
      </c>
      <c r="FW20" s="283">
        <v>1.4249000000000001</v>
      </c>
      <c r="FX20" s="283">
        <v>0.66080000000000005</v>
      </c>
      <c r="FZ20" s="283">
        <v>2.1238000000000001</v>
      </c>
      <c r="GA20" s="283">
        <v>1.2050000000000001</v>
      </c>
      <c r="GB20" s="283">
        <v>0.18959999999999999</v>
      </c>
      <c r="GC20" s="283">
        <v>0.31559999999999999</v>
      </c>
      <c r="GD20" s="283">
        <v>0.1812</v>
      </c>
      <c r="GE20" s="283">
        <v>0.1552</v>
      </c>
      <c r="GF20" s="283">
        <v>0.2215</v>
      </c>
      <c r="GG20" s="283">
        <v>0.27429999999999999</v>
      </c>
      <c r="GH20" s="283">
        <v>0.1132</v>
      </c>
      <c r="GI20" s="283">
        <v>0.2205</v>
      </c>
      <c r="GJ20" s="283">
        <v>0.26879999999999998</v>
      </c>
      <c r="GL20" s="283">
        <v>0.1038</v>
      </c>
      <c r="GM20" s="283">
        <v>0.22309999999999999</v>
      </c>
    </row>
    <row r="21" spans="1:195">
      <c r="A21" s="71">
        <v>45311</v>
      </c>
      <c r="B21" s="283">
        <v>13.082599999999999</v>
      </c>
      <c r="C21" s="283">
        <v>12.8795</v>
      </c>
      <c r="D21" s="283">
        <v>13.0298</v>
      </c>
      <c r="E21" s="283">
        <v>12.8375</v>
      </c>
      <c r="F21" s="283">
        <v>13.050800000000001</v>
      </c>
      <c r="G21" s="283">
        <v>13.0877</v>
      </c>
      <c r="H21" s="283">
        <v>12.9551</v>
      </c>
      <c r="I21" s="283">
        <v>10.582000000000001</v>
      </c>
      <c r="J21" s="283">
        <v>12.9878</v>
      </c>
      <c r="L21" s="283">
        <v>12.968500000000001</v>
      </c>
      <c r="M21" s="283">
        <v>13.1557</v>
      </c>
      <c r="N21" s="283">
        <v>6.0210999999999997</v>
      </c>
      <c r="O21" s="283">
        <v>0.6925</v>
      </c>
      <c r="P21" s="283">
        <v>1.1859</v>
      </c>
      <c r="R21" s="283">
        <v>2.0358000000000001</v>
      </c>
      <c r="S21" s="283">
        <v>1.2271000000000001</v>
      </c>
      <c r="T21" s="283">
        <v>0.8024</v>
      </c>
      <c r="U21" s="283">
        <v>8.9499999999999996E-2</v>
      </c>
      <c r="V21" s="283">
        <v>0.121</v>
      </c>
      <c r="W21" s="283">
        <v>0.1333</v>
      </c>
      <c r="X21" s="283">
        <v>0.12920000000000001</v>
      </c>
      <c r="Y21" s="283">
        <v>0.10199999999999999</v>
      </c>
      <c r="Z21" s="283">
        <v>0.11600000000000001</v>
      </c>
      <c r="AA21" s="283">
        <v>0.20949999999999999</v>
      </c>
      <c r="AB21" s="283">
        <v>0.13789999999999999</v>
      </c>
      <c r="AD21" s="283">
        <v>0.10290000000000001</v>
      </c>
      <c r="AE21" s="283">
        <v>0.1124</v>
      </c>
      <c r="AF21" s="283">
        <v>5.6044999999999998</v>
      </c>
      <c r="AG21" s="283">
        <v>1.1291</v>
      </c>
      <c r="AH21" s="283">
        <v>0.47749999999999998</v>
      </c>
      <c r="AJ21" s="283">
        <v>1.8626</v>
      </c>
      <c r="AK21" s="283">
        <v>1.292</v>
      </c>
      <c r="AL21" s="283">
        <v>0.94079999999999997</v>
      </c>
      <c r="AM21" s="283">
        <v>0.22650000000000001</v>
      </c>
      <c r="AN21" s="283">
        <v>0.12509999999999999</v>
      </c>
      <c r="AO21" s="283">
        <v>0.16789999999999999</v>
      </c>
      <c r="AP21" s="283">
        <v>0.2006</v>
      </c>
      <c r="AQ21" s="283">
        <v>0.26200000000000001</v>
      </c>
      <c r="AR21" s="283">
        <v>0.17519999999999999</v>
      </c>
      <c r="AS21" s="283">
        <v>0.18140000000000001</v>
      </c>
      <c r="AT21" s="283">
        <v>0.2301</v>
      </c>
      <c r="AV21" s="283">
        <v>9.74E-2</v>
      </c>
      <c r="AW21" s="283">
        <v>0.17810000000000001</v>
      </c>
      <c r="AX21" s="283">
        <v>8.0268999999999995</v>
      </c>
      <c r="AY21" s="283">
        <v>3.3902999999999999</v>
      </c>
      <c r="AZ21" s="283">
        <v>0.38240000000000002</v>
      </c>
      <c r="BB21" s="283">
        <v>0.75549999999999995</v>
      </c>
      <c r="BC21" s="283">
        <v>2.2682000000000002</v>
      </c>
      <c r="BD21" s="283">
        <v>1.1968000000000001</v>
      </c>
      <c r="BE21" s="283">
        <v>0.49199999999999999</v>
      </c>
      <c r="BF21" s="283">
        <v>0.1588</v>
      </c>
      <c r="BG21" s="283">
        <v>0.14910000000000001</v>
      </c>
      <c r="BH21" s="283">
        <v>0.14510000000000001</v>
      </c>
      <c r="BI21" s="283">
        <v>0.41520000000000001</v>
      </c>
      <c r="BJ21" s="283">
        <v>7.3800000000000004E-2</v>
      </c>
      <c r="BK21" s="283">
        <v>0.12989999999999999</v>
      </c>
      <c r="BL21" s="283">
        <v>0.37630000000000002</v>
      </c>
      <c r="BN21" s="283">
        <v>0.1719</v>
      </c>
      <c r="BO21" s="283">
        <v>0.16589999999999999</v>
      </c>
      <c r="BQ21" s="283">
        <v>1.5296000000000001</v>
      </c>
      <c r="BR21" s="283">
        <v>1.1993</v>
      </c>
      <c r="BS21" s="283">
        <v>0.77649999999999997</v>
      </c>
      <c r="BU21" s="283">
        <v>2.0438999999999998</v>
      </c>
      <c r="BV21" s="283">
        <v>1.2078</v>
      </c>
      <c r="BW21" s="283">
        <v>0.38490000000000002</v>
      </c>
      <c r="BX21" s="283">
        <v>0.4022</v>
      </c>
      <c r="BY21" s="283">
        <v>0.30880000000000002</v>
      </c>
      <c r="BZ21" s="283">
        <v>0.25159999999999999</v>
      </c>
      <c r="CA21" s="283">
        <v>0.33529999999999999</v>
      </c>
      <c r="CB21" s="283">
        <v>0.3977</v>
      </c>
      <c r="CC21" s="283">
        <v>0.25340000000000001</v>
      </c>
      <c r="CD21" s="283">
        <v>0.38279999999999997</v>
      </c>
      <c r="CE21" s="283">
        <v>0.40570000000000001</v>
      </c>
      <c r="CG21" s="283">
        <v>0.18729999999999999</v>
      </c>
      <c r="CH21" s="283">
        <v>0.33589999999999998</v>
      </c>
      <c r="CI21" s="283">
        <v>0.70450000000000002</v>
      </c>
      <c r="CJ21" s="283">
        <v>-0.70620000000000005</v>
      </c>
      <c r="CK21" s="283">
        <v>6.0299999999999999E-2</v>
      </c>
      <c r="CM21" s="283">
        <v>-1.5966</v>
      </c>
      <c r="CN21" s="283">
        <v>-0.73280000000000001</v>
      </c>
      <c r="CO21" s="283">
        <v>-8.1199999999999994E-2</v>
      </c>
      <c r="CP21" s="283">
        <v>0.12620000000000001</v>
      </c>
      <c r="CQ21" s="283">
        <v>-1.5599999999999999E-2</v>
      </c>
      <c r="CR21" s="283">
        <v>-0.1152</v>
      </c>
      <c r="CS21" s="283">
        <v>-0.1787</v>
      </c>
      <c r="CT21" s="283">
        <v>-0.2586</v>
      </c>
      <c r="CU21" s="283">
        <v>5.3E-3</v>
      </c>
      <c r="CV21" s="283">
        <v>0.31059999999999999</v>
      </c>
      <c r="CW21" s="283">
        <v>-0.21709999999999999</v>
      </c>
      <c r="CY21" s="283">
        <v>-0.19450000000000001</v>
      </c>
      <c r="CZ21" s="283">
        <v>0.29620000000000002</v>
      </c>
      <c r="DA21" s="283">
        <v>1.3825000000000001</v>
      </c>
      <c r="DB21" s="283">
        <v>1.5857000000000001</v>
      </c>
      <c r="DC21" s="283">
        <v>3.7947000000000002</v>
      </c>
      <c r="DE21" s="283">
        <v>1.3309</v>
      </c>
      <c r="DF21" s="283">
        <v>0.78039999999999998</v>
      </c>
      <c r="DG21" s="283">
        <v>0.68669999999999998</v>
      </c>
      <c r="DH21" s="283">
        <v>0.98670000000000002</v>
      </c>
      <c r="DI21" s="283">
        <v>0.80630000000000002</v>
      </c>
      <c r="DJ21" s="283">
        <v>0.49669999999999997</v>
      </c>
      <c r="DK21" s="283">
        <v>0.62229999999999996</v>
      </c>
      <c r="DL21" s="283">
        <v>0.21249999999999999</v>
      </c>
      <c r="DM21" s="283">
        <v>0.65300000000000002</v>
      </c>
      <c r="DN21" s="283">
        <v>0.83250000000000002</v>
      </c>
      <c r="DO21" s="283">
        <v>0.69720000000000004</v>
      </c>
      <c r="DQ21" s="283">
        <v>0.62560000000000004</v>
      </c>
      <c r="DR21" s="283">
        <v>0.89339999999999997</v>
      </c>
      <c r="DS21" s="283">
        <v>1.2302</v>
      </c>
      <c r="DT21" s="283">
        <v>1.2544</v>
      </c>
      <c r="DU21" s="283">
        <v>1.4186000000000001</v>
      </c>
      <c r="DW21" s="283">
        <v>0.92110000000000003</v>
      </c>
      <c r="DX21" s="283">
        <v>0.9929</v>
      </c>
      <c r="DY21" s="283">
        <v>1.4222999999999999</v>
      </c>
      <c r="DZ21" s="283">
        <v>1.6901999999999999</v>
      </c>
      <c r="EA21" s="283">
        <v>1.6001000000000001</v>
      </c>
      <c r="EB21" s="283">
        <v>1.1561999999999999</v>
      </c>
      <c r="EC21" s="283">
        <v>1.3473999999999999</v>
      </c>
      <c r="ED21" s="283">
        <v>1.1279999999999999</v>
      </c>
      <c r="EE21" s="283">
        <v>1.2739</v>
      </c>
      <c r="EF21" s="283">
        <v>1.2101999999999999</v>
      </c>
      <c r="EG21" s="283">
        <v>1.5671999999999999</v>
      </c>
      <c r="EI21" s="283">
        <v>1.3139000000000001</v>
      </c>
      <c r="EJ21" s="283">
        <v>1.5784</v>
      </c>
      <c r="EL21" s="283">
        <v>1.6795</v>
      </c>
      <c r="EM21" s="283">
        <v>0.93379999999999996</v>
      </c>
      <c r="EN21" s="283">
        <v>1.0911</v>
      </c>
      <c r="EP21" s="283">
        <v>1.5548</v>
      </c>
      <c r="EQ21" s="283">
        <v>1.2222999999999999</v>
      </c>
      <c r="ER21" s="283">
        <v>0.1908</v>
      </c>
      <c r="ES21" s="283">
        <v>0.1166</v>
      </c>
      <c r="ET21" s="283">
        <v>0.1447</v>
      </c>
      <c r="EU21" s="283">
        <v>0.11360000000000001</v>
      </c>
      <c r="EV21" s="283">
        <v>0.1249</v>
      </c>
      <c r="EW21" s="283">
        <v>0.13270000000000001</v>
      </c>
      <c r="EX21" s="283">
        <v>0.11749999999999999</v>
      </c>
      <c r="EY21" s="283">
        <v>0.14779999999999999</v>
      </c>
      <c r="EZ21" s="283">
        <v>0.1487</v>
      </c>
      <c r="FB21" s="283">
        <v>9.5100000000000004E-2</v>
      </c>
      <c r="FC21" s="283">
        <v>0.1216</v>
      </c>
      <c r="FD21" s="283">
        <v>1.9964</v>
      </c>
      <c r="FE21" s="283">
        <v>1.0329999999999999</v>
      </c>
      <c r="FF21" s="283">
        <v>0.68920000000000003</v>
      </c>
      <c r="FH21" s="283">
        <v>2.7925</v>
      </c>
      <c r="FI21" s="283">
        <v>1.1900999999999999</v>
      </c>
      <c r="FJ21" s="283">
        <v>0.19989999999999999</v>
      </c>
      <c r="FK21" s="283">
        <v>0.156</v>
      </c>
      <c r="FL21" s="283">
        <v>0.1275</v>
      </c>
      <c r="FM21" s="283">
        <v>0.10009999999999999</v>
      </c>
      <c r="FN21" s="283">
        <v>0.151</v>
      </c>
      <c r="FO21" s="283">
        <v>0.185</v>
      </c>
      <c r="FP21" s="283">
        <v>0.16089999999999999</v>
      </c>
      <c r="FQ21" s="283">
        <v>0.21299999999999999</v>
      </c>
      <c r="FR21" s="283">
        <v>0.1842</v>
      </c>
      <c r="FT21" s="283">
        <v>7.6300000000000007E-2</v>
      </c>
      <c r="FU21" s="283">
        <v>0.1547</v>
      </c>
      <c r="FV21" s="283">
        <v>1.2190000000000001</v>
      </c>
      <c r="FW21" s="283">
        <v>1.4247000000000001</v>
      </c>
      <c r="FX21" s="283">
        <v>0.66359999999999997</v>
      </c>
      <c r="FZ21" s="283">
        <v>2.1251000000000002</v>
      </c>
      <c r="GA21" s="283">
        <v>1.2081999999999999</v>
      </c>
      <c r="GB21" s="283">
        <v>0.18920000000000001</v>
      </c>
      <c r="GC21" s="283">
        <v>0.31559999999999999</v>
      </c>
      <c r="GD21" s="283">
        <v>0.182</v>
      </c>
      <c r="GE21" s="283">
        <v>0.1552</v>
      </c>
      <c r="GF21" s="283">
        <v>0.2215</v>
      </c>
      <c r="GG21" s="283">
        <v>0.2742</v>
      </c>
      <c r="GH21" s="283">
        <v>0.1132</v>
      </c>
      <c r="GI21" s="283">
        <v>0.22059999999999999</v>
      </c>
      <c r="GJ21" s="283">
        <v>0.26950000000000002</v>
      </c>
      <c r="GL21" s="283">
        <v>0.1038</v>
      </c>
      <c r="GM21" s="283">
        <v>0.223</v>
      </c>
    </row>
    <row r="22" spans="1:195">
      <c r="A22" s="71">
        <v>45312</v>
      </c>
      <c r="B22" s="283">
        <v>13.1028</v>
      </c>
      <c r="C22" s="283">
        <v>12.898</v>
      </c>
      <c r="D22" s="283">
        <v>13.0617</v>
      </c>
      <c r="E22" s="283">
        <v>12.8451</v>
      </c>
      <c r="F22" s="283">
        <v>13.0608</v>
      </c>
      <c r="G22" s="283">
        <v>13.082599999999999</v>
      </c>
      <c r="H22" s="283">
        <v>12.9693</v>
      </c>
      <c r="I22" s="283">
        <v>10.6441</v>
      </c>
      <c r="J22" s="283">
        <v>13.007899999999999</v>
      </c>
      <c r="L22" s="283">
        <v>13.017200000000001</v>
      </c>
      <c r="M22" s="283">
        <v>13.167400000000001</v>
      </c>
      <c r="N22" s="283">
        <v>5.0242000000000004</v>
      </c>
      <c r="O22" s="283">
        <v>0.63539999999999996</v>
      </c>
      <c r="P22" s="283">
        <v>1.1156999999999999</v>
      </c>
      <c r="R22" s="283">
        <v>1.7442</v>
      </c>
      <c r="S22" s="283">
        <v>1.3555999999999999</v>
      </c>
      <c r="T22" s="283">
        <v>0.81779999999999997</v>
      </c>
      <c r="U22" s="283">
        <v>9.0700000000000003E-2</v>
      </c>
      <c r="V22" s="283">
        <v>0.12429999999999999</v>
      </c>
      <c r="W22" s="283">
        <v>0.1628</v>
      </c>
      <c r="X22" s="283">
        <v>0.14269999999999999</v>
      </c>
      <c r="Y22" s="283">
        <v>0.1114</v>
      </c>
      <c r="Z22" s="283">
        <v>0.1331</v>
      </c>
      <c r="AA22" s="283">
        <v>0.20449999999999999</v>
      </c>
      <c r="AB22" s="283">
        <v>0.1605</v>
      </c>
      <c r="AD22" s="283">
        <v>0.1173</v>
      </c>
      <c r="AE22" s="283">
        <v>0.11840000000000001</v>
      </c>
      <c r="AF22" s="283">
        <v>5.5911</v>
      </c>
      <c r="AG22" s="283">
        <v>1.1317999999999999</v>
      </c>
      <c r="AH22" s="283">
        <v>0.4768</v>
      </c>
      <c r="AJ22" s="283">
        <v>1.8493999999999999</v>
      </c>
      <c r="AK22" s="283">
        <v>1.2927</v>
      </c>
      <c r="AL22" s="283">
        <v>0.94589999999999996</v>
      </c>
      <c r="AM22" s="283">
        <v>0.2281</v>
      </c>
      <c r="AN22" s="283">
        <v>0.12570000000000001</v>
      </c>
      <c r="AO22" s="283">
        <v>0.16919999999999999</v>
      </c>
      <c r="AP22" s="283">
        <v>0.2016</v>
      </c>
      <c r="AQ22" s="283">
        <v>0.2636</v>
      </c>
      <c r="AR22" s="283">
        <v>0.17580000000000001</v>
      </c>
      <c r="AS22" s="283">
        <v>0.18090000000000001</v>
      </c>
      <c r="AT22" s="283">
        <v>0.23169999999999999</v>
      </c>
      <c r="AV22" s="283">
        <v>9.7799999999999998E-2</v>
      </c>
      <c r="AW22" s="283">
        <v>0.1792</v>
      </c>
      <c r="AX22" s="283">
        <v>8.0367999999999995</v>
      </c>
      <c r="AY22" s="283">
        <v>3.3875999999999999</v>
      </c>
      <c r="AZ22" s="283">
        <v>0.38290000000000002</v>
      </c>
      <c r="BB22" s="283">
        <v>0.75429999999999997</v>
      </c>
      <c r="BC22" s="283">
        <v>2.2786</v>
      </c>
      <c r="BD22" s="283">
        <v>1.2027000000000001</v>
      </c>
      <c r="BE22" s="283">
        <v>0.49249999999999999</v>
      </c>
      <c r="BF22" s="283">
        <v>0.15939999999999999</v>
      </c>
      <c r="BG22" s="283">
        <v>0.14960000000000001</v>
      </c>
      <c r="BH22" s="283">
        <v>0.1454</v>
      </c>
      <c r="BI22" s="283">
        <v>0.41639999999999999</v>
      </c>
      <c r="BJ22" s="283">
        <v>7.3800000000000004E-2</v>
      </c>
      <c r="BK22" s="283">
        <v>0.12970000000000001</v>
      </c>
      <c r="BL22" s="283">
        <v>0.37840000000000001</v>
      </c>
      <c r="BN22" s="283">
        <v>0.17199999999999999</v>
      </c>
      <c r="BO22" s="283">
        <v>0.1661</v>
      </c>
      <c r="BQ22" s="283">
        <v>1.4601999999999999</v>
      </c>
      <c r="BR22" s="283">
        <v>1.1765000000000001</v>
      </c>
      <c r="BS22" s="283">
        <v>0.77110000000000001</v>
      </c>
      <c r="BU22" s="283">
        <v>1.9273</v>
      </c>
      <c r="BV22" s="283">
        <v>1.2105999999999999</v>
      </c>
      <c r="BW22" s="283">
        <v>0.3876</v>
      </c>
      <c r="BX22" s="283">
        <v>0.40279999999999999</v>
      </c>
      <c r="BY22" s="283">
        <v>0.31009999999999999</v>
      </c>
      <c r="BZ22" s="283">
        <v>0.26550000000000001</v>
      </c>
      <c r="CA22" s="283">
        <v>0.34239999999999998</v>
      </c>
      <c r="CB22" s="283">
        <v>0.4022</v>
      </c>
      <c r="CC22" s="283">
        <v>0.26319999999999999</v>
      </c>
      <c r="CD22" s="283">
        <v>0.38250000000000001</v>
      </c>
      <c r="CE22" s="283">
        <v>0.41520000000000001</v>
      </c>
      <c r="CG22" s="283">
        <v>0.19850000000000001</v>
      </c>
      <c r="CH22" s="283">
        <v>0.34300000000000003</v>
      </c>
      <c r="CI22" s="283">
        <v>-5.8254999999999999</v>
      </c>
      <c r="CJ22" s="283">
        <v>-2.2561</v>
      </c>
      <c r="CK22" s="283">
        <v>-0.5534</v>
      </c>
      <c r="CM22" s="283">
        <v>-4.6803999999999997</v>
      </c>
      <c r="CN22" s="283">
        <v>-0.22559999999999999</v>
      </c>
      <c r="CO22" s="283">
        <v>0.28360000000000002</v>
      </c>
      <c r="CP22" s="283">
        <v>0.19409999999999999</v>
      </c>
      <c r="CQ22" s="283">
        <v>0.1027</v>
      </c>
      <c r="CR22" s="283">
        <v>-4.87E-2</v>
      </c>
      <c r="CS22" s="283">
        <v>-8.6099999999999996E-2</v>
      </c>
      <c r="CT22" s="283">
        <v>-0.18559999999999999</v>
      </c>
      <c r="CU22" s="283">
        <v>6.59E-2</v>
      </c>
      <c r="CV22" s="283">
        <v>0.3569</v>
      </c>
      <c r="CW22" s="283">
        <v>-8.4699999999999998E-2</v>
      </c>
      <c r="CY22" s="283">
        <v>-7.6300000000000007E-2</v>
      </c>
      <c r="CZ22" s="283">
        <v>0.37559999999999999</v>
      </c>
      <c r="DA22" s="283">
        <v>1.5956999999999999</v>
      </c>
      <c r="DB22" s="283">
        <v>1.4841</v>
      </c>
      <c r="DC22" s="283">
        <v>2.8748</v>
      </c>
      <c r="DE22" s="283">
        <v>1.2056</v>
      </c>
      <c r="DF22" s="283">
        <v>0.83489999999999998</v>
      </c>
      <c r="DG22" s="283">
        <v>0.9002</v>
      </c>
      <c r="DH22" s="283">
        <v>1.048</v>
      </c>
      <c r="DI22" s="283">
        <v>0.8891</v>
      </c>
      <c r="DJ22" s="283">
        <v>0.56410000000000005</v>
      </c>
      <c r="DK22" s="283">
        <v>0.70620000000000005</v>
      </c>
      <c r="DL22" s="283">
        <v>0.30930000000000002</v>
      </c>
      <c r="DM22" s="283">
        <v>0.72099999999999997</v>
      </c>
      <c r="DN22" s="283">
        <v>0.87119999999999997</v>
      </c>
      <c r="DO22" s="283">
        <v>0.80220000000000002</v>
      </c>
      <c r="DQ22" s="283">
        <v>0.72260000000000002</v>
      </c>
      <c r="DR22" s="283">
        <v>0.96079999999999999</v>
      </c>
      <c r="DS22" s="283">
        <v>1.2585999999999999</v>
      </c>
      <c r="DT22" s="283">
        <v>1.2341</v>
      </c>
      <c r="DU22" s="283">
        <v>1.3903000000000001</v>
      </c>
      <c r="DW22" s="283">
        <v>0.9</v>
      </c>
      <c r="DX22" s="283">
        <v>1.008</v>
      </c>
      <c r="DY22" s="283">
        <v>1.5179</v>
      </c>
      <c r="DZ22" s="283">
        <v>1.7151000000000001</v>
      </c>
      <c r="EA22" s="283">
        <v>1.6379999999999999</v>
      </c>
      <c r="EB22" s="283">
        <v>1.2060999999999999</v>
      </c>
      <c r="EC22" s="283">
        <v>1.3897999999999999</v>
      </c>
      <c r="ED22" s="283">
        <v>1.1780999999999999</v>
      </c>
      <c r="EE22" s="283">
        <v>1.3083</v>
      </c>
      <c r="EF22" s="283">
        <v>1.2287999999999999</v>
      </c>
      <c r="EG22" s="283">
        <v>1.6318999999999999</v>
      </c>
      <c r="EI22" s="283">
        <v>1.3653</v>
      </c>
      <c r="EJ22" s="283">
        <v>1.619</v>
      </c>
      <c r="EL22" s="283">
        <v>1.4663999999999999</v>
      </c>
      <c r="EM22" s="283">
        <v>0.87190000000000001</v>
      </c>
      <c r="EN22" s="283">
        <v>1.0551999999999999</v>
      </c>
      <c r="EP22" s="283">
        <v>1.3614999999999999</v>
      </c>
      <c r="EQ22" s="283">
        <v>1.2281</v>
      </c>
      <c r="ER22" s="283">
        <v>0.19309999999999999</v>
      </c>
      <c r="ES22" s="283">
        <v>0.1172</v>
      </c>
      <c r="ET22" s="283">
        <v>0.1467</v>
      </c>
      <c r="EU22" s="283">
        <v>0.13170000000000001</v>
      </c>
      <c r="EV22" s="283">
        <v>0.13439999999999999</v>
      </c>
      <c r="EW22" s="283">
        <v>0.13900000000000001</v>
      </c>
      <c r="EX22" s="283">
        <v>0.13</v>
      </c>
      <c r="EY22" s="283">
        <v>0.1482</v>
      </c>
      <c r="EZ22" s="283">
        <v>0.16109999999999999</v>
      </c>
      <c r="FB22" s="283">
        <v>0.10879999999999999</v>
      </c>
      <c r="FC22" s="283">
        <v>0.13120000000000001</v>
      </c>
      <c r="FD22" s="283">
        <v>2.0049999999999999</v>
      </c>
      <c r="FE22" s="283">
        <v>1.0374000000000001</v>
      </c>
      <c r="FF22" s="283">
        <v>0.6895</v>
      </c>
      <c r="FH22" s="283">
        <v>2.7703000000000002</v>
      </c>
      <c r="FI22" s="283">
        <v>1.1950000000000001</v>
      </c>
      <c r="FJ22" s="283">
        <v>0.2019</v>
      </c>
      <c r="FK22" s="283">
        <v>0.1565</v>
      </c>
      <c r="FL22" s="283">
        <v>0.12740000000000001</v>
      </c>
      <c r="FM22" s="283">
        <v>0.1007</v>
      </c>
      <c r="FN22" s="283">
        <v>0.15090000000000001</v>
      </c>
      <c r="FO22" s="283">
        <v>0.18479999999999999</v>
      </c>
      <c r="FP22" s="283">
        <v>0.16159999999999999</v>
      </c>
      <c r="FQ22" s="283">
        <v>0.21299999999999999</v>
      </c>
      <c r="FR22" s="283">
        <v>0.18479999999999999</v>
      </c>
      <c r="FT22" s="283">
        <v>7.6899999999999996E-2</v>
      </c>
      <c r="FU22" s="283">
        <v>0.15459999999999999</v>
      </c>
      <c r="FV22" s="283">
        <v>1.2191000000000001</v>
      </c>
      <c r="FW22" s="283">
        <v>1.4246000000000001</v>
      </c>
      <c r="FX22" s="283">
        <v>0.66359999999999997</v>
      </c>
      <c r="FZ22" s="283">
        <v>2.1027999999999998</v>
      </c>
      <c r="GA22" s="283">
        <v>1.2076</v>
      </c>
      <c r="GB22" s="283">
        <v>0.18909999999999999</v>
      </c>
      <c r="GC22" s="283">
        <v>0.31559999999999999</v>
      </c>
      <c r="GD22" s="283">
        <v>0.18190000000000001</v>
      </c>
      <c r="GE22" s="283">
        <v>0.15509999999999999</v>
      </c>
      <c r="GF22" s="283">
        <v>0.2215</v>
      </c>
      <c r="GG22" s="283">
        <v>0.27410000000000001</v>
      </c>
      <c r="GH22" s="283">
        <v>0.1132</v>
      </c>
      <c r="GI22" s="283">
        <v>0.21990000000000001</v>
      </c>
      <c r="GJ22" s="283">
        <v>0.26929999999999998</v>
      </c>
      <c r="GL22" s="283">
        <v>0.1046</v>
      </c>
      <c r="GM22" s="283">
        <v>0.223</v>
      </c>
    </row>
    <row r="23" spans="1:195">
      <c r="A23" s="71">
        <v>45313</v>
      </c>
      <c r="B23" s="283">
        <v>13.016299999999999</v>
      </c>
      <c r="C23" s="283">
        <v>12.910600000000001</v>
      </c>
      <c r="D23" s="283">
        <v>13.0717</v>
      </c>
      <c r="E23" s="283">
        <v>12.8703</v>
      </c>
      <c r="F23" s="283">
        <v>13.083500000000001</v>
      </c>
      <c r="G23" s="283">
        <v>13.0524</v>
      </c>
      <c r="H23" s="283">
        <v>12.9635</v>
      </c>
      <c r="I23" s="283">
        <v>10.645799999999999</v>
      </c>
      <c r="J23" s="283">
        <v>13.0121</v>
      </c>
      <c r="L23" s="283">
        <v>13.0306</v>
      </c>
      <c r="M23" s="283">
        <v>13.1624</v>
      </c>
      <c r="N23" s="283">
        <v>4.0815000000000001</v>
      </c>
      <c r="O23" s="283">
        <v>0.54459999999999997</v>
      </c>
      <c r="P23" s="283">
        <v>0.96099999999999997</v>
      </c>
      <c r="R23" s="283">
        <v>1.6358999999999999</v>
      </c>
      <c r="S23" s="283">
        <v>1.5925</v>
      </c>
      <c r="T23" s="283">
        <v>0.86050000000000004</v>
      </c>
      <c r="U23" s="283">
        <v>9.1899999999999996E-2</v>
      </c>
      <c r="V23" s="283">
        <v>0.1268</v>
      </c>
      <c r="W23" s="283">
        <v>0.21079999999999999</v>
      </c>
      <c r="X23" s="283">
        <v>0.16869999999999999</v>
      </c>
      <c r="Y23" s="283">
        <v>0.13189999999999999</v>
      </c>
      <c r="Z23" s="283">
        <v>0.15479999999999999</v>
      </c>
      <c r="AA23" s="283">
        <v>0.2059</v>
      </c>
      <c r="AB23" s="283">
        <v>0.19819999999999999</v>
      </c>
      <c r="AD23" s="283">
        <v>0.1258</v>
      </c>
      <c r="AE23" s="283">
        <v>0.1244</v>
      </c>
      <c r="AF23" s="283">
        <v>5.6356999999999999</v>
      </c>
      <c r="AG23" s="283">
        <v>1.1295999999999999</v>
      </c>
      <c r="AH23" s="283">
        <v>0.47539999999999999</v>
      </c>
      <c r="AJ23" s="283">
        <v>1.8359000000000001</v>
      </c>
      <c r="AK23" s="283">
        <v>1.2886</v>
      </c>
      <c r="AL23" s="283">
        <v>0.96560000000000001</v>
      </c>
      <c r="AM23" s="283">
        <v>0.2286</v>
      </c>
      <c r="AN23" s="283">
        <v>0.126</v>
      </c>
      <c r="AO23" s="283">
        <v>0.17130000000000001</v>
      </c>
      <c r="AP23" s="283">
        <v>0.20230000000000001</v>
      </c>
      <c r="AQ23" s="283">
        <v>0.2651</v>
      </c>
      <c r="AR23" s="283">
        <v>0.17610000000000001</v>
      </c>
      <c r="AS23" s="283">
        <v>0.18049999999999999</v>
      </c>
      <c r="AT23" s="283">
        <v>0.23269999999999999</v>
      </c>
      <c r="AV23" s="283">
        <v>9.8299999999999998E-2</v>
      </c>
      <c r="AW23" s="283">
        <v>0.18060000000000001</v>
      </c>
      <c r="AX23" s="283">
        <v>8.0534999999999997</v>
      </c>
      <c r="AY23" s="283">
        <v>3.3904999999999998</v>
      </c>
      <c r="AZ23" s="283">
        <v>0.38319999999999999</v>
      </c>
      <c r="BB23" s="283">
        <v>0.75049999999999994</v>
      </c>
      <c r="BC23" s="283">
        <v>2.2827999999999999</v>
      </c>
      <c r="BD23" s="283">
        <v>1.2085999999999999</v>
      </c>
      <c r="BE23" s="283">
        <v>0.49320000000000003</v>
      </c>
      <c r="BF23" s="283">
        <v>0.16009999999999999</v>
      </c>
      <c r="BG23" s="283">
        <v>0.15010000000000001</v>
      </c>
      <c r="BH23" s="283">
        <v>0.14549999999999999</v>
      </c>
      <c r="BI23" s="283">
        <v>0.4178</v>
      </c>
      <c r="BJ23" s="283">
        <v>7.3999999999999996E-2</v>
      </c>
      <c r="BK23" s="283">
        <v>0.12939999999999999</v>
      </c>
      <c r="BL23" s="283">
        <v>0.38019999999999998</v>
      </c>
      <c r="BN23" s="283">
        <v>0.1724</v>
      </c>
      <c r="BO23" s="283">
        <v>0.16650000000000001</v>
      </c>
      <c r="BQ23" s="283">
        <v>1.3308</v>
      </c>
      <c r="BR23" s="283">
        <v>1.1189</v>
      </c>
      <c r="BS23" s="283">
        <v>0.75639999999999996</v>
      </c>
      <c r="BU23" s="283">
        <v>1.859</v>
      </c>
      <c r="BV23" s="283">
        <v>1.2503</v>
      </c>
      <c r="BW23" s="283">
        <v>0.39539999999999997</v>
      </c>
      <c r="BX23" s="283">
        <v>0.40379999999999999</v>
      </c>
      <c r="BY23" s="283">
        <v>0.31159999999999999</v>
      </c>
      <c r="BZ23" s="283">
        <v>0.29709999999999998</v>
      </c>
      <c r="CA23" s="283">
        <v>0.36080000000000001</v>
      </c>
      <c r="CB23" s="283">
        <v>0.41189999999999999</v>
      </c>
      <c r="CC23" s="283">
        <v>0.28289999999999998</v>
      </c>
      <c r="CD23" s="283">
        <v>0.3846</v>
      </c>
      <c r="CE23" s="283">
        <v>0.43819999999999998</v>
      </c>
      <c r="CG23" s="283">
        <v>0.2069</v>
      </c>
      <c r="CH23" s="283">
        <v>0.35049999999999998</v>
      </c>
      <c r="CI23" s="283">
        <v>15.2506</v>
      </c>
      <c r="CJ23" s="283">
        <v>-14.026400000000001</v>
      </c>
      <c r="CK23" s="283">
        <v>-1.736</v>
      </c>
      <c r="CM23" s="283">
        <v>30.923999999999999</v>
      </c>
      <c r="CN23" s="283">
        <v>6.1000000000000004E-3</v>
      </c>
      <c r="CO23" s="283">
        <v>1.2585</v>
      </c>
      <c r="CP23" s="283">
        <v>0.2903</v>
      </c>
      <c r="CQ23" s="283">
        <v>0.1961</v>
      </c>
      <c r="CR23" s="283">
        <v>8.2500000000000004E-2</v>
      </c>
      <c r="CS23" s="283">
        <v>-2.07E-2</v>
      </c>
      <c r="CT23" s="283">
        <v>-0.113</v>
      </c>
      <c r="CU23" s="283">
        <v>0.1532</v>
      </c>
      <c r="CV23" s="283">
        <v>0.40429999999999999</v>
      </c>
      <c r="CW23" s="283">
        <v>2.8999999999999998E-3</v>
      </c>
      <c r="CY23" s="283">
        <v>1.3100000000000001E-2</v>
      </c>
      <c r="CZ23" s="283">
        <v>0.47010000000000002</v>
      </c>
      <c r="DA23" s="283">
        <v>1.9340999999999999</v>
      </c>
      <c r="DB23" s="283">
        <v>1.4393</v>
      </c>
      <c r="DC23" s="283">
        <v>2.3289</v>
      </c>
      <c r="DE23" s="283">
        <v>1.1603000000000001</v>
      </c>
      <c r="DF23" s="283">
        <v>0.87039999999999995</v>
      </c>
      <c r="DG23" s="283">
        <v>1.472</v>
      </c>
      <c r="DH23" s="283">
        <v>1.1184000000000001</v>
      </c>
      <c r="DI23" s="283">
        <v>0.95789999999999997</v>
      </c>
      <c r="DJ23" s="283">
        <v>0.7611</v>
      </c>
      <c r="DK23" s="283">
        <v>0.77700000000000002</v>
      </c>
      <c r="DL23" s="283">
        <v>0.4113</v>
      </c>
      <c r="DM23" s="283">
        <v>0.78359999999999996</v>
      </c>
      <c r="DN23" s="283">
        <v>0.9224</v>
      </c>
      <c r="DO23" s="283">
        <v>0.91500000000000004</v>
      </c>
      <c r="DQ23" s="283">
        <v>0.79500000000000004</v>
      </c>
      <c r="DR23" s="283">
        <v>1.0512999999999999</v>
      </c>
      <c r="DS23" s="283">
        <v>1.3535999999999999</v>
      </c>
      <c r="DT23" s="283">
        <v>1.2107000000000001</v>
      </c>
      <c r="DU23" s="283">
        <v>1.3213999999999999</v>
      </c>
      <c r="DW23" s="283">
        <v>0.90439999999999998</v>
      </c>
      <c r="DX23" s="283">
        <v>1.0250999999999999</v>
      </c>
      <c r="DY23" s="283">
        <v>1.7635000000000001</v>
      </c>
      <c r="DZ23" s="283">
        <v>1.7417</v>
      </c>
      <c r="EA23" s="283">
        <v>1.6758</v>
      </c>
      <c r="EB23" s="283">
        <v>1.3028999999999999</v>
      </c>
      <c r="EC23" s="283">
        <v>1.4384999999999999</v>
      </c>
      <c r="ED23" s="283">
        <v>1.2682</v>
      </c>
      <c r="EE23" s="283">
        <v>1.3485</v>
      </c>
      <c r="EF23" s="283">
        <v>1.2709999999999999</v>
      </c>
      <c r="EG23" s="283">
        <v>1.7101</v>
      </c>
      <c r="EI23" s="283">
        <v>1.4053</v>
      </c>
      <c r="EJ23" s="283">
        <v>1.6682999999999999</v>
      </c>
      <c r="EL23" s="283">
        <v>1.1496</v>
      </c>
      <c r="EM23" s="283">
        <v>0.74280000000000002</v>
      </c>
      <c r="EN23" s="283">
        <v>0.98060000000000003</v>
      </c>
      <c r="EP23" s="283">
        <v>1.2516</v>
      </c>
      <c r="EQ23" s="283">
        <v>1.3616999999999999</v>
      </c>
      <c r="ER23" s="283">
        <v>0.1991</v>
      </c>
      <c r="ES23" s="283">
        <v>0.1178</v>
      </c>
      <c r="ET23" s="283">
        <v>0.1487</v>
      </c>
      <c r="EU23" s="283">
        <v>0.17319999999999999</v>
      </c>
      <c r="EV23" s="283">
        <v>0.15859999999999999</v>
      </c>
      <c r="EW23" s="283">
        <v>0.15160000000000001</v>
      </c>
      <c r="EX23" s="283">
        <v>0.15659999999999999</v>
      </c>
      <c r="EY23" s="283">
        <v>0.15040000000000001</v>
      </c>
      <c r="EZ23" s="283">
        <v>0.19070000000000001</v>
      </c>
      <c r="FB23" s="283">
        <v>0.1201</v>
      </c>
      <c r="FC23" s="283">
        <v>0.1401</v>
      </c>
      <c r="FD23" s="283">
        <v>2.0091999999999999</v>
      </c>
      <c r="FE23" s="283">
        <v>1.0324</v>
      </c>
      <c r="FF23" s="283">
        <v>0.68689999999999996</v>
      </c>
      <c r="FH23" s="283">
        <v>2.7831999999999999</v>
      </c>
      <c r="FI23" s="283">
        <v>1.1947000000000001</v>
      </c>
      <c r="FJ23" s="283">
        <v>0.20480000000000001</v>
      </c>
      <c r="FK23" s="283">
        <v>0.1565</v>
      </c>
      <c r="FL23" s="283">
        <v>0.12740000000000001</v>
      </c>
      <c r="FM23" s="283">
        <v>0.1019</v>
      </c>
      <c r="FN23" s="283">
        <v>0.15160000000000001</v>
      </c>
      <c r="FO23" s="283">
        <v>0.1855</v>
      </c>
      <c r="FP23" s="283">
        <v>0.1623</v>
      </c>
      <c r="FQ23" s="283">
        <v>0.21379999999999999</v>
      </c>
      <c r="FR23" s="283">
        <v>0.18540000000000001</v>
      </c>
      <c r="FT23" s="283">
        <v>7.6799999999999993E-2</v>
      </c>
      <c r="FU23" s="283">
        <v>0.1552</v>
      </c>
      <c r="FV23" s="283">
        <v>1.2361</v>
      </c>
      <c r="FW23" s="283">
        <v>1.4277</v>
      </c>
      <c r="FX23" s="283">
        <v>0.66359999999999997</v>
      </c>
      <c r="FZ23" s="283">
        <v>2.1042000000000001</v>
      </c>
      <c r="GA23" s="283">
        <v>1.2062999999999999</v>
      </c>
      <c r="GB23" s="283">
        <v>0.19170000000000001</v>
      </c>
      <c r="GC23" s="283">
        <v>0.31619999999999998</v>
      </c>
      <c r="GD23" s="283">
        <v>0.18179999999999999</v>
      </c>
      <c r="GE23" s="283">
        <v>0.15509999999999999</v>
      </c>
      <c r="GF23" s="283">
        <v>0.2215</v>
      </c>
      <c r="GG23" s="283">
        <v>0.27400000000000002</v>
      </c>
      <c r="GH23" s="283">
        <v>0.1124</v>
      </c>
      <c r="GI23" s="283">
        <v>0.21990000000000001</v>
      </c>
      <c r="GJ23" s="283">
        <v>0.26989999999999997</v>
      </c>
      <c r="GL23" s="283">
        <v>0.1045</v>
      </c>
      <c r="GM23" s="283">
        <v>0.22370000000000001</v>
      </c>
    </row>
    <row r="24" spans="1:195">
      <c r="A24" s="71">
        <v>45314</v>
      </c>
      <c r="B24" s="283">
        <v>13.1137</v>
      </c>
      <c r="C24" s="283">
        <v>12.9072</v>
      </c>
      <c r="D24" s="283">
        <v>13.075900000000001</v>
      </c>
      <c r="E24" s="283">
        <v>12.868600000000001</v>
      </c>
      <c r="F24" s="283">
        <v>13.0852</v>
      </c>
      <c r="G24" s="283">
        <v>13.0365</v>
      </c>
      <c r="H24" s="283">
        <v>12.968500000000001</v>
      </c>
      <c r="I24" s="283">
        <v>10.638999999999999</v>
      </c>
      <c r="J24" s="283">
        <v>13.0105</v>
      </c>
      <c r="L24" s="283">
        <v>13.032299999999999</v>
      </c>
      <c r="M24" s="283">
        <v>13.1708</v>
      </c>
      <c r="N24" s="283">
        <v>3.9470999999999998</v>
      </c>
      <c r="O24" s="283">
        <v>0.51429999999999998</v>
      </c>
      <c r="P24" s="283">
        <v>0.69489999999999996</v>
      </c>
      <c r="R24" s="283">
        <v>1.3165</v>
      </c>
      <c r="S24" s="283">
        <v>1.7035</v>
      </c>
      <c r="T24" s="283">
        <v>0.94259999999999999</v>
      </c>
      <c r="U24" s="283">
        <v>9.4600000000000004E-2</v>
      </c>
      <c r="V24" s="283">
        <v>0.12939999999999999</v>
      </c>
      <c r="W24" s="283">
        <v>0.23880000000000001</v>
      </c>
      <c r="X24" s="283">
        <v>0.18390000000000001</v>
      </c>
      <c r="Y24" s="283">
        <v>0.1862</v>
      </c>
      <c r="Z24" s="283">
        <v>0.16120000000000001</v>
      </c>
      <c r="AA24" s="283">
        <v>0.20749999999999999</v>
      </c>
      <c r="AB24" s="283">
        <v>0.25679999999999997</v>
      </c>
      <c r="AD24" s="283">
        <v>0.15759999999999999</v>
      </c>
      <c r="AE24" s="283">
        <v>0.1507</v>
      </c>
      <c r="AF24" s="283">
        <v>5.6322999999999999</v>
      </c>
      <c r="AG24" s="283">
        <v>1.1358999999999999</v>
      </c>
      <c r="AH24" s="283">
        <v>0.47270000000000001</v>
      </c>
      <c r="AJ24" s="283">
        <v>1.8009999999999999</v>
      </c>
      <c r="AK24" s="283">
        <v>1.2848999999999999</v>
      </c>
      <c r="AL24" s="283">
        <v>1.01</v>
      </c>
      <c r="AM24" s="283">
        <v>0.23080000000000001</v>
      </c>
      <c r="AN24" s="283">
        <v>0.12670000000000001</v>
      </c>
      <c r="AO24" s="283">
        <v>0.17929999999999999</v>
      </c>
      <c r="AP24" s="283">
        <v>0.20319999999999999</v>
      </c>
      <c r="AQ24" s="283">
        <v>0.26800000000000002</v>
      </c>
      <c r="AR24" s="283">
        <v>0.17699999999999999</v>
      </c>
      <c r="AS24" s="283">
        <v>0.18029999999999999</v>
      </c>
      <c r="AT24" s="283">
        <v>0.23960000000000001</v>
      </c>
      <c r="AV24" s="283">
        <v>0.10009999999999999</v>
      </c>
      <c r="AW24" s="283">
        <v>0.18640000000000001</v>
      </c>
      <c r="AX24" s="283">
        <v>8.0754000000000001</v>
      </c>
      <c r="AY24" s="283">
        <v>3.3929</v>
      </c>
      <c r="AZ24" s="283">
        <v>0.38329999999999997</v>
      </c>
      <c r="BB24" s="283">
        <v>0.74639999999999995</v>
      </c>
      <c r="BC24" s="283">
        <v>2.2852999999999999</v>
      </c>
      <c r="BD24" s="283">
        <v>1.2333000000000001</v>
      </c>
      <c r="BE24" s="283">
        <v>0.49430000000000002</v>
      </c>
      <c r="BF24" s="283">
        <v>0.1608</v>
      </c>
      <c r="BG24" s="283">
        <v>0.1527</v>
      </c>
      <c r="BH24" s="283">
        <v>0.1457</v>
      </c>
      <c r="BI24" s="283">
        <v>0.41949999999999998</v>
      </c>
      <c r="BJ24" s="283">
        <v>7.4200000000000002E-2</v>
      </c>
      <c r="BK24" s="283">
        <v>0.1295</v>
      </c>
      <c r="BL24" s="283">
        <v>0.38469999999999999</v>
      </c>
      <c r="BN24" s="283">
        <v>0.17349999999999999</v>
      </c>
      <c r="BO24" s="283">
        <v>0.16830000000000001</v>
      </c>
      <c r="BQ24" s="283">
        <v>1.3755999999999999</v>
      </c>
      <c r="BR24" s="283">
        <v>1.0729</v>
      </c>
      <c r="BS24" s="283">
        <v>0.69299999999999995</v>
      </c>
      <c r="BU24" s="283">
        <v>1.7282999999999999</v>
      </c>
      <c r="BV24" s="283">
        <v>1.2702</v>
      </c>
      <c r="BW24" s="283">
        <v>0.4194</v>
      </c>
      <c r="BX24" s="283">
        <v>0.4047</v>
      </c>
      <c r="BY24" s="283">
        <v>0.31330000000000002</v>
      </c>
      <c r="BZ24" s="283">
        <v>0.3049</v>
      </c>
      <c r="CA24" s="283">
        <v>0.37730000000000002</v>
      </c>
      <c r="CB24" s="283">
        <v>0.4521</v>
      </c>
      <c r="CC24" s="283">
        <v>0.28749999999999998</v>
      </c>
      <c r="CD24" s="283">
        <v>0.38619999999999999</v>
      </c>
      <c r="CE24" s="283">
        <v>0.4733</v>
      </c>
      <c r="CG24" s="283">
        <v>0.2235</v>
      </c>
      <c r="CH24" s="283">
        <v>0.37259999999999999</v>
      </c>
      <c r="CI24" s="283">
        <v>1.8743000000000001</v>
      </c>
      <c r="CJ24" s="283">
        <v>20.9712</v>
      </c>
      <c r="CK24" s="283">
        <v>-5.7754000000000003</v>
      </c>
      <c r="CM24" s="283">
        <v>0.59179999999999999</v>
      </c>
      <c r="CN24" s="283">
        <v>1.2644</v>
      </c>
      <c r="CO24" s="283">
        <v>3.5434999999999999</v>
      </c>
      <c r="CP24" s="283">
        <v>0.75849999999999995</v>
      </c>
      <c r="CQ24" s="283">
        <v>0.31080000000000002</v>
      </c>
      <c r="CR24" s="283">
        <v>1.8905000000000001</v>
      </c>
      <c r="CS24" s="283">
        <v>3.6200000000000003E-2</v>
      </c>
      <c r="CT24" s="283">
        <v>-5.3800000000000001E-2</v>
      </c>
      <c r="CU24" s="283">
        <v>0.31630000000000003</v>
      </c>
      <c r="CV24" s="283">
        <v>0.498</v>
      </c>
      <c r="CW24" s="283">
        <v>1.8289</v>
      </c>
      <c r="CY24" s="283">
        <v>0.84150000000000003</v>
      </c>
      <c r="CZ24" s="283">
        <v>1.4464999999999999</v>
      </c>
      <c r="DA24" s="283">
        <v>1.7339</v>
      </c>
      <c r="DB24" s="283">
        <v>1.3599000000000001</v>
      </c>
      <c r="DC24" s="283">
        <v>1.8087</v>
      </c>
      <c r="DE24" s="283">
        <v>0.88400000000000001</v>
      </c>
      <c r="DF24" s="283">
        <v>0.95640000000000003</v>
      </c>
      <c r="DG24" s="283">
        <v>3.0306999999999999</v>
      </c>
      <c r="DH24" s="283">
        <v>1.2751999999999999</v>
      </c>
      <c r="DI24" s="283">
        <v>1.0492999999999999</v>
      </c>
      <c r="DJ24" s="283">
        <v>1.7479</v>
      </c>
      <c r="DK24" s="283">
        <v>0.93769999999999998</v>
      </c>
      <c r="DL24" s="283">
        <v>0.58009999999999995</v>
      </c>
      <c r="DM24" s="283">
        <v>0.96530000000000005</v>
      </c>
      <c r="DN24" s="283">
        <v>1.0005999999999999</v>
      </c>
      <c r="DO24" s="283">
        <v>1.5955999999999999</v>
      </c>
      <c r="DQ24" s="283">
        <v>1.1318999999999999</v>
      </c>
      <c r="DR24" s="283">
        <v>1.6682999999999999</v>
      </c>
      <c r="DS24" s="283">
        <v>1.4466000000000001</v>
      </c>
      <c r="DT24" s="283">
        <v>1.1791</v>
      </c>
      <c r="DU24" s="283">
        <v>1.2666999999999999</v>
      </c>
      <c r="DW24" s="283">
        <v>0.83630000000000004</v>
      </c>
      <c r="DX24" s="283">
        <v>1.0194000000000001</v>
      </c>
      <c r="DY24" s="283">
        <v>2.5811999999999999</v>
      </c>
      <c r="DZ24" s="283">
        <v>1.81</v>
      </c>
      <c r="EA24" s="283">
        <v>1.7415</v>
      </c>
      <c r="EB24" s="283">
        <v>1.7843</v>
      </c>
      <c r="EC24" s="283">
        <v>1.5350999999999999</v>
      </c>
      <c r="ED24" s="283">
        <v>1.3748</v>
      </c>
      <c r="EE24" s="283">
        <v>1.4643999999999999</v>
      </c>
      <c r="EF24" s="283">
        <v>1.3147</v>
      </c>
      <c r="EG24" s="283">
        <v>1.966</v>
      </c>
      <c r="EI24" s="283">
        <v>1.5721000000000001</v>
      </c>
      <c r="EJ24" s="283">
        <v>1.9286000000000001</v>
      </c>
      <c r="EL24" s="283">
        <v>1.1831</v>
      </c>
      <c r="EM24" s="283">
        <v>0.66239999999999999</v>
      </c>
      <c r="EN24" s="283">
        <v>0.73099999999999998</v>
      </c>
      <c r="EP24" s="283">
        <v>1.0820000000000001</v>
      </c>
      <c r="EQ24" s="283">
        <v>1.3935999999999999</v>
      </c>
      <c r="ER24" s="283">
        <v>0.215</v>
      </c>
      <c r="ES24" s="283">
        <v>0.1188</v>
      </c>
      <c r="ET24" s="283">
        <v>0.14990000000000001</v>
      </c>
      <c r="EU24" s="283">
        <v>0.18179999999999999</v>
      </c>
      <c r="EV24" s="283">
        <v>0.1794</v>
      </c>
      <c r="EW24" s="283">
        <v>0.2051</v>
      </c>
      <c r="EX24" s="283">
        <v>0.1628</v>
      </c>
      <c r="EY24" s="283">
        <v>0.1525</v>
      </c>
      <c r="EZ24" s="283">
        <v>0.23580000000000001</v>
      </c>
      <c r="FB24" s="283">
        <v>0.14099999999999999</v>
      </c>
      <c r="FC24" s="283">
        <v>0.16919999999999999</v>
      </c>
      <c r="FD24" s="283">
        <v>2.0813999999999999</v>
      </c>
      <c r="FE24" s="283">
        <v>1.0319</v>
      </c>
      <c r="FF24" s="283">
        <v>0.68869999999999998</v>
      </c>
      <c r="FH24" s="283">
        <v>2.7458999999999998</v>
      </c>
      <c r="FI24" s="283">
        <v>1.1937</v>
      </c>
      <c r="FJ24" s="283">
        <v>0.2162</v>
      </c>
      <c r="FK24" s="283">
        <v>0.157</v>
      </c>
      <c r="FL24" s="283">
        <v>0.128</v>
      </c>
      <c r="FM24" s="283">
        <v>0.10390000000000001</v>
      </c>
      <c r="FN24" s="283">
        <v>0.1522</v>
      </c>
      <c r="FO24" s="283">
        <v>0.18590000000000001</v>
      </c>
      <c r="FP24" s="283">
        <v>0.16220000000000001</v>
      </c>
      <c r="FQ24" s="283">
        <v>0.21379999999999999</v>
      </c>
      <c r="FR24" s="283">
        <v>0.1862</v>
      </c>
      <c r="FT24" s="283">
        <v>7.7899999999999997E-2</v>
      </c>
      <c r="FU24" s="283">
        <v>0.156</v>
      </c>
      <c r="FV24" s="283">
        <v>1.2864</v>
      </c>
      <c r="FW24" s="283">
        <v>1.4229000000000001</v>
      </c>
      <c r="FX24" s="283">
        <v>0.66649999999999998</v>
      </c>
      <c r="FZ24" s="283">
        <v>2.0924</v>
      </c>
      <c r="GA24" s="283">
        <v>1.2122999999999999</v>
      </c>
      <c r="GB24" s="283">
        <v>0.2</v>
      </c>
      <c r="GC24" s="283">
        <v>0.31619999999999998</v>
      </c>
      <c r="GD24" s="283">
        <v>0.1825</v>
      </c>
      <c r="GE24" s="283">
        <v>0.1555</v>
      </c>
      <c r="GF24" s="283">
        <v>0.22220000000000001</v>
      </c>
      <c r="GG24" s="283">
        <v>0.27379999999999999</v>
      </c>
      <c r="GH24" s="283">
        <v>0.1124</v>
      </c>
      <c r="GI24" s="283">
        <v>0.21990000000000001</v>
      </c>
      <c r="GJ24" s="283">
        <v>0.27110000000000001</v>
      </c>
      <c r="GL24" s="283">
        <v>0.1051</v>
      </c>
      <c r="GM24" s="283">
        <v>0.22359999999999999</v>
      </c>
    </row>
    <row r="25" spans="1:195">
      <c r="A25" s="71">
        <v>45315</v>
      </c>
      <c r="B25" s="283">
        <v>13.102</v>
      </c>
      <c r="C25" s="283">
        <v>12.900499999999999</v>
      </c>
      <c r="D25" s="283">
        <v>13.066700000000001</v>
      </c>
      <c r="E25" s="283">
        <v>12.8552</v>
      </c>
      <c r="F25" s="283">
        <v>13.0793</v>
      </c>
      <c r="G25" s="283">
        <v>13.040699999999999</v>
      </c>
      <c r="H25" s="283">
        <v>12.942500000000001</v>
      </c>
      <c r="I25" s="283">
        <v>10.6281</v>
      </c>
      <c r="J25" s="283">
        <v>12.999599999999999</v>
      </c>
      <c r="L25" s="283">
        <v>13.0214</v>
      </c>
      <c r="M25" s="283">
        <v>13.1616</v>
      </c>
      <c r="N25" s="283">
        <v>3.9521999999999999</v>
      </c>
      <c r="O25" s="283">
        <v>0.45600000000000002</v>
      </c>
      <c r="P25" s="283">
        <v>0.62250000000000005</v>
      </c>
      <c r="R25" s="283">
        <v>1.1990000000000001</v>
      </c>
      <c r="S25" s="283">
        <v>1.6142000000000001</v>
      </c>
      <c r="T25" s="283">
        <v>0.96730000000000005</v>
      </c>
      <c r="U25" s="283">
        <v>0.1027</v>
      </c>
      <c r="V25" s="283">
        <v>0.13689999999999999</v>
      </c>
      <c r="W25" s="283">
        <v>0.2447</v>
      </c>
      <c r="X25" s="283">
        <v>0.2253</v>
      </c>
      <c r="Y25" s="283">
        <v>0.22</v>
      </c>
      <c r="Z25" s="283">
        <v>0.19009999999999999</v>
      </c>
      <c r="AA25" s="283">
        <v>0.2167</v>
      </c>
      <c r="AB25" s="283">
        <v>0.26790000000000003</v>
      </c>
      <c r="AD25" s="283">
        <v>0.1807</v>
      </c>
      <c r="AE25" s="283">
        <v>0.16600000000000001</v>
      </c>
      <c r="AF25" s="283">
        <v>5.5387000000000004</v>
      </c>
      <c r="AG25" s="283">
        <v>1.1331</v>
      </c>
      <c r="AH25" s="283">
        <v>0.46479999999999999</v>
      </c>
      <c r="AJ25" s="283">
        <v>1.7524999999999999</v>
      </c>
      <c r="AK25" s="283">
        <v>1.2787999999999999</v>
      </c>
      <c r="AL25" s="283">
        <v>1.0345</v>
      </c>
      <c r="AM25" s="283">
        <v>0.2399</v>
      </c>
      <c r="AN25" s="283">
        <v>0.12959999999999999</v>
      </c>
      <c r="AO25" s="283">
        <v>0.18679999999999999</v>
      </c>
      <c r="AP25" s="283">
        <v>0.2117</v>
      </c>
      <c r="AQ25" s="283">
        <v>0.27879999999999999</v>
      </c>
      <c r="AR25" s="283">
        <v>0.1832</v>
      </c>
      <c r="AS25" s="283">
        <v>0.18329999999999999</v>
      </c>
      <c r="AT25" s="283">
        <v>0.25</v>
      </c>
      <c r="AV25" s="283">
        <v>0.1046</v>
      </c>
      <c r="AW25" s="283">
        <v>0.19550000000000001</v>
      </c>
      <c r="AX25" s="283">
        <v>8.0264000000000006</v>
      </c>
      <c r="AY25" s="283">
        <v>3.3866999999999998</v>
      </c>
      <c r="AZ25" s="283">
        <v>0.38109999999999999</v>
      </c>
      <c r="BB25" s="283">
        <v>0.73540000000000005</v>
      </c>
      <c r="BC25" s="283">
        <v>2.2887</v>
      </c>
      <c r="BD25" s="283">
        <v>1.2606999999999999</v>
      </c>
      <c r="BE25" s="283">
        <v>0.50190000000000001</v>
      </c>
      <c r="BF25" s="283">
        <v>0.16259999999999999</v>
      </c>
      <c r="BG25" s="283">
        <v>0.15709999999999999</v>
      </c>
      <c r="BH25" s="283">
        <v>0.1482</v>
      </c>
      <c r="BI25" s="283">
        <v>0.42670000000000002</v>
      </c>
      <c r="BJ25" s="283">
        <v>7.5399999999999995E-2</v>
      </c>
      <c r="BK25" s="283">
        <v>0.13070000000000001</v>
      </c>
      <c r="BL25" s="283">
        <v>0.39539999999999997</v>
      </c>
      <c r="BN25" s="283">
        <v>0.1777</v>
      </c>
      <c r="BO25" s="283">
        <v>0.17280000000000001</v>
      </c>
      <c r="BQ25" s="283">
        <v>1.4117</v>
      </c>
      <c r="BR25" s="283">
        <v>1.0356000000000001</v>
      </c>
      <c r="BS25" s="283">
        <v>0.67359999999999998</v>
      </c>
      <c r="BU25" s="283">
        <v>1.7012</v>
      </c>
      <c r="BV25" s="283">
        <v>1.2535000000000001</v>
      </c>
      <c r="BW25" s="283">
        <v>0.43009999999999998</v>
      </c>
      <c r="BX25" s="283">
        <v>0.40789999999999998</v>
      </c>
      <c r="BY25" s="283">
        <v>0.31709999999999999</v>
      </c>
      <c r="BZ25" s="283">
        <v>0.30470000000000003</v>
      </c>
      <c r="CA25" s="283">
        <v>0.39389999999999997</v>
      </c>
      <c r="CB25" s="283">
        <v>0.4708</v>
      </c>
      <c r="CC25" s="283">
        <v>0.30370000000000003</v>
      </c>
      <c r="CD25" s="283">
        <v>0.39090000000000003</v>
      </c>
      <c r="CE25" s="283">
        <v>0.47660000000000002</v>
      </c>
      <c r="CG25" s="283">
        <v>0.2298</v>
      </c>
      <c r="CH25" s="283">
        <v>0.38019999999999998</v>
      </c>
      <c r="CI25" s="283">
        <v>1.2853000000000001</v>
      </c>
      <c r="CJ25" s="283">
        <v>1.2248000000000001</v>
      </c>
      <c r="CK25" s="283">
        <v>1.6173999999999999</v>
      </c>
      <c r="CM25" s="283">
        <v>0.40150000000000002</v>
      </c>
      <c r="CN25" s="283">
        <v>1.1042000000000001</v>
      </c>
      <c r="CO25" s="283">
        <v>3.7143999999999999</v>
      </c>
      <c r="CP25" s="283">
        <v>2.512</v>
      </c>
      <c r="CQ25" s="283">
        <v>1.1138999999999999</v>
      </c>
      <c r="CR25" s="283">
        <v>2.89</v>
      </c>
      <c r="CS25" s="283">
        <v>2.0510000000000002</v>
      </c>
      <c r="CT25" s="283">
        <v>0.68869999999999998</v>
      </c>
      <c r="CU25" s="283">
        <v>1.7861</v>
      </c>
      <c r="CV25" s="283">
        <v>1.0219</v>
      </c>
      <c r="CW25" s="283">
        <v>3.1442000000000001</v>
      </c>
      <c r="CY25" s="283">
        <v>2.5449999999999999</v>
      </c>
      <c r="CZ25" s="283">
        <v>2.8475000000000001</v>
      </c>
      <c r="DA25" s="283">
        <v>1.3222</v>
      </c>
      <c r="DB25" s="283">
        <v>1.1051</v>
      </c>
      <c r="DC25" s="283">
        <v>1.1094999999999999</v>
      </c>
      <c r="DE25" s="283">
        <v>0.62219999999999998</v>
      </c>
      <c r="DF25" s="283">
        <v>0.98640000000000005</v>
      </c>
      <c r="DG25" s="283">
        <v>3.6560999999999999</v>
      </c>
      <c r="DH25" s="283">
        <v>2.1789999999999998</v>
      </c>
      <c r="DI25" s="283">
        <v>1.5432999999999999</v>
      </c>
      <c r="DJ25" s="283">
        <v>2.7652000000000001</v>
      </c>
      <c r="DK25" s="283">
        <v>1.9718</v>
      </c>
      <c r="DL25" s="283">
        <v>1.391</v>
      </c>
      <c r="DM25" s="283">
        <v>1.8707</v>
      </c>
      <c r="DN25" s="283">
        <v>1.4539</v>
      </c>
      <c r="DO25" s="283">
        <v>2.7568000000000001</v>
      </c>
      <c r="DQ25" s="283">
        <v>2.3367</v>
      </c>
      <c r="DR25" s="283">
        <v>2.7949000000000002</v>
      </c>
      <c r="DS25" s="283">
        <v>1.3025</v>
      </c>
      <c r="DT25" s="283">
        <v>1.1133</v>
      </c>
      <c r="DU25" s="283">
        <v>1.0750999999999999</v>
      </c>
      <c r="DW25" s="283">
        <v>0.73209999999999997</v>
      </c>
      <c r="DX25" s="283">
        <v>1.0102</v>
      </c>
      <c r="DY25" s="283">
        <v>3.3243999999999998</v>
      </c>
      <c r="DZ25" s="283">
        <v>2.2568000000000001</v>
      </c>
      <c r="EA25" s="283">
        <v>1.9389000000000001</v>
      </c>
      <c r="EB25" s="283">
        <v>2.5522</v>
      </c>
      <c r="EC25" s="283">
        <v>2.0270999999999999</v>
      </c>
      <c r="ED25" s="283">
        <v>1.8033999999999999</v>
      </c>
      <c r="EE25" s="283">
        <v>1.9359</v>
      </c>
      <c r="EF25" s="283">
        <v>1.6272</v>
      </c>
      <c r="EG25" s="283">
        <v>2.7040999999999999</v>
      </c>
      <c r="EI25" s="283">
        <v>2.2225999999999999</v>
      </c>
      <c r="EJ25" s="283">
        <v>2.6768000000000001</v>
      </c>
      <c r="EL25" s="283">
        <v>1.2105999999999999</v>
      </c>
      <c r="EM25" s="283">
        <v>0.60660000000000003</v>
      </c>
      <c r="EN25" s="283">
        <v>0.67259999999999998</v>
      </c>
      <c r="EP25" s="283">
        <v>1.0653999999999999</v>
      </c>
      <c r="EQ25" s="283">
        <v>1.3344</v>
      </c>
      <c r="ER25" s="283">
        <v>0.21920000000000001</v>
      </c>
      <c r="ES25" s="283">
        <v>0.1221</v>
      </c>
      <c r="ET25" s="283">
        <v>0.1537</v>
      </c>
      <c r="EU25" s="283">
        <v>0.18110000000000001</v>
      </c>
      <c r="EV25" s="283">
        <v>0.20119999999999999</v>
      </c>
      <c r="EW25" s="283">
        <v>0.22850000000000001</v>
      </c>
      <c r="EX25" s="283">
        <v>0.18329999999999999</v>
      </c>
      <c r="EY25" s="283">
        <v>0.1585</v>
      </c>
      <c r="EZ25" s="283">
        <v>0.23669999999999999</v>
      </c>
      <c r="FB25" s="283">
        <v>0.14879999999999999</v>
      </c>
      <c r="FC25" s="283">
        <v>0.1774</v>
      </c>
      <c r="FD25" s="283">
        <v>2.1168</v>
      </c>
      <c r="FE25" s="283">
        <v>1.0347</v>
      </c>
      <c r="FF25" s="283">
        <v>0.68730000000000002</v>
      </c>
      <c r="FH25" s="283">
        <v>2.7282999999999999</v>
      </c>
      <c r="FI25" s="283">
        <v>1.1972</v>
      </c>
      <c r="FJ25" s="283">
        <v>0.2205</v>
      </c>
      <c r="FK25" s="283">
        <v>0.1583</v>
      </c>
      <c r="FL25" s="283">
        <v>0.12920000000000001</v>
      </c>
      <c r="FM25" s="283">
        <v>0.1042</v>
      </c>
      <c r="FN25" s="283">
        <v>0.153</v>
      </c>
      <c r="FO25" s="283">
        <v>0.18790000000000001</v>
      </c>
      <c r="FP25" s="283">
        <v>0.16300000000000001</v>
      </c>
      <c r="FQ25" s="283">
        <v>0.21429999999999999</v>
      </c>
      <c r="FR25" s="283">
        <v>0.18820000000000001</v>
      </c>
      <c r="FT25" s="283">
        <v>7.8600000000000003E-2</v>
      </c>
      <c r="FU25" s="283">
        <v>0.15720000000000001</v>
      </c>
      <c r="FV25" s="283">
        <v>1.3310999999999999</v>
      </c>
      <c r="FW25" s="283">
        <v>1.4247000000000001</v>
      </c>
      <c r="FX25" s="283">
        <v>0.66830000000000001</v>
      </c>
      <c r="FZ25" s="283">
        <v>2.0891000000000002</v>
      </c>
      <c r="GA25" s="283">
        <v>1.2158</v>
      </c>
      <c r="GB25" s="283">
        <v>0.20730000000000001</v>
      </c>
      <c r="GC25" s="283">
        <v>0.31630000000000003</v>
      </c>
      <c r="GD25" s="283">
        <v>0.18310000000000001</v>
      </c>
      <c r="GE25" s="283">
        <v>0.15570000000000001</v>
      </c>
      <c r="GF25" s="283">
        <v>0.222</v>
      </c>
      <c r="GG25" s="283">
        <v>0.27389999999999998</v>
      </c>
      <c r="GH25" s="283">
        <v>0.113</v>
      </c>
      <c r="GI25" s="283">
        <v>0.2198</v>
      </c>
      <c r="GJ25" s="283">
        <v>0.2732</v>
      </c>
      <c r="GL25" s="283">
        <v>0.1052</v>
      </c>
      <c r="GM25" s="283">
        <v>0.22470000000000001</v>
      </c>
    </row>
    <row r="26" spans="1:195">
      <c r="A26" s="71">
        <v>45316</v>
      </c>
      <c r="B26" s="283">
        <v>13.0684</v>
      </c>
      <c r="C26" s="283">
        <v>12.8795</v>
      </c>
      <c r="D26" s="283">
        <v>13.0222</v>
      </c>
      <c r="E26" s="283">
        <v>12.833299999999999</v>
      </c>
      <c r="F26" s="283">
        <v>13.051600000000001</v>
      </c>
      <c r="G26" s="283">
        <v>13.0566</v>
      </c>
      <c r="H26" s="283">
        <v>12.9442</v>
      </c>
      <c r="I26" s="283">
        <v>10.5769</v>
      </c>
      <c r="J26" s="283">
        <v>12.9718</v>
      </c>
      <c r="L26" s="283">
        <v>13.001200000000001</v>
      </c>
      <c r="M26" s="283">
        <v>13.1473</v>
      </c>
      <c r="N26" s="283">
        <v>4.0182000000000002</v>
      </c>
      <c r="O26" s="283">
        <v>0.45889999999999997</v>
      </c>
      <c r="P26" s="283">
        <v>0.67210000000000003</v>
      </c>
      <c r="R26" s="283">
        <v>1.2916000000000001</v>
      </c>
      <c r="S26" s="283">
        <v>1.6001000000000001</v>
      </c>
      <c r="T26" s="283">
        <v>0.98029999999999995</v>
      </c>
      <c r="U26" s="283">
        <v>0.1071</v>
      </c>
      <c r="V26" s="283">
        <v>0.15040000000000001</v>
      </c>
      <c r="W26" s="283">
        <v>0.24399999999999999</v>
      </c>
      <c r="X26" s="283">
        <v>0.23330000000000001</v>
      </c>
      <c r="Y26" s="283">
        <v>0.2238</v>
      </c>
      <c r="Z26" s="283">
        <v>0.1981</v>
      </c>
      <c r="AA26" s="283">
        <v>0.23960000000000001</v>
      </c>
      <c r="AB26" s="283">
        <v>0.26840000000000003</v>
      </c>
      <c r="AD26" s="283">
        <v>0.1855</v>
      </c>
      <c r="AE26" s="283">
        <v>0.1678</v>
      </c>
      <c r="AF26" s="283">
        <v>5.4927000000000001</v>
      </c>
      <c r="AG26" s="283">
        <v>1.1323000000000001</v>
      </c>
      <c r="AH26" s="283">
        <v>0.4672</v>
      </c>
      <c r="AJ26" s="283">
        <v>1.7575000000000001</v>
      </c>
      <c r="AK26" s="283">
        <v>1.2765</v>
      </c>
      <c r="AL26" s="283">
        <v>1.0528</v>
      </c>
      <c r="AM26" s="283">
        <v>0.2467</v>
      </c>
      <c r="AN26" s="283">
        <v>0.13469999999999999</v>
      </c>
      <c r="AO26" s="283">
        <v>0.19170000000000001</v>
      </c>
      <c r="AP26" s="283">
        <v>0.21790000000000001</v>
      </c>
      <c r="AQ26" s="283">
        <v>0.28820000000000001</v>
      </c>
      <c r="AR26" s="283">
        <v>0.1893</v>
      </c>
      <c r="AS26" s="283">
        <v>0.18909999999999999</v>
      </c>
      <c r="AT26" s="283">
        <v>0.25509999999999999</v>
      </c>
      <c r="AV26" s="283">
        <v>0.1076</v>
      </c>
      <c r="AW26" s="283">
        <v>0.19989999999999999</v>
      </c>
      <c r="AX26" s="283">
        <v>7.9763000000000002</v>
      </c>
      <c r="AY26" s="283">
        <v>3.3818999999999999</v>
      </c>
      <c r="AZ26" s="283">
        <v>0.38290000000000002</v>
      </c>
      <c r="BB26" s="283">
        <v>0.73419999999999996</v>
      </c>
      <c r="BC26" s="283">
        <v>2.2923</v>
      </c>
      <c r="BD26" s="283">
        <v>1.2793000000000001</v>
      </c>
      <c r="BE26" s="283">
        <v>0.51139999999999997</v>
      </c>
      <c r="BF26" s="283">
        <v>0.16669999999999999</v>
      </c>
      <c r="BG26" s="283">
        <v>0.16039999999999999</v>
      </c>
      <c r="BH26" s="283">
        <v>0.1512</v>
      </c>
      <c r="BI26" s="283">
        <v>0.4355</v>
      </c>
      <c r="BJ26" s="283">
        <v>7.7100000000000002E-2</v>
      </c>
      <c r="BK26" s="283">
        <v>0.13320000000000001</v>
      </c>
      <c r="BL26" s="283">
        <v>0.40300000000000002</v>
      </c>
      <c r="BN26" s="283">
        <v>0.18149999999999999</v>
      </c>
      <c r="BO26" s="283">
        <v>0.17580000000000001</v>
      </c>
      <c r="BQ26" s="283">
        <v>1.4258999999999999</v>
      </c>
      <c r="BR26" s="283">
        <v>1.0356000000000001</v>
      </c>
      <c r="BS26" s="283">
        <v>0.68589999999999995</v>
      </c>
      <c r="BU26" s="283">
        <v>1.7211000000000001</v>
      </c>
      <c r="BV26" s="283">
        <v>1.2488999999999999</v>
      </c>
      <c r="BW26" s="283">
        <v>0.43519999999999998</v>
      </c>
      <c r="BX26" s="283">
        <v>0.41039999999999999</v>
      </c>
      <c r="BY26" s="283">
        <v>0.32400000000000001</v>
      </c>
      <c r="BZ26" s="283">
        <v>0.30520000000000003</v>
      </c>
      <c r="CA26" s="283">
        <v>0.39629999999999999</v>
      </c>
      <c r="CB26" s="283">
        <v>0.4723</v>
      </c>
      <c r="CC26" s="283">
        <v>0.30659999999999998</v>
      </c>
      <c r="CD26" s="283">
        <v>0.39839999999999998</v>
      </c>
      <c r="CE26" s="283">
        <v>0.47570000000000001</v>
      </c>
      <c r="CG26" s="283">
        <v>0.23150000000000001</v>
      </c>
      <c r="CH26" s="283">
        <v>0.38090000000000002</v>
      </c>
      <c r="CI26" s="283">
        <v>1.1797</v>
      </c>
      <c r="CJ26" s="283">
        <v>1.2129000000000001</v>
      </c>
      <c r="CK26" s="283">
        <v>1.1385000000000001</v>
      </c>
      <c r="CM26" s="283">
        <v>0.77690000000000003</v>
      </c>
      <c r="CN26" s="283">
        <v>1.0398000000000001</v>
      </c>
      <c r="CO26" s="283">
        <v>3.6655000000000002</v>
      </c>
      <c r="CP26" s="283">
        <v>3.1648999999999998</v>
      </c>
      <c r="CQ26" s="283">
        <v>2.4948999999999999</v>
      </c>
      <c r="CR26" s="283">
        <v>3.1072000000000002</v>
      </c>
      <c r="CS26" s="283">
        <v>2.6095000000000002</v>
      </c>
      <c r="CT26" s="283">
        <v>2.1913999999999998</v>
      </c>
      <c r="CU26" s="283">
        <v>2.5832999999999999</v>
      </c>
      <c r="CV26" s="283">
        <v>2.3658999999999999</v>
      </c>
      <c r="CW26" s="283">
        <v>3.3302</v>
      </c>
      <c r="CY26" s="283">
        <v>3.0451999999999999</v>
      </c>
      <c r="CZ26" s="283">
        <v>3.2029000000000001</v>
      </c>
      <c r="DA26" s="283">
        <v>1.1981999999999999</v>
      </c>
      <c r="DB26" s="283">
        <v>1.0432999999999999</v>
      </c>
      <c r="DC26" s="283">
        <v>0.99980000000000002</v>
      </c>
      <c r="DE26" s="283">
        <v>0.74329999999999996</v>
      </c>
      <c r="DF26" s="283">
        <v>0.98599999999999999</v>
      </c>
      <c r="DG26" s="283">
        <v>3.9977999999999998</v>
      </c>
      <c r="DH26" s="283">
        <v>2.8372000000000002</v>
      </c>
      <c r="DI26" s="283">
        <v>2.4397000000000002</v>
      </c>
      <c r="DJ26" s="283">
        <v>3.3365</v>
      </c>
      <c r="DK26" s="283">
        <v>2.7193000000000001</v>
      </c>
      <c r="DL26" s="283">
        <v>2.4401000000000002</v>
      </c>
      <c r="DM26" s="283">
        <v>2.6959</v>
      </c>
      <c r="DN26" s="283">
        <v>2.2844000000000002</v>
      </c>
      <c r="DO26" s="283">
        <v>3.2591000000000001</v>
      </c>
      <c r="DQ26" s="283">
        <v>3.0731999999999999</v>
      </c>
      <c r="DR26" s="283">
        <v>3.3054000000000001</v>
      </c>
      <c r="DS26" s="283">
        <v>1.1897</v>
      </c>
      <c r="DT26" s="283">
        <v>1.0633999999999999</v>
      </c>
      <c r="DU26" s="283">
        <v>0.99809999999999999</v>
      </c>
      <c r="DW26" s="283">
        <v>0.7681</v>
      </c>
      <c r="DX26" s="283">
        <v>1.0063</v>
      </c>
      <c r="DY26" s="283">
        <v>3.7057000000000002</v>
      </c>
      <c r="DZ26" s="283">
        <v>2.7978999999999998</v>
      </c>
      <c r="EA26" s="283">
        <v>2.4337</v>
      </c>
      <c r="EB26" s="283">
        <v>3.1149</v>
      </c>
      <c r="EC26" s="283">
        <v>2.6312000000000002</v>
      </c>
      <c r="ED26" s="283">
        <v>2.4384000000000001</v>
      </c>
      <c r="EE26" s="283">
        <v>2.5922999999999998</v>
      </c>
      <c r="EF26" s="283">
        <v>2.206</v>
      </c>
      <c r="EG26" s="283">
        <v>3.1850999999999998</v>
      </c>
      <c r="EI26" s="283">
        <v>2.8721000000000001</v>
      </c>
      <c r="EJ26" s="283">
        <v>3.1652999999999998</v>
      </c>
      <c r="EL26" s="283">
        <v>1.2323</v>
      </c>
      <c r="EM26" s="283">
        <v>0.60529999999999995</v>
      </c>
      <c r="EN26" s="283">
        <v>0.70189999999999997</v>
      </c>
      <c r="EP26" s="283">
        <v>1.1253</v>
      </c>
      <c r="EQ26" s="283">
        <v>1.325</v>
      </c>
      <c r="ER26" s="283">
        <v>0.2223</v>
      </c>
      <c r="ES26" s="283">
        <v>0.1236</v>
      </c>
      <c r="ET26" s="283">
        <v>0.16070000000000001</v>
      </c>
      <c r="EU26" s="283">
        <v>0.1804</v>
      </c>
      <c r="EV26" s="283">
        <v>0.20430000000000001</v>
      </c>
      <c r="EW26" s="283">
        <v>0.22889999999999999</v>
      </c>
      <c r="EX26" s="283">
        <v>0.18629999999999999</v>
      </c>
      <c r="EY26" s="283">
        <v>0.16850000000000001</v>
      </c>
      <c r="EZ26" s="283">
        <v>0.23480000000000001</v>
      </c>
      <c r="FB26" s="283">
        <v>0.14979999999999999</v>
      </c>
      <c r="FC26" s="283">
        <v>0.1772</v>
      </c>
      <c r="FD26" s="283">
        <v>2.1049000000000002</v>
      </c>
      <c r="FE26" s="283">
        <v>1.0407999999999999</v>
      </c>
      <c r="FF26" s="283">
        <v>0.69079999999999997</v>
      </c>
      <c r="FH26" s="283">
        <v>2.7250000000000001</v>
      </c>
      <c r="FI26" s="283">
        <v>1.1959</v>
      </c>
      <c r="FJ26" s="283">
        <v>0.22259999999999999</v>
      </c>
      <c r="FK26" s="283">
        <v>0.1598</v>
      </c>
      <c r="FL26" s="283">
        <v>0.13070000000000001</v>
      </c>
      <c r="FM26" s="283">
        <v>0.10580000000000001</v>
      </c>
      <c r="FN26" s="283">
        <v>0.1535</v>
      </c>
      <c r="FO26" s="283">
        <v>0.18920000000000001</v>
      </c>
      <c r="FP26" s="283">
        <v>0.1646</v>
      </c>
      <c r="FQ26" s="283">
        <v>0.21460000000000001</v>
      </c>
      <c r="FR26" s="283">
        <v>0.18920000000000001</v>
      </c>
      <c r="FT26" s="283">
        <v>7.8799999999999995E-2</v>
      </c>
      <c r="FU26" s="283">
        <v>0.15820000000000001</v>
      </c>
      <c r="FV26" s="283">
        <v>1.3429</v>
      </c>
      <c r="FW26" s="283">
        <v>1.4296</v>
      </c>
      <c r="FX26" s="283">
        <v>0.6704</v>
      </c>
      <c r="FZ26" s="283">
        <v>2.0644</v>
      </c>
      <c r="GA26" s="283">
        <v>1.2138</v>
      </c>
      <c r="GB26" s="283">
        <v>0.20960000000000001</v>
      </c>
      <c r="GC26" s="283">
        <v>0.317</v>
      </c>
      <c r="GD26" s="283">
        <v>0.18410000000000001</v>
      </c>
      <c r="GE26" s="283">
        <v>0.15609999999999999</v>
      </c>
      <c r="GF26" s="283">
        <v>0.2218</v>
      </c>
      <c r="GG26" s="283">
        <v>0.2747</v>
      </c>
      <c r="GH26" s="283">
        <v>0.11269999999999999</v>
      </c>
      <c r="GI26" s="283">
        <v>0.21959999999999999</v>
      </c>
      <c r="GJ26" s="283">
        <v>0.27329999999999999</v>
      </c>
      <c r="GL26" s="283">
        <v>0.10639999999999999</v>
      </c>
      <c r="GM26" s="283">
        <v>0.22520000000000001</v>
      </c>
    </row>
    <row r="27" spans="1:195">
      <c r="A27" s="71">
        <v>45317</v>
      </c>
      <c r="B27" s="283">
        <v>13.115399999999999</v>
      </c>
      <c r="C27" s="283">
        <v>12.9055</v>
      </c>
      <c r="D27" s="283">
        <v>13.0684</v>
      </c>
      <c r="E27" s="283">
        <v>12.8535</v>
      </c>
      <c r="F27" s="283">
        <v>13.086</v>
      </c>
      <c r="G27" s="283">
        <v>13.0684</v>
      </c>
      <c r="H27" s="283">
        <v>12.9618</v>
      </c>
      <c r="I27" s="283">
        <v>10.665100000000001</v>
      </c>
      <c r="J27" s="283">
        <v>12.9945</v>
      </c>
      <c r="L27" s="283">
        <v>13.0298</v>
      </c>
      <c r="M27" s="283">
        <v>13.173299999999999</v>
      </c>
      <c r="N27" s="283">
        <v>4.0891000000000002</v>
      </c>
      <c r="O27" s="283">
        <v>0.46089999999999998</v>
      </c>
      <c r="P27" s="283">
        <v>0.69889999999999997</v>
      </c>
      <c r="R27" s="283">
        <v>1.3183</v>
      </c>
      <c r="S27" s="283">
        <v>1.6056999999999999</v>
      </c>
      <c r="T27" s="283">
        <v>1.0103</v>
      </c>
      <c r="U27" s="283">
        <v>0.1099</v>
      </c>
      <c r="V27" s="283">
        <v>0.1598</v>
      </c>
      <c r="W27" s="283">
        <v>0.24709999999999999</v>
      </c>
      <c r="X27" s="283">
        <v>0.23849999999999999</v>
      </c>
      <c r="Y27" s="283">
        <v>0.22869999999999999</v>
      </c>
      <c r="Z27" s="283">
        <v>0.20250000000000001</v>
      </c>
      <c r="AA27" s="283">
        <v>0.2487</v>
      </c>
      <c r="AB27" s="283">
        <v>0.2722</v>
      </c>
      <c r="AD27" s="283">
        <v>0.18870000000000001</v>
      </c>
      <c r="AE27" s="283">
        <v>0.16950000000000001</v>
      </c>
      <c r="AF27" s="283">
        <v>5.4545000000000003</v>
      </c>
      <c r="AG27" s="283">
        <v>1.1343000000000001</v>
      </c>
      <c r="AH27" s="283">
        <v>0.46870000000000001</v>
      </c>
      <c r="AJ27" s="283">
        <v>1.7592000000000001</v>
      </c>
      <c r="AK27" s="283">
        <v>1.2741</v>
      </c>
      <c r="AL27" s="283">
        <v>1.0582</v>
      </c>
      <c r="AM27" s="283">
        <v>0.2495</v>
      </c>
      <c r="AN27" s="283">
        <v>0.13669999999999999</v>
      </c>
      <c r="AO27" s="283">
        <v>0.19400000000000001</v>
      </c>
      <c r="AP27" s="283">
        <v>0.21990000000000001</v>
      </c>
      <c r="AQ27" s="283">
        <v>0.29170000000000001</v>
      </c>
      <c r="AR27" s="283">
        <v>0.19170000000000001</v>
      </c>
      <c r="AS27" s="283">
        <v>0.1913</v>
      </c>
      <c r="AT27" s="283">
        <v>0.25729999999999997</v>
      </c>
      <c r="AV27" s="283">
        <v>0.1087</v>
      </c>
      <c r="AW27" s="283">
        <v>0.2019</v>
      </c>
      <c r="AX27" s="283">
        <v>7.9922000000000004</v>
      </c>
      <c r="AY27" s="283">
        <v>3.3816999999999999</v>
      </c>
      <c r="AZ27" s="283">
        <v>0.38469999999999999</v>
      </c>
      <c r="BB27" s="283">
        <v>0.73529999999999995</v>
      </c>
      <c r="BC27" s="283">
        <v>2.2980999999999998</v>
      </c>
      <c r="BD27" s="283">
        <v>1.2906</v>
      </c>
      <c r="BE27" s="283">
        <v>0.51649999999999996</v>
      </c>
      <c r="BF27" s="283">
        <v>0.16930000000000001</v>
      </c>
      <c r="BG27" s="283">
        <v>0.1615</v>
      </c>
      <c r="BH27" s="283">
        <v>0.1527</v>
      </c>
      <c r="BI27" s="283">
        <v>0.44019999999999998</v>
      </c>
      <c r="BJ27" s="283">
        <v>7.8E-2</v>
      </c>
      <c r="BK27" s="283">
        <v>0.13469999999999999</v>
      </c>
      <c r="BL27" s="283">
        <v>0.40699999999999997</v>
      </c>
      <c r="BN27" s="283">
        <v>0.18329999999999999</v>
      </c>
      <c r="BO27" s="283">
        <v>0.17710000000000001</v>
      </c>
      <c r="BQ27" s="283">
        <v>1.4365000000000001</v>
      </c>
      <c r="BR27" s="283">
        <v>1.0363</v>
      </c>
      <c r="BS27" s="283">
        <v>0.69720000000000004</v>
      </c>
      <c r="BU27" s="283">
        <v>1.7327999999999999</v>
      </c>
      <c r="BV27" s="283">
        <v>1.2531000000000001</v>
      </c>
      <c r="BW27" s="283">
        <v>0.43790000000000001</v>
      </c>
      <c r="BX27" s="283">
        <v>0.41170000000000001</v>
      </c>
      <c r="BY27" s="283">
        <v>0.32900000000000001</v>
      </c>
      <c r="BZ27" s="283">
        <v>0.30480000000000002</v>
      </c>
      <c r="CA27" s="283">
        <v>0.3972</v>
      </c>
      <c r="CB27" s="283">
        <v>0.47199999999999998</v>
      </c>
      <c r="CC27" s="283">
        <v>0.30709999999999998</v>
      </c>
      <c r="CD27" s="283">
        <v>0.40139999999999998</v>
      </c>
      <c r="CE27" s="283">
        <v>0.47670000000000001</v>
      </c>
      <c r="CG27" s="283">
        <v>0.2316</v>
      </c>
      <c r="CH27" s="283">
        <v>0.38040000000000002</v>
      </c>
      <c r="CI27" s="283">
        <v>1.1223000000000001</v>
      </c>
      <c r="CJ27" s="283">
        <v>1.0773999999999999</v>
      </c>
      <c r="CK27" s="283">
        <v>0.99109999999999998</v>
      </c>
      <c r="CM27" s="283">
        <v>0.79749999999999999</v>
      </c>
      <c r="CN27" s="283">
        <v>1.0955999999999999</v>
      </c>
      <c r="CO27" s="283">
        <v>4.1691000000000003</v>
      </c>
      <c r="CP27" s="283">
        <v>3.4203999999999999</v>
      </c>
      <c r="CQ27" s="283">
        <v>2.9098999999999999</v>
      </c>
      <c r="CR27" s="283">
        <v>3.7147999999999999</v>
      </c>
      <c r="CS27" s="283">
        <v>3.1747000000000001</v>
      </c>
      <c r="CT27" s="283">
        <v>2.9361999999999999</v>
      </c>
      <c r="CU27" s="283">
        <v>3.1528</v>
      </c>
      <c r="CV27" s="283">
        <v>2.8098999999999998</v>
      </c>
      <c r="CW27" s="283">
        <v>3.7974000000000001</v>
      </c>
      <c r="CY27" s="283">
        <v>3.5232999999999999</v>
      </c>
      <c r="CZ27" s="283">
        <v>3.4662000000000002</v>
      </c>
      <c r="DA27" s="283">
        <v>1.1585000000000001</v>
      </c>
      <c r="DB27" s="283">
        <v>1.0255000000000001</v>
      </c>
      <c r="DC27" s="283">
        <v>1.0115000000000001</v>
      </c>
      <c r="DE27" s="283">
        <v>0.80259999999999998</v>
      </c>
      <c r="DF27" s="283">
        <v>0.98350000000000004</v>
      </c>
      <c r="DG27" s="283">
        <v>4.0602999999999998</v>
      </c>
      <c r="DH27" s="283">
        <v>3.069</v>
      </c>
      <c r="DI27" s="283">
        <v>2.7839999999999998</v>
      </c>
      <c r="DJ27" s="283">
        <v>3.5047999999999999</v>
      </c>
      <c r="DK27" s="283">
        <v>2.9927999999999999</v>
      </c>
      <c r="DL27" s="283">
        <v>2.7524000000000002</v>
      </c>
      <c r="DM27" s="283">
        <v>3.0527000000000002</v>
      </c>
      <c r="DN27" s="283">
        <v>2.6524999999999999</v>
      </c>
      <c r="DO27" s="283">
        <v>3.4005999999999998</v>
      </c>
      <c r="DQ27" s="283">
        <v>3.3048000000000002</v>
      </c>
      <c r="DR27" s="283">
        <v>3.4578000000000002</v>
      </c>
      <c r="DS27" s="283">
        <v>1.1506000000000001</v>
      </c>
      <c r="DT27" s="283">
        <v>1.0512999999999999</v>
      </c>
      <c r="DU27" s="283">
        <v>1.0053000000000001</v>
      </c>
      <c r="DW27" s="283">
        <v>0.81669999999999998</v>
      </c>
      <c r="DX27" s="283">
        <v>1.0042</v>
      </c>
      <c r="DY27" s="283">
        <v>3.8231999999999999</v>
      </c>
      <c r="DZ27" s="283">
        <v>3.0811999999999999</v>
      </c>
      <c r="EA27" s="283">
        <v>2.7717999999999998</v>
      </c>
      <c r="EB27" s="283">
        <v>3.3229000000000002</v>
      </c>
      <c r="EC27" s="283">
        <v>2.9308999999999998</v>
      </c>
      <c r="ED27" s="283">
        <v>2.7572000000000001</v>
      </c>
      <c r="EE27" s="283">
        <v>2.9127999999999998</v>
      </c>
      <c r="EF27" s="283">
        <v>2.5851999999999999</v>
      </c>
      <c r="EG27" s="283">
        <v>3.3996</v>
      </c>
      <c r="EI27" s="283">
        <v>3.1655000000000002</v>
      </c>
      <c r="EJ27" s="283">
        <v>3.3852000000000002</v>
      </c>
      <c r="EL27" s="283">
        <v>1.2622</v>
      </c>
      <c r="EM27" s="283">
        <v>0.60740000000000005</v>
      </c>
      <c r="EN27" s="283">
        <v>0.72599999999999998</v>
      </c>
      <c r="EP27" s="283">
        <v>1.1535</v>
      </c>
      <c r="EQ27" s="283">
        <v>1.3302</v>
      </c>
      <c r="ER27" s="283">
        <v>0.22620000000000001</v>
      </c>
      <c r="ES27" s="283">
        <v>0.12470000000000001</v>
      </c>
      <c r="ET27" s="283">
        <v>0.16589999999999999</v>
      </c>
      <c r="EU27" s="283">
        <v>0.1792</v>
      </c>
      <c r="EV27" s="283">
        <v>0.20530000000000001</v>
      </c>
      <c r="EW27" s="283">
        <v>0.22850000000000001</v>
      </c>
      <c r="EX27" s="283">
        <v>0.18659999999999999</v>
      </c>
      <c r="EY27" s="283">
        <v>0.17230000000000001</v>
      </c>
      <c r="EZ27" s="283">
        <v>0.23449999999999999</v>
      </c>
      <c r="FB27" s="283">
        <v>0.14929999999999999</v>
      </c>
      <c r="FC27" s="283">
        <v>0.17630000000000001</v>
      </c>
      <c r="FD27" s="283">
        <v>2.0891000000000002</v>
      </c>
      <c r="FE27" s="283">
        <v>1.04</v>
      </c>
      <c r="FF27" s="283">
        <v>0.69089999999999996</v>
      </c>
      <c r="FH27" s="283">
        <v>2.7138</v>
      </c>
      <c r="FI27" s="283">
        <v>1.1956</v>
      </c>
      <c r="FJ27" s="283">
        <v>0.2235</v>
      </c>
      <c r="FK27" s="283">
        <v>0.16020000000000001</v>
      </c>
      <c r="FL27" s="283">
        <v>0.13120000000000001</v>
      </c>
      <c r="FM27" s="283">
        <v>0.107</v>
      </c>
      <c r="FN27" s="283">
        <v>0.15409999999999999</v>
      </c>
      <c r="FO27" s="283">
        <v>0.18990000000000001</v>
      </c>
      <c r="FP27" s="283">
        <v>0.1643</v>
      </c>
      <c r="FQ27" s="283">
        <v>0.21510000000000001</v>
      </c>
      <c r="FR27" s="283">
        <v>0.1898</v>
      </c>
      <c r="FT27" s="283">
        <v>7.9299999999999995E-2</v>
      </c>
      <c r="FU27" s="283">
        <v>0.1588</v>
      </c>
      <c r="FV27" s="283">
        <v>1.3383</v>
      </c>
      <c r="FW27" s="283">
        <v>1.4319</v>
      </c>
      <c r="FX27" s="283">
        <v>0.67610000000000003</v>
      </c>
      <c r="FZ27" s="283">
        <v>2.0577999999999999</v>
      </c>
      <c r="GA27" s="283">
        <v>1.2196</v>
      </c>
      <c r="GB27" s="283">
        <v>0.2087</v>
      </c>
      <c r="GC27" s="283">
        <v>0.31730000000000003</v>
      </c>
      <c r="GD27" s="283">
        <v>0.18540000000000001</v>
      </c>
      <c r="GE27" s="283">
        <v>0.15590000000000001</v>
      </c>
      <c r="GF27" s="283">
        <v>0.22159999999999999</v>
      </c>
      <c r="GG27" s="283">
        <v>0.2742</v>
      </c>
      <c r="GH27" s="283">
        <v>0.1133</v>
      </c>
      <c r="GI27" s="283">
        <v>0.2195</v>
      </c>
      <c r="GJ27" s="283">
        <v>0.27450000000000002</v>
      </c>
      <c r="GL27" s="283">
        <v>0.1067</v>
      </c>
      <c r="GM27" s="283">
        <v>0.22509999999999999</v>
      </c>
    </row>
    <row r="28" spans="1:195">
      <c r="A28" s="71">
        <v>45318</v>
      </c>
      <c r="B28" s="283">
        <v>13.057499999999999</v>
      </c>
      <c r="C28" s="283">
        <v>12.8703</v>
      </c>
      <c r="D28" s="283">
        <v>12.992000000000001</v>
      </c>
      <c r="E28" s="283">
        <v>12.819100000000001</v>
      </c>
      <c r="F28" s="283">
        <v>13.034800000000001</v>
      </c>
      <c r="G28" s="283">
        <v>13.051600000000001</v>
      </c>
      <c r="H28" s="283">
        <v>12.893800000000001</v>
      </c>
      <c r="I28" s="283">
        <v>10.5526</v>
      </c>
      <c r="J28" s="283">
        <v>12.9651</v>
      </c>
      <c r="L28" s="283">
        <v>12.976900000000001</v>
      </c>
      <c r="M28" s="283">
        <v>13.1464</v>
      </c>
      <c r="N28" s="283">
        <v>4.1703000000000001</v>
      </c>
      <c r="O28" s="283">
        <v>0.47589999999999999</v>
      </c>
      <c r="P28" s="283">
        <v>0.74180000000000001</v>
      </c>
      <c r="R28" s="283">
        <v>1.339</v>
      </c>
      <c r="S28" s="283">
        <v>1.5878000000000001</v>
      </c>
      <c r="T28" s="283">
        <v>1.0175000000000001</v>
      </c>
      <c r="U28" s="283">
        <v>0.1134</v>
      </c>
      <c r="V28" s="283">
        <v>0.16669999999999999</v>
      </c>
      <c r="W28" s="283">
        <v>0.24399999999999999</v>
      </c>
      <c r="X28" s="283">
        <v>0.2382</v>
      </c>
      <c r="Y28" s="283">
        <v>0.22470000000000001</v>
      </c>
      <c r="Z28" s="283">
        <v>0.20200000000000001</v>
      </c>
      <c r="AA28" s="283">
        <v>0.253</v>
      </c>
      <c r="AB28" s="283">
        <v>0.26829999999999998</v>
      </c>
      <c r="AD28" s="283">
        <v>0.189</v>
      </c>
      <c r="AE28" s="283">
        <v>0.16900000000000001</v>
      </c>
      <c r="AF28" s="283">
        <v>5.4004000000000003</v>
      </c>
      <c r="AG28" s="283">
        <v>1.1394</v>
      </c>
      <c r="AH28" s="283">
        <v>0.46820000000000001</v>
      </c>
      <c r="AJ28" s="283">
        <v>1.7535000000000001</v>
      </c>
      <c r="AK28" s="283">
        <v>1.2707999999999999</v>
      </c>
      <c r="AL28" s="283">
        <v>1.0712999999999999</v>
      </c>
      <c r="AM28" s="283">
        <v>0.2545</v>
      </c>
      <c r="AN28" s="283">
        <v>0.13900000000000001</v>
      </c>
      <c r="AO28" s="283">
        <v>0.19839999999999999</v>
      </c>
      <c r="AP28" s="283">
        <v>0.22339999999999999</v>
      </c>
      <c r="AQ28" s="283">
        <v>0.2969</v>
      </c>
      <c r="AR28" s="283">
        <v>0.1948</v>
      </c>
      <c r="AS28" s="283">
        <v>0.19420000000000001</v>
      </c>
      <c r="AT28" s="283">
        <v>0.26069999999999999</v>
      </c>
      <c r="AV28" s="283">
        <v>0.1108</v>
      </c>
      <c r="AW28" s="283">
        <v>0.20519999999999999</v>
      </c>
      <c r="AX28" s="283">
        <v>7.9116999999999997</v>
      </c>
      <c r="AY28" s="283">
        <v>3.3704999999999998</v>
      </c>
      <c r="AZ28" s="283">
        <v>0.3856</v>
      </c>
      <c r="BB28" s="283">
        <v>0.73399999999999999</v>
      </c>
      <c r="BC28" s="283">
        <v>2.3014000000000001</v>
      </c>
      <c r="BD28" s="283">
        <v>1.2983</v>
      </c>
      <c r="BE28" s="283">
        <v>0.52349999999999997</v>
      </c>
      <c r="BF28" s="283">
        <v>0.17219999999999999</v>
      </c>
      <c r="BG28" s="283">
        <v>0.1641</v>
      </c>
      <c r="BH28" s="283">
        <v>0.15529999999999999</v>
      </c>
      <c r="BI28" s="283">
        <v>0.4466</v>
      </c>
      <c r="BJ28" s="283">
        <v>7.9399999999999998E-2</v>
      </c>
      <c r="BK28" s="283">
        <v>0.13669999999999999</v>
      </c>
      <c r="BL28" s="283">
        <v>0.41310000000000002</v>
      </c>
      <c r="BN28" s="283">
        <v>0.1862</v>
      </c>
      <c r="BO28" s="283">
        <v>0.17949999999999999</v>
      </c>
      <c r="BQ28" s="283">
        <v>1.4594</v>
      </c>
      <c r="BR28" s="283">
        <v>1.0406</v>
      </c>
      <c r="BS28" s="283">
        <v>0.70679999999999998</v>
      </c>
      <c r="BU28" s="283">
        <v>1.7254</v>
      </c>
      <c r="BV28" s="283">
        <v>1.2494000000000001</v>
      </c>
      <c r="BW28" s="283">
        <v>0.44440000000000002</v>
      </c>
      <c r="BX28" s="283">
        <v>0.41320000000000001</v>
      </c>
      <c r="BY28" s="283">
        <v>0.33289999999999997</v>
      </c>
      <c r="BZ28" s="283">
        <v>0.30449999999999999</v>
      </c>
      <c r="CA28" s="283">
        <v>0.39710000000000001</v>
      </c>
      <c r="CB28" s="283">
        <v>0.47099999999999997</v>
      </c>
      <c r="CC28" s="283">
        <v>0.30719999999999997</v>
      </c>
      <c r="CD28" s="283">
        <v>0.40229999999999999</v>
      </c>
      <c r="CE28" s="283">
        <v>0.4758</v>
      </c>
      <c r="CG28" s="283">
        <v>0.23319999999999999</v>
      </c>
      <c r="CH28" s="283">
        <v>0.38080000000000003</v>
      </c>
      <c r="CI28" s="283">
        <v>1.0967</v>
      </c>
      <c r="CJ28" s="283">
        <v>1.2155</v>
      </c>
      <c r="CK28" s="283">
        <v>1.2647999999999999</v>
      </c>
      <c r="CM28" s="283">
        <v>0.89080000000000004</v>
      </c>
      <c r="CN28" s="283">
        <v>1.0181</v>
      </c>
      <c r="CO28" s="283">
        <v>3.9859</v>
      </c>
      <c r="CP28" s="283">
        <v>3.7942999999999998</v>
      </c>
      <c r="CQ28" s="283">
        <v>3.2599</v>
      </c>
      <c r="CR28" s="283">
        <v>3.6345999999999998</v>
      </c>
      <c r="CS28" s="283">
        <v>3.1215999999999999</v>
      </c>
      <c r="CT28" s="283">
        <v>2.5773999999999999</v>
      </c>
      <c r="CU28" s="283">
        <v>3.2909999999999999</v>
      </c>
      <c r="CV28" s="283">
        <v>3.2248999999999999</v>
      </c>
      <c r="CW28" s="283">
        <v>3.7463000000000002</v>
      </c>
      <c r="CY28" s="283">
        <v>3.6200999999999999</v>
      </c>
      <c r="CZ28" s="283">
        <v>3.6796000000000002</v>
      </c>
      <c r="DA28" s="283">
        <v>1.0989</v>
      </c>
      <c r="DB28" s="283">
        <v>1.0256000000000001</v>
      </c>
      <c r="DC28" s="283">
        <v>1.0385</v>
      </c>
      <c r="DE28" s="283">
        <v>0.83599999999999997</v>
      </c>
      <c r="DF28" s="283">
        <v>0.98340000000000005</v>
      </c>
      <c r="DG28" s="283">
        <v>4.4367999999999999</v>
      </c>
      <c r="DH28" s="283">
        <v>3.5246</v>
      </c>
      <c r="DI28" s="283">
        <v>3.2637</v>
      </c>
      <c r="DJ28" s="283">
        <v>4.0373999999999999</v>
      </c>
      <c r="DK28" s="283">
        <v>3.4363999999999999</v>
      </c>
      <c r="DL28" s="283">
        <v>3.1427</v>
      </c>
      <c r="DM28" s="283">
        <v>3.5366</v>
      </c>
      <c r="DN28" s="283">
        <v>3.1579999999999999</v>
      </c>
      <c r="DO28" s="283">
        <v>3.7961</v>
      </c>
      <c r="DQ28" s="283">
        <v>3.7776999999999998</v>
      </c>
      <c r="DR28" s="283">
        <v>3.8601999999999999</v>
      </c>
      <c r="DS28" s="283">
        <v>1.1015999999999999</v>
      </c>
      <c r="DT28" s="283">
        <v>1.0242</v>
      </c>
      <c r="DU28" s="283">
        <v>1.0035000000000001</v>
      </c>
      <c r="DW28" s="283">
        <v>0.84099999999999997</v>
      </c>
      <c r="DX28" s="283">
        <v>0.99470000000000003</v>
      </c>
      <c r="DY28" s="283">
        <v>4.21</v>
      </c>
      <c r="DZ28" s="283">
        <v>3.4693000000000001</v>
      </c>
      <c r="EA28" s="283">
        <v>3.1652999999999998</v>
      </c>
      <c r="EB28" s="283">
        <v>3.8216000000000001</v>
      </c>
      <c r="EC28" s="283">
        <v>3.3873000000000002</v>
      </c>
      <c r="ED28" s="283">
        <v>3.1541999999999999</v>
      </c>
      <c r="EE28" s="283">
        <v>3.3871000000000002</v>
      </c>
      <c r="EF28" s="283">
        <v>3.0480999999999998</v>
      </c>
      <c r="EG28" s="283">
        <v>3.7427000000000001</v>
      </c>
      <c r="EI28" s="283">
        <v>3.6242000000000001</v>
      </c>
      <c r="EJ28" s="283">
        <v>3.7625999999999999</v>
      </c>
      <c r="EL28" s="283">
        <v>1.2756000000000001</v>
      </c>
      <c r="EM28" s="283">
        <v>0.61819999999999997</v>
      </c>
      <c r="EN28" s="283">
        <v>0.74970000000000003</v>
      </c>
      <c r="EP28" s="283">
        <v>1.1611</v>
      </c>
      <c r="EQ28" s="283">
        <v>1.3220000000000001</v>
      </c>
      <c r="ER28" s="283">
        <v>0.22700000000000001</v>
      </c>
      <c r="ES28" s="283">
        <v>0.1265</v>
      </c>
      <c r="ET28" s="283">
        <v>0.16980000000000001</v>
      </c>
      <c r="EU28" s="283">
        <v>0.17799999999999999</v>
      </c>
      <c r="EV28" s="283">
        <v>0.2046</v>
      </c>
      <c r="EW28" s="283">
        <v>0.22650000000000001</v>
      </c>
      <c r="EX28" s="283">
        <v>0.1867</v>
      </c>
      <c r="EY28" s="283">
        <v>0.17330000000000001</v>
      </c>
      <c r="EZ28" s="283">
        <v>0.2321</v>
      </c>
      <c r="FB28" s="283">
        <v>0.14929999999999999</v>
      </c>
      <c r="FC28" s="283">
        <v>0.17549999999999999</v>
      </c>
      <c r="FD28" s="283">
        <v>2.0872999999999999</v>
      </c>
      <c r="FE28" s="283">
        <v>1.0336000000000001</v>
      </c>
      <c r="FF28" s="283">
        <v>0.69440000000000002</v>
      </c>
      <c r="FH28" s="283">
        <v>2.7042999999999999</v>
      </c>
      <c r="FI28" s="283">
        <v>1.1895</v>
      </c>
      <c r="FJ28" s="283">
        <v>0.2268</v>
      </c>
      <c r="FK28" s="283">
        <v>0.16039999999999999</v>
      </c>
      <c r="FL28" s="283">
        <v>0.13239999999999999</v>
      </c>
      <c r="FM28" s="283">
        <v>0.1087</v>
      </c>
      <c r="FN28" s="283">
        <v>0.1552</v>
      </c>
      <c r="FO28" s="283">
        <v>0.19059999999999999</v>
      </c>
      <c r="FP28" s="283">
        <v>0.16470000000000001</v>
      </c>
      <c r="FQ28" s="283">
        <v>0.21560000000000001</v>
      </c>
      <c r="FR28" s="283">
        <v>0.19020000000000001</v>
      </c>
      <c r="FT28" s="283">
        <v>7.9699999999999993E-2</v>
      </c>
      <c r="FU28" s="283">
        <v>0.15989999999999999</v>
      </c>
      <c r="FV28" s="283">
        <v>1.3773</v>
      </c>
      <c r="FW28" s="283">
        <v>1.4339999999999999</v>
      </c>
      <c r="FX28" s="283">
        <v>0.67720000000000002</v>
      </c>
      <c r="FZ28" s="283">
        <v>2.0226000000000002</v>
      </c>
      <c r="GA28" s="283">
        <v>1.2212000000000001</v>
      </c>
      <c r="GB28" s="283">
        <v>0.2142</v>
      </c>
      <c r="GC28" s="283">
        <v>0.3175</v>
      </c>
      <c r="GD28" s="283">
        <v>0.18579999999999999</v>
      </c>
      <c r="GE28" s="283">
        <v>0.15559999999999999</v>
      </c>
      <c r="GF28" s="283">
        <v>0.22140000000000001</v>
      </c>
      <c r="GG28" s="283">
        <v>0.27439999999999998</v>
      </c>
      <c r="GH28" s="283">
        <v>0.11310000000000001</v>
      </c>
      <c r="GI28" s="283">
        <v>0.21929999999999999</v>
      </c>
      <c r="GJ28" s="283">
        <v>0.27550000000000002</v>
      </c>
      <c r="GL28" s="283">
        <v>0.1084</v>
      </c>
      <c r="GM28" s="283">
        <v>0.22559999999999999</v>
      </c>
    </row>
    <row r="29" spans="1:195">
      <c r="A29" s="71">
        <v>45319</v>
      </c>
      <c r="B29" s="283">
        <v>13.055</v>
      </c>
      <c r="C29" s="283">
        <v>12.869400000000001</v>
      </c>
      <c r="D29" s="283">
        <v>13.014699999999999</v>
      </c>
      <c r="E29" s="283">
        <v>12.818199999999999</v>
      </c>
      <c r="F29" s="283">
        <v>13.0457</v>
      </c>
      <c r="G29" s="283">
        <v>13.0197</v>
      </c>
      <c r="H29" s="283">
        <v>12.9055</v>
      </c>
      <c r="I29" s="283">
        <v>10.524900000000001</v>
      </c>
      <c r="J29" s="283">
        <v>12.965999999999999</v>
      </c>
      <c r="L29" s="283">
        <v>12.976900000000001</v>
      </c>
      <c r="M29" s="283">
        <v>13.1381</v>
      </c>
      <c r="N29" s="283">
        <v>4.2457000000000003</v>
      </c>
      <c r="O29" s="283">
        <v>0.4829</v>
      </c>
      <c r="P29" s="283">
        <v>0.76370000000000005</v>
      </c>
      <c r="R29" s="283">
        <v>1.3540000000000001</v>
      </c>
      <c r="S29" s="283">
        <v>1.5720000000000001</v>
      </c>
      <c r="T29" s="283">
        <v>0.99150000000000005</v>
      </c>
      <c r="U29" s="283">
        <v>0.11119999999999999</v>
      </c>
      <c r="V29" s="283">
        <v>0.1648</v>
      </c>
      <c r="W29" s="283">
        <v>0.23350000000000001</v>
      </c>
      <c r="X29" s="283">
        <v>0.2303</v>
      </c>
      <c r="Y29" s="283">
        <v>0.2157</v>
      </c>
      <c r="Z29" s="283">
        <v>0.1961</v>
      </c>
      <c r="AA29" s="283">
        <v>0.2472</v>
      </c>
      <c r="AB29" s="283">
        <v>0.25800000000000001</v>
      </c>
      <c r="AD29" s="283">
        <v>0.18260000000000001</v>
      </c>
      <c r="AE29" s="283">
        <v>0.1641</v>
      </c>
      <c r="AF29" s="283">
        <v>5.3994</v>
      </c>
      <c r="AG29" s="283">
        <v>1.1472</v>
      </c>
      <c r="AH29" s="283">
        <v>0.47089999999999999</v>
      </c>
      <c r="AJ29" s="283">
        <v>1.7656000000000001</v>
      </c>
      <c r="AK29" s="283">
        <v>1.2659</v>
      </c>
      <c r="AL29" s="283">
        <v>1.0485</v>
      </c>
      <c r="AM29" s="283">
        <v>0.25119999999999998</v>
      </c>
      <c r="AN29" s="283">
        <v>0.1368</v>
      </c>
      <c r="AO29" s="283">
        <v>0.19420000000000001</v>
      </c>
      <c r="AP29" s="283">
        <v>0.219</v>
      </c>
      <c r="AQ29" s="283">
        <v>0.29049999999999998</v>
      </c>
      <c r="AR29" s="283">
        <v>0.1905</v>
      </c>
      <c r="AS29" s="283">
        <v>0.19109999999999999</v>
      </c>
      <c r="AT29" s="283">
        <v>0.25519999999999998</v>
      </c>
      <c r="AV29" s="283">
        <v>0.10829999999999999</v>
      </c>
      <c r="AW29" s="283">
        <v>0.2016</v>
      </c>
      <c r="AX29" s="283">
        <v>7.9161999999999999</v>
      </c>
      <c r="AY29" s="283">
        <v>3.387</v>
      </c>
      <c r="AZ29" s="283">
        <v>0.38819999999999999</v>
      </c>
      <c r="BB29" s="283">
        <v>0.73729999999999996</v>
      </c>
      <c r="BC29" s="283">
        <v>2.31</v>
      </c>
      <c r="BD29" s="283">
        <v>1.282</v>
      </c>
      <c r="BE29" s="283">
        <v>0.52139999999999997</v>
      </c>
      <c r="BF29" s="283">
        <v>0.17199999999999999</v>
      </c>
      <c r="BG29" s="283">
        <v>0.16189999999999999</v>
      </c>
      <c r="BH29" s="283">
        <v>0.154</v>
      </c>
      <c r="BI29" s="283">
        <v>0.44319999999999998</v>
      </c>
      <c r="BJ29" s="283">
        <v>7.85E-2</v>
      </c>
      <c r="BK29" s="283">
        <v>0.13569999999999999</v>
      </c>
      <c r="BL29" s="283">
        <v>0.41089999999999999</v>
      </c>
      <c r="BN29" s="283">
        <v>0.18410000000000001</v>
      </c>
      <c r="BO29" s="283">
        <v>0.1779</v>
      </c>
      <c r="BQ29" s="283">
        <v>1.4434</v>
      </c>
      <c r="BR29" s="283">
        <v>1.0437000000000001</v>
      </c>
      <c r="BS29" s="283">
        <v>0.71030000000000004</v>
      </c>
      <c r="BU29" s="283">
        <v>1.7404999999999999</v>
      </c>
      <c r="BV29" s="283">
        <v>1.2514000000000001</v>
      </c>
      <c r="BW29" s="283">
        <v>0.43719999999999998</v>
      </c>
      <c r="BX29" s="283">
        <v>0.41320000000000001</v>
      </c>
      <c r="BY29" s="283">
        <v>0.33350000000000002</v>
      </c>
      <c r="BZ29" s="283">
        <v>0.3029</v>
      </c>
      <c r="CA29" s="283">
        <v>0.39589999999999997</v>
      </c>
      <c r="CB29" s="283">
        <v>0.46949999999999997</v>
      </c>
      <c r="CC29" s="283">
        <v>0.30590000000000001</v>
      </c>
      <c r="CD29" s="283">
        <v>0.40210000000000001</v>
      </c>
      <c r="CE29" s="283">
        <v>0.47439999999999999</v>
      </c>
      <c r="CG29" s="283">
        <v>0.23100000000000001</v>
      </c>
      <c r="CH29" s="283">
        <v>0.37909999999999999</v>
      </c>
      <c r="CI29" s="283">
        <v>1.1304000000000001</v>
      </c>
      <c r="CJ29" s="283">
        <v>1.2614000000000001</v>
      </c>
      <c r="CK29" s="283">
        <v>1.4429000000000001</v>
      </c>
      <c r="CM29" s="283">
        <v>0.94350000000000001</v>
      </c>
      <c r="CN29" s="283">
        <v>0.92190000000000005</v>
      </c>
      <c r="CO29" s="283">
        <v>3.0674000000000001</v>
      </c>
      <c r="CP29" s="283">
        <v>2.8490000000000002</v>
      </c>
      <c r="CQ29" s="283">
        <v>2.4430999999999998</v>
      </c>
      <c r="CR29" s="283">
        <v>2.7134</v>
      </c>
      <c r="CS29" s="283">
        <v>2.2585000000000002</v>
      </c>
      <c r="CT29" s="283">
        <v>1.6932</v>
      </c>
      <c r="CU29" s="283">
        <v>2.4841000000000002</v>
      </c>
      <c r="CV29" s="283">
        <v>2.5034000000000001</v>
      </c>
      <c r="CW29" s="283">
        <v>2.7543000000000002</v>
      </c>
      <c r="CY29" s="283">
        <v>2.6530999999999998</v>
      </c>
      <c r="CZ29" s="283">
        <v>2.9874999999999998</v>
      </c>
      <c r="DA29" s="283">
        <v>1.1135999999999999</v>
      </c>
      <c r="DB29" s="283">
        <v>1.0720000000000001</v>
      </c>
      <c r="DC29" s="283">
        <v>1.1388</v>
      </c>
      <c r="DE29" s="283">
        <v>0.88360000000000005</v>
      </c>
      <c r="DF29" s="283">
        <v>0.96379999999999999</v>
      </c>
      <c r="DG29" s="283">
        <v>3.6625999999999999</v>
      </c>
      <c r="DH29" s="283">
        <v>3.0848</v>
      </c>
      <c r="DI29" s="283">
        <v>2.8237999999999999</v>
      </c>
      <c r="DJ29" s="283">
        <v>3.2888999999999999</v>
      </c>
      <c r="DK29" s="283">
        <v>2.8776000000000002</v>
      </c>
      <c r="DL29" s="283">
        <v>2.4796999999999998</v>
      </c>
      <c r="DM29" s="283">
        <v>2.9416000000000002</v>
      </c>
      <c r="DN29" s="283">
        <v>2.7616999999999998</v>
      </c>
      <c r="DO29" s="283">
        <v>3.1970999999999998</v>
      </c>
      <c r="DQ29" s="283">
        <v>3.1255999999999999</v>
      </c>
      <c r="DR29" s="283">
        <v>3.3172999999999999</v>
      </c>
      <c r="DS29" s="283">
        <v>1.1261000000000001</v>
      </c>
      <c r="DT29" s="283">
        <v>1.0570999999999999</v>
      </c>
      <c r="DU29" s="283">
        <v>1.0619000000000001</v>
      </c>
      <c r="DW29" s="283">
        <v>0.86199999999999999</v>
      </c>
      <c r="DX29" s="283">
        <v>1.0079</v>
      </c>
      <c r="DY29" s="283">
        <v>3.8132999999999999</v>
      </c>
      <c r="DZ29" s="283">
        <v>3.3666999999999998</v>
      </c>
      <c r="EA29" s="283">
        <v>3.1383000000000001</v>
      </c>
      <c r="EB29" s="283">
        <v>3.3862000000000001</v>
      </c>
      <c r="EC29" s="283">
        <v>3.1846999999999999</v>
      </c>
      <c r="ED29" s="283">
        <v>2.9554999999999998</v>
      </c>
      <c r="EE29" s="283">
        <v>3.1463000000000001</v>
      </c>
      <c r="EF29" s="283">
        <v>2.8895</v>
      </c>
      <c r="EG29" s="283">
        <v>3.5404</v>
      </c>
      <c r="EI29" s="283">
        <v>3.3523000000000001</v>
      </c>
      <c r="EJ29" s="283">
        <v>3.5125000000000002</v>
      </c>
      <c r="EL29" s="283">
        <v>1.2737000000000001</v>
      </c>
      <c r="EM29" s="283">
        <v>0.62070000000000003</v>
      </c>
      <c r="EN29" s="283">
        <v>0.76190000000000002</v>
      </c>
      <c r="EP29" s="283">
        <v>1.1721999999999999</v>
      </c>
      <c r="EQ29" s="283">
        <v>1.3240000000000001</v>
      </c>
      <c r="ER29" s="283">
        <v>0.22370000000000001</v>
      </c>
      <c r="ES29" s="283">
        <v>0.126</v>
      </c>
      <c r="ET29" s="283">
        <v>0.17080000000000001</v>
      </c>
      <c r="EU29" s="283">
        <v>0.1757</v>
      </c>
      <c r="EV29" s="283">
        <v>0.20300000000000001</v>
      </c>
      <c r="EW29" s="283">
        <v>0.22420000000000001</v>
      </c>
      <c r="EX29" s="283">
        <v>0.185</v>
      </c>
      <c r="EY29" s="283">
        <v>0.17319999999999999</v>
      </c>
      <c r="EZ29" s="283">
        <v>0.2301</v>
      </c>
      <c r="FB29" s="283">
        <v>0.14779999999999999</v>
      </c>
      <c r="FC29" s="283">
        <v>0.17380000000000001</v>
      </c>
      <c r="FD29" s="283">
        <v>2.0508999999999999</v>
      </c>
      <c r="FE29" s="283">
        <v>1.0377000000000001</v>
      </c>
      <c r="FF29" s="283">
        <v>0.69220000000000004</v>
      </c>
      <c r="FH29" s="283">
        <v>2.7115999999999998</v>
      </c>
      <c r="FI29" s="283">
        <v>1.1968000000000001</v>
      </c>
      <c r="FJ29" s="283">
        <v>0.22259999999999999</v>
      </c>
      <c r="FK29" s="283">
        <v>0.1608</v>
      </c>
      <c r="FL29" s="283">
        <v>0.13189999999999999</v>
      </c>
      <c r="FM29" s="283">
        <v>0.1085</v>
      </c>
      <c r="FN29" s="283">
        <v>0.155</v>
      </c>
      <c r="FO29" s="283">
        <v>0.19059999999999999</v>
      </c>
      <c r="FP29" s="283">
        <v>0.16450000000000001</v>
      </c>
      <c r="FQ29" s="283">
        <v>0.2152</v>
      </c>
      <c r="FR29" s="283">
        <v>0.19</v>
      </c>
      <c r="FT29" s="283">
        <v>7.9299999999999995E-2</v>
      </c>
      <c r="FU29" s="283">
        <v>0.1588</v>
      </c>
      <c r="FV29" s="283">
        <v>1.3527</v>
      </c>
      <c r="FW29" s="283">
        <v>1.4341999999999999</v>
      </c>
      <c r="FX29" s="283">
        <v>0.67659999999999998</v>
      </c>
      <c r="FZ29" s="283">
        <v>2.0444</v>
      </c>
      <c r="GA29" s="283">
        <v>1.2212000000000001</v>
      </c>
      <c r="GB29" s="283">
        <v>0.21079999999999999</v>
      </c>
      <c r="GC29" s="283">
        <v>0.31769999999999998</v>
      </c>
      <c r="GD29" s="283">
        <v>0.18590000000000001</v>
      </c>
      <c r="GE29" s="283">
        <v>0.15579999999999999</v>
      </c>
      <c r="GF29" s="283">
        <v>0.2215</v>
      </c>
      <c r="GG29" s="283">
        <v>0.2747</v>
      </c>
      <c r="GH29" s="283">
        <v>0.1132</v>
      </c>
      <c r="GI29" s="283">
        <v>0.21940000000000001</v>
      </c>
      <c r="GJ29" s="283">
        <v>0.2757</v>
      </c>
      <c r="GL29" s="283">
        <v>0.10730000000000001</v>
      </c>
      <c r="GM29" s="283">
        <v>0.2258</v>
      </c>
    </row>
    <row r="30" spans="1:195">
      <c r="A30" s="71">
        <v>45320</v>
      </c>
      <c r="B30" s="283">
        <v>13.055</v>
      </c>
      <c r="C30" s="283">
        <v>12.866899999999999</v>
      </c>
      <c r="D30" s="283">
        <v>13.009600000000001</v>
      </c>
      <c r="E30" s="283">
        <v>12.814</v>
      </c>
      <c r="F30" s="283">
        <v>13.0466</v>
      </c>
      <c r="G30" s="283">
        <v>13.0038</v>
      </c>
      <c r="H30" s="283">
        <v>12.901300000000001</v>
      </c>
      <c r="I30" s="283">
        <v>10.5702</v>
      </c>
      <c r="J30" s="283">
        <v>12.9542</v>
      </c>
      <c r="L30" s="283">
        <v>12.974399999999999</v>
      </c>
      <c r="M30" s="283">
        <v>13.132999999999999</v>
      </c>
      <c r="N30" s="283">
        <v>4.3158000000000003</v>
      </c>
      <c r="O30" s="283">
        <v>0.49059999999999998</v>
      </c>
      <c r="P30" s="283">
        <v>0.78259999999999996</v>
      </c>
      <c r="R30" s="283">
        <v>1.3579000000000001</v>
      </c>
      <c r="S30" s="283">
        <v>1.5807</v>
      </c>
      <c r="T30" s="283">
        <v>1.0049999999999999</v>
      </c>
      <c r="U30" s="283">
        <v>0.1135</v>
      </c>
      <c r="V30" s="283">
        <v>0.16850000000000001</v>
      </c>
      <c r="W30" s="283">
        <v>0.2329</v>
      </c>
      <c r="X30" s="283">
        <v>0.23139999999999999</v>
      </c>
      <c r="Y30" s="283">
        <v>0.21529999999999999</v>
      </c>
      <c r="Z30" s="283">
        <v>0.19570000000000001</v>
      </c>
      <c r="AA30" s="283">
        <v>0.24779999999999999</v>
      </c>
      <c r="AB30" s="283">
        <v>0.25950000000000001</v>
      </c>
      <c r="AD30" s="283">
        <v>0.1825</v>
      </c>
      <c r="AE30" s="283">
        <v>0.16420000000000001</v>
      </c>
      <c r="AF30" s="283">
        <v>5.3577000000000004</v>
      </c>
      <c r="AG30" s="283">
        <v>1.1465000000000001</v>
      </c>
      <c r="AH30" s="283">
        <v>0.46860000000000002</v>
      </c>
      <c r="AJ30" s="283">
        <v>1.7601</v>
      </c>
      <c r="AK30" s="283">
        <v>1.2653000000000001</v>
      </c>
      <c r="AL30" s="283">
        <v>1.0505</v>
      </c>
      <c r="AM30" s="283">
        <v>0.25119999999999998</v>
      </c>
      <c r="AN30" s="283">
        <v>0.1368</v>
      </c>
      <c r="AO30" s="283">
        <v>0.1961</v>
      </c>
      <c r="AP30" s="283">
        <v>0.21909999999999999</v>
      </c>
      <c r="AQ30" s="283">
        <v>0.29189999999999999</v>
      </c>
      <c r="AR30" s="283">
        <v>0.191</v>
      </c>
      <c r="AS30" s="283">
        <v>0.19070000000000001</v>
      </c>
      <c r="AT30" s="283">
        <v>0.25590000000000002</v>
      </c>
      <c r="AV30" s="283">
        <v>0.10829999999999999</v>
      </c>
      <c r="AW30" s="283">
        <v>0.20219999999999999</v>
      </c>
      <c r="AX30" s="283">
        <v>7.9063999999999997</v>
      </c>
      <c r="AY30" s="283">
        <v>3.3866999999999998</v>
      </c>
      <c r="AZ30" s="283">
        <v>0.38890000000000002</v>
      </c>
      <c r="BB30" s="283">
        <v>0.73719999999999997</v>
      </c>
      <c r="BC30" s="283">
        <v>2.3117000000000001</v>
      </c>
      <c r="BD30" s="283">
        <v>1.2773000000000001</v>
      </c>
      <c r="BE30" s="283">
        <v>0.52010000000000001</v>
      </c>
      <c r="BF30" s="283">
        <v>0.1719</v>
      </c>
      <c r="BG30" s="283">
        <v>0.1615</v>
      </c>
      <c r="BH30" s="283">
        <v>0.15359999999999999</v>
      </c>
      <c r="BI30" s="283">
        <v>0.44209999999999999</v>
      </c>
      <c r="BJ30" s="283">
        <v>7.8200000000000006E-2</v>
      </c>
      <c r="BK30" s="283">
        <v>0.13519999999999999</v>
      </c>
      <c r="BL30" s="283">
        <v>0.41039999999999999</v>
      </c>
      <c r="BN30" s="283">
        <v>0.18329999999999999</v>
      </c>
      <c r="BO30" s="283">
        <v>0.17749999999999999</v>
      </c>
      <c r="BQ30" s="283">
        <v>1.4462999999999999</v>
      </c>
      <c r="BR30" s="283">
        <v>1.0478000000000001</v>
      </c>
      <c r="BS30" s="283">
        <v>0.71719999999999995</v>
      </c>
      <c r="BU30" s="283">
        <v>1.7423999999999999</v>
      </c>
      <c r="BV30" s="283">
        <v>1.2508999999999999</v>
      </c>
      <c r="BW30" s="283">
        <v>0.43769999999999998</v>
      </c>
      <c r="BX30" s="283">
        <v>0.41410000000000002</v>
      </c>
      <c r="BY30" s="283">
        <v>0.33610000000000001</v>
      </c>
      <c r="BZ30" s="283">
        <v>0.30270000000000002</v>
      </c>
      <c r="CA30" s="283">
        <v>0.39529999999999998</v>
      </c>
      <c r="CB30" s="283">
        <v>0.46870000000000001</v>
      </c>
      <c r="CC30" s="283">
        <v>0.30580000000000002</v>
      </c>
      <c r="CD30" s="283">
        <v>0.4027</v>
      </c>
      <c r="CE30" s="283">
        <v>0.4733</v>
      </c>
      <c r="CG30" s="283">
        <v>0.2311</v>
      </c>
      <c r="CH30" s="283">
        <v>0.37840000000000001</v>
      </c>
      <c r="CI30" s="283">
        <v>1.1278999999999999</v>
      </c>
      <c r="CJ30" s="283">
        <v>1.1884999999999999</v>
      </c>
      <c r="CK30" s="283">
        <v>1.3747</v>
      </c>
      <c r="CM30" s="283">
        <v>0.92620000000000002</v>
      </c>
      <c r="CN30" s="283">
        <v>0.96719999999999995</v>
      </c>
      <c r="CO30" s="283">
        <v>3.3233000000000001</v>
      </c>
      <c r="CP30" s="283">
        <v>2.9443000000000001</v>
      </c>
      <c r="CQ30" s="283">
        <v>2.5295999999999998</v>
      </c>
      <c r="CR30" s="283">
        <v>2.9464000000000001</v>
      </c>
      <c r="CS30" s="283">
        <v>2.4773999999999998</v>
      </c>
      <c r="CT30" s="283">
        <v>1.8401000000000001</v>
      </c>
      <c r="CU30" s="283">
        <v>2.5501</v>
      </c>
      <c r="CV30" s="283">
        <v>2.5388999999999999</v>
      </c>
      <c r="CW30" s="283">
        <v>2.9567000000000001</v>
      </c>
      <c r="CY30" s="283">
        <v>2.7412000000000001</v>
      </c>
      <c r="CZ30" s="283">
        <v>3.0569000000000002</v>
      </c>
      <c r="DA30" s="283">
        <v>1.1254999999999999</v>
      </c>
      <c r="DB30" s="283">
        <v>1.0468999999999999</v>
      </c>
      <c r="DC30" s="283">
        <v>1.1178999999999999</v>
      </c>
      <c r="DE30" s="283">
        <v>0.87919999999999998</v>
      </c>
      <c r="DF30" s="283">
        <v>0.95579999999999998</v>
      </c>
      <c r="DG30" s="283">
        <v>3.6983999999999999</v>
      </c>
      <c r="DH30" s="283">
        <v>2.9969999999999999</v>
      </c>
      <c r="DI30" s="283">
        <v>2.7911000000000001</v>
      </c>
      <c r="DJ30" s="283">
        <v>3.286</v>
      </c>
      <c r="DK30" s="283">
        <v>2.8628</v>
      </c>
      <c r="DL30" s="283">
        <v>2.4967999999999999</v>
      </c>
      <c r="DM30" s="283">
        <v>2.9100999999999999</v>
      </c>
      <c r="DN30" s="283">
        <v>2.6846000000000001</v>
      </c>
      <c r="DO30" s="283">
        <v>3.1461000000000001</v>
      </c>
      <c r="DQ30" s="283">
        <v>3.0535999999999999</v>
      </c>
      <c r="DR30" s="283">
        <v>3.2913999999999999</v>
      </c>
      <c r="DS30" s="283">
        <v>1.1112</v>
      </c>
      <c r="DT30" s="283">
        <v>1.0477000000000001</v>
      </c>
      <c r="DU30" s="283">
        <v>1.0650999999999999</v>
      </c>
      <c r="DW30" s="283">
        <v>0.86750000000000005</v>
      </c>
      <c r="DX30" s="283">
        <v>1.0028999999999999</v>
      </c>
      <c r="DY30" s="283">
        <v>3.6783000000000001</v>
      </c>
      <c r="DZ30" s="283">
        <v>3.2429999999999999</v>
      </c>
      <c r="EA30" s="283">
        <v>3.0503999999999998</v>
      </c>
      <c r="EB30" s="283">
        <v>3.3102</v>
      </c>
      <c r="EC30" s="283">
        <v>3.0954000000000002</v>
      </c>
      <c r="ED30" s="283">
        <v>2.8641000000000001</v>
      </c>
      <c r="EE30" s="283">
        <v>3.0520999999999998</v>
      </c>
      <c r="EF30" s="283">
        <v>2.7888000000000002</v>
      </c>
      <c r="EG30" s="283">
        <v>3.4243000000000001</v>
      </c>
      <c r="EI30" s="283">
        <v>3.2147999999999999</v>
      </c>
      <c r="EJ30" s="283">
        <v>3.4146000000000001</v>
      </c>
      <c r="EL30" s="283">
        <v>1.2944</v>
      </c>
      <c r="EM30" s="283">
        <v>0.62919999999999998</v>
      </c>
      <c r="EN30" s="283">
        <v>0.7772</v>
      </c>
      <c r="EP30" s="283">
        <v>1.1771</v>
      </c>
      <c r="EQ30" s="283">
        <v>1.3217000000000001</v>
      </c>
      <c r="ER30" s="283">
        <v>0.22589999999999999</v>
      </c>
      <c r="ES30" s="283">
        <v>0.12720000000000001</v>
      </c>
      <c r="ET30" s="283">
        <v>0.1736</v>
      </c>
      <c r="EU30" s="283">
        <v>0.17449999999999999</v>
      </c>
      <c r="EV30" s="283">
        <v>0.2021</v>
      </c>
      <c r="EW30" s="283">
        <v>0.2233</v>
      </c>
      <c r="EX30" s="283">
        <v>0.18429999999999999</v>
      </c>
      <c r="EY30" s="283">
        <v>0.17399999999999999</v>
      </c>
      <c r="EZ30" s="283">
        <v>0.22869999999999999</v>
      </c>
      <c r="FB30" s="283">
        <v>0.14779999999999999</v>
      </c>
      <c r="FC30" s="283">
        <v>0.17299999999999999</v>
      </c>
      <c r="FD30" s="283">
        <v>2.0344000000000002</v>
      </c>
      <c r="FE30" s="283">
        <v>1.0377000000000001</v>
      </c>
      <c r="FF30" s="283">
        <v>0.68979999999999997</v>
      </c>
      <c r="FH30" s="283">
        <v>2.7124999999999999</v>
      </c>
      <c r="FI30" s="283">
        <v>1.1909000000000001</v>
      </c>
      <c r="FJ30" s="283">
        <v>0.22320000000000001</v>
      </c>
      <c r="FK30" s="283">
        <v>0.1608</v>
      </c>
      <c r="FL30" s="283">
        <v>0.13189999999999999</v>
      </c>
      <c r="FM30" s="283">
        <v>0.10970000000000001</v>
      </c>
      <c r="FN30" s="283">
        <v>0.155</v>
      </c>
      <c r="FO30" s="283">
        <v>0.1913</v>
      </c>
      <c r="FP30" s="283">
        <v>0.16520000000000001</v>
      </c>
      <c r="FQ30" s="283">
        <v>0.2152</v>
      </c>
      <c r="FR30" s="283">
        <v>0.18990000000000001</v>
      </c>
      <c r="FT30" s="283">
        <v>7.9299999999999995E-2</v>
      </c>
      <c r="FU30" s="283">
        <v>0.1595</v>
      </c>
      <c r="FV30" s="283">
        <v>1.3403</v>
      </c>
      <c r="FW30" s="283">
        <v>1.4342999999999999</v>
      </c>
      <c r="FX30" s="283">
        <v>0.68100000000000005</v>
      </c>
      <c r="FZ30" s="283">
        <v>2.0425</v>
      </c>
      <c r="GA30" s="283">
        <v>1.2248000000000001</v>
      </c>
      <c r="GB30" s="283">
        <v>0.20899999999999999</v>
      </c>
      <c r="GC30" s="283">
        <v>0.31780000000000003</v>
      </c>
      <c r="GD30" s="283">
        <v>0.18659999999999999</v>
      </c>
      <c r="GE30" s="283">
        <v>0.15590000000000001</v>
      </c>
      <c r="GF30" s="283">
        <v>0.22159999999999999</v>
      </c>
      <c r="GG30" s="283">
        <v>0.27400000000000002</v>
      </c>
      <c r="GH30" s="283">
        <v>0.1133</v>
      </c>
      <c r="GI30" s="283">
        <v>0.21940000000000001</v>
      </c>
      <c r="GJ30" s="283">
        <v>0.27579999999999999</v>
      </c>
      <c r="GL30" s="283">
        <v>0.1074</v>
      </c>
      <c r="GM30" s="283">
        <v>0.22520000000000001</v>
      </c>
    </row>
    <row r="31" spans="1:195">
      <c r="A31" s="71">
        <v>45321</v>
      </c>
      <c r="B31" s="283">
        <v>13.0566</v>
      </c>
      <c r="C31" s="283">
        <v>12.8728</v>
      </c>
      <c r="D31" s="283">
        <v>12.9962</v>
      </c>
      <c r="E31" s="283">
        <v>12.804</v>
      </c>
      <c r="F31" s="283">
        <v>13.0482</v>
      </c>
      <c r="G31" s="283">
        <v>12.958399999999999</v>
      </c>
      <c r="H31" s="283">
        <v>12.8988</v>
      </c>
      <c r="I31" s="283">
        <v>10.5862</v>
      </c>
      <c r="J31" s="283">
        <v>12.9391</v>
      </c>
      <c r="L31" s="283">
        <v>12.968500000000001</v>
      </c>
      <c r="M31" s="283">
        <v>13.1288</v>
      </c>
      <c r="N31" s="283">
        <v>4.3813000000000004</v>
      </c>
      <c r="O31" s="283">
        <v>0.50290000000000001</v>
      </c>
      <c r="P31" s="283">
        <v>0.79730000000000001</v>
      </c>
      <c r="R31" s="283">
        <v>1.3638999999999999</v>
      </c>
      <c r="S31" s="283">
        <v>1.5753999999999999</v>
      </c>
      <c r="T31" s="283">
        <v>1.0364</v>
      </c>
      <c r="U31" s="283">
        <v>0.11799999999999999</v>
      </c>
      <c r="V31" s="283">
        <v>0.1741</v>
      </c>
      <c r="W31" s="283">
        <v>0.23649999999999999</v>
      </c>
      <c r="X31" s="283">
        <v>0.23469999999999999</v>
      </c>
      <c r="Y31" s="283">
        <v>0.21840000000000001</v>
      </c>
      <c r="Z31" s="283">
        <v>0.1981</v>
      </c>
      <c r="AA31" s="283">
        <v>0.2515</v>
      </c>
      <c r="AB31" s="283">
        <v>0.26119999999999999</v>
      </c>
      <c r="AD31" s="283">
        <v>0.18440000000000001</v>
      </c>
      <c r="AE31" s="283">
        <v>0.1658</v>
      </c>
      <c r="AF31" s="283">
        <v>5.2923</v>
      </c>
      <c r="AG31" s="283">
        <v>1.1442000000000001</v>
      </c>
      <c r="AH31" s="283">
        <v>0.4662</v>
      </c>
      <c r="AJ31" s="283">
        <v>1.7563</v>
      </c>
      <c r="AK31" s="283">
        <v>1.2578</v>
      </c>
      <c r="AL31" s="283">
        <v>1.0628</v>
      </c>
      <c r="AM31" s="283">
        <v>0.25340000000000001</v>
      </c>
      <c r="AN31" s="283">
        <v>0.1381</v>
      </c>
      <c r="AO31" s="283">
        <v>0.20080000000000001</v>
      </c>
      <c r="AP31" s="283">
        <v>0.2215</v>
      </c>
      <c r="AQ31" s="283">
        <v>0.29609999999999997</v>
      </c>
      <c r="AR31" s="283">
        <v>0.19309999999999999</v>
      </c>
      <c r="AS31" s="283">
        <v>0.19189999999999999</v>
      </c>
      <c r="AT31" s="283">
        <v>0.25729999999999997</v>
      </c>
      <c r="AV31" s="283">
        <v>0.10929999999999999</v>
      </c>
      <c r="AW31" s="283">
        <v>0.2046</v>
      </c>
      <c r="AX31" s="283">
        <v>7.8616000000000001</v>
      </c>
      <c r="AY31" s="283">
        <v>3.3818999999999999</v>
      </c>
      <c r="AZ31" s="283">
        <v>0.38990000000000002</v>
      </c>
      <c r="BB31" s="283">
        <v>0.73780000000000001</v>
      </c>
      <c r="BC31" s="283">
        <v>2.3146</v>
      </c>
      <c r="BD31" s="283">
        <v>1.2787999999999999</v>
      </c>
      <c r="BE31" s="283">
        <v>0.52139999999999997</v>
      </c>
      <c r="BF31" s="283">
        <v>0.17299999999999999</v>
      </c>
      <c r="BG31" s="283">
        <v>0.16270000000000001</v>
      </c>
      <c r="BH31" s="283">
        <v>0.1542</v>
      </c>
      <c r="BI31" s="283">
        <v>0.44369999999999998</v>
      </c>
      <c r="BJ31" s="283">
        <v>7.85E-2</v>
      </c>
      <c r="BK31" s="283">
        <v>0.13550000000000001</v>
      </c>
      <c r="BL31" s="283">
        <v>0.41210000000000002</v>
      </c>
      <c r="BN31" s="283">
        <v>0.18360000000000001</v>
      </c>
      <c r="BO31" s="283">
        <v>0.17799999999999999</v>
      </c>
      <c r="BQ31" s="283">
        <v>1.4646999999999999</v>
      </c>
      <c r="BR31" s="283">
        <v>1.0499000000000001</v>
      </c>
      <c r="BS31" s="283">
        <v>0.72109999999999996</v>
      </c>
      <c r="BU31" s="283">
        <v>1.7433000000000001</v>
      </c>
      <c r="BV31" s="283">
        <v>1.2499</v>
      </c>
      <c r="BW31" s="283">
        <v>0.44330000000000003</v>
      </c>
      <c r="BX31" s="283">
        <v>0.41549999999999998</v>
      </c>
      <c r="BY31" s="283">
        <v>0.3382</v>
      </c>
      <c r="BZ31" s="283">
        <v>0.30270000000000002</v>
      </c>
      <c r="CA31" s="283">
        <v>0.39579999999999999</v>
      </c>
      <c r="CB31" s="283">
        <v>0.46899999999999997</v>
      </c>
      <c r="CC31" s="283">
        <v>0.30630000000000002</v>
      </c>
      <c r="CD31" s="283">
        <v>0.4032</v>
      </c>
      <c r="CE31" s="283">
        <v>0.47299999999999998</v>
      </c>
      <c r="CG31" s="283">
        <v>0.23130000000000001</v>
      </c>
      <c r="CH31" s="283">
        <v>0.37840000000000001</v>
      </c>
      <c r="CI31" s="283">
        <v>1.119</v>
      </c>
      <c r="CJ31" s="283">
        <v>1.1373</v>
      </c>
      <c r="CK31" s="283">
        <v>1.2468999999999999</v>
      </c>
      <c r="CM31" s="283">
        <v>0.8841</v>
      </c>
      <c r="CN31" s="283">
        <v>1.0185999999999999</v>
      </c>
      <c r="CO31" s="283">
        <v>3.9998999999999998</v>
      </c>
      <c r="CP31" s="283">
        <v>3.4081000000000001</v>
      </c>
      <c r="CQ31" s="283">
        <v>2.9218999999999999</v>
      </c>
      <c r="CR31" s="283">
        <v>3.5746000000000002</v>
      </c>
      <c r="CS31" s="283">
        <v>2.9967999999999999</v>
      </c>
      <c r="CT31" s="283">
        <v>2.3431999999999999</v>
      </c>
      <c r="CU31" s="283">
        <v>3.0083000000000002</v>
      </c>
      <c r="CV31" s="283">
        <v>2.8616000000000001</v>
      </c>
      <c r="CW31" s="283">
        <v>3.4258000000000002</v>
      </c>
      <c r="CY31" s="283">
        <v>3.2364999999999999</v>
      </c>
      <c r="CZ31" s="283">
        <v>3.3633000000000002</v>
      </c>
      <c r="DA31" s="283">
        <v>1.1146</v>
      </c>
      <c r="DB31" s="283">
        <v>1.02</v>
      </c>
      <c r="DC31" s="283">
        <v>1.0911</v>
      </c>
      <c r="DE31" s="283">
        <v>0.87339999999999995</v>
      </c>
      <c r="DF31" s="283">
        <v>0.95689999999999997</v>
      </c>
      <c r="DG31" s="283">
        <v>4.0552999999999999</v>
      </c>
      <c r="DH31" s="283">
        <v>3.1722000000000001</v>
      </c>
      <c r="DI31" s="283">
        <v>2.9737</v>
      </c>
      <c r="DJ31" s="283">
        <v>3.6383000000000001</v>
      </c>
      <c r="DK31" s="283">
        <v>3.1101000000000001</v>
      </c>
      <c r="DL31" s="283">
        <v>2.7254</v>
      </c>
      <c r="DM31" s="283">
        <v>3.1697000000000002</v>
      </c>
      <c r="DN31" s="283">
        <v>2.8456000000000001</v>
      </c>
      <c r="DO31" s="283">
        <v>3.3208000000000002</v>
      </c>
      <c r="DQ31" s="283">
        <v>3.2583000000000002</v>
      </c>
      <c r="DR31" s="283">
        <v>3.4702999999999999</v>
      </c>
      <c r="DS31" s="283">
        <v>1.1016999999999999</v>
      </c>
      <c r="DT31" s="283">
        <v>1.0347999999999999</v>
      </c>
      <c r="DU31" s="283">
        <v>1.0563</v>
      </c>
      <c r="DW31" s="283">
        <v>0.87360000000000004</v>
      </c>
      <c r="DX31" s="283">
        <v>0.99229999999999996</v>
      </c>
      <c r="DY31" s="283">
        <v>3.8231999999999999</v>
      </c>
      <c r="DZ31" s="283">
        <v>3.2959999999999998</v>
      </c>
      <c r="EA31" s="283">
        <v>3.1133999999999999</v>
      </c>
      <c r="EB31" s="283">
        <v>3.4702999999999999</v>
      </c>
      <c r="EC31" s="283">
        <v>3.1850999999999998</v>
      </c>
      <c r="ED31" s="283">
        <v>2.9474999999999998</v>
      </c>
      <c r="EE31" s="283">
        <v>3.1608999999999998</v>
      </c>
      <c r="EF31" s="283">
        <v>2.8633000000000002</v>
      </c>
      <c r="EG31" s="283">
        <v>3.4653</v>
      </c>
      <c r="EI31" s="283">
        <v>3.2776999999999998</v>
      </c>
      <c r="EJ31" s="283">
        <v>3.4922</v>
      </c>
      <c r="EL31" s="283">
        <v>1.3176000000000001</v>
      </c>
      <c r="EM31" s="283">
        <v>0.63570000000000004</v>
      </c>
      <c r="EN31" s="283">
        <v>0.79179999999999995</v>
      </c>
      <c r="EP31" s="283">
        <v>1.1815</v>
      </c>
      <c r="EQ31" s="283">
        <v>1.3244</v>
      </c>
      <c r="ER31" s="283">
        <v>0.2293</v>
      </c>
      <c r="ES31" s="283">
        <v>0.1288</v>
      </c>
      <c r="ET31" s="283">
        <v>0.17610000000000001</v>
      </c>
      <c r="EU31" s="283">
        <v>0.1741</v>
      </c>
      <c r="EV31" s="283">
        <v>0.2026</v>
      </c>
      <c r="EW31" s="283">
        <v>0.22239999999999999</v>
      </c>
      <c r="EX31" s="283">
        <v>0.1847</v>
      </c>
      <c r="EY31" s="283">
        <v>0.17430000000000001</v>
      </c>
      <c r="EZ31" s="283">
        <v>0.22789999999999999</v>
      </c>
      <c r="FB31" s="283">
        <v>0.14749999999999999</v>
      </c>
      <c r="FC31" s="283">
        <v>0.1721</v>
      </c>
      <c r="FD31" s="283">
        <v>2.0390000000000001</v>
      </c>
      <c r="FE31" s="283">
        <v>1.038</v>
      </c>
      <c r="FF31" s="283">
        <v>0.68879999999999997</v>
      </c>
      <c r="FH31" s="283">
        <v>2.6970000000000001</v>
      </c>
      <c r="FI31" s="283">
        <v>1.1912</v>
      </c>
      <c r="FJ31" s="283">
        <v>0.22559999999999999</v>
      </c>
      <c r="FK31" s="283">
        <v>0.16139999999999999</v>
      </c>
      <c r="FL31" s="283">
        <v>0.13250000000000001</v>
      </c>
      <c r="FM31" s="283">
        <v>0.11070000000000001</v>
      </c>
      <c r="FN31" s="283">
        <v>0.15540000000000001</v>
      </c>
      <c r="FO31" s="283">
        <v>0.19239999999999999</v>
      </c>
      <c r="FP31" s="283">
        <v>0.16569999999999999</v>
      </c>
      <c r="FQ31" s="283">
        <v>0.21579999999999999</v>
      </c>
      <c r="FR31" s="283">
        <v>0.19059999999999999</v>
      </c>
      <c r="FT31" s="283">
        <v>0.08</v>
      </c>
      <c r="FU31" s="283">
        <v>0.16</v>
      </c>
      <c r="FV31" s="283">
        <v>1.357</v>
      </c>
      <c r="FW31" s="283">
        <v>1.4341999999999999</v>
      </c>
      <c r="FX31" s="283">
        <v>0.67910000000000004</v>
      </c>
      <c r="FZ31" s="283">
        <v>2.0409000000000002</v>
      </c>
      <c r="GA31" s="283">
        <v>1.2209000000000001</v>
      </c>
      <c r="GB31" s="283">
        <v>0.2114</v>
      </c>
      <c r="GC31" s="283">
        <v>0.31769999999999998</v>
      </c>
      <c r="GD31" s="283">
        <v>0.1865</v>
      </c>
      <c r="GE31" s="283">
        <v>0.15570000000000001</v>
      </c>
      <c r="GF31" s="283">
        <v>0.2215</v>
      </c>
      <c r="GG31" s="283">
        <v>0.2747</v>
      </c>
      <c r="GH31" s="283">
        <v>0.1132</v>
      </c>
      <c r="GI31" s="283">
        <v>0.21940000000000001</v>
      </c>
      <c r="GJ31" s="283">
        <v>0.27560000000000001</v>
      </c>
      <c r="GL31" s="283">
        <v>0.1075</v>
      </c>
      <c r="GM31" s="283">
        <v>0.2258</v>
      </c>
    </row>
    <row r="32" spans="1:195">
      <c r="A32" s="71">
        <v>45322</v>
      </c>
      <c r="B32" s="283">
        <v>13.049899999999999</v>
      </c>
      <c r="C32" s="283">
        <v>12.861000000000001</v>
      </c>
      <c r="D32" s="283">
        <v>12.984400000000001</v>
      </c>
      <c r="E32" s="283">
        <v>12.804</v>
      </c>
      <c r="F32" s="283">
        <v>13.035600000000001</v>
      </c>
      <c r="G32" s="283">
        <v>12.941599999999999</v>
      </c>
      <c r="H32" s="283">
        <v>12.8736</v>
      </c>
      <c r="I32" s="283">
        <v>10.5962</v>
      </c>
      <c r="J32" s="283">
        <v>12.9458</v>
      </c>
      <c r="L32" s="283">
        <v>12.966799999999999</v>
      </c>
      <c r="M32" s="283">
        <v>13.116199999999999</v>
      </c>
      <c r="N32" s="283">
        <v>4.4284999999999997</v>
      </c>
      <c r="O32" s="283">
        <v>0.51770000000000005</v>
      </c>
      <c r="P32" s="283">
        <v>0.81810000000000005</v>
      </c>
      <c r="R32" s="283">
        <v>1.3767</v>
      </c>
      <c r="S32" s="283">
        <v>1.5521</v>
      </c>
      <c r="T32" s="283">
        <v>1.0479000000000001</v>
      </c>
      <c r="U32" s="283">
        <v>0.12230000000000001</v>
      </c>
      <c r="V32" s="283">
        <v>0.1787</v>
      </c>
      <c r="W32" s="283">
        <v>0.2366</v>
      </c>
      <c r="X32" s="283">
        <v>0.23630000000000001</v>
      </c>
      <c r="Y32" s="283">
        <v>0.2185</v>
      </c>
      <c r="Z32" s="283">
        <v>0.19850000000000001</v>
      </c>
      <c r="AA32" s="283">
        <v>0.25430000000000003</v>
      </c>
      <c r="AB32" s="283">
        <v>0.2586</v>
      </c>
      <c r="AD32" s="283">
        <v>0.1847</v>
      </c>
      <c r="AE32" s="283">
        <v>0.1666</v>
      </c>
      <c r="AF32" s="283">
        <v>5.2423000000000002</v>
      </c>
      <c r="AG32" s="283">
        <v>1.1456</v>
      </c>
      <c r="AH32" s="283">
        <v>0.46229999999999999</v>
      </c>
      <c r="AJ32" s="283">
        <v>1.7546999999999999</v>
      </c>
      <c r="AK32" s="283">
        <v>1.2518</v>
      </c>
      <c r="AL32" s="283">
        <v>1.0743</v>
      </c>
      <c r="AM32" s="283">
        <v>0.25629999999999997</v>
      </c>
      <c r="AN32" s="283">
        <v>0.1396</v>
      </c>
      <c r="AO32" s="283">
        <v>0.2049</v>
      </c>
      <c r="AP32" s="283">
        <v>0.22370000000000001</v>
      </c>
      <c r="AQ32" s="283">
        <v>0.3019</v>
      </c>
      <c r="AR32" s="283">
        <v>0.19489999999999999</v>
      </c>
      <c r="AS32" s="283">
        <v>0.19389999999999999</v>
      </c>
      <c r="AT32" s="283">
        <v>0.2591</v>
      </c>
      <c r="AV32" s="283">
        <v>0.1105</v>
      </c>
      <c r="AW32" s="283">
        <v>0.20699999999999999</v>
      </c>
      <c r="AX32" s="283">
        <v>7.8631000000000002</v>
      </c>
      <c r="AY32" s="283">
        <v>3.3784000000000001</v>
      </c>
      <c r="AZ32" s="283">
        <v>0.39029999999999998</v>
      </c>
      <c r="BB32" s="283">
        <v>0.73629999999999995</v>
      </c>
      <c r="BC32" s="283">
        <v>2.3168000000000002</v>
      </c>
      <c r="BD32" s="283">
        <v>1.29</v>
      </c>
      <c r="BE32" s="283">
        <v>0.52429999999999999</v>
      </c>
      <c r="BF32" s="283">
        <v>0.17449999999999999</v>
      </c>
      <c r="BG32" s="283">
        <v>0.1641</v>
      </c>
      <c r="BH32" s="283">
        <v>0.1552</v>
      </c>
      <c r="BI32" s="283">
        <v>0.44700000000000001</v>
      </c>
      <c r="BJ32" s="283">
        <v>7.9000000000000001E-2</v>
      </c>
      <c r="BK32" s="283">
        <v>0.1363</v>
      </c>
      <c r="BL32" s="283">
        <v>0.41510000000000002</v>
      </c>
      <c r="BN32" s="283">
        <v>0.18509999999999999</v>
      </c>
      <c r="BO32" s="283">
        <v>0.1792</v>
      </c>
      <c r="BQ32" s="283">
        <v>1.4750000000000001</v>
      </c>
      <c r="BR32" s="283">
        <v>1.0545</v>
      </c>
      <c r="BS32" s="283">
        <v>0.7258</v>
      </c>
      <c r="BU32" s="283">
        <v>1.7445999999999999</v>
      </c>
      <c r="BV32" s="283">
        <v>1.2514000000000001</v>
      </c>
      <c r="BW32" s="283">
        <v>0.44669999999999999</v>
      </c>
      <c r="BX32" s="283">
        <v>0.4168</v>
      </c>
      <c r="BY32" s="283">
        <v>0.34039999999999998</v>
      </c>
      <c r="BZ32" s="283">
        <v>0.30280000000000001</v>
      </c>
      <c r="CA32" s="283">
        <v>0.39529999999999998</v>
      </c>
      <c r="CB32" s="283">
        <v>0.46899999999999997</v>
      </c>
      <c r="CC32" s="283">
        <v>0.30599999999999999</v>
      </c>
      <c r="CD32" s="283">
        <v>0.40339999999999998</v>
      </c>
      <c r="CE32" s="283">
        <v>0.47289999999999999</v>
      </c>
      <c r="CG32" s="283">
        <v>0.23130000000000001</v>
      </c>
      <c r="CH32" s="283">
        <v>0.37790000000000001</v>
      </c>
      <c r="CI32" s="283">
        <v>1.1231</v>
      </c>
      <c r="CJ32" s="283">
        <v>1.1406000000000001</v>
      </c>
      <c r="CK32" s="283">
        <v>1.254</v>
      </c>
      <c r="CM32" s="283">
        <v>0.89849999999999997</v>
      </c>
      <c r="CN32" s="283">
        <v>0.95099999999999996</v>
      </c>
      <c r="CO32" s="283">
        <v>4.2709999999999999</v>
      </c>
      <c r="CP32" s="283">
        <v>3.7406999999999999</v>
      </c>
      <c r="CQ32" s="283">
        <v>3.2488999999999999</v>
      </c>
      <c r="CR32" s="283">
        <v>3.8028</v>
      </c>
      <c r="CS32" s="283">
        <v>3.2795000000000001</v>
      </c>
      <c r="CT32" s="283">
        <v>2.5909</v>
      </c>
      <c r="CU32" s="283">
        <v>3.2517999999999998</v>
      </c>
      <c r="CV32" s="283">
        <v>3.1293000000000002</v>
      </c>
      <c r="CW32" s="283">
        <v>3.4445000000000001</v>
      </c>
      <c r="CY32" s="283">
        <v>3.4828000000000001</v>
      </c>
      <c r="CZ32" s="283">
        <v>3.6219000000000001</v>
      </c>
      <c r="DA32" s="283">
        <v>1.1092</v>
      </c>
      <c r="DB32" s="283">
        <v>1.0052000000000001</v>
      </c>
      <c r="DC32" s="283">
        <v>1.0778000000000001</v>
      </c>
      <c r="DE32" s="283">
        <v>0.87680000000000002</v>
      </c>
      <c r="DF32" s="283">
        <v>0.95079999999999998</v>
      </c>
      <c r="DG32" s="283">
        <v>4.3647</v>
      </c>
      <c r="DH32" s="283">
        <v>3.4127000000000001</v>
      </c>
      <c r="DI32" s="283">
        <v>3.2385999999999999</v>
      </c>
      <c r="DJ32" s="283">
        <v>3.9348999999999998</v>
      </c>
      <c r="DK32" s="283">
        <v>3.3952</v>
      </c>
      <c r="DL32" s="283">
        <v>3.0047000000000001</v>
      </c>
      <c r="DM32" s="283">
        <v>3.4247999999999998</v>
      </c>
      <c r="DN32" s="283">
        <v>3.0804</v>
      </c>
      <c r="DO32" s="283">
        <v>3.5278999999999998</v>
      </c>
      <c r="DQ32" s="283">
        <v>3.5131000000000001</v>
      </c>
      <c r="DR32" s="283">
        <v>3.7105999999999999</v>
      </c>
      <c r="DS32" s="283">
        <v>1.0976999999999999</v>
      </c>
      <c r="DT32" s="283">
        <v>1.0253000000000001</v>
      </c>
      <c r="DU32" s="283">
        <v>1.0426</v>
      </c>
      <c r="DW32" s="283">
        <v>0.88160000000000005</v>
      </c>
      <c r="DX32" s="283">
        <v>0.98550000000000004</v>
      </c>
      <c r="DY32" s="283">
        <v>4.0571999999999999</v>
      </c>
      <c r="DZ32" s="283">
        <v>3.4643000000000002</v>
      </c>
      <c r="EA32" s="283">
        <v>3.2824</v>
      </c>
      <c r="EB32" s="283">
        <v>3.6962000000000002</v>
      </c>
      <c r="EC32" s="283">
        <v>3.379</v>
      </c>
      <c r="ED32" s="283">
        <v>3.1484000000000001</v>
      </c>
      <c r="EE32" s="283">
        <v>3.3624999999999998</v>
      </c>
      <c r="EF32" s="283">
        <v>3.05</v>
      </c>
      <c r="EG32" s="283">
        <v>3.6192000000000002</v>
      </c>
      <c r="EI32" s="283">
        <v>3.4594999999999998</v>
      </c>
      <c r="EJ32" s="283">
        <v>3.6722999999999999</v>
      </c>
      <c r="EL32" s="283">
        <v>1.3392999999999999</v>
      </c>
      <c r="EM32" s="283">
        <v>0.64680000000000004</v>
      </c>
      <c r="EN32" s="283">
        <v>0.80359999999999998</v>
      </c>
      <c r="EP32" s="283">
        <v>1.1915</v>
      </c>
      <c r="EQ32" s="283">
        <v>1.3253999999999999</v>
      </c>
      <c r="ER32" s="283">
        <v>0.2321</v>
      </c>
      <c r="ES32" s="283">
        <v>0.13039999999999999</v>
      </c>
      <c r="ET32" s="283">
        <v>0.17799999999999999</v>
      </c>
      <c r="EU32" s="283">
        <v>0.17330000000000001</v>
      </c>
      <c r="EV32" s="283">
        <v>0.2016</v>
      </c>
      <c r="EW32" s="283">
        <v>0.2215</v>
      </c>
      <c r="EX32" s="283">
        <v>0.184</v>
      </c>
      <c r="EY32" s="283">
        <v>0.17480000000000001</v>
      </c>
      <c r="EZ32" s="283">
        <v>0.22700000000000001</v>
      </c>
      <c r="FB32" s="283">
        <v>0.1467</v>
      </c>
      <c r="FC32" s="283">
        <v>0.17130000000000001</v>
      </c>
      <c r="FD32" s="283">
        <v>2.0308000000000002</v>
      </c>
      <c r="FE32" s="283">
        <v>1.0375000000000001</v>
      </c>
      <c r="FF32" s="283">
        <v>0.68540000000000001</v>
      </c>
      <c r="FH32" s="283">
        <v>2.7069999999999999</v>
      </c>
      <c r="FI32" s="283">
        <v>1.1915</v>
      </c>
      <c r="FJ32" s="283">
        <v>0.2283</v>
      </c>
      <c r="FK32" s="283">
        <v>0.1618</v>
      </c>
      <c r="FL32" s="283">
        <v>0.1331</v>
      </c>
      <c r="FM32" s="283">
        <v>0.1124</v>
      </c>
      <c r="FN32" s="283">
        <v>0.156</v>
      </c>
      <c r="FO32" s="283">
        <v>0.19420000000000001</v>
      </c>
      <c r="FP32" s="283">
        <v>0.1663</v>
      </c>
      <c r="FQ32" s="283">
        <v>0.2157</v>
      </c>
      <c r="FR32" s="283">
        <v>0.19120000000000001</v>
      </c>
      <c r="FT32" s="283">
        <v>7.9699999999999993E-2</v>
      </c>
      <c r="FU32" s="283">
        <v>0.1605</v>
      </c>
      <c r="FV32" s="283">
        <v>1.3583000000000001</v>
      </c>
      <c r="FW32" s="283">
        <v>1.4337</v>
      </c>
      <c r="FX32" s="283">
        <v>0.68210000000000004</v>
      </c>
      <c r="FZ32" s="283">
        <v>2.0213000000000001</v>
      </c>
      <c r="GA32" s="283">
        <v>1.2235</v>
      </c>
      <c r="GB32" s="283">
        <v>0.21129999999999999</v>
      </c>
      <c r="GC32" s="283">
        <v>0.31740000000000002</v>
      </c>
      <c r="GD32" s="283">
        <v>0.18720000000000001</v>
      </c>
      <c r="GE32" s="283">
        <v>0.15559999999999999</v>
      </c>
      <c r="GF32" s="283">
        <v>0.22140000000000001</v>
      </c>
      <c r="GG32" s="283">
        <v>0.27439999999999998</v>
      </c>
      <c r="GH32" s="283">
        <v>0.1132</v>
      </c>
      <c r="GI32" s="283">
        <v>0.21929999999999999</v>
      </c>
      <c r="GJ32" s="283">
        <v>0.27610000000000001</v>
      </c>
      <c r="GL32" s="283">
        <v>0.1085</v>
      </c>
      <c r="GM32" s="283">
        <v>0.22570000000000001</v>
      </c>
    </row>
    <row r="33" spans="1:195">
      <c r="A33" s="71">
        <v>45323</v>
      </c>
      <c r="B33" s="283">
        <v>12.95</v>
      </c>
      <c r="C33" s="283">
        <v>12.872</v>
      </c>
      <c r="D33" s="283">
        <v>13.007099999999999</v>
      </c>
      <c r="E33" s="283">
        <v>12.8132</v>
      </c>
      <c r="F33" s="283">
        <v>13.0541</v>
      </c>
      <c r="G33" s="283">
        <v>12.975199999999999</v>
      </c>
      <c r="H33" s="283">
        <v>12.8971</v>
      </c>
      <c r="I33" s="283">
        <v>10.589499999999999</v>
      </c>
      <c r="J33" s="283">
        <v>12.9718</v>
      </c>
      <c r="L33" s="283">
        <v>12.9702</v>
      </c>
      <c r="M33" s="283">
        <v>13.1196</v>
      </c>
      <c r="N33" s="283">
        <v>4.4713000000000003</v>
      </c>
      <c r="O33" s="283">
        <v>0.52880000000000005</v>
      </c>
      <c r="P33" s="283">
        <v>0.82909999999999995</v>
      </c>
      <c r="R33" s="283">
        <v>1.3858999999999999</v>
      </c>
      <c r="S33" s="283">
        <v>1.5431999999999999</v>
      </c>
      <c r="T33" s="283">
        <v>1.0524</v>
      </c>
      <c r="U33" s="283">
        <v>0.12470000000000001</v>
      </c>
      <c r="V33" s="283">
        <v>0.18090000000000001</v>
      </c>
      <c r="W33" s="283">
        <v>0.2354</v>
      </c>
      <c r="X33" s="283">
        <v>0.23580000000000001</v>
      </c>
      <c r="Y33" s="283">
        <v>0.21820000000000001</v>
      </c>
      <c r="Z33" s="283">
        <v>0.19819999999999999</v>
      </c>
      <c r="AA33" s="283">
        <v>0.25469999999999998</v>
      </c>
      <c r="AB33" s="283">
        <v>0.25609999999999999</v>
      </c>
      <c r="AD33" s="283">
        <v>0.18379999999999999</v>
      </c>
      <c r="AE33" s="283">
        <v>0.16589999999999999</v>
      </c>
      <c r="AF33" s="283">
        <v>5.1966000000000001</v>
      </c>
      <c r="AG33" s="283">
        <v>1.1454</v>
      </c>
      <c r="AH33" s="283">
        <v>0.4582</v>
      </c>
      <c r="AJ33" s="283">
        <v>1.7541</v>
      </c>
      <c r="AK33" s="283">
        <v>1.2464999999999999</v>
      </c>
      <c r="AL33" s="283">
        <v>1.0765</v>
      </c>
      <c r="AM33" s="283">
        <v>0.25740000000000002</v>
      </c>
      <c r="AN33" s="283">
        <v>0.14000000000000001</v>
      </c>
      <c r="AO33" s="283">
        <v>0.2072</v>
      </c>
      <c r="AP33" s="283">
        <v>0.22470000000000001</v>
      </c>
      <c r="AQ33" s="283">
        <v>0.30549999999999999</v>
      </c>
      <c r="AR33" s="283">
        <v>0.1953</v>
      </c>
      <c r="AS33" s="283">
        <v>0.1943</v>
      </c>
      <c r="AT33" s="283">
        <v>0.25879999999999997</v>
      </c>
      <c r="AV33" s="283">
        <v>0.1108</v>
      </c>
      <c r="AW33" s="283">
        <v>0.20760000000000001</v>
      </c>
      <c r="AX33" s="283">
        <v>7.8250000000000002</v>
      </c>
      <c r="AY33" s="283">
        <v>3.3763999999999998</v>
      </c>
      <c r="AZ33" s="283">
        <v>0.39119999999999999</v>
      </c>
      <c r="BB33" s="283">
        <v>0.73719999999999997</v>
      </c>
      <c r="BC33" s="283">
        <v>2.3209</v>
      </c>
      <c r="BD33" s="283">
        <v>1.2878000000000001</v>
      </c>
      <c r="BE33" s="283">
        <v>0.52590000000000003</v>
      </c>
      <c r="BF33" s="283">
        <v>0.17530000000000001</v>
      </c>
      <c r="BG33" s="283">
        <v>0.1646</v>
      </c>
      <c r="BH33" s="283">
        <v>0.15579999999999999</v>
      </c>
      <c r="BI33" s="283">
        <v>0.44819999999999999</v>
      </c>
      <c r="BJ33" s="283">
        <v>7.9200000000000007E-2</v>
      </c>
      <c r="BK33" s="283">
        <v>0.1366</v>
      </c>
      <c r="BL33" s="283">
        <v>0.4168</v>
      </c>
      <c r="BN33" s="283">
        <v>0.1852</v>
      </c>
      <c r="BO33" s="283">
        <v>0.17960000000000001</v>
      </c>
      <c r="BQ33" s="283">
        <v>1.4846999999999999</v>
      </c>
      <c r="BR33" s="283">
        <v>1.0593999999999999</v>
      </c>
      <c r="BS33" s="283">
        <v>0.73170000000000002</v>
      </c>
      <c r="BU33" s="283">
        <v>1.7447999999999999</v>
      </c>
      <c r="BV33" s="283">
        <v>1.2524</v>
      </c>
      <c r="BW33" s="283">
        <v>0.44879999999999998</v>
      </c>
      <c r="BX33" s="283">
        <v>0.41810000000000003</v>
      </c>
      <c r="BY33" s="283">
        <v>0.34250000000000003</v>
      </c>
      <c r="BZ33" s="283">
        <v>0.30230000000000001</v>
      </c>
      <c r="CA33" s="283">
        <v>0.39460000000000001</v>
      </c>
      <c r="CB33" s="283">
        <v>0.46800000000000003</v>
      </c>
      <c r="CC33" s="283">
        <v>0.30480000000000002</v>
      </c>
      <c r="CD33" s="283">
        <v>0.40279999999999999</v>
      </c>
      <c r="CE33" s="283">
        <v>0.47299999999999998</v>
      </c>
      <c r="CG33" s="283">
        <v>0.23089999999999999</v>
      </c>
      <c r="CH33" s="283">
        <v>0.37769999999999998</v>
      </c>
      <c r="CI33" s="283">
        <v>1.0989</v>
      </c>
      <c r="CJ33" s="283">
        <v>1.1248</v>
      </c>
      <c r="CK33" s="283">
        <v>1.232</v>
      </c>
      <c r="CM33" s="283">
        <v>0.90529999999999999</v>
      </c>
      <c r="CN33" s="283">
        <v>0.94640000000000002</v>
      </c>
      <c r="CO33" s="283">
        <v>4.2702999999999998</v>
      </c>
      <c r="CP33" s="283">
        <v>3.7158000000000002</v>
      </c>
      <c r="CQ33" s="283">
        <v>3.2685</v>
      </c>
      <c r="CR33" s="283">
        <v>3.8860000000000001</v>
      </c>
      <c r="CS33" s="283">
        <v>3.3035000000000001</v>
      </c>
      <c r="CT33" s="283">
        <v>2.6528999999999998</v>
      </c>
      <c r="CU33" s="283">
        <v>3.3132999999999999</v>
      </c>
      <c r="CV33" s="283">
        <v>3.1751</v>
      </c>
      <c r="CW33" s="283">
        <v>3.4098000000000002</v>
      </c>
      <c r="CY33" s="283">
        <v>3.5072999999999999</v>
      </c>
      <c r="CZ33" s="283">
        <v>3.6031</v>
      </c>
      <c r="DA33" s="283">
        <v>1.0980000000000001</v>
      </c>
      <c r="DB33" s="283">
        <v>1.0098</v>
      </c>
      <c r="DC33" s="283">
        <v>1.0907</v>
      </c>
      <c r="DE33" s="283">
        <v>0.89049999999999996</v>
      </c>
      <c r="DF33" s="283">
        <v>0.95</v>
      </c>
      <c r="DG33" s="283">
        <v>4.3476999999999997</v>
      </c>
      <c r="DH33" s="283">
        <v>3.4645000000000001</v>
      </c>
      <c r="DI33" s="283">
        <v>3.3041999999999998</v>
      </c>
      <c r="DJ33" s="283">
        <v>3.9597000000000002</v>
      </c>
      <c r="DK33" s="283">
        <v>3.4308000000000001</v>
      </c>
      <c r="DL33" s="283">
        <v>3.0293000000000001</v>
      </c>
      <c r="DM33" s="283">
        <v>3.4620000000000002</v>
      </c>
      <c r="DN33" s="283">
        <v>3.1549999999999998</v>
      </c>
      <c r="DO33" s="283">
        <v>3.5339</v>
      </c>
      <c r="DQ33" s="283">
        <v>3.5430999999999999</v>
      </c>
      <c r="DR33" s="283">
        <v>3.7198000000000002</v>
      </c>
      <c r="DS33" s="283">
        <v>1.0898000000000001</v>
      </c>
      <c r="DT33" s="283">
        <v>1.0202</v>
      </c>
      <c r="DU33" s="283">
        <v>1.0488999999999999</v>
      </c>
      <c r="DW33" s="283">
        <v>0.89170000000000005</v>
      </c>
      <c r="DX33" s="283">
        <v>0.98980000000000001</v>
      </c>
      <c r="DY33" s="283">
        <v>4.1078000000000001</v>
      </c>
      <c r="DZ33" s="283">
        <v>3.5476000000000001</v>
      </c>
      <c r="EA33" s="283">
        <v>3.3845999999999998</v>
      </c>
      <c r="EB33" s="283">
        <v>3.7694000000000001</v>
      </c>
      <c r="EC33" s="283">
        <v>3.4773999999999998</v>
      </c>
      <c r="ED33" s="283">
        <v>3.2269000000000001</v>
      </c>
      <c r="EE33" s="283">
        <v>3.4249999999999998</v>
      </c>
      <c r="EF33" s="283">
        <v>3.1471</v>
      </c>
      <c r="EG33" s="283">
        <v>3.6880999999999999</v>
      </c>
      <c r="EI33" s="283">
        <v>3.5293999999999999</v>
      </c>
      <c r="EJ33" s="283">
        <v>3.7262</v>
      </c>
      <c r="EL33" s="283">
        <v>1.3544</v>
      </c>
      <c r="EM33" s="283">
        <v>0.65500000000000003</v>
      </c>
      <c r="EN33" s="283">
        <v>0.81830000000000003</v>
      </c>
      <c r="EP33" s="283">
        <v>1.1963999999999999</v>
      </c>
      <c r="EQ33" s="283">
        <v>1.3245</v>
      </c>
      <c r="ER33" s="283">
        <v>0.23269999999999999</v>
      </c>
      <c r="ES33" s="283">
        <v>0.13159999999999999</v>
      </c>
      <c r="ET33" s="283">
        <v>0.18010000000000001</v>
      </c>
      <c r="EU33" s="283">
        <v>0.17180000000000001</v>
      </c>
      <c r="EV33" s="283">
        <v>0.2009</v>
      </c>
      <c r="EW33" s="283">
        <v>0.22009999999999999</v>
      </c>
      <c r="EX33" s="283">
        <v>0.1825</v>
      </c>
      <c r="EY33" s="283">
        <v>0.17480000000000001</v>
      </c>
      <c r="EZ33" s="283">
        <v>0.22589999999999999</v>
      </c>
      <c r="FB33" s="283">
        <v>0.14610000000000001</v>
      </c>
      <c r="FC33" s="283">
        <v>0.1706</v>
      </c>
      <c r="FD33" s="283">
        <v>2.0133000000000001</v>
      </c>
      <c r="FE33" s="283">
        <v>1.0374000000000001</v>
      </c>
      <c r="FF33" s="283">
        <v>0.68379999999999996</v>
      </c>
      <c r="FH33" s="283">
        <v>2.7078000000000002</v>
      </c>
      <c r="FI33" s="283">
        <v>1.1915</v>
      </c>
      <c r="FJ33" s="283">
        <v>0.2288</v>
      </c>
      <c r="FK33" s="283">
        <v>0.16170000000000001</v>
      </c>
      <c r="FL33" s="283">
        <v>0.13300000000000001</v>
      </c>
      <c r="FM33" s="283">
        <v>0.1137</v>
      </c>
      <c r="FN33" s="283">
        <v>0.15579999999999999</v>
      </c>
      <c r="FO33" s="283">
        <v>0.19450000000000001</v>
      </c>
      <c r="FP33" s="283">
        <v>0.16619999999999999</v>
      </c>
      <c r="FQ33" s="283">
        <v>0.21560000000000001</v>
      </c>
      <c r="FR33" s="283">
        <v>0.192</v>
      </c>
      <c r="FT33" s="283">
        <v>7.9600000000000004E-2</v>
      </c>
      <c r="FU33" s="283">
        <v>0.16109999999999999</v>
      </c>
      <c r="FV33" s="283">
        <v>1.3712</v>
      </c>
      <c r="FW33" s="283">
        <v>1.4367000000000001</v>
      </c>
      <c r="FX33" s="283">
        <v>0.68479999999999996</v>
      </c>
      <c r="FZ33" s="283">
        <v>2.0114000000000001</v>
      </c>
      <c r="GA33" s="283">
        <v>1.2269000000000001</v>
      </c>
      <c r="GB33" s="283">
        <v>0.2132</v>
      </c>
      <c r="GC33" s="283">
        <v>0.31809999999999999</v>
      </c>
      <c r="GD33" s="283">
        <v>0.18779999999999999</v>
      </c>
      <c r="GE33" s="283">
        <v>0.1555</v>
      </c>
      <c r="GF33" s="283">
        <v>0.22140000000000001</v>
      </c>
      <c r="GG33" s="283">
        <v>0.27429999999999999</v>
      </c>
      <c r="GH33" s="283">
        <v>0.11310000000000001</v>
      </c>
      <c r="GI33" s="283">
        <v>0.21859999999999999</v>
      </c>
      <c r="GJ33" s="283">
        <v>0.27679999999999999</v>
      </c>
      <c r="GL33" s="283">
        <v>0.1087</v>
      </c>
      <c r="GM33" s="283">
        <v>0.22559999999999999</v>
      </c>
    </row>
    <row r="34" spans="1:195">
      <c r="A34" s="71">
        <v>45324</v>
      </c>
      <c r="B34" s="283">
        <v>13.1213</v>
      </c>
      <c r="C34" s="283">
        <v>12.916399999999999</v>
      </c>
      <c r="D34" s="283">
        <v>13.0776</v>
      </c>
      <c r="E34" s="283">
        <v>12.866899999999999</v>
      </c>
      <c r="F34" s="283">
        <v>13.1053</v>
      </c>
      <c r="G34" s="283">
        <v>13.0138</v>
      </c>
      <c r="H34" s="283">
        <v>12.960900000000001</v>
      </c>
      <c r="I34" s="283">
        <v>10.7364</v>
      </c>
      <c r="J34" s="283">
        <v>13.025600000000001</v>
      </c>
      <c r="L34" s="283">
        <v>13.0197</v>
      </c>
      <c r="M34" s="283">
        <v>13.175000000000001</v>
      </c>
      <c r="N34" s="283">
        <v>4.5159000000000002</v>
      </c>
      <c r="O34" s="283">
        <v>0.53249999999999997</v>
      </c>
      <c r="P34" s="283">
        <v>0.82169999999999999</v>
      </c>
      <c r="R34" s="283">
        <v>1.3829</v>
      </c>
      <c r="S34" s="283">
        <v>1.55</v>
      </c>
      <c r="T34" s="283">
        <v>1.0887</v>
      </c>
      <c r="U34" s="283">
        <v>0.1293</v>
      </c>
      <c r="V34" s="283">
        <v>0.1862</v>
      </c>
      <c r="W34" s="283">
        <v>0.24110000000000001</v>
      </c>
      <c r="X34" s="283">
        <v>0.2429</v>
      </c>
      <c r="Y34" s="283">
        <v>0.2266</v>
      </c>
      <c r="Z34" s="283">
        <v>0.20449999999999999</v>
      </c>
      <c r="AA34" s="283">
        <v>0.2601</v>
      </c>
      <c r="AB34" s="283">
        <v>0.26369999999999999</v>
      </c>
      <c r="AD34" s="283">
        <v>0.18809999999999999</v>
      </c>
      <c r="AE34" s="283">
        <v>0.1701</v>
      </c>
      <c r="AF34" s="283">
        <v>5.1661000000000001</v>
      </c>
      <c r="AG34" s="283">
        <v>1.1422000000000001</v>
      </c>
      <c r="AH34" s="283">
        <v>0.45569999999999999</v>
      </c>
      <c r="AJ34" s="283">
        <v>1.7488999999999999</v>
      </c>
      <c r="AK34" s="283">
        <v>1.24</v>
      </c>
      <c r="AL34" s="283">
        <v>1.0889</v>
      </c>
      <c r="AM34" s="283">
        <v>0.26</v>
      </c>
      <c r="AN34" s="283">
        <v>0.14130000000000001</v>
      </c>
      <c r="AO34" s="283">
        <v>0.21079999999999999</v>
      </c>
      <c r="AP34" s="283">
        <v>0.2276</v>
      </c>
      <c r="AQ34" s="283">
        <v>0.31</v>
      </c>
      <c r="AR34" s="283">
        <v>0.1981</v>
      </c>
      <c r="AS34" s="283">
        <v>0.19650000000000001</v>
      </c>
      <c r="AT34" s="283">
        <v>0.26140000000000002</v>
      </c>
      <c r="AV34" s="283">
        <v>0.1124</v>
      </c>
      <c r="AW34" s="283">
        <v>0.21079999999999999</v>
      </c>
      <c r="AX34" s="283">
        <v>7.8507999999999996</v>
      </c>
      <c r="AY34" s="283">
        <v>3.3694999999999999</v>
      </c>
      <c r="AZ34" s="283">
        <v>0.3916</v>
      </c>
      <c r="BB34" s="283">
        <v>0.73709999999999998</v>
      </c>
      <c r="BC34" s="283">
        <v>2.3184999999999998</v>
      </c>
      <c r="BD34" s="283">
        <v>1.2985</v>
      </c>
      <c r="BE34" s="283">
        <v>0.52890000000000004</v>
      </c>
      <c r="BF34" s="283">
        <v>0.1767</v>
      </c>
      <c r="BG34" s="283">
        <v>0.16539999999999999</v>
      </c>
      <c r="BH34" s="283">
        <v>0.157</v>
      </c>
      <c r="BI34" s="283">
        <v>0.4511</v>
      </c>
      <c r="BJ34" s="283">
        <v>7.9699999999999993E-2</v>
      </c>
      <c r="BK34" s="283">
        <v>0.13750000000000001</v>
      </c>
      <c r="BL34" s="283">
        <v>0.41949999999999998</v>
      </c>
      <c r="BN34" s="283">
        <v>0.18659999999999999</v>
      </c>
      <c r="BO34" s="283">
        <v>0.18090000000000001</v>
      </c>
      <c r="BQ34" s="283">
        <v>1.4974000000000001</v>
      </c>
      <c r="BR34" s="283">
        <v>1.0619000000000001</v>
      </c>
      <c r="BS34" s="283">
        <v>0.73470000000000002</v>
      </c>
      <c r="BU34" s="283">
        <v>1.7443</v>
      </c>
      <c r="BV34" s="283">
        <v>1.2531000000000001</v>
      </c>
      <c r="BW34" s="283">
        <v>0.45400000000000001</v>
      </c>
      <c r="BX34" s="283">
        <v>0.41930000000000001</v>
      </c>
      <c r="BY34" s="283">
        <v>0.34460000000000002</v>
      </c>
      <c r="BZ34" s="283">
        <v>0.30320000000000003</v>
      </c>
      <c r="CA34" s="283">
        <v>0.39489999999999997</v>
      </c>
      <c r="CB34" s="283">
        <v>0.46899999999999997</v>
      </c>
      <c r="CC34" s="283">
        <v>0.30509999999999998</v>
      </c>
      <c r="CD34" s="283">
        <v>0.4032</v>
      </c>
      <c r="CE34" s="283">
        <v>0.47370000000000001</v>
      </c>
      <c r="CG34" s="283">
        <v>0.2311</v>
      </c>
      <c r="CH34" s="283">
        <v>0.378</v>
      </c>
      <c r="CI34" s="283">
        <v>1.1053999999999999</v>
      </c>
      <c r="CJ34" s="283">
        <v>0.97150000000000003</v>
      </c>
      <c r="CK34" s="283">
        <v>0.92520000000000002</v>
      </c>
      <c r="CM34" s="283">
        <v>0.81689999999999996</v>
      </c>
      <c r="CN34" s="283">
        <v>1.0613999999999999</v>
      </c>
      <c r="CO34" s="283">
        <v>5.2481999999999998</v>
      </c>
      <c r="CP34" s="283">
        <v>4.1134000000000004</v>
      </c>
      <c r="CQ34" s="283">
        <v>3.7147999999999999</v>
      </c>
      <c r="CR34" s="283">
        <v>4.7477</v>
      </c>
      <c r="CS34" s="283">
        <v>4.2342000000000004</v>
      </c>
      <c r="CT34" s="283">
        <v>4.0149999999999997</v>
      </c>
      <c r="CU34" s="283">
        <v>4.1672000000000002</v>
      </c>
      <c r="CV34" s="283">
        <v>3.6482999999999999</v>
      </c>
      <c r="CW34" s="283">
        <v>4.4303999999999997</v>
      </c>
      <c r="CY34" s="283">
        <v>4.4657999999999998</v>
      </c>
      <c r="CZ34" s="283">
        <v>4.1740000000000004</v>
      </c>
      <c r="DA34" s="283">
        <v>1.1372</v>
      </c>
      <c r="DB34" s="283">
        <v>0.98180000000000001</v>
      </c>
      <c r="DC34" s="283">
        <v>1.0324</v>
      </c>
      <c r="DE34" s="283">
        <v>0.86460000000000004</v>
      </c>
      <c r="DF34" s="283">
        <v>0.94159999999999999</v>
      </c>
      <c r="DG34" s="283">
        <v>4.6745000000000001</v>
      </c>
      <c r="DH34" s="283">
        <v>3.6610999999999998</v>
      </c>
      <c r="DI34" s="283">
        <v>3.4925999999999999</v>
      </c>
      <c r="DJ34" s="283">
        <v>4.1106999999999996</v>
      </c>
      <c r="DK34" s="283">
        <v>3.7290999999999999</v>
      </c>
      <c r="DL34" s="283">
        <v>3.383</v>
      </c>
      <c r="DM34" s="283">
        <v>3.8149999999999999</v>
      </c>
      <c r="DN34" s="283">
        <v>3.4289000000000001</v>
      </c>
      <c r="DO34" s="283">
        <v>3.7774999999999999</v>
      </c>
      <c r="DQ34" s="283">
        <v>3.9661</v>
      </c>
      <c r="DR34" s="283">
        <v>4.0117000000000003</v>
      </c>
      <c r="DS34" s="283">
        <v>1.1121000000000001</v>
      </c>
      <c r="DT34" s="283">
        <v>1.0091000000000001</v>
      </c>
      <c r="DU34" s="283">
        <v>1.0318000000000001</v>
      </c>
      <c r="DW34" s="283">
        <v>0.89070000000000005</v>
      </c>
      <c r="DX34" s="283">
        <v>0.98060000000000003</v>
      </c>
      <c r="DY34" s="283">
        <v>4.3179999999999996</v>
      </c>
      <c r="DZ34" s="283">
        <v>3.6937000000000002</v>
      </c>
      <c r="EA34" s="283">
        <v>3.5095999999999998</v>
      </c>
      <c r="EB34" s="283">
        <v>3.8826999999999998</v>
      </c>
      <c r="EC34" s="283">
        <v>3.6602999999999999</v>
      </c>
      <c r="ED34" s="283">
        <v>3.4015</v>
      </c>
      <c r="EE34" s="283">
        <v>3.6288</v>
      </c>
      <c r="EF34" s="283">
        <v>3.3569</v>
      </c>
      <c r="EG34" s="283">
        <v>3.8319000000000001</v>
      </c>
      <c r="EI34" s="283">
        <v>3.7688000000000001</v>
      </c>
      <c r="EJ34" s="283">
        <v>3.9077000000000002</v>
      </c>
      <c r="EL34" s="283">
        <v>1.3815</v>
      </c>
      <c r="EM34" s="283">
        <v>0.66269999999999996</v>
      </c>
      <c r="EN34" s="283">
        <v>0.82650000000000001</v>
      </c>
      <c r="EP34" s="283">
        <v>1.1958</v>
      </c>
      <c r="EQ34" s="283">
        <v>1.3287</v>
      </c>
      <c r="ER34" s="283">
        <v>0.23749999999999999</v>
      </c>
      <c r="ES34" s="283">
        <v>0.13320000000000001</v>
      </c>
      <c r="ET34" s="283">
        <v>0.18190000000000001</v>
      </c>
      <c r="EU34" s="283">
        <v>0.1719</v>
      </c>
      <c r="EV34" s="283">
        <v>0.20100000000000001</v>
      </c>
      <c r="EW34" s="283">
        <v>0.22009999999999999</v>
      </c>
      <c r="EX34" s="283">
        <v>0.18260000000000001</v>
      </c>
      <c r="EY34" s="283">
        <v>0.1749</v>
      </c>
      <c r="EZ34" s="283">
        <v>0.22600000000000001</v>
      </c>
      <c r="FB34" s="283">
        <v>0.14630000000000001</v>
      </c>
      <c r="FC34" s="283">
        <v>0.1701</v>
      </c>
      <c r="FD34" s="283">
        <v>2.0026999999999999</v>
      </c>
      <c r="FE34" s="283">
        <v>1.0375000000000001</v>
      </c>
      <c r="FF34" s="283">
        <v>0.68279999999999996</v>
      </c>
      <c r="FH34" s="283">
        <v>2.7</v>
      </c>
      <c r="FI34" s="283">
        <v>1.1917</v>
      </c>
      <c r="FJ34" s="283">
        <v>0.23130000000000001</v>
      </c>
      <c r="FK34" s="283">
        <v>0.16209999999999999</v>
      </c>
      <c r="FL34" s="283">
        <v>0.1336</v>
      </c>
      <c r="FM34" s="283">
        <v>0.11550000000000001</v>
      </c>
      <c r="FN34" s="283">
        <v>0.15629999999999999</v>
      </c>
      <c r="FO34" s="283">
        <v>0.19570000000000001</v>
      </c>
      <c r="FP34" s="283">
        <v>0.16669999999999999</v>
      </c>
      <c r="FQ34" s="283">
        <v>0.2162</v>
      </c>
      <c r="FR34" s="283">
        <v>0.1925</v>
      </c>
      <c r="FT34" s="283">
        <v>8.0100000000000005E-2</v>
      </c>
      <c r="FU34" s="283">
        <v>0.1615</v>
      </c>
      <c r="FV34" s="283">
        <v>1.3754</v>
      </c>
      <c r="FW34" s="283">
        <v>1.4360999999999999</v>
      </c>
      <c r="FX34" s="283">
        <v>0.68569999999999998</v>
      </c>
      <c r="FZ34" s="283">
        <v>2.0135000000000001</v>
      </c>
      <c r="GA34" s="283">
        <v>1.2255</v>
      </c>
      <c r="GB34" s="283">
        <v>0.2137</v>
      </c>
      <c r="GC34" s="283">
        <v>0.31780000000000003</v>
      </c>
      <c r="GD34" s="283">
        <v>0.18840000000000001</v>
      </c>
      <c r="GE34" s="283">
        <v>0.15540000000000001</v>
      </c>
      <c r="GF34" s="283">
        <v>0.2213</v>
      </c>
      <c r="GG34" s="283">
        <v>0.27479999999999999</v>
      </c>
      <c r="GH34" s="283">
        <v>0.11310000000000001</v>
      </c>
      <c r="GI34" s="283">
        <v>0.2185</v>
      </c>
      <c r="GJ34" s="283">
        <v>0.27729999999999999</v>
      </c>
      <c r="GL34" s="283">
        <v>0.1085</v>
      </c>
      <c r="GM34" s="283">
        <v>0.2263</v>
      </c>
    </row>
    <row r="35" spans="1:195">
      <c r="A35" s="71">
        <v>45325</v>
      </c>
      <c r="B35" s="283">
        <v>13.125500000000001</v>
      </c>
      <c r="C35" s="283">
        <v>12.9114</v>
      </c>
      <c r="D35" s="283">
        <v>13.091900000000001</v>
      </c>
      <c r="E35" s="283">
        <v>12.8728</v>
      </c>
      <c r="F35" s="283">
        <v>13.099399999999999</v>
      </c>
      <c r="G35" s="283">
        <v>13.073399999999999</v>
      </c>
      <c r="H35" s="283">
        <v>12.9567</v>
      </c>
      <c r="I35" s="283">
        <v>10.6592</v>
      </c>
      <c r="J35" s="283">
        <v>13.0205</v>
      </c>
      <c r="L35" s="283">
        <v>13.039</v>
      </c>
      <c r="M35" s="283">
        <v>13.1884</v>
      </c>
      <c r="N35" s="283">
        <v>4.5446999999999997</v>
      </c>
      <c r="O35" s="283">
        <v>0.54820000000000002</v>
      </c>
      <c r="P35" s="283">
        <v>0.83450000000000002</v>
      </c>
      <c r="R35" s="283">
        <v>1.4045000000000001</v>
      </c>
      <c r="S35" s="283">
        <v>1.5459000000000001</v>
      </c>
      <c r="T35" s="283">
        <v>1.1079000000000001</v>
      </c>
      <c r="U35" s="283">
        <v>0.1366</v>
      </c>
      <c r="V35" s="283">
        <v>0.19420000000000001</v>
      </c>
      <c r="W35" s="283">
        <v>0.24379999999999999</v>
      </c>
      <c r="X35" s="283">
        <v>0.24909999999999999</v>
      </c>
      <c r="Y35" s="283">
        <v>0.23269999999999999</v>
      </c>
      <c r="Z35" s="283">
        <v>0.21029999999999999</v>
      </c>
      <c r="AA35" s="283">
        <v>0.26889999999999997</v>
      </c>
      <c r="AB35" s="283">
        <v>0.26819999999999999</v>
      </c>
      <c r="AD35" s="283">
        <v>0.19139999999999999</v>
      </c>
      <c r="AE35" s="283">
        <v>0.17349999999999999</v>
      </c>
      <c r="AF35" s="283">
        <v>5.1001000000000003</v>
      </c>
      <c r="AG35" s="283">
        <v>1.1422000000000001</v>
      </c>
      <c r="AH35" s="283">
        <v>0.45469999999999999</v>
      </c>
      <c r="AJ35" s="283">
        <v>1.7444999999999999</v>
      </c>
      <c r="AK35" s="283">
        <v>1.2403</v>
      </c>
      <c r="AL35" s="283">
        <v>1.1158999999999999</v>
      </c>
      <c r="AM35" s="283">
        <v>0.26850000000000002</v>
      </c>
      <c r="AN35" s="283">
        <v>0.1462</v>
      </c>
      <c r="AO35" s="283">
        <v>0.21879999999999999</v>
      </c>
      <c r="AP35" s="283">
        <v>0.23499999999999999</v>
      </c>
      <c r="AQ35" s="283">
        <v>0.3216</v>
      </c>
      <c r="AR35" s="283">
        <v>0.20449999999999999</v>
      </c>
      <c r="AS35" s="283">
        <v>0.20300000000000001</v>
      </c>
      <c r="AT35" s="283">
        <v>0.27010000000000001</v>
      </c>
      <c r="AV35" s="283">
        <v>0.1163</v>
      </c>
      <c r="AW35" s="283">
        <v>0.2177</v>
      </c>
      <c r="AX35" s="283">
        <v>7.8028000000000004</v>
      </c>
      <c r="AY35" s="283">
        <v>3.3496999999999999</v>
      </c>
      <c r="AZ35" s="283">
        <v>0.39179999999999998</v>
      </c>
      <c r="BB35" s="283">
        <v>0.73540000000000005</v>
      </c>
      <c r="BC35" s="283">
        <v>2.3233000000000001</v>
      </c>
      <c r="BD35" s="283">
        <v>1.3265</v>
      </c>
      <c r="BE35" s="283">
        <v>0.53920000000000001</v>
      </c>
      <c r="BF35" s="283">
        <v>0.18110000000000001</v>
      </c>
      <c r="BG35" s="283">
        <v>0.17</v>
      </c>
      <c r="BH35" s="283">
        <v>0.161</v>
      </c>
      <c r="BI35" s="283">
        <v>0.46229999999999999</v>
      </c>
      <c r="BJ35" s="283">
        <v>8.1699999999999995E-2</v>
      </c>
      <c r="BK35" s="283">
        <v>0.14080000000000001</v>
      </c>
      <c r="BL35" s="283">
        <v>0.42970000000000003</v>
      </c>
      <c r="BN35" s="283">
        <v>0.19139999999999999</v>
      </c>
      <c r="BO35" s="283">
        <v>0.18490000000000001</v>
      </c>
      <c r="BQ35" s="283">
        <v>1.5269999999999999</v>
      </c>
      <c r="BR35" s="283">
        <v>1.0669999999999999</v>
      </c>
      <c r="BS35" s="283">
        <v>0.73980000000000001</v>
      </c>
      <c r="BU35" s="283">
        <v>1.75</v>
      </c>
      <c r="BV35" s="283">
        <v>1.2541</v>
      </c>
      <c r="BW35" s="283">
        <v>0.46460000000000001</v>
      </c>
      <c r="BX35" s="283">
        <v>0.42259999999999998</v>
      </c>
      <c r="BY35" s="283">
        <v>0.34849999999999998</v>
      </c>
      <c r="BZ35" s="283">
        <v>0.30430000000000001</v>
      </c>
      <c r="CA35" s="283">
        <v>0.39610000000000001</v>
      </c>
      <c r="CB35" s="283">
        <v>0.47099999999999997</v>
      </c>
      <c r="CC35" s="283">
        <v>0.30730000000000002</v>
      </c>
      <c r="CD35" s="283">
        <v>0.40350000000000003</v>
      </c>
      <c r="CE35" s="283">
        <v>0.4758</v>
      </c>
      <c r="CG35" s="283">
        <v>0.2306</v>
      </c>
      <c r="CH35" s="283">
        <v>0.37940000000000002</v>
      </c>
      <c r="CI35" s="283">
        <v>1.0694999999999999</v>
      </c>
      <c r="CJ35" s="283">
        <v>1.0024</v>
      </c>
      <c r="CK35" s="283">
        <v>0.9728</v>
      </c>
      <c r="CM35" s="283">
        <v>0.87480000000000002</v>
      </c>
      <c r="CN35" s="283">
        <v>1.0387</v>
      </c>
      <c r="CO35" s="283">
        <v>5.6351000000000004</v>
      </c>
      <c r="CP35" s="283">
        <v>5.0265000000000004</v>
      </c>
      <c r="CQ35" s="283">
        <v>4.6844999999999999</v>
      </c>
      <c r="CR35" s="283">
        <v>5.2687999999999997</v>
      </c>
      <c r="CS35" s="283">
        <v>5.0145</v>
      </c>
      <c r="CT35" s="283">
        <v>4.8155000000000001</v>
      </c>
      <c r="CU35" s="283">
        <v>4.9524999999999997</v>
      </c>
      <c r="CV35" s="283">
        <v>4.6101000000000001</v>
      </c>
      <c r="CW35" s="283">
        <v>5.1475</v>
      </c>
      <c r="CY35" s="283">
        <v>5.27</v>
      </c>
      <c r="CZ35" s="283">
        <v>4.9558999999999997</v>
      </c>
      <c r="DA35" s="283">
        <v>1.0963000000000001</v>
      </c>
      <c r="DB35" s="283">
        <v>0.97019999999999995</v>
      </c>
      <c r="DC35" s="283">
        <v>0.99350000000000005</v>
      </c>
      <c r="DE35" s="283">
        <v>0.87749999999999995</v>
      </c>
      <c r="DF35" s="283">
        <v>0.96799999999999997</v>
      </c>
      <c r="DG35" s="283">
        <v>5.4531999999999998</v>
      </c>
      <c r="DH35" s="283">
        <v>4.5067000000000004</v>
      </c>
      <c r="DI35" s="283">
        <v>4.3567</v>
      </c>
      <c r="DJ35" s="283">
        <v>4.9744000000000002</v>
      </c>
      <c r="DK35" s="283">
        <v>4.6449999999999996</v>
      </c>
      <c r="DL35" s="283">
        <v>4.3852000000000002</v>
      </c>
      <c r="DM35" s="283">
        <v>4.6920999999999999</v>
      </c>
      <c r="DN35" s="283">
        <v>4.3076999999999996</v>
      </c>
      <c r="DO35" s="283">
        <v>4.6829000000000001</v>
      </c>
      <c r="DQ35" s="283">
        <v>4.9092000000000002</v>
      </c>
      <c r="DR35" s="283">
        <v>4.8376000000000001</v>
      </c>
      <c r="DS35" s="283">
        <v>1.0824</v>
      </c>
      <c r="DT35" s="283">
        <v>0.97899999999999998</v>
      </c>
      <c r="DU35" s="283">
        <v>0.98760000000000003</v>
      </c>
      <c r="DW35" s="283">
        <v>0.89319999999999999</v>
      </c>
      <c r="DX35" s="283">
        <v>0.97809999999999997</v>
      </c>
      <c r="DY35" s="283">
        <v>5.0599999999999996</v>
      </c>
      <c r="DZ35" s="283">
        <v>4.2977999999999996</v>
      </c>
      <c r="EA35" s="283">
        <v>4.0848000000000004</v>
      </c>
      <c r="EB35" s="283">
        <v>4.6749999999999998</v>
      </c>
      <c r="EC35" s="283">
        <v>4.3898999999999999</v>
      </c>
      <c r="ED35" s="283">
        <v>4.1361999999999997</v>
      </c>
      <c r="EE35" s="283">
        <v>4.3560999999999996</v>
      </c>
      <c r="EF35" s="283">
        <v>4.0677000000000003</v>
      </c>
      <c r="EG35" s="283">
        <v>4.4825999999999997</v>
      </c>
      <c r="EI35" s="283">
        <v>4.5538999999999996</v>
      </c>
      <c r="EJ35" s="283">
        <v>4.5829000000000004</v>
      </c>
      <c r="EL35" s="283">
        <v>1.4017999999999999</v>
      </c>
      <c r="EM35" s="283">
        <v>0.67369999999999997</v>
      </c>
      <c r="EN35" s="283">
        <v>0.83689999999999998</v>
      </c>
      <c r="EP35" s="283">
        <v>1.2034</v>
      </c>
      <c r="EQ35" s="283">
        <v>1.3278000000000001</v>
      </c>
      <c r="ER35" s="283">
        <v>0.24049999999999999</v>
      </c>
      <c r="ES35" s="283">
        <v>0.13600000000000001</v>
      </c>
      <c r="ET35" s="283">
        <v>0.185</v>
      </c>
      <c r="EU35" s="283">
        <v>0.1716</v>
      </c>
      <c r="EV35" s="283">
        <v>0.2019</v>
      </c>
      <c r="EW35" s="283">
        <v>0.22109999999999999</v>
      </c>
      <c r="EX35" s="283">
        <v>0.184</v>
      </c>
      <c r="EY35" s="283">
        <v>0.17549999999999999</v>
      </c>
      <c r="EZ35" s="283">
        <v>0.22639999999999999</v>
      </c>
      <c r="FB35" s="283">
        <v>0.14580000000000001</v>
      </c>
      <c r="FC35" s="283">
        <v>0.17050000000000001</v>
      </c>
      <c r="FD35" s="283">
        <v>2.0383</v>
      </c>
      <c r="FE35" s="283">
        <v>1.0367</v>
      </c>
      <c r="FF35" s="283">
        <v>0.68440000000000001</v>
      </c>
      <c r="FH35" s="283">
        <v>2.6776</v>
      </c>
      <c r="FI35" s="283">
        <v>1.1896</v>
      </c>
      <c r="FJ35" s="283">
        <v>0.23780000000000001</v>
      </c>
      <c r="FK35" s="283">
        <v>0.16350000000000001</v>
      </c>
      <c r="FL35" s="283">
        <v>0.13519999999999999</v>
      </c>
      <c r="FM35" s="283">
        <v>0.1167</v>
      </c>
      <c r="FN35" s="283">
        <v>0.15770000000000001</v>
      </c>
      <c r="FO35" s="283">
        <v>0.1976</v>
      </c>
      <c r="FP35" s="283">
        <v>0.16819999999999999</v>
      </c>
      <c r="FQ35" s="283">
        <v>0.21640000000000001</v>
      </c>
      <c r="FR35" s="283">
        <v>0.19389999999999999</v>
      </c>
      <c r="FT35" s="283">
        <v>8.0799999999999997E-2</v>
      </c>
      <c r="FU35" s="283">
        <v>0.16300000000000001</v>
      </c>
      <c r="FV35" s="283">
        <v>1.4100999999999999</v>
      </c>
      <c r="FW35" s="283">
        <v>1.4406000000000001</v>
      </c>
      <c r="FX35" s="283">
        <v>0.68840000000000001</v>
      </c>
      <c r="FZ35" s="283">
        <v>2.0257999999999998</v>
      </c>
      <c r="GA35" s="283">
        <v>1.2296</v>
      </c>
      <c r="GB35" s="283">
        <v>0.2205</v>
      </c>
      <c r="GC35" s="283">
        <v>0.31850000000000001</v>
      </c>
      <c r="GD35" s="283">
        <v>0.1895</v>
      </c>
      <c r="GE35" s="283">
        <v>0.15629999999999999</v>
      </c>
      <c r="GF35" s="283">
        <v>0.22109999999999999</v>
      </c>
      <c r="GG35" s="283">
        <v>0.27529999999999999</v>
      </c>
      <c r="GH35" s="283">
        <v>0.1135</v>
      </c>
      <c r="GI35" s="283">
        <v>0.21820000000000001</v>
      </c>
      <c r="GJ35" s="283">
        <v>0.2787</v>
      </c>
      <c r="GL35" s="283">
        <v>0.1077</v>
      </c>
      <c r="GM35" s="283">
        <v>0.22670000000000001</v>
      </c>
    </row>
    <row r="36" spans="1:195">
      <c r="A36" s="71">
        <v>45326</v>
      </c>
      <c r="B36" s="283">
        <v>13.122999999999999</v>
      </c>
      <c r="C36" s="283">
        <v>12.9206</v>
      </c>
      <c r="D36" s="283">
        <v>13.090199999999999</v>
      </c>
      <c r="E36" s="283">
        <v>12.8619</v>
      </c>
      <c r="F36" s="283">
        <v>13.0969</v>
      </c>
      <c r="G36" s="283">
        <v>13.075900000000001</v>
      </c>
      <c r="H36" s="283">
        <v>12.893800000000001</v>
      </c>
      <c r="I36" s="283">
        <v>10.715400000000001</v>
      </c>
      <c r="J36" s="283">
        <v>13.023099999999999</v>
      </c>
      <c r="L36" s="283">
        <v>13.041499999999999</v>
      </c>
      <c r="M36" s="283">
        <v>13.181699999999999</v>
      </c>
      <c r="N36" s="283">
        <v>4.6047000000000002</v>
      </c>
      <c r="O36" s="283">
        <v>0.56259999999999999</v>
      </c>
      <c r="P36" s="283">
        <v>0.84940000000000004</v>
      </c>
      <c r="R36" s="283">
        <v>1.4261999999999999</v>
      </c>
      <c r="S36" s="283">
        <v>1.5341</v>
      </c>
      <c r="T36" s="283">
        <v>1.1068</v>
      </c>
      <c r="U36" s="283">
        <v>0.13900000000000001</v>
      </c>
      <c r="V36" s="283">
        <v>0.1948</v>
      </c>
      <c r="W36" s="283">
        <v>0.2404</v>
      </c>
      <c r="X36" s="283">
        <v>0.24709999999999999</v>
      </c>
      <c r="Y36" s="283">
        <v>0.2293</v>
      </c>
      <c r="Z36" s="283">
        <v>0.20979999999999999</v>
      </c>
      <c r="AA36" s="283">
        <v>0.26979999999999998</v>
      </c>
      <c r="AB36" s="283">
        <v>0.26379999999999998</v>
      </c>
      <c r="AD36" s="283">
        <v>0.18920000000000001</v>
      </c>
      <c r="AE36" s="283">
        <v>0.17199999999999999</v>
      </c>
      <c r="AF36" s="283">
        <v>5.0627000000000004</v>
      </c>
      <c r="AG36" s="283">
        <v>1.145</v>
      </c>
      <c r="AH36" s="283">
        <v>0.45290000000000002</v>
      </c>
      <c r="AJ36" s="283">
        <v>1.7529999999999999</v>
      </c>
      <c r="AK36" s="283">
        <v>1.2384999999999999</v>
      </c>
      <c r="AL36" s="283">
        <v>1.1214999999999999</v>
      </c>
      <c r="AM36" s="283">
        <v>0.27089999999999997</v>
      </c>
      <c r="AN36" s="283">
        <v>0.1472</v>
      </c>
      <c r="AO36" s="283">
        <v>0.2215</v>
      </c>
      <c r="AP36" s="283">
        <v>0.2366</v>
      </c>
      <c r="AQ36" s="283">
        <v>0.3251</v>
      </c>
      <c r="AR36" s="283">
        <v>0.20569999999999999</v>
      </c>
      <c r="AS36" s="283">
        <v>0.20480000000000001</v>
      </c>
      <c r="AT36" s="283">
        <v>0.27160000000000001</v>
      </c>
      <c r="AV36" s="283">
        <v>0.1169</v>
      </c>
      <c r="AW36" s="283">
        <v>0.21929999999999999</v>
      </c>
      <c r="AX36" s="283">
        <v>7.7868000000000004</v>
      </c>
      <c r="AY36" s="283">
        <v>3.3485999999999998</v>
      </c>
      <c r="AZ36" s="283">
        <v>0.39290000000000003</v>
      </c>
      <c r="BB36" s="283">
        <v>0.73570000000000002</v>
      </c>
      <c r="BC36" s="283">
        <v>2.3294000000000001</v>
      </c>
      <c r="BD36" s="283">
        <v>1.3340000000000001</v>
      </c>
      <c r="BE36" s="283">
        <v>0.54430000000000001</v>
      </c>
      <c r="BF36" s="283">
        <v>0.1835</v>
      </c>
      <c r="BG36" s="283">
        <v>0.17130000000000001</v>
      </c>
      <c r="BH36" s="283">
        <v>0.16250000000000001</v>
      </c>
      <c r="BI36" s="283">
        <v>0.46700000000000003</v>
      </c>
      <c r="BJ36" s="283">
        <v>8.2400000000000001E-2</v>
      </c>
      <c r="BK36" s="283">
        <v>0.1421</v>
      </c>
      <c r="BL36" s="283">
        <v>0.43409999999999999</v>
      </c>
      <c r="BN36" s="283">
        <v>0.19309999999999999</v>
      </c>
      <c r="BO36" s="283">
        <v>0.18640000000000001</v>
      </c>
      <c r="BQ36" s="283">
        <v>1.5331999999999999</v>
      </c>
      <c r="BR36" s="283">
        <v>1.0713999999999999</v>
      </c>
      <c r="BS36" s="283">
        <v>0.74419999999999997</v>
      </c>
      <c r="BU36" s="283">
        <v>1.7538</v>
      </c>
      <c r="BV36" s="283">
        <v>1.2522</v>
      </c>
      <c r="BW36" s="283">
        <v>0.46650000000000003</v>
      </c>
      <c r="BX36" s="283">
        <v>0.42399999999999999</v>
      </c>
      <c r="BY36" s="283">
        <v>0.34970000000000001</v>
      </c>
      <c r="BZ36" s="283">
        <v>0.30430000000000001</v>
      </c>
      <c r="CA36" s="283">
        <v>0.3957</v>
      </c>
      <c r="CB36" s="283">
        <v>0.47</v>
      </c>
      <c r="CC36" s="283">
        <v>0.30740000000000001</v>
      </c>
      <c r="CD36" s="283">
        <v>0.40400000000000003</v>
      </c>
      <c r="CE36" s="283">
        <v>0.47539999999999999</v>
      </c>
      <c r="CG36" s="283">
        <v>0.23039999999999999</v>
      </c>
      <c r="CH36" s="283">
        <v>0.37969999999999998</v>
      </c>
      <c r="CI36" s="283">
        <v>1.0653999999999999</v>
      </c>
      <c r="CJ36" s="283">
        <v>1.0328999999999999</v>
      </c>
      <c r="CK36" s="283">
        <v>1.0315000000000001</v>
      </c>
      <c r="CM36" s="283">
        <v>0.93330000000000002</v>
      </c>
      <c r="CN36" s="283">
        <v>0.98460000000000003</v>
      </c>
      <c r="CO36" s="283">
        <v>5.3992000000000004</v>
      </c>
      <c r="CP36" s="283">
        <v>4.9889999999999999</v>
      </c>
      <c r="CQ36" s="283">
        <v>4.6119000000000003</v>
      </c>
      <c r="CR36" s="283">
        <v>5.0678999999999998</v>
      </c>
      <c r="CS36" s="283">
        <v>4.8299000000000003</v>
      </c>
      <c r="CT36" s="283">
        <v>4.4709000000000003</v>
      </c>
      <c r="CU36" s="283">
        <v>4.8974000000000002</v>
      </c>
      <c r="CV36" s="283">
        <v>4.7049000000000003</v>
      </c>
      <c r="CW36" s="283">
        <v>4.8265000000000002</v>
      </c>
      <c r="CY36" s="283">
        <v>5.0412999999999997</v>
      </c>
      <c r="CZ36" s="283">
        <v>4.9020999999999999</v>
      </c>
      <c r="DA36" s="283">
        <v>1.0831999999999999</v>
      </c>
      <c r="DB36" s="283">
        <v>0.97450000000000003</v>
      </c>
      <c r="DC36" s="283">
        <v>1.0032000000000001</v>
      </c>
      <c r="DE36" s="283">
        <v>0.90410000000000001</v>
      </c>
      <c r="DF36" s="283">
        <v>0.96940000000000004</v>
      </c>
      <c r="DG36" s="283">
        <v>5.5354000000000001</v>
      </c>
      <c r="DH36" s="283">
        <v>4.7023000000000001</v>
      </c>
      <c r="DI36" s="283">
        <v>4.5427</v>
      </c>
      <c r="DJ36" s="283">
        <v>5.1101999999999999</v>
      </c>
      <c r="DK36" s="283">
        <v>4.8254000000000001</v>
      </c>
      <c r="DL36" s="283">
        <v>4.5282</v>
      </c>
      <c r="DM36" s="283">
        <v>4.8757000000000001</v>
      </c>
      <c r="DN36" s="283">
        <v>4.5698999999999996</v>
      </c>
      <c r="DO36" s="283">
        <v>4.8193000000000001</v>
      </c>
      <c r="DQ36" s="283">
        <v>5.0547000000000004</v>
      </c>
      <c r="DR36" s="283">
        <v>4.9714999999999998</v>
      </c>
      <c r="DS36" s="283">
        <v>1.0666</v>
      </c>
      <c r="DT36" s="283">
        <v>0.98019999999999996</v>
      </c>
      <c r="DU36" s="283">
        <v>0.98750000000000004</v>
      </c>
      <c r="DW36" s="283">
        <v>0.90559999999999996</v>
      </c>
      <c r="DX36" s="283">
        <v>0.98550000000000004</v>
      </c>
      <c r="DY36" s="283">
        <v>5.2506000000000004</v>
      </c>
      <c r="DZ36" s="283">
        <v>4.5953999999999997</v>
      </c>
      <c r="EA36" s="283">
        <v>4.3818999999999999</v>
      </c>
      <c r="EB36" s="283">
        <v>4.9227999999999996</v>
      </c>
      <c r="EC36" s="283">
        <v>4.6879999999999997</v>
      </c>
      <c r="ED36" s="283">
        <v>4.4374000000000002</v>
      </c>
      <c r="EE36" s="283">
        <v>4.6524999999999999</v>
      </c>
      <c r="EF36" s="283">
        <v>4.3833000000000002</v>
      </c>
      <c r="EG36" s="283">
        <v>4.7567000000000004</v>
      </c>
      <c r="EI36" s="283">
        <v>4.8403</v>
      </c>
      <c r="EJ36" s="283">
        <v>4.8266999999999998</v>
      </c>
      <c r="EL36" s="283">
        <v>1.4076</v>
      </c>
      <c r="EM36" s="283">
        <v>0.68159999999999998</v>
      </c>
      <c r="EN36" s="283">
        <v>0.84509999999999996</v>
      </c>
      <c r="EP36" s="283">
        <v>1.2101999999999999</v>
      </c>
      <c r="EQ36" s="283">
        <v>1.3207</v>
      </c>
      <c r="ER36" s="283">
        <v>0.2399</v>
      </c>
      <c r="ES36" s="283">
        <v>0.13719999999999999</v>
      </c>
      <c r="ET36" s="283">
        <v>0.18579999999999999</v>
      </c>
      <c r="EU36" s="283">
        <v>0.1704</v>
      </c>
      <c r="EV36" s="283">
        <v>0.20130000000000001</v>
      </c>
      <c r="EW36" s="283">
        <v>0.2198</v>
      </c>
      <c r="EX36" s="283">
        <v>0.18429999999999999</v>
      </c>
      <c r="EY36" s="283">
        <v>0.1759</v>
      </c>
      <c r="EZ36" s="283">
        <v>0.22439999999999999</v>
      </c>
      <c r="FB36" s="283">
        <v>0.1454</v>
      </c>
      <c r="FC36" s="283">
        <v>0.1699</v>
      </c>
      <c r="FD36" s="283">
        <v>2.0112000000000001</v>
      </c>
      <c r="FE36" s="283">
        <v>1.036</v>
      </c>
      <c r="FF36" s="283">
        <v>0.68610000000000004</v>
      </c>
      <c r="FH36" s="283">
        <v>2.6640999999999999</v>
      </c>
      <c r="FI36" s="283">
        <v>1.1888000000000001</v>
      </c>
      <c r="FJ36" s="283">
        <v>0.2387</v>
      </c>
      <c r="FK36" s="283">
        <v>0.16400000000000001</v>
      </c>
      <c r="FL36" s="283">
        <v>0.1358</v>
      </c>
      <c r="FM36" s="283">
        <v>0.1187</v>
      </c>
      <c r="FN36" s="283">
        <v>0.1583</v>
      </c>
      <c r="FO36" s="283">
        <v>0.19800000000000001</v>
      </c>
      <c r="FP36" s="283">
        <v>0.1681</v>
      </c>
      <c r="FQ36" s="283">
        <v>0.217</v>
      </c>
      <c r="FR36" s="283">
        <v>0.19450000000000001</v>
      </c>
      <c r="FT36" s="283">
        <v>8.1500000000000003E-2</v>
      </c>
      <c r="FU36" s="283">
        <v>0.1636</v>
      </c>
      <c r="FV36" s="283">
        <v>1.4281999999999999</v>
      </c>
      <c r="FW36" s="283">
        <v>1.4438</v>
      </c>
      <c r="FX36" s="283">
        <v>0.69140000000000001</v>
      </c>
      <c r="FZ36" s="283">
        <v>2.0287999999999999</v>
      </c>
      <c r="GA36" s="283">
        <v>1.2314000000000001</v>
      </c>
      <c r="GB36" s="283">
        <v>0.22309999999999999</v>
      </c>
      <c r="GC36" s="283">
        <v>0.31879999999999997</v>
      </c>
      <c r="GD36" s="283">
        <v>0.19</v>
      </c>
      <c r="GE36" s="283">
        <v>0.15620000000000001</v>
      </c>
      <c r="GF36" s="283">
        <v>0.2208</v>
      </c>
      <c r="GG36" s="283">
        <v>0.27479999999999999</v>
      </c>
      <c r="GH36" s="283">
        <v>0.1134</v>
      </c>
      <c r="GI36" s="283">
        <v>0.21809999999999999</v>
      </c>
      <c r="GJ36" s="283">
        <v>0.27989999999999998</v>
      </c>
      <c r="GL36" s="283">
        <v>0.1075</v>
      </c>
      <c r="GM36" s="283">
        <v>0.2273</v>
      </c>
    </row>
    <row r="37" spans="1:195">
      <c r="A37" s="71">
        <v>45327</v>
      </c>
      <c r="B37" s="283">
        <v>13.055</v>
      </c>
      <c r="C37" s="283">
        <v>12.866099999999999</v>
      </c>
      <c r="D37" s="283">
        <v>13.0029</v>
      </c>
      <c r="E37" s="283">
        <v>12.8157</v>
      </c>
      <c r="F37" s="283">
        <v>13.007099999999999</v>
      </c>
      <c r="G37" s="283">
        <v>13.0684</v>
      </c>
      <c r="H37" s="283">
        <v>12.892899999999999</v>
      </c>
      <c r="I37" s="283">
        <v>10.6189</v>
      </c>
      <c r="J37" s="283">
        <v>12.9693</v>
      </c>
      <c r="L37" s="283">
        <v>12.9861</v>
      </c>
      <c r="M37" s="283">
        <v>13.1439</v>
      </c>
      <c r="N37" s="283">
        <v>4.7084000000000001</v>
      </c>
      <c r="O37" s="283">
        <v>0.58199999999999996</v>
      </c>
      <c r="P37" s="283">
        <v>0.87639999999999996</v>
      </c>
      <c r="R37" s="283">
        <v>1.4459</v>
      </c>
      <c r="S37" s="283">
        <v>1.5202</v>
      </c>
      <c r="T37" s="283">
        <v>1.0820000000000001</v>
      </c>
      <c r="U37" s="283">
        <v>0.13789999999999999</v>
      </c>
      <c r="V37" s="283">
        <v>0.19089999999999999</v>
      </c>
      <c r="W37" s="283">
        <v>0.2298</v>
      </c>
      <c r="X37" s="283">
        <v>0.2369</v>
      </c>
      <c r="Y37" s="283">
        <v>0.21779999999999999</v>
      </c>
      <c r="Z37" s="283">
        <v>0.2014</v>
      </c>
      <c r="AA37" s="283">
        <v>0.2631</v>
      </c>
      <c r="AB37" s="283">
        <v>0.2525</v>
      </c>
      <c r="AD37" s="283">
        <v>0.182</v>
      </c>
      <c r="AE37" s="283">
        <v>0.1661</v>
      </c>
      <c r="AF37" s="283">
        <v>5.0692000000000004</v>
      </c>
      <c r="AG37" s="283">
        <v>1.1533</v>
      </c>
      <c r="AH37" s="283">
        <v>0.45390000000000003</v>
      </c>
      <c r="AJ37" s="283">
        <v>1.7516</v>
      </c>
      <c r="AK37" s="283">
        <v>1.2371000000000001</v>
      </c>
      <c r="AL37" s="283">
        <v>1.1134999999999999</v>
      </c>
      <c r="AM37" s="283">
        <v>0.26889999999999997</v>
      </c>
      <c r="AN37" s="283">
        <v>0.1454</v>
      </c>
      <c r="AO37" s="283">
        <v>0.21970000000000001</v>
      </c>
      <c r="AP37" s="283">
        <v>0.2331</v>
      </c>
      <c r="AQ37" s="283">
        <v>0.32040000000000002</v>
      </c>
      <c r="AR37" s="283">
        <v>0.2019</v>
      </c>
      <c r="AS37" s="283">
        <v>0.20180000000000001</v>
      </c>
      <c r="AT37" s="283">
        <v>0.26779999999999998</v>
      </c>
      <c r="AV37" s="283">
        <v>0.1152</v>
      </c>
      <c r="AW37" s="283">
        <v>0.2165</v>
      </c>
      <c r="AX37" s="283">
        <v>7.8021000000000003</v>
      </c>
      <c r="AY37" s="283">
        <v>3.3694000000000002</v>
      </c>
      <c r="AZ37" s="283">
        <v>0.39410000000000001</v>
      </c>
      <c r="BB37" s="283">
        <v>0.7379</v>
      </c>
      <c r="BC37" s="283">
        <v>2.3389000000000002</v>
      </c>
      <c r="BD37" s="283">
        <v>1.3265</v>
      </c>
      <c r="BE37" s="283">
        <v>0.54390000000000005</v>
      </c>
      <c r="BF37" s="283">
        <v>0.18310000000000001</v>
      </c>
      <c r="BG37" s="283">
        <v>0.17</v>
      </c>
      <c r="BH37" s="283">
        <v>0.16139999999999999</v>
      </c>
      <c r="BI37" s="283">
        <v>0.46460000000000001</v>
      </c>
      <c r="BJ37" s="283">
        <v>8.1900000000000001E-2</v>
      </c>
      <c r="BK37" s="283">
        <v>0.14099999999999999</v>
      </c>
      <c r="BL37" s="283">
        <v>0.433</v>
      </c>
      <c r="BN37" s="283">
        <v>0.19109999999999999</v>
      </c>
      <c r="BO37" s="283">
        <v>0.18509999999999999</v>
      </c>
      <c r="BQ37" s="283">
        <v>1.5289999999999999</v>
      </c>
      <c r="BR37" s="283">
        <v>1.0766</v>
      </c>
      <c r="BS37" s="283">
        <v>0.74639999999999995</v>
      </c>
      <c r="BU37" s="283">
        <v>1.7591000000000001</v>
      </c>
      <c r="BV37" s="283">
        <v>1.2538</v>
      </c>
      <c r="BW37" s="283">
        <v>0.46260000000000001</v>
      </c>
      <c r="BX37" s="283">
        <v>0.42420000000000002</v>
      </c>
      <c r="BY37" s="283">
        <v>0.34920000000000001</v>
      </c>
      <c r="BZ37" s="283">
        <v>0.30249999999999999</v>
      </c>
      <c r="CA37" s="283">
        <v>0.39410000000000001</v>
      </c>
      <c r="CB37" s="283">
        <v>0.46789999999999998</v>
      </c>
      <c r="CC37" s="283">
        <v>0.30659999999999998</v>
      </c>
      <c r="CD37" s="283">
        <v>0.40339999999999998</v>
      </c>
      <c r="CE37" s="283">
        <v>0.47339999999999999</v>
      </c>
      <c r="CG37" s="283">
        <v>0.2293</v>
      </c>
      <c r="CH37" s="283">
        <v>0.37759999999999999</v>
      </c>
      <c r="CI37" s="283">
        <v>1.131</v>
      </c>
      <c r="CJ37" s="283">
        <v>1.1621999999999999</v>
      </c>
      <c r="CK37" s="283">
        <v>1.3137000000000001</v>
      </c>
      <c r="CM37" s="283">
        <v>1.0378000000000001</v>
      </c>
      <c r="CN37" s="283">
        <v>0.88539999999999996</v>
      </c>
      <c r="CO37" s="283">
        <v>4.5956000000000001</v>
      </c>
      <c r="CP37" s="283">
        <v>4.3262</v>
      </c>
      <c r="CQ37" s="283">
        <v>3.9195000000000002</v>
      </c>
      <c r="CR37" s="283">
        <v>4.0633999999999997</v>
      </c>
      <c r="CS37" s="283">
        <v>3.7225000000000001</v>
      </c>
      <c r="CT37" s="283">
        <v>2.9836</v>
      </c>
      <c r="CU37" s="283">
        <v>3.8893</v>
      </c>
      <c r="CV37" s="283">
        <v>4.0842000000000001</v>
      </c>
      <c r="CW37" s="283">
        <v>3.6861999999999999</v>
      </c>
      <c r="CY37" s="283">
        <v>3.9352999999999998</v>
      </c>
      <c r="CZ37" s="283">
        <v>4.1631</v>
      </c>
      <c r="DA37" s="283">
        <v>1.0992</v>
      </c>
      <c r="DB37" s="283">
        <v>1.0051000000000001</v>
      </c>
      <c r="DC37" s="283">
        <v>1.0711999999999999</v>
      </c>
      <c r="DE37" s="283">
        <v>0.94389999999999996</v>
      </c>
      <c r="DF37" s="283">
        <v>0.96640000000000004</v>
      </c>
      <c r="DG37" s="283">
        <v>5.1687000000000003</v>
      </c>
      <c r="DH37" s="283">
        <v>4.4053000000000004</v>
      </c>
      <c r="DI37" s="283">
        <v>4.2186000000000003</v>
      </c>
      <c r="DJ37" s="283">
        <v>4.7024999999999997</v>
      </c>
      <c r="DK37" s="283">
        <v>4.3829000000000002</v>
      </c>
      <c r="DL37" s="283">
        <v>3.9382000000000001</v>
      </c>
      <c r="DM37" s="283">
        <v>4.3944000000000001</v>
      </c>
      <c r="DN37" s="283">
        <v>4.2382999999999997</v>
      </c>
      <c r="DO37" s="283">
        <v>4.3874000000000004</v>
      </c>
      <c r="DQ37" s="283">
        <v>4.4904000000000002</v>
      </c>
      <c r="DR37" s="283">
        <v>4.5397999999999996</v>
      </c>
      <c r="DS37" s="283">
        <v>1.0701000000000001</v>
      </c>
      <c r="DT37" s="283">
        <v>0.99539999999999995</v>
      </c>
      <c r="DU37" s="283">
        <v>1.0136000000000001</v>
      </c>
      <c r="DW37" s="283">
        <v>0.92569999999999997</v>
      </c>
      <c r="DX37" s="283">
        <v>0.99129999999999996</v>
      </c>
      <c r="DY37" s="283">
        <v>5.0324</v>
      </c>
      <c r="DZ37" s="283">
        <v>4.5086000000000004</v>
      </c>
      <c r="EA37" s="283">
        <v>4.3089000000000004</v>
      </c>
      <c r="EB37" s="283">
        <v>4.7028999999999996</v>
      </c>
      <c r="EC37" s="283">
        <v>4.5292000000000003</v>
      </c>
      <c r="ED37" s="283">
        <v>4.2511000000000001</v>
      </c>
      <c r="EE37" s="283">
        <v>4.4702999999999999</v>
      </c>
      <c r="EF37" s="283">
        <v>4.2432999999999996</v>
      </c>
      <c r="EG37" s="283">
        <v>4.5987</v>
      </c>
      <c r="EI37" s="283">
        <v>4.5837000000000003</v>
      </c>
      <c r="EJ37" s="283">
        <v>4.6391</v>
      </c>
      <c r="EL37" s="283">
        <v>1.4071</v>
      </c>
      <c r="EM37" s="283">
        <v>0.68940000000000001</v>
      </c>
      <c r="EN37" s="283">
        <v>0.85429999999999995</v>
      </c>
      <c r="EP37" s="283">
        <v>1.2181999999999999</v>
      </c>
      <c r="EQ37" s="283">
        <v>1.3181</v>
      </c>
      <c r="ER37" s="283">
        <v>0.23710000000000001</v>
      </c>
      <c r="ES37" s="283">
        <v>0.13730000000000001</v>
      </c>
      <c r="ET37" s="283">
        <v>0.18540000000000001</v>
      </c>
      <c r="EU37" s="283">
        <v>0.16850000000000001</v>
      </c>
      <c r="EV37" s="283">
        <v>0.19919999999999999</v>
      </c>
      <c r="EW37" s="283">
        <v>0.217</v>
      </c>
      <c r="EX37" s="283">
        <v>0.18290000000000001</v>
      </c>
      <c r="EY37" s="283">
        <v>0.1754</v>
      </c>
      <c r="EZ37" s="283">
        <v>0.22140000000000001</v>
      </c>
      <c r="FB37" s="283">
        <v>0.14399999999999999</v>
      </c>
      <c r="FC37" s="283">
        <v>0.16800000000000001</v>
      </c>
      <c r="FD37" s="283">
        <v>1.9953000000000001</v>
      </c>
      <c r="FE37" s="283">
        <v>1.0399</v>
      </c>
      <c r="FF37" s="283">
        <v>0.68430000000000002</v>
      </c>
      <c r="FH37" s="283">
        <v>2.6722000000000001</v>
      </c>
      <c r="FI37" s="283">
        <v>1.1900999999999999</v>
      </c>
      <c r="FJ37" s="283">
        <v>0.23730000000000001</v>
      </c>
      <c r="FK37" s="283">
        <v>0.16420000000000001</v>
      </c>
      <c r="FL37" s="283">
        <v>0.1353</v>
      </c>
      <c r="FM37" s="283">
        <v>0.11890000000000001</v>
      </c>
      <c r="FN37" s="283">
        <v>0.15790000000000001</v>
      </c>
      <c r="FO37" s="283">
        <v>0.19769999999999999</v>
      </c>
      <c r="FP37" s="283">
        <v>0.1686</v>
      </c>
      <c r="FQ37" s="283">
        <v>0.2165</v>
      </c>
      <c r="FR37" s="283">
        <v>0.19420000000000001</v>
      </c>
      <c r="FT37" s="283">
        <v>8.1000000000000003E-2</v>
      </c>
      <c r="FU37" s="283">
        <v>0.16320000000000001</v>
      </c>
      <c r="FV37" s="283">
        <v>1.4235</v>
      </c>
      <c r="FW37" s="283">
        <v>1.4432</v>
      </c>
      <c r="FX37" s="283">
        <v>0.69099999999999995</v>
      </c>
      <c r="FZ37" s="283">
        <v>2.0238</v>
      </c>
      <c r="GA37" s="283">
        <v>1.2367999999999999</v>
      </c>
      <c r="GB37" s="283">
        <v>0.22140000000000001</v>
      </c>
      <c r="GC37" s="283">
        <v>0.31879999999999997</v>
      </c>
      <c r="GD37" s="283">
        <v>0.19</v>
      </c>
      <c r="GE37" s="283">
        <v>0.15559999999999999</v>
      </c>
      <c r="GF37" s="283">
        <v>0.22090000000000001</v>
      </c>
      <c r="GG37" s="283">
        <v>0.27500000000000002</v>
      </c>
      <c r="GH37" s="283">
        <v>0.1135</v>
      </c>
      <c r="GI37" s="283">
        <v>0.21820000000000001</v>
      </c>
      <c r="GJ37" s="283">
        <v>0.28039999999999998</v>
      </c>
      <c r="GL37" s="283">
        <v>0.10780000000000001</v>
      </c>
      <c r="GM37" s="283">
        <v>0.22670000000000001</v>
      </c>
    </row>
    <row r="38" spans="1:195">
      <c r="A38" s="71">
        <v>45328</v>
      </c>
      <c r="B38" s="283">
        <v>13.1129</v>
      </c>
      <c r="C38" s="283">
        <v>12.903</v>
      </c>
      <c r="D38" s="283">
        <v>13.0726</v>
      </c>
      <c r="E38" s="283">
        <v>12.857699999999999</v>
      </c>
      <c r="F38" s="283">
        <v>13.090999999999999</v>
      </c>
      <c r="G38" s="283">
        <v>13.035600000000001</v>
      </c>
      <c r="H38" s="283">
        <v>12.9274</v>
      </c>
      <c r="I38" s="283">
        <v>10.6525</v>
      </c>
      <c r="J38" s="283">
        <v>13.014699999999999</v>
      </c>
      <c r="L38" s="283">
        <v>13.023899999999999</v>
      </c>
      <c r="M38" s="283">
        <v>13.164899999999999</v>
      </c>
      <c r="N38" s="283">
        <v>4.7239000000000004</v>
      </c>
      <c r="O38" s="283">
        <v>0.5827</v>
      </c>
      <c r="P38" s="283">
        <v>0.86729999999999996</v>
      </c>
      <c r="R38" s="283">
        <v>1.4402999999999999</v>
      </c>
      <c r="S38" s="283">
        <v>1.5316000000000001</v>
      </c>
      <c r="T38" s="283">
        <v>1.1102000000000001</v>
      </c>
      <c r="U38" s="283">
        <v>0.14119999999999999</v>
      </c>
      <c r="V38" s="283">
        <v>0.19409999999999999</v>
      </c>
      <c r="W38" s="283">
        <v>0.23499999999999999</v>
      </c>
      <c r="X38" s="283">
        <v>0.24229999999999999</v>
      </c>
      <c r="Y38" s="283">
        <v>0.2238</v>
      </c>
      <c r="Z38" s="283">
        <v>0.2056</v>
      </c>
      <c r="AA38" s="283">
        <v>0.2661</v>
      </c>
      <c r="AB38" s="283">
        <v>0.25840000000000002</v>
      </c>
      <c r="AD38" s="283">
        <v>0.1847</v>
      </c>
      <c r="AE38" s="283">
        <v>0.16869999999999999</v>
      </c>
      <c r="AF38" s="283">
        <v>5.0176999999999996</v>
      </c>
      <c r="AG38" s="283">
        <v>1.1485000000000001</v>
      </c>
      <c r="AH38" s="283">
        <v>0.44940000000000002</v>
      </c>
      <c r="AJ38" s="283">
        <v>1.7457</v>
      </c>
      <c r="AK38" s="283">
        <v>1.2333000000000001</v>
      </c>
      <c r="AL38" s="283">
        <v>1.1151</v>
      </c>
      <c r="AM38" s="283">
        <v>0.26829999999999998</v>
      </c>
      <c r="AN38" s="283">
        <v>0.14530000000000001</v>
      </c>
      <c r="AO38" s="283">
        <v>0.22220000000000001</v>
      </c>
      <c r="AP38" s="283">
        <v>0.2336</v>
      </c>
      <c r="AQ38" s="283">
        <v>0.32340000000000002</v>
      </c>
      <c r="AR38" s="283">
        <v>0.2026</v>
      </c>
      <c r="AS38" s="283">
        <v>0.20130000000000001</v>
      </c>
      <c r="AT38" s="283">
        <v>0.26769999999999999</v>
      </c>
      <c r="AV38" s="283">
        <v>0.1153</v>
      </c>
      <c r="AW38" s="283">
        <v>0.21709999999999999</v>
      </c>
      <c r="AX38" s="283">
        <v>7.7742000000000004</v>
      </c>
      <c r="AY38" s="283">
        <v>3.3650000000000002</v>
      </c>
      <c r="AZ38" s="283">
        <v>0.39419999999999999</v>
      </c>
      <c r="BB38" s="283">
        <v>0.73939999999999995</v>
      </c>
      <c r="BC38" s="283">
        <v>2.3409</v>
      </c>
      <c r="BD38" s="283">
        <v>1.3163</v>
      </c>
      <c r="BE38" s="283">
        <v>0.54100000000000004</v>
      </c>
      <c r="BF38" s="283">
        <v>0.18229999999999999</v>
      </c>
      <c r="BG38" s="283">
        <v>0.16930000000000001</v>
      </c>
      <c r="BH38" s="283">
        <v>0.1608</v>
      </c>
      <c r="BI38" s="283">
        <v>0.46239999999999998</v>
      </c>
      <c r="BJ38" s="283">
        <v>8.14E-2</v>
      </c>
      <c r="BK38" s="283">
        <v>0.1404</v>
      </c>
      <c r="BL38" s="283">
        <v>0.43159999999999998</v>
      </c>
      <c r="BN38" s="283">
        <v>0.18990000000000001</v>
      </c>
      <c r="BO38" s="283">
        <v>0.18440000000000001</v>
      </c>
      <c r="BQ38" s="283">
        <v>1.5343</v>
      </c>
      <c r="BR38" s="283">
        <v>1.0786</v>
      </c>
      <c r="BS38" s="283">
        <v>0.748</v>
      </c>
      <c r="BU38" s="283">
        <v>1.7597</v>
      </c>
      <c r="BV38" s="283">
        <v>1.2534000000000001</v>
      </c>
      <c r="BW38" s="283">
        <v>0.46439999999999998</v>
      </c>
      <c r="BX38" s="283">
        <v>0.42530000000000001</v>
      </c>
      <c r="BY38" s="283">
        <v>0.3503</v>
      </c>
      <c r="BZ38" s="283">
        <v>0.30270000000000002</v>
      </c>
      <c r="CA38" s="283">
        <v>0.39429999999999998</v>
      </c>
      <c r="CB38" s="283">
        <v>0.46829999999999999</v>
      </c>
      <c r="CC38" s="283">
        <v>0.30620000000000003</v>
      </c>
      <c r="CD38" s="283">
        <v>0.40329999999999999</v>
      </c>
      <c r="CE38" s="283">
        <v>0.47299999999999998</v>
      </c>
      <c r="CG38" s="283">
        <v>0.22919999999999999</v>
      </c>
      <c r="CH38" s="283">
        <v>0.37740000000000001</v>
      </c>
      <c r="CI38" s="283">
        <v>1.1163000000000001</v>
      </c>
      <c r="CJ38" s="283">
        <v>1.0257000000000001</v>
      </c>
      <c r="CK38" s="283">
        <v>1.0282</v>
      </c>
      <c r="CM38" s="283">
        <v>0.90959999999999996</v>
      </c>
      <c r="CN38" s="283">
        <v>1.0167999999999999</v>
      </c>
      <c r="CO38" s="283">
        <v>5.4183000000000003</v>
      </c>
      <c r="CP38" s="283">
        <v>4.5289999999999999</v>
      </c>
      <c r="CQ38" s="283">
        <v>4.1147999999999998</v>
      </c>
      <c r="CR38" s="283">
        <v>4.8536999999999999</v>
      </c>
      <c r="CS38" s="283">
        <v>4.4157000000000002</v>
      </c>
      <c r="CT38" s="283">
        <v>4.0019999999999998</v>
      </c>
      <c r="CU38" s="283">
        <v>4.4668000000000001</v>
      </c>
      <c r="CV38" s="283">
        <v>4.2194000000000003</v>
      </c>
      <c r="CW38" s="283">
        <v>4.5015999999999998</v>
      </c>
      <c r="CY38" s="283">
        <v>4.6386000000000003</v>
      </c>
      <c r="CZ38" s="283">
        <v>4.4272</v>
      </c>
      <c r="DA38" s="283">
        <v>1.1131</v>
      </c>
      <c r="DB38" s="283">
        <v>0.98399999999999999</v>
      </c>
      <c r="DC38" s="283">
        <v>1.0294000000000001</v>
      </c>
      <c r="DE38" s="283">
        <v>0.92720000000000002</v>
      </c>
      <c r="DF38" s="283">
        <v>0.96030000000000004</v>
      </c>
      <c r="DG38" s="283">
        <v>5.2020999999999997</v>
      </c>
      <c r="DH38" s="283">
        <v>4.2644000000000002</v>
      </c>
      <c r="DI38" s="283">
        <v>4.0891000000000002</v>
      </c>
      <c r="DJ38" s="283">
        <v>4.6733000000000002</v>
      </c>
      <c r="DK38" s="283">
        <v>4.3337000000000003</v>
      </c>
      <c r="DL38" s="283">
        <v>3.9725000000000001</v>
      </c>
      <c r="DM38" s="283">
        <v>4.4047999999999998</v>
      </c>
      <c r="DN38" s="283">
        <v>4.1212</v>
      </c>
      <c r="DO38" s="283">
        <v>4.3018999999999998</v>
      </c>
      <c r="DQ38" s="283">
        <v>4.4450000000000003</v>
      </c>
      <c r="DR38" s="283">
        <v>4.4797000000000002</v>
      </c>
      <c r="DS38" s="283">
        <v>1.0810999999999999</v>
      </c>
      <c r="DT38" s="283">
        <v>0.997</v>
      </c>
      <c r="DU38" s="283">
        <v>1.0205</v>
      </c>
      <c r="DW38" s="283">
        <v>0.93340000000000001</v>
      </c>
      <c r="DX38" s="283">
        <v>0.98839999999999995</v>
      </c>
      <c r="DY38" s="283">
        <v>4.8939000000000004</v>
      </c>
      <c r="DZ38" s="283">
        <v>4.3334999999999999</v>
      </c>
      <c r="EA38" s="283">
        <v>4.1632999999999996</v>
      </c>
      <c r="EB38" s="283">
        <v>4.5267999999999997</v>
      </c>
      <c r="EC38" s="283">
        <v>4.3467000000000002</v>
      </c>
      <c r="ED38" s="283">
        <v>4.0797999999999996</v>
      </c>
      <c r="EE38" s="283">
        <v>4.3152999999999997</v>
      </c>
      <c r="EF38" s="283">
        <v>4.0797999999999996</v>
      </c>
      <c r="EG38" s="283">
        <v>4.4135999999999997</v>
      </c>
      <c r="EI38" s="283">
        <v>4.3711000000000002</v>
      </c>
      <c r="EJ38" s="283">
        <v>4.4653999999999998</v>
      </c>
      <c r="EL38" s="283">
        <v>1.4293</v>
      </c>
      <c r="EM38" s="283">
        <v>0.69779999999999998</v>
      </c>
      <c r="EN38" s="283">
        <v>0.85929999999999995</v>
      </c>
      <c r="EP38" s="283">
        <v>1.2189000000000001</v>
      </c>
      <c r="EQ38" s="283">
        <v>1.3222</v>
      </c>
      <c r="ER38" s="283">
        <v>0.2399</v>
      </c>
      <c r="ES38" s="283">
        <v>0.13919999999999999</v>
      </c>
      <c r="ET38" s="283">
        <v>0.1867</v>
      </c>
      <c r="EU38" s="283">
        <v>0.16789999999999999</v>
      </c>
      <c r="EV38" s="283">
        <v>0.19950000000000001</v>
      </c>
      <c r="EW38" s="283">
        <v>0.2172</v>
      </c>
      <c r="EX38" s="283">
        <v>0.1825</v>
      </c>
      <c r="EY38" s="283">
        <v>0.17499999999999999</v>
      </c>
      <c r="EZ38" s="283">
        <v>0.22109999999999999</v>
      </c>
      <c r="FB38" s="283">
        <v>0.14360000000000001</v>
      </c>
      <c r="FC38" s="283">
        <v>0.16719999999999999</v>
      </c>
      <c r="FD38" s="283">
        <v>1.9811000000000001</v>
      </c>
      <c r="FE38" s="283">
        <v>1.0407</v>
      </c>
      <c r="FF38" s="283">
        <v>0.68010000000000004</v>
      </c>
      <c r="FH38" s="283">
        <v>2.6736</v>
      </c>
      <c r="FI38" s="283">
        <v>1.1849000000000001</v>
      </c>
      <c r="FJ38" s="283">
        <v>0.23799999999999999</v>
      </c>
      <c r="FK38" s="283">
        <v>0.1643</v>
      </c>
      <c r="FL38" s="283">
        <v>0.1353</v>
      </c>
      <c r="FM38" s="283">
        <v>0.1201</v>
      </c>
      <c r="FN38" s="283">
        <v>0.15790000000000001</v>
      </c>
      <c r="FO38" s="283">
        <v>0.19900000000000001</v>
      </c>
      <c r="FP38" s="283">
        <v>0.16850000000000001</v>
      </c>
      <c r="FQ38" s="283">
        <v>0.2165</v>
      </c>
      <c r="FR38" s="283">
        <v>0.19420000000000001</v>
      </c>
      <c r="FT38" s="283">
        <v>8.1000000000000003E-2</v>
      </c>
      <c r="FU38" s="283">
        <v>0.16389999999999999</v>
      </c>
      <c r="FV38" s="283">
        <v>1.4175</v>
      </c>
      <c r="FW38" s="283">
        <v>1.4402999999999999</v>
      </c>
      <c r="FX38" s="283">
        <v>0.69279999999999997</v>
      </c>
      <c r="FZ38" s="283">
        <v>2.0219</v>
      </c>
      <c r="GA38" s="283">
        <v>1.2356</v>
      </c>
      <c r="GB38" s="283">
        <v>0.22059999999999999</v>
      </c>
      <c r="GC38" s="283">
        <v>0.31830000000000003</v>
      </c>
      <c r="GD38" s="283">
        <v>0.19009999999999999</v>
      </c>
      <c r="GE38" s="283">
        <v>0.15570000000000001</v>
      </c>
      <c r="GF38" s="283">
        <v>0.221</v>
      </c>
      <c r="GG38" s="283">
        <v>0.27439999999999998</v>
      </c>
      <c r="GH38" s="283">
        <v>0.1135</v>
      </c>
      <c r="GI38" s="283">
        <v>0.21829999999999999</v>
      </c>
      <c r="GJ38" s="283">
        <v>0.28010000000000002</v>
      </c>
      <c r="GL38" s="283">
        <v>0.108</v>
      </c>
      <c r="GM38" s="283">
        <v>0.22670000000000001</v>
      </c>
    </row>
    <row r="39" spans="1:195">
      <c r="A39" s="71">
        <v>45329</v>
      </c>
      <c r="B39" s="283">
        <v>13.116199999999999</v>
      </c>
      <c r="C39" s="283">
        <v>12.918100000000001</v>
      </c>
      <c r="D39" s="283">
        <v>13.081799999999999</v>
      </c>
      <c r="E39" s="283">
        <v>12.8703</v>
      </c>
      <c r="F39" s="283">
        <v>13.100300000000001</v>
      </c>
      <c r="G39" s="283">
        <v>13.009600000000001</v>
      </c>
      <c r="H39" s="283">
        <v>12.957599999999999</v>
      </c>
      <c r="I39" s="283">
        <v>10.696999999999999</v>
      </c>
      <c r="J39" s="283">
        <v>13.0298</v>
      </c>
      <c r="L39" s="283">
        <v>13.0314</v>
      </c>
      <c r="M39" s="283">
        <v>13.1867</v>
      </c>
      <c r="N39" s="283">
        <v>4.7035</v>
      </c>
      <c r="O39" s="283">
        <v>0.59079999999999999</v>
      </c>
      <c r="P39" s="283">
        <v>0.86960000000000004</v>
      </c>
      <c r="R39" s="283">
        <v>1.4507000000000001</v>
      </c>
      <c r="S39" s="283">
        <v>1.5224</v>
      </c>
      <c r="T39" s="283">
        <v>1.1161000000000001</v>
      </c>
      <c r="U39" s="283">
        <v>0.1449</v>
      </c>
      <c r="V39" s="283">
        <v>0.19750000000000001</v>
      </c>
      <c r="W39" s="283">
        <v>0.23730000000000001</v>
      </c>
      <c r="X39" s="283">
        <v>0.2452</v>
      </c>
      <c r="Y39" s="283">
        <v>0.2271</v>
      </c>
      <c r="Z39" s="283">
        <v>0.2082</v>
      </c>
      <c r="AA39" s="283">
        <v>0.26929999999999998</v>
      </c>
      <c r="AB39" s="283">
        <v>0.2606</v>
      </c>
      <c r="AD39" s="283">
        <v>0.18559999999999999</v>
      </c>
      <c r="AE39" s="283">
        <v>0.1711</v>
      </c>
      <c r="AF39" s="283">
        <v>4.9698000000000002</v>
      </c>
      <c r="AG39" s="283">
        <v>1.1468</v>
      </c>
      <c r="AH39" s="283">
        <v>0.44550000000000001</v>
      </c>
      <c r="AJ39" s="283">
        <v>1.7484</v>
      </c>
      <c r="AK39" s="283">
        <v>1.2279</v>
      </c>
      <c r="AL39" s="283">
        <v>1.1200000000000001</v>
      </c>
      <c r="AM39" s="283">
        <v>0.27110000000000001</v>
      </c>
      <c r="AN39" s="283">
        <v>0.14699999999999999</v>
      </c>
      <c r="AO39" s="283">
        <v>0.22539999999999999</v>
      </c>
      <c r="AP39" s="283">
        <v>0.2364</v>
      </c>
      <c r="AQ39" s="283">
        <v>0.32990000000000003</v>
      </c>
      <c r="AR39" s="283">
        <v>0.2051</v>
      </c>
      <c r="AS39" s="283">
        <v>0.20349999999999999</v>
      </c>
      <c r="AT39" s="283">
        <v>0.27050000000000002</v>
      </c>
      <c r="AV39" s="283">
        <v>0.1164</v>
      </c>
      <c r="AW39" s="283">
        <v>0.2203</v>
      </c>
      <c r="AX39" s="283">
        <v>7.7423000000000002</v>
      </c>
      <c r="AY39" s="283">
        <v>3.3618000000000001</v>
      </c>
      <c r="AZ39" s="283">
        <v>0.39510000000000001</v>
      </c>
      <c r="BB39" s="283">
        <v>0.73899999999999999</v>
      </c>
      <c r="BC39" s="283">
        <v>2.3460999999999999</v>
      </c>
      <c r="BD39" s="283">
        <v>1.3234999999999999</v>
      </c>
      <c r="BE39" s="283">
        <v>0.54490000000000005</v>
      </c>
      <c r="BF39" s="283">
        <v>0.1842</v>
      </c>
      <c r="BG39" s="283">
        <v>0.1709</v>
      </c>
      <c r="BH39" s="283">
        <v>0.16209999999999999</v>
      </c>
      <c r="BI39" s="283">
        <v>0.46610000000000001</v>
      </c>
      <c r="BJ39" s="283">
        <v>8.2100000000000006E-2</v>
      </c>
      <c r="BK39" s="283">
        <v>0.14149999999999999</v>
      </c>
      <c r="BL39" s="283">
        <v>0.43580000000000002</v>
      </c>
      <c r="BN39" s="283">
        <v>0.19139999999999999</v>
      </c>
      <c r="BO39" s="283">
        <v>0.1857</v>
      </c>
      <c r="BQ39" s="283">
        <v>1.5383</v>
      </c>
      <c r="BR39" s="283">
        <v>1.0806</v>
      </c>
      <c r="BS39" s="283">
        <v>0.75060000000000004</v>
      </c>
      <c r="BU39" s="283">
        <v>1.7577</v>
      </c>
      <c r="BV39" s="283">
        <v>1.2526999999999999</v>
      </c>
      <c r="BW39" s="283">
        <v>0.46689999999999998</v>
      </c>
      <c r="BX39" s="283">
        <v>0.42659999999999998</v>
      </c>
      <c r="BY39" s="283">
        <v>0.35189999999999999</v>
      </c>
      <c r="BZ39" s="283">
        <v>0.30349999999999999</v>
      </c>
      <c r="CA39" s="283">
        <v>0.39479999999999998</v>
      </c>
      <c r="CB39" s="283">
        <v>0.46879999999999999</v>
      </c>
      <c r="CC39" s="283">
        <v>0.30640000000000001</v>
      </c>
      <c r="CD39" s="283">
        <v>0.40279999999999999</v>
      </c>
      <c r="CE39" s="283">
        <v>0.47339999999999999</v>
      </c>
      <c r="CG39" s="283">
        <v>0.22919999999999999</v>
      </c>
      <c r="CH39" s="283">
        <v>0.37790000000000001</v>
      </c>
      <c r="CI39" s="283">
        <v>1.0663</v>
      </c>
      <c r="CJ39" s="283">
        <v>0.98699999999999999</v>
      </c>
      <c r="CK39" s="283">
        <v>0.95679999999999998</v>
      </c>
      <c r="CM39" s="283">
        <v>0.90710000000000002</v>
      </c>
      <c r="CN39" s="283">
        <v>1.0291999999999999</v>
      </c>
      <c r="CO39" s="283">
        <v>5.5994999999999999</v>
      </c>
      <c r="CP39" s="283">
        <v>4.8292999999999999</v>
      </c>
      <c r="CQ39" s="283">
        <v>4.4772999999999996</v>
      </c>
      <c r="CR39" s="283">
        <v>5.2511999999999999</v>
      </c>
      <c r="CS39" s="283">
        <v>4.8926999999999996</v>
      </c>
      <c r="CT39" s="283">
        <v>4.6791999999999998</v>
      </c>
      <c r="CU39" s="283">
        <v>4.9284999999999997</v>
      </c>
      <c r="CV39" s="283">
        <v>4.5141</v>
      </c>
      <c r="CW39" s="283">
        <v>4.9394999999999998</v>
      </c>
      <c r="CY39" s="283">
        <v>4.9762000000000004</v>
      </c>
      <c r="CZ39" s="283">
        <v>4.7994000000000003</v>
      </c>
      <c r="DA39" s="283">
        <v>1.0843</v>
      </c>
      <c r="DB39" s="283">
        <v>0.9768</v>
      </c>
      <c r="DC39" s="283">
        <v>1.0165999999999999</v>
      </c>
      <c r="DE39" s="283">
        <v>0.93169999999999997</v>
      </c>
      <c r="DF39" s="283">
        <v>0.96140000000000003</v>
      </c>
      <c r="DG39" s="283">
        <v>5.3141999999999996</v>
      </c>
      <c r="DH39" s="283">
        <v>4.5143000000000004</v>
      </c>
      <c r="DI39" s="283">
        <v>4.3728999999999996</v>
      </c>
      <c r="DJ39" s="283">
        <v>4.9010999999999996</v>
      </c>
      <c r="DK39" s="283">
        <v>4.6216999999999997</v>
      </c>
      <c r="DL39" s="283">
        <v>4.3013000000000003</v>
      </c>
      <c r="DM39" s="283">
        <v>4.7203999999999997</v>
      </c>
      <c r="DN39" s="283">
        <v>4.3971</v>
      </c>
      <c r="DO39" s="283">
        <v>4.5705</v>
      </c>
      <c r="DQ39" s="283">
        <v>4.7194000000000003</v>
      </c>
      <c r="DR39" s="283">
        <v>4.7542</v>
      </c>
      <c r="DS39" s="283">
        <v>1.0742</v>
      </c>
      <c r="DT39" s="283">
        <v>0.98819999999999997</v>
      </c>
      <c r="DU39" s="283">
        <v>1.0064</v>
      </c>
      <c r="DW39" s="283">
        <v>0.9294</v>
      </c>
      <c r="DX39" s="283">
        <v>0.98429999999999995</v>
      </c>
      <c r="DY39" s="283">
        <v>5.1230000000000002</v>
      </c>
      <c r="DZ39" s="283">
        <v>4.5396000000000001</v>
      </c>
      <c r="EA39" s="283">
        <v>4.3608000000000002</v>
      </c>
      <c r="EB39" s="283">
        <v>4.7693000000000003</v>
      </c>
      <c r="EC39" s="283">
        <v>4.5937000000000001</v>
      </c>
      <c r="ED39" s="283">
        <v>4.3329000000000004</v>
      </c>
      <c r="EE39" s="283">
        <v>4.5712999999999999</v>
      </c>
      <c r="EF39" s="283">
        <v>4.3028000000000004</v>
      </c>
      <c r="EG39" s="283">
        <v>4.6281999999999996</v>
      </c>
      <c r="EI39" s="283">
        <v>4.6296999999999997</v>
      </c>
      <c r="EJ39" s="283">
        <v>4.7019000000000002</v>
      </c>
      <c r="EL39" s="283">
        <v>1.4368000000000001</v>
      </c>
      <c r="EM39" s="283">
        <v>0.70120000000000005</v>
      </c>
      <c r="EN39" s="283">
        <v>0.86609999999999998</v>
      </c>
      <c r="EP39" s="283">
        <v>1.2229000000000001</v>
      </c>
      <c r="EQ39" s="283">
        <v>1.323</v>
      </c>
      <c r="ER39" s="283">
        <v>0.24079999999999999</v>
      </c>
      <c r="ES39" s="283">
        <v>0.14019999999999999</v>
      </c>
      <c r="ET39" s="283">
        <v>0.18790000000000001</v>
      </c>
      <c r="EU39" s="283">
        <v>0.1676</v>
      </c>
      <c r="EV39" s="283">
        <v>0.19989999999999999</v>
      </c>
      <c r="EW39" s="283">
        <v>0.21690000000000001</v>
      </c>
      <c r="EX39" s="283">
        <v>0.1825</v>
      </c>
      <c r="EY39" s="283">
        <v>0.1754</v>
      </c>
      <c r="EZ39" s="283">
        <v>0.2208</v>
      </c>
      <c r="FB39" s="283">
        <v>0.14349999999999999</v>
      </c>
      <c r="FC39" s="283">
        <v>0.16689999999999999</v>
      </c>
      <c r="FD39" s="283">
        <v>1.9709000000000001</v>
      </c>
      <c r="FE39" s="283">
        <v>1.0406</v>
      </c>
      <c r="FF39" s="283">
        <v>0.67979999999999996</v>
      </c>
      <c r="FH39" s="283">
        <v>2.6537000000000002</v>
      </c>
      <c r="FI39" s="283">
        <v>1.1852</v>
      </c>
      <c r="FJ39" s="283">
        <v>0.23899999999999999</v>
      </c>
      <c r="FK39" s="283">
        <v>0.1648</v>
      </c>
      <c r="FL39" s="283">
        <v>0.13589999999999999</v>
      </c>
      <c r="FM39" s="283">
        <v>0.12130000000000001</v>
      </c>
      <c r="FN39" s="283">
        <v>0.1583</v>
      </c>
      <c r="FO39" s="283">
        <v>0.19989999999999999</v>
      </c>
      <c r="FP39" s="283">
        <v>0.16900000000000001</v>
      </c>
      <c r="FQ39" s="283">
        <v>0.21629999999999999</v>
      </c>
      <c r="FR39" s="283">
        <v>0.19470000000000001</v>
      </c>
      <c r="FT39" s="283">
        <v>8.1500000000000003E-2</v>
      </c>
      <c r="FU39" s="283">
        <v>0.1643</v>
      </c>
      <c r="FV39" s="283">
        <v>1.4232</v>
      </c>
      <c r="FW39" s="283">
        <v>1.4431</v>
      </c>
      <c r="FX39" s="283">
        <v>0.69379999999999997</v>
      </c>
      <c r="FZ39" s="283">
        <v>2.0179</v>
      </c>
      <c r="GA39" s="283">
        <v>1.2336</v>
      </c>
      <c r="GB39" s="283">
        <v>0.2223</v>
      </c>
      <c r="GC39" s="283">
        <v>0.31869999999999998</v>
      </c>
      <c r="GD39" s="283">
        <v>0.19070000000000001</v>
      </c>
      <c r="GE39" s="283">
        <v>0.15620000000000001</v>
      </c>
      <c r="GF39" s="283">
        <v>0.22090000000000001</v>
      </c>
      <c r="GG39" s="283">
        <v>0.27489999999999998</v>
      </c>
      <c r="GH39" s="283">
        <v>0.1135</v>
      </c>
      <c r="GI39" s="283">
        <v>0.2175</v>
      </c>
      <c r="GJ39" s="283">
        <v>0.28050000000000003</v>
      </c>
      <c r="GL39" s="283">
        <v>0.10780000000000001</v>
      </c>
      <c r="GM39" s="283">
        <v>0.22739999999999999</v>
      </c>
    </row>
    <row r="40" spans="1:195">
      <c r="A40" s="71">
        <v>45330</v>
      </c>
      <c r="B40" s="283">
        <v>13.122999999999999</v>
      </c>
      <c r="C40" s="283">
        <v>12.917299999999999</v>
      </c>
      <c r="D40" s="283">
        <v>13.066700000000001</v>
      </c>
      <c r="E40" s="283">
        <v>12.859400000000001</v>
      </c>
      <c r="F40" s="283">
        <v>13.099399999999999</v>
      </c>
      <c r="G40" s="283">
        <v>13.0373</v>
      </c>
      <c r="H40" s="283">
        <v>12.934900000000001</v>
      </c>
      <c r="I40" s="283">
        <v>10.634</v>
      </c>
      <c r="J40" s="283">
        <v>13.024699999999999</v>
      </c>
      <c r="L40" s="283">
        <v>13.035600000000001</v>
      </c>
      <c r="M40" s="283">
        <v>13.1784</v>
      </c>
      <c r="N40" s="283">
        <v>4.7858000000000001</v>
      </c>
      <c r="O40" s="283">
        <v>0.60589999999999999</v>
      </c>
      <c r="P40" s="283">
        <v>0.88270000000000004</v>
      </c>
      <c r="R40" s="283">
        <v>1.4639</v>
      </c>
      <c r="S40" s="283">
        <v>1.5221</v>
      </c>
      <c r="T40" s="283">
        <v>1.1375999999999999</v>
      </c>
      <c r="U40" s="283">
        <v>0.14990000000000001</v>
      </c>
      <c r="V40" s="283">
        <v>0.2016</v>
      </c>
      <c r="W40" s="283">
        <v>0.23769999999999999</v>
      </c>
      <c r="X40" s="283">
        <v>0.24740000000000001</v>
      </c>
      <c r="Y40" s="283">
        <v>0.22839999999999999</v>
      </c>
      <c r="Z40" s="283">
        <v>0.21010000000000001</v>
      </c>
      <c r="AA40" s="283">
        <v>0.27439999999999998</v>
      </c>
      <c r="AB40" s="283">
        <v>0.26250000000000001</v>
      </c>
      <c r="AD40" s="283">
        <v>0.18740000000000001</v>
      </c>
      <c r="AE40" s="283">
        <v>0.17249999999999999</v>
      </c>
      <c r="AF40" s="283">
        <v>4.9504000000000001</v>
      </c>
      <c r="AG40" s="283">
        <v>1.1487000000000001</v>
      </c>
      <c r="AH40" s="283">
        <v>0.44180000000000003</v>
      </c>
      <c r="AJ40" s="283">
        <v>1.7404999999999999</v>
      </c>
      <c r="AK40" s="283">
        <v>1.2242</v>
      </c>
      <c r="AL40" s="283">
        <v>1.1415</v>
      </c>
      <c r="AM40" s="283">
        <v>0.27629999999999999</v>
      </c>
      <c r="AN40" s="283">
        <v>0.14929999999999999</v>
      </c>
      <c r="AO40" s="283">
        <v>0.2306</v>
      </c>
      <c r="AP40" s="283">
        <v>0.24060000000000001</v>
      </c>
      <c r="AQ40" s="283">
        <v>0.33800000000000002</v>
      </c>
      <c r="AR40" s="283">
        <v>0.20880000000000001</v>
      </c>
      <c r="AS40" s="283">
        <v>0.20660000000000001</v>
      </c>
      <c r="AT40" s="283">
        <v>0.27510000000000001</v>
      </c>
      <c r="AV40" s="283">
        <v>0.1187</v>
      </c>
      <c r="AW40" s="283">
        <v>0.22470000000000001</v>
      </c>
      <c r="AX40" s="283">
        <v>7.7728000000000002</v>
      </c>
      <c r="AY40" s="283">
        <v>3.3561000000000001</v>
      </c>
      <c r="AZ40" s="283">
        <v>0.39529999999999998</v>
      </c>
      <c r="BB40" s="283">
        <v>0.73780000000000001</v>
      </c>
      <c r="BC40" s="283">
        <v>2.3468</v>
      </c>
      <c r="BD40" s="283">
        <v>1.3487</v>
      </c>
      <c r="BE40" s="283">
        <v>0.55079999999999996</v>
      </c>
      <c r="BF40" s="283">
        <v>0.1867</v>
      </c>
      <c r="BG40" s="283">
        <v>0.17349999999999999</v>
      </c>
      <c r="BH40" s="283">
        <v>0.1641</v>
      </c>
      <c r="BI40" s="283">
        <v>0.47220000000000001</v>
      </c>
      <c r="BJ40" s="283">
        <v>8.3199999999999996E-2</v>
      </c>
      <c r="BK40" s="283">
        <v>0.14299999999999999</v>
      </c>
      <c r="BL40" s="283">
        <v>0.44140000000000001</v>
      </c>
      <c r="BN40" s="283">
        <v>0.19389999999999999</v>
      </c>
      <c r="BO40" s="283">
        <v>0.18809999999999999</v>
      </c>
      <c r="BQ40" s="283">
        <v>1.5585</v>
      </c>
      <c r="BR40" s="283">
        <v>1.0835999999999999</v>
      </c>
      <c r="BS40" s="283">
        <v>0.75409999999999999</v>
      </c>
      <c r="BU40" s="283">
        <v>1.7607999999999999</v>
      </c>
      <c r="BV40" s="283">
        <v>1.2521</v>
      </c>
      <c r="BW40" s="283">
        <v>0.4723</v>
      </c>
      <c r="BX40" s="283">
        <v>0.42799999999999999</v>
      </c>
      <c r="BY40" s="283">
        <v>0.35370000000000001</v>
      </c>
      <c r="BZ40" s="283">
        <v>0.30299999999999999</v>
      </c>
      <c r="CA40" s="283">
        <v>0.39500000000000002</v>
      </c>
      <c r="CB40" s="283">
        <v>0.46899999999999997</v>
      </c>
      <c r="CC40" s="283">
        <v>0.30649999999999999</v>
      </c>
      <c r="CD40" s="283">
        <v>0.40310000000000001</v>
      </c>
      <c r="CE40" s="283">
        <v>0.47339999999999999</v>
      </c>
      <c r="CG40" s="283">
        <v>0.22889999999999999</v>
      </c>
      <c r="CH40" s="283">
        <v>0.37809999999999999</v>
      </c>
      <c r="CI40" s="283">
        <v>1.095</v>
      </c>
      <c r="CJ40" s="283">
        <v>1.022</v>
      </c>
      <c r="CK40" s="283">
        <v>1.0174000000000001</v>
      </c>
      <c r="CM40" s="283">
        <v>0.91410000000000002</v>
      </c>
      <c r="CN40" s="283">
        <v>1.0146999999999999</v>
      </c>
      <c r="CO40" s="283">
        <v>6.1313000000000004</v>
      </c>
      <c r="CP40" s="283">
        <v>5.3651</v>
      </c>
      <c r="CQ40" s="283">
        <v>4.9851000000000001</v>
      </c>
      <c r="CR40" s="283">
        <v>5.5991</v>
      </c>
      <c r="CS40" s="283">
        <v>5.2493999999999996</v>
      </c>
      <c r="CT40" s="283">
        <v>4.8997000000000002</v>
      </c>
      <c r="CU40" s="283">
        <v>5.3281999999999998</v>
      </c>
      <c r="CV40" s="283">
        <v>4.9749999999999996</v>
      </c>
      <c r="CW40" s="283">
        <v>5.2885999999999997</v>
      </c>
      <c r="CY40" s="283">
        <v>5.4423000000000004</v>
      </c>
      <c r="CZ40" s="283">
        <v>5.2122000000000002</v>
      </c>
      <c r="DA40" s="283">
        <v>1.0902000000000001</v>
      </c>
      <c r="DB40" s="283">
        <v>0.97489999999999999</v>
      </c>
      <c r="DC40" s="283">
        <v>1.0126999999999999</v>
      </c>
      <c r="DE40" s="283">
        <v>0.92120000000000002</v>
      </c>
      <c r="DF40" s="283">
        <v>0.96589999999999998</v>
      </c>
      <c r="DG40" s="283">
        <v>5.8971999999999998</v>
      </c>
      <c r="DH40" s="283">
        <v>4.9542999999999999</v>
      </c>
      <c r="DI40" s="283">
        <v>4.8487999999999998</v>
      </c>
      <c r="DJ40" s="283">
        <v>5.4093</v>
      </c>
      <c r="DK40" s="283">
        <v>5.0819000000000001</v>
      </c>
      <c r="DL40" s="283">
        <v>4.7877999999999998</v>
      </c>
      <c r="DM40" s="283">
        <v>5.1863000000000001</v>
      </c>
      <c r="DN40" s="283">
        <v>4.8144999999999998</v>
      </c>
      <c r="DO40" s="283">
        <v>5.0385</v>
      </c>
      <c r="DQ40" s="283">
        <v>5.2266000000000004</v>
      </c>
      <c r="DR40" s="283">
        <v>5.2164999999999999</v>
      </c>
      <c r="DS40" s="283">
        <v>1.0642</v>
      </c>
      <c r="DT40" s="283">
        <v>0.97799999999999998</v>
      </c>
      <c r="DU40" s="283">
        <v>0.99239999999999995</v>
      </c>
      <c r="DW40" s="283">
        <v>0.92469999999999997</v>
      </c>
      <c r="DX40" s="283">
        <v>0.98150000000000004</v>
      </c>
      <c r="DY40" s="283">
        <v>5.5156000000000001</v>
      </c>
      <c r="DZ40" s="283">
        <v>4.8532999999999999</v>
      </c>
      <c r="EA40" s="283">
        <v>4.6737000000000002</v>
      </c>
      <c r="EB40" s="283">
        <v>5.1826999999999996</v>
      </c>
      <c r="EC40" s="283">
        <v>4.9623999999999997</v>
      </c>
      <c r="ED40" s="283">
        <v>4.7096</v>
      </c>
      <c r="EE40" s="283">
        <v>4.9516</v>
      </c>
      <c r="EF40" s="283">
        <v>4.6402999999999999</v>
      </c>
      <c r="EG40" s="283">
        <v>4.9623999999999997</v>
      </c>
      <c r="EI40" s="283">
        <v>5.0182000000000002</v>
      </c>
      <c r="EJ40" s="283">
        <v>5.0556999999999999</v>
      </c>
      <c r="EL40" s="283">
        <v>1.462</v>
      </c>
      <c r="EM40" s="283">
        <v>0.71</v>
      </c>
      <c r="EN40" s="283">
        <v>0.875</v>
      </c>
      <c r="EP40" s="283">
        <v>1.2262999999999999</v>
      </c>
      <c r="EQ40" s="283">
        <v>1.3187</v>
      </c>
      <c r="ER40" s="283">
        <v>0.24379999999999999</v>
      </c>
      <c r="ES40" s="283">
        <v>0.14180000000000001</v>
      </c>
      <c r="ET40" s="283">
        <v>0.189</v>
      </c>
      <c r="EU40" s="283">
        <v>0.16669999999999999</v>
      </c>
      <c r="EV40" s="283">
        <v>0.19969999999999999</v>
      </c>
      <c r="EW40" s="283">
        <v>0.216</v>
      </c>
      <c r="EX40" s="283">
        <v>0.182</v>
      </c>
      <c r="EY40" s="283">
        <v>0.17560000000000001</v>
      </c>
      <c r="EZ40" s="283">
        <v>0.21990000000000001</v>
      </c>
      <c r="FB40" s="283">
        <v>0.14319999999999999</v>
      </c>
      <c r="FC40" s="283">
        <v>0.1668</v>
      </c>
      <c r="FD40" s="283">
        <v>1.9952000000000001</v>
      </c>
      <c r="FE40" s="283">
        <v>1.0347</v>
      </c>
      <c r="FF40" s="283">
        <v>0.68059999999999998</v>
      </c>
      <c r="FH40" s="283">
        <v>2.6455000000000002</v>
      </c>
      <c r="FI40" s="283">
        <v>1.1842999999999999</v>
      </c>
      <c r="FJ40" s="283">
        <v>0.2437</v>
      </c>
      <c r="FK40" s="283">
        <v>0.16489999999999999</v>
      </c>
      <c r="FL40" s="283">
        <v>0.1371</v>
      </c>
      <c r="FM40" s="283">
        <v>0.1221</v>
      </c>
      <c r="FN40" s="283">
        <v>0.15939999999999999</v>
      </c>
      <c r="FO40" s="283">
        <v>0.2014</v>
      </c>
      <c r="FP40" s="283">
        <v>0.1701</v>
      </c>
      <c r="FQ40" s="283">
        <v>0.21679999999999999</v>
      </c>
      <c r="FR40" s="283">
        <v>0.1958</v>
      </c>
      <c r="FT40" s="283">
        <v>8.2000000000000003E-2</v>
      </c>
      <c r="FU40" s="283">
        <v>0.1653</v>
      </c>
      <c r="FV40" s="283">
        <v>1.4338</v>
      </c>
      <c r="FW40" s="283">
        <v>1.4453</v>
      </c>
      <c r="FX40" s="283">
        <v>0.69510000000000005</v>
      </c>
      <c r="FZ40" s="283">
        <v>2.0234000000000001</v>
      </c>
      <c r="GA40" s="283">
        <v>1.236</v>
      </c>
      <c r="GB40" s="283">
        <v>0.2235</v>
      </c>
      <c r="GC40" s="283">
        <v>0.31900000000000001</v>
      </c>
      <c r="GD40" s="283">
        <v>0.19120000000000001</v>
      </c>
      <c r="GE40" s="283">
        <v>0.15590000000000001</v>
      </c>
      <c r="GF40" s="283">
        <v>0.22070000000000001</v>
      </c>
      <c r="GG40" s="283">
        <v>0.27510000000000001</v>
      </c>
      <c r="GH40" s="283">
        <v>0.1133</v>
      </c>
      <c r="GI40" s="283">
        <v>0.21729999999999999</v>
      </c>
      <c r="GJ40" s="283">
        <v>0.28079999999999999</v>
      </c>
      <c r="GL40" s="283">
        <v>0.1074</v>
      </c>
      <c r="GM40" s="283">
        <v>0.22720000000000001</v>
      </c>
    </row>
    <row r="41" spans="1:195">
      <c r="A41" s="71">
        <v>45331</v>
      </c>
      <c r="B41" s="283">
        <v>13.0969</v>
      </c>
      <c r="C41" s="283">
        <v>12.891299999999999</v>
      </c>
      <c r="D41" s="283">
        <v>13.044</v>
      </c>
      <c r="E41" s="283">
        <v>12.841699999999999</v>
      </c>
      <c r="F41" s="283">
        <v>13.0776</v>
      </c>
      <c r="G41" s="283">
        <v>13.092700000000001</v>
      </c>
      <c r="H41" s="283">
        <v>12.767899999999999</v>
      </c>
      <c r="I41" s="283">
        <v>10.6516</v>
      </c>
      <c r="J41" s="283">
        <v>12.999599999999999</v>
      </c>
      <c r="L41" s="283">
        <v>12.9811</v>
      </c>
      <c r="M41" s="283">
        <v>13.1708</v>
      </c>
      <c r="N41" s="283">
        <v>4.8342999999999998</v>
      </c>
      <c r="O41" s="283">
        <v>0.62160000000000004</v>
      </c>
      <c r="P41" s="283">
        <v>0.89990000000000003</v>
      </c>
      <c r="R41" s="283">
        <v>1.482</v>
      </c>
      <c r="S41" s="283">
        <v>1.5063</v>
      </c>
      <c r="T41" s="283">
        <v>1.1208</v>
      </c>
      <c r="U41" s="283">
        <v>0.151</v>
      </c>
      <c r="V41" s="283">
        <v>0.20080000000000001</v>
      </c>
      <c r="W41" s="283">
        <v>0.23180000000000001</v>
      </c>
      <c r="X41" s="283">
        <v>0.24299999999999999</v>
      </c>
      <c r="Y41" s="283">
        <v>0.22320000000000001</v>
      </c>
      <c r="Z41" s="283">
        <v>0.20630000000000001</v>
      </c>
      <c r="AA41" s="283">
        <v>0.27300000000000002</v>
      </c>
      <c r="AB41" s="283">
        <v>0.25629999999999997</v>
      </c>
      <c r="AD41" s="283">
        <v>0.1842</v>
      </c>
      <c r="AE41" s="283">
        <v>0.1701</v>
      </c>
      <c r="AF41" s="283">
        <v>4.9484000000000004</v>
      </c>
      <c r="AG41" s="283">
        <v>1.1515</v>
      </c>
      <c r="AH41" s="283">
        <v>0.43859999999999999</v>
      </c>
      <c r="AJ41" s="283">
        <v>1.7376</v>
      </c>
      <c r="AK41" s="283">
        <v>1.2246999999999999</v>
      </c>
      <c r="AL41" s="283">
        <v>1.1411</v>
      </c>
      <c r="AM41" s="283">
        <v>0.27710000000000001</v>
      </c>
      <c r="AN41" s="283">
        <v>0.1492</v>
      </c>
      <c r="AO41" s="283">
        <v>0.2306</v>
      </c>
      <c r="AP41" s="283">
        <v>0.24060000000000001</v>
      </c>
      <c r="AQ41" s="283">
        <v>0.3402</v>
      </c>
      <c r="AR41" s="283">
        <v>0.2082</v>
      </c>
      <c r="AS41" s="283">
        <v>0.20660000000000001</v>
      </c>
      <c r="AT41" s="283">
        <v>0.2757</v>
      </c>
      <c r="AV41" s="283">
        <v>0.11890000000000001</v>
      </c>
      <c r="AW41" s="283">
        <v>0.22509999999999999</v>
      </c>
      <c r="AX41" s="283">
        <v>7.7744999999999997</v>
      </c>
      <c r="AY41" s="283">
        <v>3.3563000000000001</v>
      </c>
      <c r="AZ41" s="283">
        <v>0.3962</v>
      </c>
      <c r="BB41" s="283">
        <v>0.73780000000000001</v>
      </c>
      <c r="BC41" s="283">
        <v>2.3483999999999998</v>
      </c>
      <c r="BD41" s="283">
        <v>1.3512</v>
      </c>
      <c r="BE41" s="283">
        <v>0.55249999999999999</v>
      </c>
      <c r="BF41" s="283">
        <v>0.18759999999999999</v>
      </c>
      <c r="BG41" s="283">
        <v>0.17380000000000001</v>
      </c>
      <c r="BH41" s="283">
        <v>0.1646</v>
      </c>
      <c r="BI41" s="283">
        <v>0.47349999999999998</v>
      </c>
      <c r="BJ41" s="283">
        <v>8.3199999999999996E-2</v>
      </c>
      <c r="BK41" s="283">
        <v>0.14330000000000001</v>
      </c>
      <c r="BL41" s="283">
        <v>0.44319999999999998</v>
      </c>
      <c r="BN41" s="283">
        <v>0.19420000000000001</v>
      </c>
      <c r="BO41" s="283">
        <v>0.18870000000000001</v>
      </c>
      <c r="BQ41" s="283">
        <v>1.5561</v>
      </c>
      <c r="BR41" s="283">
        <v>1.0909</v>
      </c>
      <c r="BS41" s="283">
        <v>0.75729999999999997</v>
      </c>
      <c r="BU41" s="283">
        <v>1.7682</v>
      </c>
      <c r="BV41" s="283">
        <v>1.2499</v>
      </c>
      <c r="BW41" s="283">
        <v>0.47020000000000001</v>
      </c>
      <c r="BX41" s="283">
        <v>0.42930000000000001</v>
      </c>
      <c r="BY41" s="283">
        <v>0.3543</v>
      </c>
      <c r="BZ41" s="283">
        <v>0.30220000000000002</v>
      </c>
      <c r="CA41" s="283">
        <v>0.39350000000000002</v>
      </c>
      <c r="CB41" s="283">
        <v>0.46779999999999999</v>
      </c>
      <c r="CC41" s="283">
        <v>0.30570000000000003</v>
      </c>
      <c r="CD41" s="283">
        <v>0.4032</v>
      </c>
      <c r="CE41" s="283">
        <v>0.47260000000000002</v>
      </c>
      <c r="CG41" s="283">
        <v>0.22800000000000001</v>
      </c>
      <c r="CH41" s="283">
        <v>0.37809999999999999</v>
      </c>
      <c r="CI41" s="283">
        <v>1.0905</v>
      </c>
      <c r="CJ41" s="283">
        <v>1.0746</v>
      </c>
      <c r="CK41" s="283">
        <v>1.1032999999999999</v>
      </c>
      <c r="CM41" s="283">
        <v>0.96009999999999995</v>
      </c>
      <c r="CN41" s="283">
        <v>0.96430000000000005</v>
      </c>
      <c r="CO41" s="283">
        <v>5.5805999999999996</v>
      </c>
      <c r="CP41" s="283">
        <v>5.1909999999999998</v>
      </c>
      <c r="CQ41" s="283">
        <v>4.8018999999999998</v>
      </c>
      <c r="CR41" s="283">
        <v>5.1174999999999997</v>
      </c>
      <c r="CS41" s="283">
        <v>4.8307000000000002</v>
      </c>
      <c r="CT41" s="283">
        <v>4.3524000000000003</v>
      </c>
      <c r="CU41" s="283">
        <v>4.9588999999999999</v>
      </c>
      <c r="CV41" s="283">
        <v>4.8930999999999996</v>
      </c>
      <c r="CW41" s="283">
        <v>4.8604000000000003</v>
      </c>
      <c r="CY41" s="283">
        <v>5.0965999999999996</v>
      </c>
      <c r="CZ41" s="283">
        <v>5.0404999999999998</v>
      </c>
      <c r="DA41" s="283">
        <v>1.0923</v>
      </c>
      <c r="DB41" s="283">
        <v>0.98919999999999997</v>
      </c>
      <c r="DC41" s="283">
        <v>1.0297000000000001</v>
      </c>
      <c r="DE41" s="283">
        <v>0.92620000000000002</v>
      </c>
      <c r="DF41" s="283">
        <v>0.9657</v>
      </c>
      <c r="DG41" s="283">
        <v>5.8247</v>
      </c>
      <c r="DH41" s="283">
        <v>4.9965000000000002</v>
      </c>
      <c r="DI41" s="283">
        <v>4.8403</v>
      </c>
      <c r="DJ41" s="283">
        <v>5.3323999999999998</v>
      </c>
      <c r="DK41" s="283">
        <v>5.0513000000000003</v>
      </c>
      <c r="DL41" s="283">
        <v>4.7005999999999997</v>
      </c>
      <c r="DM41" s="283">
        <v>5.1246</v>
      </c>
      <c r="DN41" s="283">
        <v>4.8429000000000002</v>
      </c>
      <c r="DO41" s="283">
        <v>5.0243000000000002</v>
      </c>
      <c r="DQ41" s="283">
        <v>5.2290000000000001</v>
      </c>
      <c r="DR41" s="283">
        <v>5.2028999999999996</v>
      </c>
      <c r="DS41" s="283">
        <v>1.0650999999999999</v>
      </c>
      <c r="DT41" s="283">
        <v>0.9869</v>
      </c>
      <c r="DU41" s="283">
        <v>1.0049999999999999</v>
      </c>
      <c r="DW41" s="283">
        <v>0.93140000000000001</v>
      </c>
      <c r="DX41" s="283">
        <v>0.9819</v>
      </c>
      <c r="DY41" s="283">
        <v>5.5717999999999996</v>
      </c>
      <c r="DZ41" s="283">
        <v>4.9702999999999999</v>
      </c>
      <c r="EA41" s="283">
        <v>4.798</v>
      </c>
      <c r="EB41" s="283">
        <v>5.2313999999999998</v>
      </c>
      <c r="EC41" s="283">
        <v>5.0359999999999996</v>
      </c>
      <c r="ED41" s="283">
        <v>4.774</v>
      </c>
      <c r="EE41" s="283">
        <v>5.0213999999999999</v>
      </c>
      <c r="EF41" s="283">
        <v>4.7641999999999998</v>
      </c>
      <c r="EG41" s="283">
        <v>5.0439999999999996</v>
      </c>
      <c r="EI41" s="283">
        <v>5.1148999999999996</v>
      </c>
      <c r="EJ41" s="283">
        <v>5.1368999999999998</v>
      </c>
      <c r="EL41" s="283">
        <v>1.4584999999999999</v>
      </c>
      <c r="EM41" s="283">
        <v>0.72389999999999999</v>
      </c>
      <c r="EN41" s="283">
        <v>0.8831</v>
      </c>
      <c r="EP41" s="283">
        <v>1.2373000000000001</v>
      </c>
      <c r="EQ41" s="283">
        <v>1.3137000000000001</v>
      </c>
      <c r="ER41" s="283">
        <v>0.24079999999999999</v>
      </c>
      <c r="ES41" s="283">
        <v>0.14319999999999999</v>
      </c>
      <c r="ET41" s="283">
        <v>0.18909999999999999</v>
      </c>
      <c r="EU41" s="283">
        <v>0.1651</v>
      </c>
      <c r="EV41" s="283">
        <v>0.1978</v>
      </c>
      <c r="EW41" s="283">
        <v>0.2142</v>
      </c>
      <c r="EX41" s="283">
        <v>0.18079999999999999</v>
      </c>
      <c r="EY41" s="283">
        <v>0.17580000000000001</v>
      </c>
      <c r="EZ41" s="283">
        <v>0.21740000000000001</v>
      </c>
      <c r="FB41" s="283">
        <v>0.1421</v>
      </c>
      <c r="FC41" s="283">
        <v>0.16550000000000001</v>
      </c>
      <c r="FD41" s="283">
        <v>1.9825999999999999</v>
      </c>
      <c r="FE41" s="283">
        <v>1.0391999999999999</v>
      </c>
      <c r="FF41" s="283">
        <v>0.67879999999999996</v>
      </c>
      <c r="FH41" s="283">
        <v>2.6480999999999999</v>
      </c>
      <c r="FI41" s="283">
        <v>1.1787000000000001</v>
      </c>
      <c r="FJ41" s="283">
        <v>0.2437</v>
      </c>
      <c r="FK41" s="283">
        <v>0.1656</v>
      </c>
      <c r="FL41" s="283">
        <v>0.1371</v>
      </c>
      <c r="FM41" s="283">
        <v>0.1229</v>
      </c>
      <c r="FN41" s="283">
        <v>0.15939999999999999</v>
      </c>
      <c r="FO41" s="283">
        <v>0.20200000000000001</v>
      </c>
      <c r="FP41" s="283">
        <v>0.1701</v>
      </c>
      <c r="FQ41" s="283">
        <v>0.21679999999999999</v>
      </c>
      <c r="FR41" s="283">
        <v>0.19570000000000001</v>
      </c>
      <c r="FT41" s="283">
        <v>8.1900000000000001E-2</v>
      </c>
      <c r="FU41" s="283">
        <v>0.16600000000000001</v>
      </c>
      <c r="FV41" s="283">
        <v>1.4351</v>
      </c>
      <c r="FW41" s="283">
        <v>1.4449000000000001</v>
      </c>
      <c r="FX41" s="283">
        <v>0.69789999999999996</v>
      </c>
      <c r="FZ41" s="283">
        <v>2.0234000000000001</v>
      </c>
      <c r="GA41" s="283">
        <v>1.2382</v>
      </c>
      <c r="GB41" s="283">
        <v>0.22370000000000001</v>
      </c>
      <c r="GC41" s="283">
        <v>0.31879999999999997</v>
      </c>
      <c r="GD41" s="283">
        <v>0.19189999999999999</v>
      </c>
      <c r="GE41" s="283">
        <v>0.15590000000000001</v>
      </c>
      <c r="GF41" s="283">
        <v>0.22070000000000001</v>
      </c>
      <c r="GG41" s="283">
        <v>0.27489999999999998</v>
      </c>
      <c r="GH41" s="283">
        <v>0.1133</v>
      </c>
      <c r="GI41" s="283">
        <v>0.21729999999999999</v>
      </c>
      <c r="GJ41" s="283">
        <v>0.28220000000000001</v>
      </c>
      <c r="GL41" s="283">
        <v>0.1074</v>
      </c>
      <c r="GM41" s="283">
        <v>0.22789999999999999</v>
      </c>
    </row>
    <row r="42" spans="1:195">
      <c r="A42" s="71">
        <v>45332</v>
      </c>
      <c r="B42" s="283">
        <v>13.108700000000001</v>
      </c>
      <c r="C42" s="283">
        <v>12.9047</v>
      </c>
      <c r="D42" s="283">
        <v>13.044</v>
      </c>
      <c r="E42" s="283">
        <v>12.8451</v>
      </c>
      <c r="F42" s="283">
        <v>13.075100000000001</v>
      </c>
      <c r="G42" s="283">
        <v>13.1867</v>
      </c>
      <c r="H42" s="283">
        <v>12.8887</v>
      </c>
      <c r="I42" s="283">
        <v>10.6928</v>
      </c>
      <c r="J42" s="283">
        <v>13.0121</v>
      </c>
      <c r="L42" s="283">
        <v>13.0298</v>
      </c>
      <c r="M42" s="283">
        <v>13.2035</v>
      </c>
      <c r="N42" s="283">
        <v>4.7435999999999998</v>
      </c>
      <c r="O42" s="283">
        <v>0.62960000000000005</v>
      </c>
      <c r="P42" s="283">
        <v>0.84319999999999995</v>
      </c>
      <c r="R42" s="283">
        <v>1.4729000000000001</v>
      </c>
      <c r="S42" s="283">
        <v>1.3182</v>
      </c>
      <c r="T42" s="283">
        <v>1.0569</v>
      </c>
      <c r="U42" s="283">
        <v>0.14599999999999999</v>
      </c>
      <c r="V42" s="283">
        <v>0.19450000000000001</v>
      </c>
      <c r="W42" s="283">
        <v>0.2228</v>
      </c>
      <c r="X42" s="283">
        <v>0.23180000000000001</v>
      </c>
      <c r="Y42" s="283">
        <v>0.23069999999999999</v>
      </c>
      <c r="Z42" s="283">
        <v>0.2102</v>
      </c>
      <c r="AA42" s="283">
        <v>0.27539999999999998</v>
      </c>
      <c r="AB42" s="283">
        <v>0.249</v>
      </c>
      <c r="AD42" s="283">
        <v>0.187</v>
      </c>
      <c r="AE42" s="283">
        <v>0.18890000000000001</v>
      </c>
      <c r="AF42" s="283">
        <v>4.9123000000000001</v>
      </c>
      <c r="AG42" s="283">
        <v>1.1612</v>
      </c>
      <c r="AH42" s="283">
        <v>0.439</v>
      </c>
      <c r="AJ42" s="283">
        <v>1.7719</v>
      </c>
      <c r="AK42" s="283">
        <v>1.2183999999999999</v>
      </c>
      <c r="AL42" s="283">
        <v>1.0966</v>
      </c>
      <c r="AM42" s="283">
        <v>0.2727</v>
      </c>
      <c r="AN42" s="283">
        <v>0.14580000000000001</v>
      </c>
      <c r="AO42" s="283">
        <v>0.22320000000000001</v>
      </c>
      <c r="AP42" s="283">
        <v>0.23480000000000001</v>
      </c>
      <c r="AQ42" s="283">
        <v>0.3322</v>
      </c>
      <c r="AR42" s="283">
        <v>0.20219999999999999</v>
      </c>
      <c r="AS42" s="283">
        <v>0.2041</v>
      </c>
      <c r="AT42" s="283">
        <v>0.26840000000000003</v>
      </c>
      <c r="AV42" s="283">
        <v>0.1152</v>
      </c>
      <c r="AW42" s="283">
        <v>0.2203</v>
      </c>
      <c r="AX42" s="283">
        <v>7.7401999999999997</v>
      </c>
      <c r="AY42" s="283">
        <v>3.3788999999999998</v>
      </c>
      <c r="AZ42" s="283">
        <v>0.3982</v>
      </c>
      <c r="BB42" s="283">
        <v>0.74229999999999996</v>
      </c>
      <c r="BC42" s="283">
        <v>2.3593999999999999</v>
      </c>
      <c r="BD42" s="283">
        <v>1.3231999999999999</v>
      </c>
      <c r="BE42" s="283">
        <v>0.55059999999999998</v>
      </c>
      <c r="BF42" s="283">
        <v>0.18690000000000001</v>
      </c>
      <c r="BG42" s="283">
        <v>0.17100000000000001</v>
      </c>
      <c r="BH42" s="283">
        <v>0.16300000000000001</v>
      </c>
      <c r="BI42" s="283">
        <v>0.46939999999999998</v>
      </c>
      <c r="BJ42" s="283">
        <v>8.2199999999999995E-2</v>
      </c>
      <c r="BK42" s="283">
        <v>0.1421</v>
      </c>
      <c r="BL42" s="283">
        <v>0.441</v>
      </c>
      <c r="BN42" s="283">
        <v>0.19139999999999999</v>
      </c>
      <c r="BO42" s="283">
        <v>0.18690000000000001</v>
      </c>
      <c r="BQ42" s="283">
        <v>1.5107999999999999</v>
      </c>
      <c r="BR42" s="283">
        <v>1.0905</v>
      </c>
      <c r="BS42" s="283">
        <v>0.73670000000000002</v>
      </c>
      <c r="BU42" s="283">
        <v>1.7206999999999999</v>
      </c>
      <c r="BV42" s="283">
        <v>1.1854</v>
      </c>
      <c r="BW42" s="283">
        <v>0.45839999999999997</v>
      </c>
      <c r="BX42" s="283">
        <v>0.42830000000000001</v>
      </c>
      <c r="BY42" s="283">
        <v>0.35370000000000001</v>
      </c>
      <c r="BZ42" s="283">
        <v>0.3034</v>
      </c>
      <c r="CA42" s="283">
        <v>0.39269999999999999</v>
      </c>
      <c r="CB42" s="283">
        <v>0.48010000000000003</v>
      </c>
      <c r="CC42" s="283">
        <v>0.31530000000000002</v>
      </c>
      <c r="CD42" s="283">
        <v>0.40589999999999998</v>
      </c>
      <c r="CE42" s="283">
        <v>0.47720000000000001</v>
      </c>
      <c r="CG42" s="283">
        <v>0.2359</v>
      </c>
      <c r="CH42" s="283">
        <v>0.40250000000000002</v>
      </c>
      <c r="CI42" s="283">
        <v>0.9919</v>
      </c>
      <c r="CJ42" s="283">
        <v>1.1063000000000001</v>
      </c>
      <c r="CK42" s="283">
        <v>1.2333000000000001</v>
      </c>
      <c r="CM42" s="283">
        <v>1.1855</v>
      </c>
      <c r="CN42" s="283">
        <v>0.77170000000000005</v>
      </c>
      <c r="CO42" s="283">
        <v>3.4358</v>
      </c>
      <c r="CP42" s="283">
        <v>3.7934999999999999</v>
      </c>
      <c r="CQ42" s="283">
        <v>3.6789999999999998</v>
      </c>
      <c r="CR42" s="283">
        <v>3.4639000000000002</v>
      </c>
      <c r="CS42" s="283">
        <v>3.4289000000000001</v>
      </c>
      <c r="CT42" s="283">
        <v>2.9828999999999999</v>
      </c>
      <c r="CU42" s="283">
        <v>3.6852</v>
      </c>
      <c r="CV42" s="283">
        <v>4.0613000000000001</v>
      </c>
      <c r="CW42" s="283">
        <v>3.0766</v>
      </c>
      <c r="CY42" s="283">
        <v>3.4258000000000002</v>
      </c>
      <c r="CZ42" s="283">
        <v>3.9866999999999999</v>
      </c>
      <c r="DA42" s="283">
        <v>1.0564</v>
      </c>
      <c r="DB42" s="283">
        <v>1.0198</v>
      </c>
      <c r="DC42" s="283">
        <v>1.0891999999999999</v>
      </c>
      <c r="DE42" s="283">
        <v>1.0063</v>
      </c>
      <c r="DF42" s="283">
        <v>0.94920000000000004</v>
      </c>
      <c r="DG42" s="283">
        <v>4.5548999999999999</v>
      </c>
      <c r="DH42" s="283">
        <v>4.4471999999999996</v>
      </c>
      <c r="DI42" s="283">
        <v>4.3087</v>
      </c>
      <c r="DJ42" s="283">
        <v>4.3117999999999999</v>
      </c>
      <c r="DK42" s="283">
        <v>4.3609999999999998</v>
      </c>
      <c r="DL42" s="283">
        <v>3.956</v>
      </c>
      <c r="DM42" s="283">
        <v>4.3428000000000004</v>
      </c>
      <c r="DN42" s="283">
        <v>4.4038000000000004</v>
      </c>
      <c r="DO42" s="283">
        <v>4.2896000000000001</v>
      </c>
      <c r="DQ42" s="283">
        <v>4.3764000000000003</v>
      </c>
      <c r="DR42" s="283">
        <v>4.5191999999999997</v>
      </c>
      <c r="DS42" s="283">
        <v>1.0717000000000001</v>
      </c>
      <c r="DT42" s="283">
        <v>1.0067999999999999</v>
      </c>
      <c r="DU42" s="283">
        <v>1.0337000000000001</v>
      </c>
      <c r="DW42" s="283">
        <v>0.95120000000000005</v>
      </c>
      <c r="DX42" s="283">
        <v>0.98929999999999996</v>
      </c>
      <c r="DY42" s="283">
        <v>5.093</v>
      </c>
      <c r="DZ42" s="283">
        <v>4.8258000000000001</v>
      </c>
      <c r="EA42" s="283">
        <v>4.6765999999999996</v>
      </c>
      <c r="EB42" s="283">
        <v>4.7522000000000002</v>
      </c>
      <c r="EC42" s="283">
        <v>4.7930999999999999</v>
      </c>
      <c r="ED42" s="283">
        <v>4.5243000000000002</v>
      </c>
      <c r="EE42" s="283">
        <v>4.6901999999999999</v>
      </c>
      <c r="EF42" s="283">
        <v>4.5468000000000002</v>
      </c>
      <c r="EG42" s="283">
        <v>4.8296999999999999</v>
      </c>
      <c r="EI42" s="283">
        <v>4.7798999999999996</v>
      </c>
      <c r="EJ42" s="283">
        <v>4.8818000000000001</v>
      </c>
      <c r="EL42" s="283">
        <v>1.3894</v>
      </c>
      <c r="EM42" s="283">
        <v>0.7238</v>
      </c>
      <c r="EN42" s="283">
        <v>0.81679999999999997</v>
      </c>
      <c r="EP42" s="283">
        <v>1.1795</v>
      </c>
      <c r="EQ42" s="283">
        <v>1.1258999999999999</v>
      </c>
      <c r="ER42" s="283">
        <v>0.23200000000000001</v>
      </c>
      <c r="ES42" s="283">
        <v>0.14230000000000001</v>
      </c>
      <c r="ET42" s="283">
        <v>0.189</v>
      </c>
      <c r="EU42" s="283">
        <v>0.16700000000000001</v>
      </c>
      <c r="EV42" s="283">
        <v>0.1966</v>
      </c>
      <c r="EW42" s="283">
        <v>0.23139999999999999</v>
      </c>
      <c r="EX42" s="283">
        <v>0.19350000000000001</v>
      </c>
      <c r="EY42" s="283">
        <v>0.17960000000000001</v>
      </c>
      <c r="EZ42" s="283">
        <v>0.22450000000000001</v>
      </c>
      <c r="FB42" s="283">
        <v>0.1522</v>
      </c>
      <c r="FC42" s="283">
        <v>0.19939999999999999</v>
      </c>
      <c r="FD42" s="283">
        <v>1.9237</v>
      </c>
      <c r="FE42" s="283">
        <v>1.0329999999999999</v>
      </c>
      <c r="FF42" s="283">
        <v>0.67569999999999997</v>
      </c>
      <c r="FH42" s="283">
        <v>2.6463000000000001</v>
      </c>
      <c r="FI42" s="283">
        <v>1.1827000000000001</v>
      </c>
      <c r="FJ42" s="283">
        <v>0.23699999999999999</v>
      </c>
      <c r="FK42" s="283">
        <v>0.1646</v>
      </c>
      <c r="FL42" s="283">
        <v>0.13600000000000001</v>
      </c>
      <c r="FM42" s="283">
        <v>0.1232</v>
      </c>
      <c r="FN42" s="283">
        <v>0.1593</v>
      </c>
      <c r="FO42" s="283">
        <v>0.20130000000000001</v>
      </c>
      <c r="FP42" s="283">
        <v>0.1701</v>
      </c>
      <c r="FQ42" s="283">
        <v>0.21629999999999999</v>
      </c>
      <c r="FR42" s="283">
        <v>0.19520000000000001</v>
      </c>
      <c r="FT42" s="283">
        <v>8.1699999999999995E-2</v>
      </c>
      <c r="FU42" s="283">
        <v>0.16500000000000001</v>
      </c>
      <c r="FV42" s="283">
        <v>1.423</v>
      </c>
      <c r="FW42" s="283">
        <v>1.4447000000000001</v>
      </c>
      <c r="FX42" s="283">
        <v>0.69910000000000005</v>
      </c>
      <c r="FZ42" s="283">
        <v>2.0173000000000001</v>
      </c>
      <c r="GA42" s="283">
        <v>1.2390000000000001</v>
      </c>
      <c r="GB42" s="283">
        <v>0.22120000000000001</v>
      </c>
      <c r="GC42" s="283">
        <v>0.31900000000000001</v>
      </c>
      <c r="GD42" s="283">
        <v>0.19189999999999999</v>
      </c>
      <c r="GE42" s="283">
        <v>0.15540000000000001</v>
      </c>
      <c r="GF42" s="283">
        <v>0.2208</v>
      </c>
      <c r="GG42" s="283">
        <v>0.27450000000000002</v>
      </c>
      <c r="GH42" s="283">
        <v>0.1134</v>
      </c>
      <c r="GI42" s="283">
        <v>0.21740000000000001</v>
      </c>
      <c r="GJ42" s="283">
        <v>0.28160000000000002</v>
      </c>
      <c r="GL42" s="283">
        <v>0.10780000000000001</v>
      </c>
      <c r="GM42" s="283">
        <v>0.2273</v>
      </c>
    </row>
    <row r="43" spans="1:195">
      <c r="A43" s="71">
        <v>45333</v>
      </c>
      <c r="B43" s="283">
        <v>13.081799999999999</v>
      </c>
      <c r="C43" s="283">
        <v>12.8711</v>
      </c>
      <c r="D43" s="283">
        <v>13.0113</v>
      </c>
      <c r="E43" s="283">
        <v>12.816599999999999</v>
      </c>
      <c r="F43" s="283">
        <v>13.0449</v>
      </c>
      <c r="G43" s="283">
        <v>13.196</v>
      </c>
      <c r="H43" s="283">
        <v>12.866099999999999</v>
      </c>
      <c r="I43" s="283">
        <v>10.5862</v>
      </c>
      <c r="J43" s="283">
        <v>12.9786</v>
      </c>
      <c r="L43" s="283">
        <v>12.992000000000001</v>
      </c>
      <c r="M43" s="283">
        <v>13.1792</v>
      </c>
      <c r="N43" s="283">
        <v>4.6543999999999999</v>
      </c>
      <c r="O43" s="283">
        <v>0.60940000000000005</v>
      </c>
      <c r="P43" s="283">
        <v>0.88729999999999998</v>
      </c>
      <c r="R43" s="283">
        <v>1.3792</v>
      </c>
      <c r="S43" s="283">
        <v>1.3960999999999999</v>
      </c>
      <c r="T43" s="283">
        <v>1.0818000000000001</v>
      </c>
      <c r="U43" s="283">
        <v>0.1469</v>
      </c>
      <c r="V43" s="283">
        <v>0.20300000000000001</v>
      </c>
      <c r="W43" s="283">
        <v>0.2324</v>
      </c>
      <c r="X43" s="283">
        <v>0.24110000000000001</v>
      </c>
      <c r="Y43" s="283">
        <v>0.22869999999999999</v>
      </c>
      <c r="Z43" s="283">
        <v>0.21920000000000001</v>
      </c>
      <c r="AA43" s="283">
        <v>0.27629999999999999</v>
      </c>
      <c r="AB43" s="283">
        <v>0.25690000000000002</v>
      </c>
      <c r="AD43" s="283">
        <v>0.20030000000000001</v>
      </c>
      <c r="AE43" s="283">
        <v>0.184</v>
      </c>
      <c r="AF43" s="283">
        <v>4.9340999999999999</v>
      </c>
      <c r="AG43" s="283">
        <v>1.1578999999999999</v>
      </c>
      <c r="AH43" s="283">
        <v>0.43859999999999999</v>
      </c>
      <c r="AJ43" s="283">
        <v>1.7595000000000001</v>
      </c>
      <c r="AK43" s="283">
        <v>1.2188000000000001</v>
      </c>
      <c r="AL43" s="283">
        <v>1.0972999999999999</v>
      </c>
      <c r="AM43" s="283">
        <v>0.26939999999999997</v>
      </c>
      <c r="AN43" s="283">
        <v>0.1444</v>
      </c>
      <c r="AO43" s="283">
        <v>0.22239999999999999</v>
      </c>
      <c r="AP43" s="283">
        <v>0.23269999999999999</v>
      </c>
      <c r="AQ43" s="283">
        <v>0.32919999999999999</v>
      </c>
      <c r="AR43" s="283">
        <v>0.2</v>
      </c>
      <c r="AS43" s="283">
        <v>0.20069999999999999</v>
      </c>
      <c r="AT43" s="283">
        <v>0.26600000000000001</v>
      </c>
      <c r="AV43" s="283">
        <v>0.11409999999999999</v>
      </c>
      <c r="AW43" s="283">
        <v>0.21820000000000001</v>
      </c>
      <c r="AX43" s="283">
        <v>7.7572999999999999</v>
      </c>
      <c r="AY43" s="283">
        <v>3.3833000000000002</v>
      </c>
      <c r="AZ43" s="283">
        <v>0.39839999999999998</v>
      </c>
      <c r="BB43" s="283">
        <v>0.74170000000000003</v>
      </c>
      <c r="BC43" s="283">
        <v>2.3658999999999999</v>
      </c>
      <c r="BD43" s="283">
        <v>1.3083</v>
      </c>
      <c r="BE43" s="283">
        <v>0.54349999999999998</v>
      </c>
      <c r="BF43" s="283">
        <v>0.18479999999999999</v>
      </c>
      <c r="BG43" s="283">
        <v>0.16869999999999999</v>
      </c>
      <c r="BH43" s="283">
        <v>0.16059999999999999</v>
      </c>
      <c r="BI43" s="283">
        <v>0.46400000000000002</v>
      </c>
      <c r="BJ43" s="283">
        <v>8.1000000000000003E-2</v>
      </c>
      <c r="BK43" s="283">
        <v>0.14000000000000001</v>
      </c>
      <c r="BL43" s="283">
        <v>0.4355</v>
      </c>
      <c r="BN43" s="283">
        <v>0.18870000000000001</v>
      </c>
      <c r="BO43" s="283">
        <v>0.18410000000000001</v>
      </c>
      <c r="BQ43" s="283">
        <v>1.4715</v>
      </c>
      <c r="BR43" s="283">
        <v>1.0709</v>
      </c>
      <c r="BS43" s="283">
        <v>0.74080000000000001</v>
      </c>
      <c r="BU43" s="283">
        <v>1.6833</v>
      </c>
      <c r="BV43" s="283">
        <v>1.1992</v>
      </c>
      <c r="BW43" s="283">
        <v>0.4546</v>
      </c>
      <c r="BX43" s="283">
        <v>0.42830000000000001</v>
      </c>
      <c r="BY43" s="283">
        <v>0.35720000000000002</v>
      </c>
      <c r="BZ43" s="283">
        <v>0.30890000000000001</v>
      </c>
      <c r="CA43" s="283">
        <v>0.39989999999999998</v>
      </c>
      <c r="CB43" s="283">
        <v>0.48209999999999997</v>
      </c>
      <c r="CC43" s="283">
        <v>0.32200000000000001</v>
      </c>
      <c r="CD43" s="283">
        <v>0.40760000000000002</v>
      </c>
      <c r="CE43" s="283">
        <v>0.48139999999999999</v>
      </c>
      <c r="CG43" s="283">
        <v>0.24210000000000001</v>
      </c>
      <c r="CH43" s="283">
        <v>0.40150000000000002</v>
      </c>
      <c r="CI43" s="283">
        <v>1.1366000000000001</v>
      </c>
      <c r="CJ43" s="283">
        <v>1.17</v>
      </c>
      <c r="CK43" s="283">
        <v>1.3069</v>
      </c>
      <c r="CM43" s="283">
        <v>1.123</v>
      </c>
      <c r="CN43" s="283">
        <v>0.8125</v>
      </c>
      <c r="CO43" s="283">
        <v>3.5131999999999999</v>
      </c>
      <c r="CP43" s="283">
        <v>3.5926999999999998</v>
      </c>
      <c r="CQ43" s="283">
        <v>3.38</v>
      </c>
      <c r="CR43" s="283">
        <v>3.0910000000000002</v>
      </c>
      <c r="CS43" s="283">
        <v>3.0707</v>
      </c>
      <c r="CT43" s="283">
        <v>2.5861999999999998</v>
      </c>
      <c r="CU43" s="283">
        <v>3.2359</v>
      </c>
      <c r="CV43" s="283">
        <v>3.5874999999999999</v>
      </c>
      <c r="CW43" s="283">
        <v>2.9140999999999999</v>
      </c>
      <c r="CY43" s="283">
        <v>3.1945999999999999</v>
      </c>
      <c r="CZ43" s="283">
        <v>3.5865</v>
      </c>
      <c r="DA43" s="283">
        <v>1.0899000000000001</v>
      </c>
      <c r="DB43" s="283">
        <v>1.0165</v>
      </c>
      <c r="DC43" s="283">
        <v>1.0848</v>
      </c>
      <c r="DE43" s="283">
        <v>0.99419999999999997</v>
      </c>
      <c r="DF43" s="283">
        <v>0.95550000000000002</v>
      </c>
      <c r="DG43" s="283">
        <v>4.3742999999999999</v>
      </c>
      <c r="DH43" s="283">
        <v>4.0345000000000004</v>
      </c>
      <c r="DI43" s="283">
        <v>3.9277000000000002</v>
      </c>
      <c r="DJ43" s="283">
        <v>4.0134999999999996</v>
      </c>
      <c r="DK43" s="283">
        <v>3.9691999999999998</v>
      </c>
      <c r="DL43" s="283">
        <v>3.6206999999999998</v>
      </c>
      <c r="DM43" s="283">
        <v>3.9127000000000001</v>
      </c>
      <c r="DN43" s="283">
        <v>3.8923999999999999</v>
      </c>
      <c r="DO43" s="283">
        <v>3.9079000000000002</v>
      </c>
      <c r="DQ43" s="283">
        <v>3.9150999999999998</v>
      </c>
      <c r="DR43" s="283">
        <v>4.0896999999999997</v>
      </c>
      <c r="DS43" s="283">
        <v>1.0748</v>
      </c>
      <c r="DT43" s="283">
        <v>1.014</v>
      </c>
      <c r="DU43" s="283">
        <v>1.0359</v>
      </c>
      <c r="DW43" s="283">
        <v>0.95750000000000002</v>
      </c>
      <c r="DX43" s="283">
        <v>0.99460000000000004</v>
      </c>
      <c r="DY43" s="283">
        <v>4.6257999999999999</v>
      </c>
      <c r="DZ43" s="283">
        <v>4.4001000000000001</v>
      </c>
      <c r="EA43" s="283">
        <v>4.3087</v>
      </c>
      <c r="EB43" s="283">
        <v>4.3040000000000003</v>
      </c>
      <c r="EC43" s="283">
        <v>4.3395000000000001</v>
      </c>
      <c r="ED43" s="283">
        <v>4.1593999999999998</v>
      </c>
      <c r="EE43" s="283">
        <v>4.2313999999999998</v>
      </c>
      <c r="EF43" s="283">
        <v>4.0785999999999998</v>
      </c>
      <c r="EG43" s="283">
        <v>4.3963999999999999</v>
      </c>
      <c r="EI43" s="283">
        <v>4.2596999999999996</v>
      </c>
      <c r="EJ43" s="283">
        <v>4.4203999999999999</v>
      </c>
      <c r="EL43" s="283">
        <v>1.3473999999999999</v>
      </c>
      <c r="EM43" s="283">
        <v>0.69199999999999995</v>
      </c>
      <c r="EN43" s="283">
        <v>0.83079999999999998</v>
      </c>
      <c r="EP43" s="283">
        <v>1.1387</v>
      </c>
      <c r="EQ43" s="283">
        <v>1.1664000000000001</v>
      </c>
      <c r="ER43" s="283">
        <v>0.23519999999999999</v>
      </c>
      <c r="ES43" s="283">
        <v>0.14299999999999999</v>
      </c>
      <c r="ET43" s="283">
        <v>0.19450000000000001</v>
      </c>
      <c r="EU43" s="283">
        <v>0.17460000000000001</v>
      </c>
      <c r="EV43" s="283">
        <v>0.20660000000000001</v>
      </c>
      <c r="EW43" s="283">
        <v>0.2341</v>
      </c>
      <c r="EX43" s="283">
        <v>0.2034</v>
      </c>
      <c r="EY43" s="283">
        <v>0.1827</v>
      </c>
      <c r="EZ43" s="283">
        <v>0.23050000000000001</v>
      </c>
      <c r="FB43" s="283">
        <v>0.1605</v>
      </c>
      <c r="FC43" s="283">
        <v>0.1976</v>
      </c>
      <c r="FD43" s="283">
        <v>1.9012</v>
      </c>
      <c r="FE43" s="283">
        <v>1.0337000000000001</v>
      </c>
      <c r="FF43" s="283">
        <v>0.67169999999999996</v>
      </c>
      <c r="FH43" s="283">
        <v>2.6577000000000002</v>
      </c>
      <c r="FI43" s="283">
        <v>1.1808000000000001</v>
      </c>
      <c r="FJ43" s="283">
        <v>0.23469999999999999</v>
      </c>
      <c r="FK43" s="283">
        <v>0.16500000000000001</v>
      </c>
      <c r="FL43" s="283">
        <v>0.13550000000000001</v>
      </c>
      <c r="FM43" s="283">
        <v>0.1234</v>
      </c>
      <c r="FN43" s="283">
        <v>0.15959999999999999</v>
      </c>
      <c r="FO43" s="283">
        <v>0.2016</v>
      </c>
      <c r="FP43" s="283">
        <v>0.16950000000000001</v>
      </c>
      <c r="FQ43" s="283">
        <v>0.21579999999999999</v>
      </c>
      <c r="FR43" s="283">
        <v>0.19520000000000001</v>
      </c>
      <c r="FT43" s="283">
        <v>8.1199999999999994E-2</v>
      </c>
      <c r="FU43" s="283">
        <v>0.1653</v>
      </c>
      <c r="FV43" s="283">
        <v>1.3831</v>
      </c>
      <c r="FW43" s="283">
        <v>1.4444999999999999</v>
      </c>
      <c r="FX43" s="283">
        <v>0.69779999999999998</v>
      </c>
      <c r="FZ43" s="283">
        <v>2.0030999999999999</v>
      </c>
      <c r="GA43" s="283">
        <v>1.2365999999999999</v>
      </c>
      <c r="GB43" s="283">
        <v>0.21440000000000001</v>
      </c>
      <c r="GC43" s="283">
        <v>0.31809999999999999</v>
      </c>
      <c r="GD43" s="283">
        <v>0.19139999999999999</v>
      </c>
      <c r="GE43" s="283">
        <v>0.155</v>
      </c>
      <c r="GF43" s="283">
        <v>0.22020000000000001</v>
      </c>
      <c r="GG43" s="283">
        <v>0.27429999999999999</v>
      </c>
      <c r="GH43" s="283">
        <v>0.1129</v>
      </c>
      <c r="GI43" s="283">
        <v>0.21690000000000001</v>
      </c>
      <c r="GJ43" s="283">
        <v>0.28129999999999999</v>
      </c>
      <c r="GL43" s="283">
        <v>0.10829999999999999</v>
      </c>
      <c r="GM43" s="283">
        <v>0.22750000000000001</v>
      </c>
    </row>
    <row r="44" spans="1:195">
      <c r="A44" s="71">
        <v>45334</v>
      </c>
      <c r="B44" s="283">
        <v>13.067500000000001</v>
      </c>
      <c r="C44" s="283">
        <v>12.8636</v>
      </c>
      <c r="D44" s="283">
        <v>13.007899999999999</v>
      </c>
      <c r="E44" s="283">
        <v>12.8124</v>
      </c>
      <c r="F44" s="283">
        <v>13.0466</v>
      </c>
      <c r="G44" s="283">
        <v>13.1288</v>
      </c>
      <c r="H44" s="283">
        <v>12.844200000000001</v>
      </c>
      <c r="I44" s="283">
        <v>10.5366</v>
      </c>
      <c r="J44" s="283">
        <v>12.9702</v>
      </c>
      <c r="L44" s="283">
        <v>12.9802</v>
      </c>
      <c r="M44" s="283">
        <v>13.166600000000001</v>
      </c>
      <c r="N44" s="283">
        <v>4.7130000000000001</v>
      </c>
      <c r="O44" s="283">
        <v>0.61009999999999998</v>
      </c>
      <c r="P44" s="283">
        <v>0.91820000000000002</v>
      </c>
      <c r="R44" s="283">
        <v>1.3952</v>
      </c>
      <c r="S44" s="283">
        <v>1.4085000000000001</v>
      </c>
      <c r="T44" s="283">
        <v>1.0685</v>
      </c>
      <c r="U44" s="283">
        <v>0.1444</v>
      </c>
      <c r="V44" s="283">
        <v>0.20200000000000001</v>
      </c>
      <c r="W44" s="283">
        <v>0.22670000000000001</v>
      </c>
      <c r="X44" s="283">
        <v>0.2366</v>
      </c>
      <c r="Y44" s="283">
        <v>0.22</v>
      </c>
      <c r="Z44" s="283">
        <v>0.21199999999999999</v>
      </c>
      <c r="AA44" s="283">
        <v>0.27079999999999999</v>
      </c>
      <c r="AB44" s="283">
        <v>0.25009999999999999</v>
      </c>
      <c r="AD44" s="283">
        <v>0.19409999999999999</v>
      </c>
      <c r="AE44" s="283">
        <v>0.17749999999999999</v>
      </c>
      <c r="AF44" s="283">
        <v>4.9470999999999998</v>
      </c>
      <c r="AG44" s="283">
        <v>1.1624000000000001</v>
      </c>
      <c r="AH44" s="283">
        <v>0.43840000000000001</v>
      </c>
      <c r="AJ44" s="283">
        <v>1.7527999999999999</v>
      </c>
      <c r="AK44" s="283">
        <v>1.212</v>
      </c>
      <c r="AL44" s="283">
        <v>1.0770999999999999</v>
      </c>
      <c r="AM44" s="283">
        <v>0.2646</v>
      </c>
      <c r="AN44" s="283">
        <v>0.1414</v>
      </c>
      <c r="AO44" s="283">
        <v>0.2177</v>
      </c>
      <c r="AP44" s="283">
        <v>0.2276</v>
      </c>
      <c r="AQ44" s="283">
        <v>0.3226</v>
      </c>
      <c r="AR44" s="283">
        <v>0.19539999999999999</v>
      </c>
      <c r="AS44" s="283">
        <v>0.19539999999999999</v>
      </c>
      <c r="AT44" s="283">
        <v>0.26029999999999998</v>
      </c>
      <c r="AV44" s="283">
        <v>0.1115</v>
      </c>
      <c r="AW44" s="283">
        <v>0.21479999999999999</v>
      </c>
      <c r="AX44" s="283">
        <v>7.7310999999999996</v>
      </c>
      <c r="AY44" s="283">
        <v>3.3931</v>
      </c>
      <c r="AZ44" s="283">
        <v>0.39860000000000001</v>
      </c>
      <c r="BB44" s="283">
        <v>0.7429</v>
      </c>
      <c r="BC44" s="283">
        <v>2.3742999999999999</v>
      </c>
      <c r="BD44" s="283">
        <v>1.2805</v>
      </c>
      <c r="BE44" s="283">
        <v>0.53690000000000004</v>
      </c>
      <c r="BF44" s="283">
        <v>0.18240000000000001</v>
      </c>
      <c r="BG44" s="283">
        <v>0.1656</v>
      </c>
      <c r="BH44" s="283">
        <v>0.15820000000000001</v>
      </c>
      <c r="BI44" s="283">
        <v>0.4577</v>
      </c>
      <c r="BJ44" s="283">
        <v>7.9500000000000001E-2</v>
      </c>
      <c r="BK44" s="283">
        <v>0.1376</v>
      </c>
      <c r="BL44" s="283">
        <v>0.43070000000000003</v>
      </c>
      <c r="BN44" s="283">
        <v>0.18509999999999999</v>
      </c>
      <c r="BO44" s="283">
        <v>0.18140000000000001</v>
      </c>
      <c r="BQ44" s="283">
        <v>1.4541999999999999</v>
      </c>
      <c r="BR44" s="283">
        <v>1.0688</v>
      </c>
      <c r="BS44" s="283">
        <v>0.74719999999999998</v>
      </c>
      <c r="BU44" s="283">
        <v>1.6837</v>
      </c>
      <c r="BV44" s="283">
        <v>1.2045999999999999</v>
      </c>
      <c r="BW44" s="283">
        <v>0.44990000000000002</v>
      </c>
      <c r="BX44" s="283">
        <v>0.4279</v>
      </c>
      <c r="BY44" s="283">
        <v>0.3584</v>
      </c>
      <c r="BZ44" s="283">
        <v>0.30940000000000001</v>
      </c>
      <c r="CA44" s="283">
        <v>0.40029999999999999</v>
      </c>
      <c r="CB44" s="283">
        <v>0.47970000000000002</v>
      </c>
      <c r="CC44" s="283">
        <v>0.32029999999999997</v>
      </c>
      <c r="CD44" s="283">
        <v>0.40749999999999997</v>
      </c>
      <c r="CE44" s="283">
        <v>0.48049999999999998</v>
      </c>
      <c r="CG44" s="283">
        <v>0.24199999999999999</v>
      </c>
      <c r="CH44" s="283">
        <v>0.39889999999999998</v>
      </c>
      <c r="CI44" s="283">
        <v>1.228</v>
      </c>
      <c r="CJ44" s="283">
        <v>1.2000999999999999</v>
      </c>
      <c r="CK44" s="283">
        <v>1.4337</v>
      </c>
      <c r="CM44" s="283">
        <v>1.1839999999999999</v>
      </c>
      <c r="CN44" s="283">
        <v>0.74560000000000004</v>
      </c>
      <c r="CO44" s="283">
        <v>2.8822000000000001</v>
      </c>
      <c r="CP44" s="283">
        <v>2.7808000000000002</v>
      </c>
      <c r="CQ44" s="283">
        <v>2.6476999999999999</v>
      </c>
      <c r="CR44" s="283">
        <v>2.347</v>
      </c>
      <c r="CS44" s="283">
        <v>2.3170999999999999</v>
      </c>
      <c r="CT44" s="283">
        <v>1.8467</v>
      </c>
      <c r="CU44" s="283">
        <v>2.5095000000000001</v>
      </c>
      <c r="CV44" s="283">
        <v>2.7698999999999998</v>
      </c>
      <c r="CW44" s="283">
        <v>2.1867000000000001</v>
      </c>
      <c r="CY44" s="283">
        <v>2.3393999999999999</v>
      </c>
      <c r="CZ44" s="283">
        <v>2.9327999999999999</v>
      </c>
      <c r="DA44" s="283">
        <v>1.1319999999999999</v>
      </c>
      <c r="DB44" s="283">
        <v>1.0388999999999999</v>
      </c>
      <c r="DC44" s="283">
        <v>1.1504000000000001</v>
      </c>
      <c r="DE44" s="283">
        <v>1.0298</v>
      </c>
      <c r="DF44" s="283">
        <v>0.9415</v>
      </c>
      <c r="DG44" s="283">
        <v>3.7057000000000002</v>
      </c>
      <c r="DH44" s="283">
        <v>3.4533</v>
      </c>
      <c r="DI44" s="283">
        <v>3.3513000000000002</v>
      </c>
      <c r="DJ44" s="283">
        <v>3.2734999999999999</v>
      </c>
      <c r="DK44" s="283">
        <v>3.3239999999999998</v>
      </c>
      <c r="DL44" s="283">
        <v>2.9131</v>
      </c>
      <c r="DM44" s="283">
        <v>3.2290000000000001</v>
      </c>
      <c r="DN44" s="283">
        <v>3.2608000000000001</v>
      </c>
      <c r="DO44" s="283">
        <v>3.2831000000000001</v>
      </c>
      <c r="DQ44" s="283">
        <v>3.1663999999999999</v>
      </c>
      <c r="DR44" s="283">
        <v>3.4872000000000001</v>
      </c>
      <c r="DS44" s="283">
        <v>1.0951</v>
      </c>
      <c r="DT44" s="283">
        <v>1.03</v>
      </c>
      <c r="DU44" s="283">
        <v>1.0638000000000001</v>
      </c>
      <c r="DW44" s="283">
        <v>0.95940000000000003</v>
      </c>
      <c r="DX44" s="283">
        <v>1.0103</v>
      </c>
      <c r="DY44" s="283">
        <v>4.0823</v>
      </c>
      <c r="DZ44" s="283">
        <v>3.9984999999999999</v>
      </c>
      <c r="EA44" s="283">
        <v>3.9472999999999998</v>
      </c>
      <c r="EB44" s="283">
        <v>3.7275999999999998</v>
      </c>
      <c r="EC44" s="283">
        <v>3.8818999999999999</v>
      </c>
      <c r="ED44" s="283">
        <v>3.7103999999999999</v>
      </c>
      <c r="EE44" s="283">
        <v>3.7162000000000002</v>
      </c>
      <c r="EF44" s="283">
        <v>3.5746000000000002</v>
      </c>
      <c r="EG44" s="283">
        <v>3.9975999999999998</v>
      </c>
      <c r="EI44" s="283">
        <v>3.7258</v>
      </c>
      <c r="EJ44" s="283">
        <v>3.9569999999999999</v>
      </c>
      <c r="EL44" s="283">
        <v>1.3394999999999999</v>
      </c>
      <c r="EM44" s="283">
        <v>0.68959999999999999</v>
      </c>
      <c r="EN44" s="283">
        <v>0.84719999999999995</v>
      </c>
      <c r="EP44" s="283">
        <v>1.1484000000000001</v>
      </c>
      <c r="EQ44" s="283">
        <v>1.1807000000000001</v>
      </c>
      <c r="ER44" s="283">
        <v>0.23369999999999999</v>
      </c>
      <c r="ES44" s="283">
        <v>0.14330000000000001</v>
      </c>
      <c r="ET44" s="283">
        <v>0.19620000000000001</v>
      </c>
      <c r="EU44" s="283">
        <v>0.17449999999999999</v>
      </c>
      <c r="EV44" s="283">
        <v>0.20780000000000001</v>
      </c>
      <c r="EW44" s="283">
        <v>0.2316</v>
      </c>
      <c r="EX44" s="283">
        <v>0.20100000000000001</v>
      </c>
      <c r="EY44" s="283">
        <v>0.18340000000000001</v>
      </c>
      <c r="EZ44" s="283">
        <v>0.22950000000000001</v>
      </c>
      <c r="FB44" s="283">
        <v>0.15970000000000001</v>
      </c>
      <c r="FC44" s="283">
        <v>0.19439999999999999</v>
      </c>
      <c r="FD44" s="283">
        <v>1.8615999999999999</v>
      </c>
      <c r="FE44" s="283">
        <v>1.0286</v>
      </c>
      <c r="FF44" s="283">
        <v>0.67290000000000005</v>
      </c>
      <c r="FH44" s="283">
        <v>2.6431</v>
      </c>
      <c r="FI44" s="283">
        <v>1.1768000000000001</v>
      </c>
      <c r="FJ44" s="283">
        <v>0.23089999999999999</v>
      </c>
      <c r="FK44" s="283">
        <v>0.16400000000000001</v>
      </c>
      <c r="FL44" s="283">
        <v>0.1351</v>
      </c>
      <c r="FM44" s="283">
        <v>0.124</v>
      </c>
      <c r="FN44" s="283">
        <v>0.15939999999999999</v>
      </c>
      <c r="FO44" s="283">
        <v>0.20080000000000001</v>
      </c>
      <c r="FP44" s="283">
        <v>0.16930000000000001</v>
      </c>
      <c r="FQ44" s="283">
        <v>0.2155</v>
      </c>
      <c r="FR44" s="283">
        <v>0.19500000000000001</v>
      </c>
      <c r="FT44" s="283">
        <v>8.1500000000000003E-2</v>
      </c>
      <c r="FU44" s="283">
        <v>0.16569999999999999</v>
      </c>
      <c r="FV44" s="283">
        <v>1.3662000000000001</v>
      </c>
      <c r="FW44" s="283">
        <v>1.4470000000000001</v>
      </c>
      <c r="FX44" s="283">
        <v>0.69899999999999995</v>
      </c>
      <c r="FZ44" s="283">
        <v>1.9899</v>
      </c>
      <c r="GA44" s="283">
        <v>1.2386999999999999</v>
      </c>
      <c r="GB44" s="283">
        <v>0.21229999999999999</v>
      </c>
      <c r="GC44" s="283">
        <v>0.31790000000000002</v>
      </c>
      <c r="GD44" s="283">
        <v>0.19159999999999999</v>
      </c>
      <c r="GE44" s="283">
        <v>0.15540000000000001</v>
      </c>
      <c r="GF44" s="283">
        <v>0.21970000000000001</v>
      </c>
      <c r="GG44" s="283">
        <v>0.27410000000000001</v>
      </c>
      <c r="GH44" s="283">
        <v>0.11310000000000001</v>
      </c>
      <c r="GI44" s="283">
        <v>0.21629999999999999</v>
      </c>
      <c r="GJ44" s="283">
        <v>0.28120000000000001</v>
      </c>
      <c r="GL44" s="283">
        <v>0.1087</v>
      </c>
      <c r="GM44" s="283">
        <v>0.22700000000000001</v>
      </c>
    </row>
    <row r="45" spans="1:195">
      <c r="A45" s="71">
        <v>45335</v>
      </c>
      <c r="B45" s="283">
        <v>13.0642</v>
      </c>
      <c r="C45" s="283">
        <v>12.872</v>
      </c>
      <c r="D45" s="283">
        <v>13.0054</v>
      </c>
      <c r="E45" s="283">
        <v>12.8208</v>
      </c>
      <c r="F45" s="283">
        <v>13.0482</v>
      </c>
      <c r="G45" s="283">
        <v>13.166600000000001</v>
      </c>
      <c r="H45" s="283">
        <v>12.8451</v>
      </c>
      <c r="I45" s="283">
        <v>10.5131</v>
      </c>
      <c r="J45" s="283">
        <v>12.9735</v>
      </c>
      <c r="L45" s="283">
        <v>12.991199999999999</v>
      </c>
      <c r="M45" s="283">
        <v>13.1784</v>
      </c>
      <c r="N45" s="283">
        <v>4.7576999999999998</v>
      </c>
      <c r="O45" s="283">
        <v>0.61839999999999995</v>
      </c>
      <c r="P45" s="283">
        <v>0.93859999999999999</v>
      </c>
      <c r="R45" s="283">
        <v>1.4087000000000001</v>
      </c>
      <c r="S45" s="283">
        <v>1.4227000000000001</v>
      </c>
      <c r="T45" s="283">
        <v>1.0771999999999999</v>
      </c>
      <c r="U45" s="283">
        <v>0.1462</v>
      </c>
      <c r="V45" s="283">
        <v>0.2046</v>
      </c>
      <c r="W45" s="283">
        <v>0.22639999999999999</v>
      </c>
      <c r="X45" s="283">
        <v>0.2364</v>
      </c>
      <c r="Y45" s="283">
        <v>0.21790000000000001</v>
      </c>
      <c r="Z45" s="283">
        <v>0.20979999999999999</v>
      </c>
      <c r="AA45" s="283">
        <v>0.27089999999999997</v>
      </c>
      <c r="AB45" s="283">
        <v>0.2492</v>
      </c>
      <c r="AD45" s="283">
        <v>0.1923</v>
      </c>
      <c r="AE45" s="283">
        <v>0.17519999999999999</v>
      </c>
      <c r="AF45" s="283">
        <v>4.9295</v>
      </c>
      <c r="AG45" s="283">
        <v>1.1597999999999999</v>
      </c>
      <c r="AH45" s="283">
        <v>0.43640000000000001</v>
      </c>
      <c r="AJ45" s="283">
        <v>1.7472000000000001</v>
      </c>
      <c r="AK45" s="283">
        <v>1.2101</v>
      </c>
      <c r="AL45" s="283">
        <v>1.0764</v>
      </c>
      <c r="AM45" s="283">
        <v>0.26319999999999999</v>
      </c>
      <c r="AN45" s="283">
        <v>0.14069999999999999</v>
      </c>
      <c r="AO45" s="283">
        <v>0.21840000000000001</v>
      </c>
      <c r="AP45" s="283">
        <v>0.22700000000000001</v>
      </c>
      <c r="AQ45" s="283">
        <v>0.32240000000000002</v>
      </c>
      <c r="AR45" s="283">
        <v>0.1948</v>
      </c>
      <c r="AS45" s="283">
        <v>0.19409999999999999</v>
      </c>
      <c r="AT45" s="283">
        <v>0.25979999999999998</v>
      </c>
      <c r="AV45" s="283">
        <v>0.1111</v>
      </c>
      <c r="AW45" s="283">
        <v>0.2147</v>
      </c>
      <c r="AX45" s="283">
        <v>7.7628000000000004</v>
      </c>
      <c r="AY45" s="283">
        <v>3.3934000000000002</v>
      </c>
      <c r="AZ45" s="283">
        <v>0.3992</v>
      </c>
      <c r="BB45" s="283">
        <v>0.74209999999999998</v>
      </c>
      <c r="BC45" s="283">
        <v>2.3772000000000002</v>
      </c>
      <c r="BD45" s="283">
        <v>1.2778</v>
      </c>
      <c r="BE45" s="283">
        <v>0.53220000000000001</v>
      </c>
      <c r="BF45" s="283">
        <v>0.18129999999999999</v>
      </c>
      <c r="BG45" s="283">
        <v>0.1646</v>
      </c>
      <c r="BH45" s="283">
        <v>0.15679999999999999</v>
      </c>
      <c r="BI45" s="283">
        <v>0.4541</v>
      </c>
      <c r="BJ45" s="283">
        <v>7.8899999999999998E-2</v>
      </c>
      <c r="BK45" s="283">
        <v>0.1361</v>
      </c>
      <c r="BL45" s="283">
        <v>0.42799999999999999</v>
      </c>
      <c r="BN45" s="283">
        <v>0.18340000000000001</v>
      </c>
      <c r="BO45" s="283">
        <v>0.18010000000000001</v>
      </c>
      <c r="BQ45" s="283">
        <v>1.4502999999999999</v>
      </c>
      <c r="BR45" s="283">
        <v>1.0705</v>
      </c>
      <c r="BS45" s="283">
        <v>0.75209999999999999</v>
      </c>
      <c r="BU45" s="283">
        <v>1.6913</v>
      </c>
      <c r="BV45" s="283">
        <v>1.2092000000000001</v>
      </c>
      <c r="BW45" s="283">
        <v>0.44850000000000001</v>
      </c>
      <c r="BX45" s="283">
        <v>0.42809999999999998</v>
      </c>
      <c r="BY45" s="283">
        <v>0.35959999999999998</v>
      </c>
      <c r="BZ45" s="283">
        <v>0.30919999999999997</v>
      </c>
      <c r="CA45" s="283">
        <v>0.39989999999999998</v>
      </c>
      <c r="CB45" s="283">
        <v>0.47810000000000002</v>
      </c>
      <c r="CC45" s="283">
        <v>0.31879999999999997</v>
      </c>
      <c r="CD45" s="283">
        <v>0.4078</v>
      </c>
      <c r="CE45" s="283">
        <v>0.4793</v>
      </c>
      <c r="CG45" s="283">
        <v>0.24110000000000001</v>
      </c>
      <c r="CH45" s="283">
        <v>0.39629999999999999</v>
      </c>
      <c r="CI45" s="283">
        <v>1.2595000000000001</v>
      </c>
      <c r="CJ45" s="283">
        <v>1.1727000000000001</v>
      </c>
      <c r="CK45" s="283">
        <v>1.3791</v>
      </c>
      <c r="CM45" s="283">
        <v>1.1134999999999999</v>
      </c>
      <c r="CN45" s="283">
        <v>0.77700000000000002</v>
      </c>
      <c r="CO45" s="283">
        <v>3.0394999999999999</v>
      </c>
      <c r="CP45" s="283">
        <v>2.7229000000000001</v>
      </c>
      <c r="CQ45" s="283">
        <v>2.5764999999999998</v>
      </c>
      <c r="CR45" s="283">
        <v>2.4131999999999998</v>
      </c>
      <c r="CS45" s="283">
        <v>2.3220000000000001</v>
      </c>
      <c r="CT45" s="283">
        <v>1.8683000000000001</v>
      </c>
      <c r="CU45" s="283">
        <v>2.4622999999999999</v>
      </c>
      <c r="CV45" s="283">
        <v>2.6293000000000002</v>
      </c>
      <c r="CW45" s="283">
        <v>2.2126000000000001</v>
      </c>
      <c r="CY45" s="283">
        <v>2.3613</v>
      </c>
      <c r="CZ45" s="283">
        <v>2.8477000000000001</v>
      </c>
      <c r="DA45" s="283">
        <v>1.1646000000000001</v>
      </c>
      <c r="DB45" s="283">
        <v>1.024</v>
      </c>
      <c r="DC45" s="283">
        <v>1.1376999999999999</v>
      </c>
      <c r="DE45" s="283">
        <v>1.0044999999999999</v>
      </c>
      <c r="DF45" s="283">
        <v>0.93189999999999995</v>
      </c>
      <c r="DG45" s="283">
        <v>3.6726999999999999</v>
      </c>
      <c r="DH45" s="283">
        <v>3.2069000000000001</v>
      </c>
      <c r="DI45" s="283">
        <v>3.1440000000000001</v>
      </c>
      <c r="DJ45" s="283">
        <v>3.1536</v>
      </c>
      <c r="DK45" s="283">
        <v>3.1316000000000002</v>
      </c>
      <c r="DL45" s="283">
        <v>2.7633000000000001</v>
      </c>
      <c r="DM45" s="283">
        <v>3.0575000000000001</v>
      </c>
      <c r="DN45" s="283">
        <v>2.9826999999999999</v>
      </c>
      <c r="DO45" s="283">
        <v>3.0914999999999999</v>
      </c>
      <c r="DQ45" s="283">
        <v>2.9693000000000001</v>
      </c>
      <c r="DR45" s="283">
        <v>3.3172999999999999</v>
      </c>
      <c r="DS45" s="283">
        <v>1.1119000000000001</v>
      </c>
      <c r="DT45" s="283">
        <v>1.0362</v>
      </c>
      <c r="DU45" s="283">
        <v>1.0714999999999999</v>
      </c>
      <c r="DW45" s="283">
        <v>0.95550000000000002</v>
      </c>
      <c r="DX45" s="283">
        <v>1.0104</v>
      </c>
      <c r="DY45" s="283">
        <v>3.8658000000000001</v>
      </c>
      <c r="DZ45" s="283">
        <v>3.7164000000000001</v>
      </c>
      <c r="EA45" s="283">
        <v>3.6926000000000001</v>
      </c>
      <c r="EB45" s="283">
        <v>3.4767999999999999</v>
      </c>
      <c r="EC45" s="283">
        <v>3.5865</v>
      </c>
      <c r="ED45" s="283">
        <v>3.4462000000000002</v>
      </c>
      <c r="EE45" s="283">
        <v>3.4481000000000002</v>
      </c>
      <c r="EF45" s="283">
        <v>3.2645</v>
      </c>
      <c r="EG45" s="283">
        <v>3.7448000000000001</v>
      </c>
      <c r="EI45" s="283">
        <v>3.4165000000000001</v>
      </c>
      <c r="EJ45" s="283">
        <v>3.7063000000000001</v>
      </c>
      <c r="EL45" s="283">
        <v>1.355</v>
      </c>
      <c r="EM45" s="283">
        <v>0.69450000000000001</v>
      </c>
      <c r="EN45" s="283">
        <v>0.86439999999999995</v>
      </c>
      <c r="EP45" s="283">
        <v>1.1593</v>
      </c>
      <c r="EQ45" s="283">
        <v>1.1889000000000001</v>
      </c>
      <c r="ER45" s="283">
        <v>0.2364</v>
      </c>
      <c r="ES45" s="283">
        <v>0.14380000000000001</v>
      </c>
      <c r="ET45" s="283">
        <v>0.1983</v>
      </c>
      <c r="EU45" s="283">
        <v>0.17449999999999999</v>
      </c>
      <c r="EV45" s="283">
        <v>0.20710000000000001</v>
      </c>
      <c r="EW45" s="283">
        <v>0.22939999999999999</v>
      </c>
      <c r="EX45" s="283">
        <v>0.19889999999999999</v>
      </c>
      <c r="EY45" s="283">
        <v>0.1835</v>
      </c>
      <c r="EZ45" s="283">
        <v>0.2278</v>
      </c>
      <c r="FB45" s="283">
        <v>0.1583</v>
      </c>
      <c r="FC45" s="283">
        <v>0.19159999999999999</v>
      </c>
      <c r="FD45" s="283">
        <v>1.8524</v>
      </c>
      <c r="FE45" s="283">
        <v>1.0290999999999999</v>
      </c>
      <c r="FF45" s="283">
        <v>0.67049999999999998</v>
      </c>
      <c r="FH45" s="283">
        <v>2.6518000000000002</v>
      </c>
      <c r="FI45" s="283">
        <v>1.1771</v>
      </c>
      <c r="FJ45" s="283">
        <v>0.23100000000000001</v>
      </c>
      <c r="FK45" s="283">
        <v>0.1641</v>
      </c>
      <c r="FL45" s="283">
        <v>0.13519999999999999</v>
      </c>
      <c r="FM45" s="283">
        <v>0.12470000000000001</v>
      </c>
      <c r="FN45" s="283">
        <v>0.1595</v>
      </c>
      <c r="FO45" s="283">
        <v>0.2016</v>
      </c>
      <c r="FP45" s="283">
        <v>0.1694</v>
      </c>
      <c r="FQ45" s="283">
        <v>0.2157</v>
      </c>
      <c r="FR45" s="283">
        <v>0.19500000000000001</v>
      </c>
      <c r="FT45" s="283">
        <v>8.1299999999999997E-2</v>
      </c>
      <c r="FU45" s="283">
        <v>0.16569999999999999</v>
      </c>
      <c r="FV45" s="283">
        <v>1.3418000000000001</v>
      </c>
      <c r="FW45" s="283">
        <v>1.4447000000000001</v>
      </c>
      <c r="FX45" s="283">
        <v>0.69789999999999996</v>
      </c>
      <c r="FZ45" s="283">
        <v>1.9863999999999999</v>
      </c>
      <c r="GA45" s="283">
        <v>1.2421</v>
      </c>
      <c r="GB45" s="283">
        <v>0.20760000000000001</v>
      </c>
      <c r="GC45" s="283">
        <v>0.3175</v>
      </c>
      <c r="GD45" s="283">
        <v>0.191</v>
      </c>
      <c r="GE45" s="283">
        <v>0.1547</v>
      </c>
      <c r="GF45" s="283">
        <v>0.2198</v>
      </c>
      <c r="GG45" s="283">
        <v>0.2737</v>
      </c>
      <c r="GH45" s="283">
        <v>0.1132</v>
      </c>
      <c r="GI45" s="283">
        <v>0.2165</v>
      </c>
      <c r="GJ45" s="283">
        <v>0.28120000000000001</v>
      </c>
      <c r="GL45" s="283">
        <v>0.109</v>
      </c>
      <c r="GM45" s="283">
        <v>0.2263</v>
      </c>
    </row>
    <row r="46" spans="1:195">
      <c r="A46" s="71">
        <v>45336</v>
      </c>
      <c r="B46" s="283">
        <v>13.0608</v>
      </c>
      <c r="C46" s="283">
        <v>12.876200000000001</v>
      </c>
      <c r="D46" s="283">
        <v>13.0222</v>
      </c>
      <c r="E46" s="283">
        <v>12.8224</v>
      </c>
      <c r="F46" s="283">
        <v>13.06</v>
      </c>
      <c r="G46" s="283">
        <v>13.0768</v>
      </c>
      <c r="H46" s="283">
        <v>12.900499999999999</v>
      </c>
      <c r="I46" s="283">
        <v>10.5358</v>
      </c>
      <c r="J46" s="283">
        <v>12.9786</v>
      </c>
      <c r="L46" s="283">
        <v>12.983599999999999</v>
      </c>
      <c r="M46" s="283">
        <v>13.158200000000001</v>
      </c>
      <c r="N46" s="283">
        <v>4.8426999999999998</v>
      </c>
      <c r="O46" s="283">
        <v>0.62860000000000005</v>
      </c>
      <c r="P46" s="283">
        <v>0.95520000000000005</v>
      </c>
      <c r="R46" s="283">
        <v>1.427</v>
      </c>
      <c r="S46" s="283">
        <v>1.4327000000000001</v>
      </c>
      <c r="T46" s="283">
        <v>1.0992</v>
      </c>
      <c r="U46" s="283">
        <v>0.14910000000000001</v>
      </c>
      <c r="V46" s="283">
        <v>0.20730000000000001</v>
      </c>
      <c r="W46" s="283">
        <v>0.22700000000000001</v>
      </c>
      <c r="X46" s="283">
        <v>0.23719999999999999</v>
      </c>
      <c r="Y46" s="283">
        <v>0.217</v>
      </c>
      <c r="Z46" s="283">
        <v>0.2092</v>
      </c>
      <c r="AA46" s="283">
        <v>0.2732</v>
      </c>
      <c r="AB46" s="283">
        <v>0.24979999999999999</v>
      </c>
      <c r="AD46" s="283">
        <v>0.1915</v>
      </c>
      <c r="AE46" s="283">
        <v>0.1744</v>
      </c>
      <c r="AF46" s="283">
        <v>4.9053000000000004</v>
      </c>
      <c r="AG46" s="283">
        <v>1.1556</v>
      </c>
      <c r="AH46" s="283">
        <v>0.43719999999999998</v>
      </c>
      <c r="AJ46" s="283">
        <v>1.7431000000000001</v>
      </c>
      <c r="AK46" s="283">
        <v>1.2054</v>
      </c>
      <c r="AL46" s="283">
        <v>1.0808</v>
      </c>
      <c r="AM46" s="283">
        <v>0.2631</v>
      </c>
      <c r="AN46" s="283">
        <v>0.14080000000000001</v>
      </c>
      <c r="AO46" s="283">
        <v>0.2203</v>
      </c>
      <c r="AP46" s="283">
        <v>0.22770000000000001</v>
      </c>
      <c r="AQ46" s="283">
        <v>0.3221</v>
      </c>
      <c r="AR46" s="283">
        <v>0.1951</v>
      </c>
      <c r="AS46" s="283">
        <v>0.1938</v>
      </c>
      <c r="AT46" s="283">
        <v>0.26</v>
      </c>
      <c r="AV46" s="283">
        <v>0.11119999999999999</v>
      </c>
      <c r="AW46" s="283">
        <v>0.2157</v>
      </c>
      <c r="AX46" s="283">
        <v>7.7310999999999996</v>
      </c>
      <c r="AY46" s="283">
        <v>3.3879000000000001</v>
      </c>
      <c r="AZ46" s="283">
        <v>0.39950000000000002</v>
      </c>
      <c r="BB46" s="283">
        <v>0.74029999999999996</v>
      </c>
      <c r="BC46" s="283">
        <v>2.3782999999999999</v>
      </c>
      <c r="BD46" s="283">
        <v>1.2705</v>
      </c>
      <c r="BE46" s="283">
        <v>0.52949999999999997</v>
      </c>
      <c r="BF46" s="283">
        <v>0.1807</v>
      </c>
      <c r="BG46" s="283">
        <v>0.1643</v>
      </c>
      <c r="BH46" s="283">
        <v>0.15629999999999999</v>
      </c>
      <c r="BI46" s="283">
        <v>0.45229999999999998</v>
      </c>
      <c r="BJ46" s="283">
        <v>7.85E-2</v>
      </c>
      <c r="BK46" s="283">
        <v>0.13539999999999999</v>
      </c>
      <c r="BL46" s="283">
        <v>0.42670000000000002</v>
      </c>
      <c r="BN46" s="283">
        <v>0.18290000000000001</v>
      </c>
      <c r="BO46" s="283">
        <v>0.1794</v>
      </c>
      <c r="BQ46" s="283">
        <v>1.4572000000000001</v>
      </c>
      <c r="BR46" s="283">
        <v>1.0708</v>
      </c>
      <c r="BS46" s="283">
        <v>0.755</v>
      </c>
      <c r="BU46" s="283">
        <v>1.6976</v>
      </c>
      <c r="BV46" s="283">
        <v>1.2092000000000001</v>
      </c>
      <c r="BW46" s="283">
        <v>0.4501</v>
      </c>
      <c r="BX46" s="283">
        <v>0.42859999999999998</v>
      </c>
      <c r="BY46" s="283">
        <v>0.36059999999999998</v>
      </c>
      <c r="BZ46" s="283">
        <v>0.30890000000000001</v>
      </c>
      <c r="CA46" s="283">
        <v>0.4002</v>
      </c>
      <c r="CB46" s="283">
        <v>0.47760000000000002</v>
      </c>
      <c r="CC46" s="283">
        <v>0.3175</v>
      </c>
      <c r="CD46" s="283">
        <v>0.40870000000000001</v>
      </c>
      <c r="CE46" s="283">
        <v>0.47839999999999999</v>
      </c>
      <c r="CG46" s="283">
        <v>0.24079999999999999</v>
      </c>
      <c r="CH46" s="283">
        <v>0.39560000000000001</v>
      </c>
      <c r="CI46" s="283">
        <v>1.2518</v>
      </c>
      <c r="CJ46" s="283">
        <v>1.1344000000000001</v>
      </c>
      <c r="CK46" s="283">
        <v>1.3546</v>
      </c>
      <c r="CM46" s="283">
        <v>1.0516000000000001</v>
      </c>
      <c r="CN46" s="283">
        <v>0.82720000000000005</v>
      </c>
      <c r="CO46" s="283">
        <v>3.4060000000000001</v>
      </c>
      <c r="CP46" s="283">
        <v>2.8523000000000001</v>
      </c>
      <c r="CQ46" s="283">
        <v>2.6307999999999998</v>
      </c>
      <c r="CR46" s="283">
        <v>2.7210000000000001</v>
      </c>
      <c r="CS46" s="283">
        <v>2.5144000000000002</v>
      </c>
      <c r="CT46" s="283">
        <v>1.9420999999999999</v>
      </c>
      <c r="CU46" s="283">
        <v>2.5767000000000002</v>
      </c>
      <c r="CV46" s="283">
        <v>2.6427999999999998</v>
      </c>
      <c r="CW46" s="283">
        <v>2.4272</v>
      </c>
      <c r="CY46" s="283">
        <v>2.5131000000000001</v>
      </c>
      <c r="CZ46" s="283">
        <v>2.9340000000000002</v>
      </c>
      <c r="DA46" s="283">
        <v>1.1889000000000001</v>
      </c>
      <c r="DB46" s="283">
        <v>1.0230999999999999</v>
      </c>
      <c r="DC46" s="283">
        <v>1.1451</v>
      </c>
      <c r="DE46" s="283">
        <v>0.98809999999999998</v>
      </c>
      <c r="DF46" s="283">
        <v>0.93200000000000005</v>
      </c>
      <c r="DG46" s="283">
        <v>3.7831000000000001</v>
      </c>
      <c r="DH46" s="283">
        <v>3.1375000000000002</v>
      </c>
      <c r="DI46" s="283">
        <v>3.0621999999999998</v>
      </c>
      <c r="DJ46" s="283">
        <v>3.1819999999999999</v>
      </c>
      <c r="DK46" s="283">
        <v>3.0668000000000002</v>
      </c>
      <c r="DL46" s="283">
        <v>2.6741999999999999</v>
      </c>
      <c r="DM46" s="283">
        <v>3.0209000000000001</v>
      </c>
      <c r="DN46" s="283">
        <v>2.9117999999999999</v>
      </c>
      <c r="DO46" s="283">
        <v>3.0390999999999999</v>
      </c>
      <c r="DQ46" s="283">
        <v>2.9468999999999999</v>
      </c>
      <c r="DR46" s="283">
        <v>3.2610000000000001</v>
      </c>
      <c r="DS46" s="283">
        <v>1.1176999999999999</v>
      </c>
      <c r="DT46" s="283">
        <v>1.0291999999999999</v>
      </c>
      <c r="DU46" s="283">
        <v>1.0748</v>
      </c>
      <c r="DW46" s="283">
        <v>0.95</v>
      </c>
      <c r="DX46" s="283">
        <v>1.0094000000000001</v>
      </c>
      <c r="DY46" s="283">
        <v>3.7667999999999999</v>
      </c>
      <c r="DZ46" s="283">
        <v>3.552</v>
      </c>
      <c r="EA46" s="283">
        <v>3.5430999999999999</v>
      </c>
      <c r="EB46" s="283">
        <v>3.37</v>
      </c>
      <c r="EC46" s="283">
        <v>3.4512</v>
      </c>
      <c r="ED46" s="283">
        <v>3.2966000000000002</v>
      </c>
      <c r="EE46" s="283">
        <v>3.3178999999999998</v>
      </c>
      <c r="EF46" s="283">
        <v>3.1143000000000001</v>
      </c>
      <c r="EG46" s="283">
        <v>3.5941000000000001</v>
      </c>
      <c r="EI46" s="283">
        <v>3.2783000000000002</v>
      </c>
      <c r="EJ46" s="283">
        <v>3.5605000000000002</v>
      </c>
      <c r="EL46" s="283">
        <v>1.3714</v>
      </c>
      <c r="EM46" s="283">
        <v>0.70040000000000002</v>
      </c>
      <c r="EN46" s="283">
        <v>0.87570000000000003</v>
      </c>
      <c r="EP46" s="283">
        <v>1.1718</v>
      </c>
      <c r="EQ46" s="283">
        <v>1.1949000000000001</v>
      </c>
      <c r="ER46" s="283">
        <v>0.23810000000000001</v>
      </c>
      <c r="ES46" s="283">
        <v>0.14499999999999999</v>
      </c>
      <c r="ET46" s="283">
        <v>0.1996</v>
      </c>
      <c r="EU46" s="283">
        <v>0.1736</v>
      </c>
      <c r="EV46" s="283">
        <v>0.20699999999999999</v>
      </c>
      <c r="EW46" s="283">
        <v>0.22800000000000001</v>
      </c>
      <c r="EX46" s="283">
        <v>0.19750000000000001</v>
      </c>
      <c r="EY46" s="283">
        <v>0.1847</v>
      </c>
      <c r="EZ46" s="283">
        <v>0.2273</v>
      </c>
      <c r="FB46" s="283">
        <v>0.15759999999999999</v>
      </c>
      <c r="FC46" s="283">
        <v>0.19020000000000001</v>
      </c>
      <c r="FD46" s="283">
        <v>1.8535999999999999</v>
      </c>
      <c r="FE46" s="283">
        <v>1.0246999999999999</v>
      </c>
      <c r="FF46" s="283">
        <v>0.66749999999999998</v>
      </c>
      <c r="FH46" s="283">
        <v>2.6497000000000002</v>
      </c>
      <c r="FI46" s="283">
        <v>1.1725000000000001</v>
      </c>
      <c r="FJ46" s="283">
        <v>0.2321</v>
      </c>
      <c r="FK46" s="283">
        <v>0.16420000000000001</v>
      </c>
      <c r="FL46" s="283">
        <v>0.13519999999999999</v>
      </c>
      <c r="FM46" s="283">
        <v>0.12520000000000001</v>
      </c>
      <c r="FN46" s="283">
        <v>0.16020000000000001</v>
      </c>
      <c r="FO46" s="283">
        <v>0.20250000000000001</v>
      </c>
      <c r="FP46" s="283">
        <v>0.1701</v>
      </c>
      <c r="FQ46" s="283">
        <v>0.2157</v>
      </c>
      <c r="FR46" s="283">
        <v>0.19500000000000001</v>
      </c>
      <c r="FT46" s="283">
        <v>8.14E-2</v>
      </c>
      <c r="FU46" s="283">
        <v>0.1663</v>
      </c>
      <c r="FV46" s="283">
        <v>1.3394999999999999</v>
      </c>
      <c r="FW46" s="283">
        <v>1.4419999999999999</v>
      </c>
      <c r="FX46" s="283">
        <v>0.6976</v>
      </c>
      <c r="FZ46" s="283">
        <v>1.9834000000000001</v>
      </c>
      <c r="GA46" s="283">
        <v>1.2392000000000001</v>
      </c>
      <c r="GB46" s="283">
        <v>0.20730000000000001</v>
      </c>
      <c r="GC46" s="283">
        <v>0.317</v>
      </c>
      <c r="GD46" s="283">
        <v>0.19109999999999999</v>
      </c>
      <c r="GE46" s="283">
        <v>0.1547</v>
      </c>
      <c r="GF46" s="283">
        <v>0.2198</v>
      </c>
      <c r="GG46" s="283">
        <v>0.27389999999999998</v>
      </c>
      <c r="GH46" s="283">
        <v>0.1125</v>
      </c>
      <c r="GI46" s="283">
        <v>0.2165</v>
      </c>
      <c r="GJ46" s="283">
        <v>0.28060000000000002</v>
      </c>
      <c r="GL46" s="283">
        <v>0.10920000000000001</v>
      </c>
      <c r="GM46" s="283">
        <v>0.22639999999999999</v>
      </c>
    </row>
    <row r="47" spans="1:195">
      <c r="A47" s="71">
        <v>45337</v>
      </c>
      <c r="B47" s="283">
        <v>13.082599999999999</v>
      </c>
      <c r="C47" s="283">
        <v>12.852600000000001</v>
      </c>
      <c r="D47" s="283">
        <v>13.055</v>
      </c>
      <c r="E47" s="283">
        <v>12.6638</v>
      </c>
      <c r="F47" s="283">
        <v>13.0801</v>
      </c>
      <c r="G47" s="283">
        <v>13.0457</v>
      </c>
      <c r="H47" s="283">
        <v>12.9148</v>
      </c>
      <c r="I47" s="283">
        <v>10.6441</v>
      </c>
      <c r="J47" s="283">
        <v>12.9903</v>
      </c>
      <c r="L47" s="283">
        <v>13.0029</v>
      </c>
      <c r="M47" s="283">
        <v>13.1775</v>
      </c>
      <c r="N47" s="283">
        <v>4.8194999999999997</v>
      </c>
      <c r="O47" s="283">
        <v>0.63490000000000002</v>
      </c>
      <c r="P47" s="283">
        <v>0.95050000000000001</v>
      </c>
      <c r="R47" s="283">
        <v>1.4273</v>
      </c>
      <c r="S47" s="283">
        <v>1.4607000000000001</v>
      </c>
      <c r="T47" s="283">
        <v>1.1614</v>
      </c>
      <c r="U47" s="283">
        <v>0.1583</v>
      </c>
      <c r="V47" s="283">
        <v>0.218</v>
      </c>
      <c r="W47" s="283">
        <v>0.24099999999999999</v>
      </c>
      <c r="X47" s="283">
        <v>0.24929999999999999</v>
      </c>
      <c r="Y47" s="283">
        <v>0.2293</v>
      </c>
      <c r="Z47" s="283">
        <v>0.21909999999999999</v>
      </c>
      <c r="AA47" s="283">
        <v>0.2843</v>
      </c>
      <c r="AB47" s="283">
        <v>0.26269999999999999</v>
      </c>
      <c r="AD47" s="283">
        <v>0.19919999999999999</v>
      </c>
      <c r="AE47" s="283">
        <v>0.17979999999999999</v>
      </c>
      <c r="AF47" s="283">
        <v>4.8278999999999996</v>
      </c>
      <c r="AG47" s="283">
        <v>1.1453</v>
      </c>
      <c r="AH47" s="283">
        <v>0.43140000000000001</v>
      </c>
      <c r="AJ47" s="283">
        <v>1.7245999999999999</v>
      </c>
      <c r="AK47" s="283">
        <v>1.2047000000000001</v>
      </c>
      <c r="AL47" s="283">
        <v>1.1120000000000001</v>
      </c>
      <c r="AM47" s="283">
        <v>0.26800000000000002</v>
      </c>
      <c r="AN47" s="283">
        <v>0.1439</v>
      </c>
      <c r="AO47" s="283">
        <v>0.2303</v>
      </c>
      <c r="AP47" s="283">
        <v>0.23400000000000001</v>
      </c>
      <c r="AQ47" s="283">
        <v>0.3337</v>
      </c>
      <c r="AR47" s="283">
        <v>0.20119999999999999</v>
      </c>
      <c r="AS47" s="283">
        <v>0.19769999999999999</v>
      </c>
      <c r="AT47" s="283">
        <v>0.26690000000000003</v>
      </c>
      <c r="AV47" s="283">
        <v>0.11459999999999999</v>
      </c>
      <c r="AW47" s="283">
        <v>0.22159999999999999</v>
      </c>
      <c r="AX47" s="283">
        <v>7.6608000000000001</v>
      </c>
      <c r="AY47" s="283">
        <v>3.3713000000000002</v>
      </c>
      <c r="AZ47" s="283">
        <v>0.39900000000000002</v>
      </c>
      <c r="BB47" s="283">
        <v>0.73709999999999998</v>
      </c>
      <c r="BC47" s="283">
        <v>2.3812000000000002</v>
      </c>
      <c r="BD47" s="283">
        <v>1.2826</v>
      </c>
      <c r="BE47" s="283">
        <v>0.5323</v>
      </c>
      <c r="BF47" s="283">
        <v>0.1822</v>
      </c>
      <c r="BG47" s="283">
        <v>0.16739999999999999</v>
      </c>
      <c r="BH47" s="283">
        <v>0.15790000000000001</v>
      </c>
      <c r="BI47" s="283">
        <v>0.45660000000000001</v>
      </c>
      <c r="BJ47" s="283">
        <v>7.9399999999999998E-2</v>
      </c>
      <c r="BK47" s="283">
        <v>0.13650000000000001</v>
      </c>
      <c r="BL47" s="283">
        <v>0.43080000000000002</v>
      </c>
      <c r="BN47" s="283">
        <v>0.18509999999999999</v>
      </c>
      <c r="BO47" s="283">
        <v>0.18090000000000001</v>
      </c>
      <c r="BQ47" s="283">
        <v>1.4914000000000001</v>
      </c>
      <c r="BR47" s="283">
        <v>1.0728</v>
      </c>
      <c r="BS47" s="283">
        <v>0.7611</v>
      </c>
      <c r="BU47" s="283">
        <v>1.7036</v>
      </c>
      <c r="BV47" s="283">
        <v>1.2136</v>
      </c>
      <c r="BW47" s="283">
        <v>0.46410000000000001</v>
      </c>
      <c r="BX47" s="283">
        <v>0.43099999999999999</v>
      </c>
      <c r="BY47" s="283">
        <v>0.3644</v>
      </c>
      <c r="BZ47" s="283">
        <v>0.31119999999999998</v>
      </c>
      <c r="CA47" s="283">
        <v>0.40179999999999999</v>
      </c>
      <c r="CB47" s="283">
        <v>0.4788</v>
      </c>
      <c r="CC47" s="283">
        <v>0.31879999999999997</v>
      </c>
      <c r="CD47" s="283">
        <v>0.4098</v>
      </c>
      <c r="CE47" s="283">
        <v>0.48089999999999999</v>
      </c>
      <c r="CG47" s="283">
        <v>0.24049999999999999</v>
      </c>
      <c r="CH47" s="283">
        <v>0.39629999999999999</v>
      </c>
      <c r="CI47" s="283">
        <v>1.147</v>
      </c>
      <c r="CJ47" s="283">
        <v>1.0126999999999999</v>
      </c>
      <c r="CK47" s="283">
        <v>1.0408999999999999</v>
      </c>
      <c r="CM47" s="283">
        <v>0.88290000000000002</v>
      </c>
      <c r="CN47" s="283">
        <v>1.0361</v>
      </c>
      <c r="CO47" s="283">
        <v>5.1117999999999997</v>
      </c>
      <c r="CP47" s="283">
        <v>3.9887999999999999</v>
      </c>
      <c r="CQ47" s="283">
        <v>3.6831</v>
      </c>
      <c r="CR47" s="283">
        <v>4.4565999999999999</v>
      </c>
      <c r="CS47" s="283">
        <v>3.9388999999999998</v>
      </c>
      <c r="CT47" s="283">
        <v>3.5383</v>
      </c>
      <c r="CU47" s="283">
        <v>3.9001000000000001</v>
      </c>
      <c r="CV47" s="283">
        <v>3.5219</v>
      </c>
      <c r="CW47" s="283">
        <v>3.9878</v>
      </c>
      <c r="CY47" s="283">
        <v>3.9887999999999999</v>
      </c>
      <c r="CZ47" s="283">
        <v>3.8487</v>
      </c>
      <c r="DA47" s="283">
        <v>1.1414</v>
      </c>
      <c r="DB47" s="283">
        <v>0.96889999999999998</v>
      </c>
      <c r="DC47" s="283">
        <v>1.0346</v>
      </c>
      <c r="DE47" s="283">
        <v>0.92300000000000004</v>
      </c>
      <c r="DF47" s="283">
        <v>0.95279999999999998</v>
      </c>
      <c r="DG47" s="283">
        <v>4.6847000000000003</v>
      </c>
      <c r="DH47" s="283">
        <v>3.5981000000000001</v>
      </c>
      <c r="DI47" s="283">
        <v>3.5657000000000001</v>
      </c>
      <c r="DJ47" s="283">
        <v>4.1045999999999996</v>
      </c>
      <c r="DK47" s="283">
        <v>3.7134999999999998</v>
      </c>
      <c r="DL47" s="283">
        <v>3.4464000000000001</v>
      </c>
      <c r="DM47" s="283">
        <v>3.7635999999999998</v>
      </c>
      <c r="DN47" s="283">
        <v>3.3613</v>
      </c>
      <c r="DO47" s="283">
        <v>3.6488999999999998</v>
      </c>
      <c r="DQ47" s="283">
        <v>3.6415999999999999</v>
      </c>
      <c r="DR47" s="283">
        <v>3.8296000000000001</v>
      </c>
      <c r="DS47" s="283">
        <v>1.0986</v>
      </c>
      <c r="DT47" s="283">
        <v>0.99719999999999998</v>
      </c>
      <c r="DU47" s="283">
        <v>1.0274000000000001</v>
      </c>
      <c r="DW47" s="283">
        <v>0.93640000000000001</v>
      </c>
      <c r="DX47" s="283">
        <v>0.9919</v>
      </c>
      <c r="DY47" s="283">
        <v>4.2168000000000001</v>
      </c>
      <c r="DZ47" s="283">
        <v>3.6850000000000001</v>
      </c>
      <c r="EA47" s="283">
        <v>3.6456</v>
      </c>
      <c r="EB47" s="283">
        <v>3.8382999999999998</v>
      </c>
      <c r="EC47" s="283">
        <v>3.6953</v>
      </c>
      <c r="ED47" s="283">
        <v>3.5482999999999998</v>
      </c>
      <c r="EE47" s="283">
        <v>3.641</v>
      </c>
      <c r="EF47" s="283">
        <v>3.3384999999999998</v>
      </c>
      <c r="EG47" s="283">
        <v>3.7885</v>
      </c>
      <c r="EI47" s="283">
        <v>3.5653000000000001</v>
      </c>
      <c r="EJ47" s="283">
        <v>3.8195000000000001</v>
      </c>
      <c r="EL47" s="283">
        <v>1.4126000000000001</v>
      </c>
      <c r="EM47" s="283">
        <v>0.70740000000000003</v>
      </c>
      <c r="EN47" s="283">
        <v>0.88719999999999999</v>
      </c>
      <c r="EP47" s="283">
        <v>1.1803999999999999</v>
      </c>
      <c r="EQ47" s="283">
        <v>1.2101999999999999</v>
      </c>
      <c r="ER47" s="283">
        <v>0.24740000000000001</v>
      </c>
      <c r="ES47" s="283">
        <v>0.14760000000000001</v>
      </c>
      <c r="ET47" s="283">
        <v>0.20330000000000001</v>
      </c>
      <c r="EU47" s="283">
        <v>0.17510000000000001</v>
      </c>
      <c r="EV47" s="283">
        <v>0.2087</v>
      </c>
      <c r="EW47" s="283">
        <v>0.22919999999999999</v>
      </c>
      <c r="EX47" s="283">
        <v>0.19800000000000001</v>
      </c>
      <c r="EY47" s="283">
        <v>0.18579999999999999</v>
      </c>
      <c r="EZ47" s="283">
        <v>0.2291</v>
      </c>
      <c r="FB47" s="283">
        <v>0.15740000000000001</v>
      </c>
      <c r="FC47" s="283">
        <v>0.1893</v>
      </c>
      <c r="FD47" s="283">
        <v>1.8795999999999999</v>
      </c>
      <c r="FE47" s="283">
        <v>1.0207999999999999</v>
      </c>
      <c r="FF47" s="283">
        <v>0.66930000000000001</v>
      </c>
      <c r="FH47" s="283">
        <v>2.6406000000000001</v>
      </c>
      <c r="FI47" s="283">
        <v>1.1706000000000001</v>
      </c>
      <c r="FJ47" s="283">
        <v>0.2387</v>
      </c>
      <c r="FK47" s="283">
        <v>0.1643</v>
      </c>
      <c r="FL47" s="283">
        <v>0.1363</v>
      </c>
      <c r="FM47" s="283">
        <v>0.127</v>
      </c>
      <c r="FN47" s="283">
        <v>0.161</v>
      </c>
      <c r="FO47" s="283">
        <v>0.2036</v>
      </c>
      <c r="FP47" s="283">
        <v>0.1709</v>
      </c>
      <c r="FQ47" s="283">
        <v>0.21609999999999999</v>
      </c>
      <c r="FR47" s="283">
        <v>0.19670000000000001</v>
      </c>
      <c r="FT47" s="283">
        <v>8.1799999999999998E-2</v>
      </c>
      <c r="FU47" s="283">
        <v>0.16800000000000001</v>
      </c>
      <c r="FV47" s="283">
        <v>1.3685</v>
      </c>
      <c r="FW47" s="283">
        <v>1.4454</v>
      </c>
      <c r="FX47" s="283">
        <v>0.70099999999999996</v>
      </c>
      <c r="FZ47" s="283">
        <v>1.9911000000000001</v>
      </c>
      <c r="GA47" s="283">
        <v>1.2377</v>
      </c>
      <c r="GB47" s="283">
        <v>0.21229999999999999</v>
      </c>
      <c r="GC47" s="283">
        <v>0.3175</v>
      </c>
      <c r="GD47" s="283">
        <v>0.19170000000000001</v>
      </c>
      <c r="GE47" s="283">
        <v>0.15509999999999999</v>
      </c>
      <c r="GF47" s="283">
        <v>0.21970000000000001</v>
      </c>
      <c r="GG47" s="283">
        <v>0.27339999999999998</v>
      </c>
      <c r="GH47" s="283">
        <v>0.11310000000000001</v>
      </c>
      <c r="GI47" s="283">
        <v>0.21640000000000001</v>
      </c>
      <c r="GJ47" s="283">
        <v>0.28100000000000003</v>
      </c>
      <c r="GL47" s="283">
        <v>0.1087</v>
      </c>
      <c r="GM47" s="283">
        <v>0.22700000000000001</v>
      </c>
    </row>
    <row r="48" spans="1:195">
      <c r="A48" s="71">
        <v>45338</v>
      </c>
      <c r="B48" s="283">
        <v>13.083500000000001</v>
      </c>
      <c r="C48" s="283">
        <v>12.8896</v>
      </c>
      <c r="D48" s="283">
        <v>13.0457</v>
      </c>
      <c r="E48" s="283">
        <v>12.835900000000001</v>
      </c>
      <c r="F48" s="283">
        <v>13.082599999999999</v>
      </c>
      <c r="G48" s="283">
        <v>13.034800000000001</v>
      </c>
      <c r="H48" s="283">
        <v>12.916399999999999</v>
      </c>
      <c r="I48" s="283">
        <v>10.648300000000001</v>
      </c>
      <c r="J48" s="283">
        <v>12.9962</v>
      </c>
      <c r="L48" s="283">
        <v>13.0063</v>
      </c>
      <c r="M48" s="283">
        <v>13.1691</v>
      </c>
      <c r="N48" s="283">
        <v>4.8480999999999996</v>
      </c>
      <c r="O48" s="283">
        <v>0.65139999999999998</v>
      </c>
      <c r="P48" s="283">
        <v>0.96550000000000002</v>
      </c>
      <c r="R48" s="283">
        <v>1.4540999999999999</v>
      </c>
      <c r="S48" s="283">
        <v>1.4607000000000001</v>
      </c>
      <c r="T48" s="283">
        <v>1.1541999999999999</v>
      </c>
      <c r="U48" s="283">
        <v>0.16189999999999999</v>
      </c>
      <c r="V48" s="283">
        <v>0.21990000000000001</v>
      </c>
      <c r="W48" s="283">
        <v>0.23810000000000001</v>
      </c>
      <c r="X48" s="283">
        <v>0.2485</v>
      </c>
      <c r="Y48" s="283">
        <v>0.2278</v>
      </c>
      <c r="Z48" s="283">
        <v>0.21840000000000001</v>
      </c>
      <c r="AA48" s="283">
        <v>0.28720000000000001</v>
      </c>
      <c r="AB48" s="283">
        <v>0.26100000000000001</v>
      </c>
      <c r="AD48" s="283">
        <v>0.19750000000000001</v>
      </c>
      <c r="AE48" s="283">
        <v>0.1787</v>
      </c>
      <c r="AF48" s="283">
        <v>4.7942999999999998</v>
      </c>
      <c r="AG48" s="283">
        <v>1.1453</v>
      </c>
      <c r="AH48" s="283">
        <v>0.43130000000000002</v>
      </c>
      <c r="AJ48" s="283">
        <v>1.7261</v>
      </c>
      <c r="AK48" s="283">
        <v>1.2</v>
      </c>
      <c r="AL48" s="283">
        <v>1.1171</v>
      </c>
      <c r="AM48" s="283">
        <v>0.27150000000000002</v>
      </c>
      <c r="AN48" s="283">
        <v>0.14580000000000001</v>
      </c>
      <c r="AO48" s="283">
        <v>0.23300000000000001</v>
      </c>
      <c r="AP48" s="283">
        <v>0.23699999999999999</v>
      </c>
      <c r="AQ48" s="283">
        <v>0.33810000000000001</v>
      </c>
      <c r="AR48" s="283">
        <v>0.2036</v>
      </c>
      <c r="AS48" s="283">
        <v>0.2006</v>
      </c>
      <c r="AT48" s="283">
        <v>0.27029999999999998</v>
      </c>
      <c r="AV48" s="283">
        <v>0.1162</v>
      </c>
      <c r="AW48" s="283">
        <v>0.2253</v>
      </c>
      <c r="AX48" s="283">
        <v>7.6548999999999996</v>
      </c>
      <c r="AY48" s="283">
        <v>3.3689</v>
      </c>
      <c r="AZ48" s="283">
        <v>0.39960000000000001</v>
      </c>
      <c r="BB48" s="283">
        <v>0.73699999999999999</v>
      </c>
      <c r="BC48" s="283">
        <v>2.3845999999999998</v>
      </c>
      <c r="BD48" s="283">
        <v>1.2966</v>
      </c>
      <c r="BE48" s="283">
        <v>0.53759999999999997</v>
      </c>
      <c r="BF48" s="283">
        <v>0.18429999999999999</v>
      </c>
      <c r="BG48" s="283">
        <v>0.1694</v>
      </c>
      <c r="BH48" s="283">
        <v>0.15959999999999999</v>
      </c>
      <c r="BI48" s="283">
        <v>0.46129999999999999</v>
      </c>
      <c r="BJ48" s="283">
        <v>8.0299999999999996E-2</v>
      </c>
      <c r="BK48" s="283">
        <v>0.1381</v>
      </c>
      <c r="BL48" s="283">
        <v>0.43630000000000002</v>
      </c>
      <c r="BN48" s="283">
        <v>0.18740000000000001</v>
      </c>
      <c r="BO48" s="283">
        <v>0.183</v>
      </c>
      <c r="BQ48" s="283">
        <v>1.4935</v>
      </c>
      <c r="BR48" s="283">
        <v>1.0788</v>
      </c>
      <c r="BS48" s="283">
        <v>0.76380000000000003</v>
      </c>
      <c r="BU48" s="283">
        <v>1.7049000000000001</v>
      </c>
      <c r="BV48" s="283">
        <v>1.2151000000000001</v>
      </c>
      <c r="BW48" s="283">
        <v>0.46400000000000002</v>
      </c>
      <c r="BX48" s="283">
        <v>0.43319999999999997</v>
      </c>
      <c r="BY48" s="283">
        <v>0.36549999999999999</v>
      </c>
      <c r="BZ48" s="283">
        <v>0.31069999999999998</v>
      </c>
      <c r="CA48" s="283">
        <v>0.40150000000000002</v>
      </c>
      <c r="CB48" s="283">
        <v>0.47849999999999998</v>
      </c>
      <c r="CC48" s="283">
        <v>0.31840000000000002</v>
      </c>
      <c r="CD48" s="283">
        <v>0.40960000000000002</v>
      </c>
      <c r="CE48" s="283">
        <v>0.4803</v>
      </c>
      <c r="CG48" s="283">
        <v>0.24030000000000001</v>
      </c>
      <c r="CH48" s="283">
        <v>0.39529999999999998</v>
      </c>
      <c r="CI48" s="283">
        <v>1.1181000000000001</v>
      </c>
      <c r="CJ48" s="283">
        <v>1.0543</v>
      </c>
      <c r="CK48" s="283">
        <v>1.0912999999999999</v>
      </c>
      <c r="CM48" s="283">
        <v>0.93189999999999995</v>
      </c>
      <c r="CN48" s="283">
        <v>0.97599999999999998</v>
      </c>
      <c r="CO48" s="283">
        <v>4.7552000000000003</v>
      </c>
      <c r="CP48" s="283">
        <v>4.1783999999999999</v>
      </c>
      <c r="CQ48" s="283">
        <v>3.8412000000000002</v>
      </c>
      <c r="CR48" s="283">
        <v>4.2530999999999999</v>
      </c>
      <c r="CS48" s="283">
        <v>3.9632000000000001</v>
      </c>
      <c r="CT48" s="283">
        <v>3.52</v>
      </c>
      <c r="CU48" s="283">
        <v>4.0380000000000003</v>
      </c>
      <c r="CV48" s="283">
        <v>3.8555000000000001</v>
      </c>
      <c r="CW48" s="283">
        <v>3.9466999999999999</v>
      </c>
      <c r="CY48" s="283">
        <v>4.1372</v>
      </c>
      <c r="CZ48" s="283">
        <v>4.0438000000000001</v>
      </c>
      <c r="DA48" s="283">
        <v>1.1192</v>
      </c>
      <c r="DB48" s="283">
        <v>0.97909999999999997</v>
      </c>
      <c r="DC48" s="283">
        <v>1.0289999999999999</v>
      </c>
      <c r="DE48" s="283">
        <v>0.92190000000000005</v>
      </c>
      <c r="DF48" s="283">
        <v>0.95820000000000005</v>
      </c>
      <c r="DG48" s="283">
        <v>4.8113999999999999</v>
      </c>
      <c r="DH48" s="283">
        <v>3.9272999999999998</v>
      </c>
      <c r="DI48" s="283">
        <v>3.8498999999999999</v>
      </c>
      <c r="DJ48" s="283">
        <v>4.2991000000000001</v>
      </c>
      <c r="DK48" s="283">
        <v>4.0111999999999997</v>
      </c>
      <c r="DL48" s="283">
        <v>3.7414999999999998</v>
      </c>
      <c r="DM48" s="283">
        <v>4.0967000000000002</v>
      </c>
      <c r="DN48" s="283">
        <v>3.7519</v>
      </c>
      <c r="DO48" s="283">
        <v>3.9758</v>
      </c>
      <c r="DQ48" s="283">
        <v>4.0697000000000001</v>
      </c>
      <c r="DR48" s="283">
        <v>4.1494</v>
      </c>
      <c r="DS48" s="283">
        <v>1.0841000000000001</v>
      </c>
      <c r="DT48" s="283">
        <v>0.98919999999999997</v>
      </c>
      <c r="DU48" s="283">
        <v>1.0149999999999999</v>
      </c>
      <c r="DW48" s="283">
        <v>0.92949999999999999</v>
      </c>
      <c r="DX48" s="283">
        <v>0.98950000000000005</v>
      </c>
      <c r="DY48" s="283">
        <v>4.5179999999999998</v>
      </c>
      <c r="DZ48" s="283">
        <v>3.9801000000000002</v>
      </c>
      <c r="EA48" s="283">
        <v>3.9119999999999999</v>
      </c>
      <c r="EB48" s="283">
        <v>4.1677</v>
      </c>
      <c r="EC48" s="283">
        <v>4.0233999999999996</v>
      </c>
      <c r="ED48" s="283">
        <v>3.8542000000000001</v>
      </c>
      <c r="EE48" s="283">
        <v>3.9929000000000001</v>
      </c>
      <c r="EF48" s="283">
        <v>3.6814</v>
      </c>
      <c r="EG48" s="283">
        <v>4.1048999999999998</v>
      </c>
      <c r="EI48" s="283">
        <v>3.9607000000000001</v>
      </c>
      <c r="EJ48" s="283">
        <v>4.1486000000000001</v>
      </c>
      <c r="EL48" s="283">
        <v>1.4134</v>
      </c>
      <c r="EM48" s="283">
        <v>0.7177</v>
      </c>
      <c r="EN48" s="283">
        <v>0.8952</v>
      </c>
      <c r="EP48" s="283">
        <v>1.1823999999999999</v>
      </c>
      <c r="EQ48" s="283">
        <v>1.2109000000000001</v>
      </c>
      <c r="ER48" s="283">
        <v>0.24579999999999999</v>
      </c>
      <c r="ES48" s="283">
        <v>0.14940000000000001</v>
      </c>
      <c r="ET48" s="283">
        <v>0.2039</v>
      </c>
      <c r="EU48" s="283">
        <v>0.1739</v>
      </c>
      <c r="EV48" s="283">
        <v>0.2082</v>
      </c>
      <c r="EW48" s="283">
        <v>0.2278</v>
      </c>
      <c r="EX48" s="283">
        <v>0.1973</v>
      </c>
      <c r="EY48" s="283">
        <v>0.1855</v>
      </c>
      <c r="EZ48" s="283">
        <v>0.22700000000000001</v>
      </c>
      <c r="FB48" s="283">
        <v>0.15690000000000001</v>
      </c>
      <c r="FC48" s="283">
        <v>0.1875</v>
      </c>
      <c r="FD48" s="283">
        <v>1.8698999999999999</v>
      </c>
      <c r="FE48" s="283">
        <v>1.0254000000000001</v>
      </c>
      <c r="FF48" s="283">
        <v>0.66810000000000003</v>
      </c>
      <c r="FH48" s="283">
        <v>2.6248</v>
      </c>
      <c r="FI48" s="283">
        <v>1.1654</v>
      </c>
      <c r="FJ48" s="283">
        <v>0.2397</v>
      </c>
      <c r="FK48" s="283">
        <v>0.16550000000000001</v>
      </c>
      <c r="FL48" s="283">
        <v>0.1368</v>
      </c>
      <c r="FM48" s="283">
        <v>0.12820000000000001</v>
      </c>
      <c r="FN48" s="283">
        <v>0.16139999999999999</v>
      </c>
      <c r="FO48" s="283">
        <v>0.20469999999999999</v>
      </c>
      <c r="FP48" s="283">
        <v>0.1714</v>
      </c>
      <c r="FQ48" s="283">
        <v>0.21659999999999999</v>
      </c>
      <c r="FR48" s="283">
        <v>0.1971</v>
      </c>
      <c r="FT48" s="283">
        <v>8.2500000000000004E-2</v>
      </c>
      <c r="FU48" s="283">
        <v>0.1691</v>
      </c>
      <c r="FV48" s="283">
        <v>1.3756999999999999</v>
      </c>
      <c r="FW48" s="283">
        <v>1.4475</v>
      </c>
      <c r="FX48" s="283">
        <v>0.70209999999999995</v>
      </c>
      <c r="FZ48" s="283">
        <v>1.994</v>
      </c>
      <c r="GA48" s="283">
        <v>1.2432000000000001</v>
      </c>
      <c r="GB48" s="283">
        <v>0.21299999999999999</v>
      </c>
      <c r="GC48" s="283">
        <v>0.31780000000000003</v>
      </c>
      <c r="GD48" s="283">
        <v>0.19220000000000001</v>
      </c>
      <c r="GE48" s="283">
        <v>0.15479999999999999</v>
      </c>
      <c r="GF48" s="283">
        <v>0.21959999999999999</v>
      </c>
      <c r="GG48" s="283">
        <v>0.27379999999999999</v>
      </c>
      <c r="GH48" s="283">
        <v>0.113</v>
      </c>
      <c r="GI48" s="283">
        <v>0.21629999999999999</v>
      </c>
      <c r="GJ48" s="283">
        <v>0.28199999999999997</v>
      </c>
      <c r="GL48" s="283">
        <v>0.1085</v>
      </c>
      <c r="GM48" s="283">
        <v>0.22689999999999999</v>
      </c>
    </row>
    <row r="49" spans="1:195">
      <c r="A49" s="71">
        <v>45339</v>
      </c>
      <c r="B49" s="283">
        <v>13.115399999999999</v>
      </c>
      <c r="C49" s="283">
        <v>12.917299999999999</v>
      </c>
      <c r="D49" s="283">
        <v>13.065899999999999</v>
      </c>
      <c r="E49" s="283">
        <v>12.867800000000001</v>
      </c>
      <c r="F49" s="283">
        <v>13.106199999999999</v>
      </c>
      <c r="G49" s="283">
        <v>13.059200000000001</v>
      </c>
      <c r="H49" s="283">
        <v>12.940799999999999</v>
      </c>
      <c r="I49" s="283">
        <v>10.7339</v>
      </c>
      <c r="J49" s="283">
        <v>13.026400000000001</v>
      </c>
      <c r="L49" s="283">
        <v>13.0214</v>
      </c>
      <c r="M49" s="283">
        <v>13.1935</v>
      </c>
      <c r="N49" s="283">
        <v>4.8909000000000002</v>
      </c>
      <c r="O49" s="283">
        <v>0.66090000000000004</v>
      </c>
      <c r="P49" s="283">
        <v>0.96399999999999997</v>
      </c>
      <c r="R49" s="283">
        <v>1.456</v>
      </c>
      <c r="S49" s="283">
        <v>1.4741</v>
      </c>
      <c r="T49" s="283">
        <v>1.1933</v>
      </c>
      <c r="U49" s="283">
        <v>0.16789999999999999</v>
      </c>
      <c r="V49" s="283">
        <v>0.22550000000000001</v>
      </c>
      <c r="W49" s="283">
        <v>0.24399999999999999</v>
      </c>
      <c r="X49" s="283">
        <v>0.254</v>
      </c>
      <c r="Y49" s="283">
        <v>0.2339</v>
      </c>
      <c r="Z49" s="283">
        <v>0.22320000000000001</v>
      </c>
      <c r="AA49" s="283">
        <v>0.29239999999999999</v>
      </c>
      <c r="AB49" s="283">
        <v>0.26740000000000003</v>
      </c>
      <c r="AD49" s="283">
        <v>0.2009</v>
      </c>
      <c r="AE49" s="283">
        <v>0.18140000000000001</v>
      </c>
      <c r="AF49" s="283">
        <v>4.7504999999999997</v>
      </c>
      <c r="AG49" s="283">
        <v>1.1414</v>
      </c>
      <c r="AH49" s="283">
        <v>0.42799999999999999</v>
      </c>
      <c r="AJ49" s="283">
        <v>1.7183999999999999</v>
      </c>
      <c r="AK49" s="283">
        <v>1.1955</v>
      </c>
      <c r="AL49" s="283">
        <v>1.1365000000000001</v>
      </c>
      <c r="AM49" s="283">
        <v>0.2752</v>
      </c>
      <c r="AN49" s="283">
        <v>0.14779999999999999</v>
      </c>
      <c r="AO49" s="283">
        <v>0.2392</v>
      </c>
      <c r="AP49" s="283">
        <v>0.24110000000000001</v>
      </c>
      <c r="AQ49" s="283">
        <v>0.3453</v>
      </c>
      <c r="AR49" s="283">
        <v>0.2072</v>
      </c>
      <c r="AS49" s="283">
        <v>0.20319999999999999</v>
      </c>
      <c r="AT49" s="283">
        <v>0.27450000000000002</v>
      </c>
      <c r="AV49" s="283">
        <v>0.1183</v>
      </c>
      <c r="AW49" s="283">
        <v>0.2296</v>
      </c>
      <c r="AX49" s="283">
        <v>7.6679000000000004</v>
      </c>
      <c r="AY49" s="283">
        <v>3.3652000000000002</v>
      </c>
      <c r="AZ49" s="283">
        <v>0.4002</v>
      </c>
      <c r="BB49" s="283">
        <v>0.73480000000000001</v>
      </c>
      <c r="BC49" s="283">
        <v>2.3858999999999999</v>
      </c>
      <c r="BD49" s="283">
        <v>1.3149</v>
      </c>
      <c r="BE49" s="283">
        <v>0.54179999999999995</v>
      </c>
      <c r="BF49" s="283">
        <v>0.1862</v>
      </c>
      <c r="BG49" s="283">
        <v>0.17150000000000001</v>
      </c>
      <c r="BH49" s="283">
        <v>0.161</v>
      </c>
      <c r="BI49" s="283">
        <v>0.4652</v>
      </c>
      <c r="BJ49" s="283">
        <v>8.1000000000000003E-2</v>
      </c>
      <c r="BK49" s="283">
        <v>0.13919999999999999</v>
      </c>
      <c r="BL49" s="283">
        <v>0.44019999999999998</v>
      </c>
      <c r="BN49" s="283">
        <v>0.1895</v>
      </c>
      <c r="BO49" s="283">
        <v>0.1845</v>
      </c>
      <c r="BQ49" s="283">
        <v>1.5124</v>
      </c>
      <c r="BR49" s="283">
        <v>1.0829</v>
      </c>
      <c r="BS49" s="283">
        <v>0.76759999999999995</v>
      </c>
      <c r="BU49" s="283">
        <v>1.7129000000000001</v>
      </c>
      <c r="BV49" s="283">
        <v>1.2198</v>
      </c>
      <c r="BW49" s="283">
        <v>0.47160000000000002</v>
      </c>
      <c r="BX49" s="283">
        <v>0.43540000000000001</v>
      </c>
      <c r="BY49" s="283">
        <v>0.36749999999999999</v>
      </c>
      <c r="BZ49" s="283">
        <v>0.31190000000000001</v>
      </c>
      <c r="CA49" s="283">
        <v>0.40210000000000001</v>
      </c>
      <c r="CB49" s="283">
        <v>0.4788</v>
      </c>
      <c r="CC49" s="283">
        <v>0.31759999999999999</v>
      </c>
      <c r="CD49" s="283">
        <v>0.40960000000000002</v>
      </c>
      <c r="CE49" s="283">
        <v>0.48180000000000001</v>
      </c>
      <c r="CG49" s="283">
        <v>0.23910000000000001</v>
      </c>
      <c r="CH49" s="283">
        <v>0.39500000000000002</v>
      </c>
      <c r="CI49" s="283">
        <v>1.1151</v>
      </c>
      <c r="CJ49" s="283">
        <v>1.0087999999999999</v>
      </c>
      <c r="CK49" s="283">
        <v>1.0049999999999999</v>
      </c>
      <c r="CM49" s="283">
        <v>0.87309999999999999</v>
      </c>
      <c r="CN49" s="283">
        <v>1.0536000000000001</v>
      </c>
      <c r="CO49" s="283">
        <v>5.8156999999999996</v>
      </c>
      <c r="CP49" s="283">
        <v>4.7455999999999996</v>
      </c>
      <c r="CQ49" s="283">
        <v>4.4034000000000004</v>
      </c>
      <c r="CR49" s="283">
        <v>5.2152000000000003</v>
      </c>
      <c r="CS49" s="283">
        <v>4.7041000000000004</v>
      </c>
      <c r="CT49" s="283">
        <v>4.3817000000000004</v>
      </c>
      <c r="CU49" s="283">
        <v>4.7744</v>
      </c>
      <c r="CV49" s="283">
        <v>4.2946</v>
      </c>
      <c r="CW49" s="283">
        <v>4.8242000000000003</v>
      </c>
      <c r="CY49" s="283">
        <v>4.9184999999999999</v>
      </c>
      <c r="CZ49" s="283">
        <v>4.5788000000000002</v>
      </c>
      <c r="DA49" s="283">
        <v>1.109</v>
      </c>
      <c r="DB49" s="283">
        <v>0.96789999999999998</v>
      </c>
      <c r="DC49" s="283">
        <v>1.0144</v>
      </c>
      <c r="DE49" s="283">
        <v>0.90700000000000003</v>
      </c>
      <c r="DF49" s="283">
        <v>0.96350000000000002</v>
      </c>
      <c r="DG49" s="283">
        <v>5.3516000000000004</v>
      </c>
      <c r="DH49" s="283">
        <v>4.2508999999999997</v>
      </c>
      <c r="DI49" s="283">
        <v>4.1851000000000003</v>
      </c>
      <c r="DJ49" s="283">
        <v>4.8254999999999999</v>
      </c>
      <c r="DK49" s="283">
        <v>4.3918999999999997</v>
      </c>
      <c r="DL49" s="283">
        <v>4.1257000000000001</v>
      </c>
      <c r="DM49" s="283">
        <v>4.5227000000000004</v>
      </c>
      <c r="DN49" s="283">
        <v>4.0804</v>
      </c>
      <c r="DO49" s="283">
        <v>4.3437999999999999</v>
      </c>
      <c r="DQ49" s="283">
        <v>4.4988999999999999</v>
      </c>
      <c r="DR49" s="283">
        <v>4.5080999999999998</v>
      </c>
      <c r="DS49" s="283">
        <v>1.0706</v>
      </c>
      <c r="DT49" s="283">
        <v>0.98160000000000003</v>
      </c>
      <c r="DU49" s="283">
        <v>1.0033000000000001</v>
      </c>
      <c r="DW49" s="283">
        <v>0.92410000000000003</v>
      </c>
      <c r="DX49" s="283">
        <v>0.9839</v>
      </c>
      <c r="DY49" s="283">
        <v>4.8189000000000002</v>
      </c>
      <c r="DZ49" s="283">
        <v>4.194</v>
      </c>
      <c r="EA49" s="283">
        <v>4.0999999999999996</v>
      </c>
      <c r="EB49" s="283">
        <v>4.5011999999999999</v>
      </c>
      <c r="EC49" s="283">
        <v>4.2725999999999997</v>
      </c>
      <c r="ED49" s="283">
        <v>4.0864000000000003</v>
      </c>
      <c r="EE49" s="283">
        <v>4.2690999999999999</v>
      </c>
      <c r="EF49" s="283">
        <v>3.9356</v>
      </c>
      <c r="EG49" s="283">
        <v>4.3083</v>
      </c>
      <c r="EI49" s="283">
        <v>4.2588999999999997</v>
      </c>
      <c r="EJ49" s="283">
        <v>4.3789999999999996</v>
      </c>
      <c r="EL49" s="283">
        <v>1.4481999999999999</v>
      </c>
      <c r="EM49" s="283">
        <v>0.73070000000000002</v>
      </c>
      <c r="EN49" s="283">
        <v>0.90549999999999997</v>
      </c>
      <c r="EP49" s="283">
        <v>1.1929000000000001</v>
      </c>
      <c r="EQ49" s="283">
        <v>1.2254</v>
      </c>
      <c r="ER49" s="283">
        <v>0.25190000000000001</v>
      </c>
      <c r="ES49" s="283">
        <v>0.1517</v>
      </c>
      <c r="ET49" s="283">
        <v>0.20580000000000001</v>
      </c>
      <c r="EU49" s="283">
        <v>0.17399999999999999</v>
      </c>
      <c r="EV49" s="283">
        <v>0.2077</v>
      </c>
      <c r="EW49" s="283">
        <v>0.22720000000000001</v>
      </c>
      <c r="EX49" s="283">
        <v>0.1961</v>
      </c>
      <c r="EY49" s="283">
        <v>0.1857</v>
      </c>
      <c r="EZ49" s="283">
        <v>0.22750000000000001</v>
      </c>
      <c r="FB49" s="283">
        <v>0.15570000000000001</v>
      </c>
      <c r="FC49" s="283">
        <v>0.1857</v>
      </c>
      <c r="FD49" s="283">
        <v>1.8875</v>
      </c>
      <c r="FE49" s="283">
        <v>1.0206999999999999</v>
      </c>
      <c r="FF49" s="283">
        <v>0.66790000000000005</v>
      </c>
      <c r="FH49" s="283">
        <v>2.6185</v>
      </c>
      <c r="FI49" s="283">
        <v>1.1601999999999999</v>
      </c>
      <c r="FJ49" s="283">
        <v>0.24479999999999999</v>
      </c>
      <c r="FK49" s="283">
        <v>0.16589999999999999</v>
      </c>
      <c r="FL49" s="283">
        <v>0.13730000000000001</v>
      </c>
      <c r="FM49" s="283">
        <v>0.12970000000000001</v>
      </c>
      <c r="FN49" s="283">
        <v>0.16250000000000001</v>
      </c>
      <c r="FO49" s="283">
        <v>0.20549999999999999</v>
      </c>
      <c r="FP49" s="283">
        <v>0.17180000000000001</v>
      </c>
      <c r="FQ49" s="283">
        <v>0.21640000000000001</v>
      </c>
      <c r="FR49" s="283">
        <v>0.19739999999999999</v>
      </c>
      <c r="FT49" s="283">
        <v>8.2600000000000007E-2</v>
      </c>
      <c r="FU49" s="283">
        <v>0.1701</v>
      </c>
      <c r="FV49" s="283">
        <v>1.3754</v>
      </c>
      <c r="FW49" s="283">
        <v>1.4459</v>
      </c>
      <c r="FX49" s="283">
        <v>0.70320000000000005</v>
      </c>
      <c r="FZ49" s="283">
        <v>2</v>
      </c>
      <c r="GA49" s="283">
        <v>1.2450000000000001</v>
      </c>
      <c r="GB49" s="283">
        <v>0.2137</v>
      </c>
      <c r="GC49" s="283">
        <v>0.31819999999999998</v>
      </c>
      <c r="GD49" s="283">
        <v>0.1928</v>
      </c>
      <c r="GE49" s="283">
        <v>0.15540000000000001</v>
      </c>
      <c r="GF49" s="283">
        <v>0.22009999999999999</v>
      </c>
      <c r="GG49" s="283">
        <v>0.2742</v>
      </c>
      <c r="GH49" s="283">
        <v>0.1129</v>
      </c>
      <c r="GI49" s="283">
        <v>0.2162</v>
      </c>
      <c r="GJ49" s="283">
        <v>0.28320000000000001</v>
      </c>
      <c r="GL49" s="283">
        <v>0.1081</v>
      </c>
      <c r="GM49" s="283">
        <v>0.22750000000000001</v>
      </c>
    </row>
    <row r="50" spans="1:195">
      <c r="A50" s="71">
        <v>45340</v>
      </c>
      <c r="B50" s="283">
        <v>13.0474</v>
      </c>
      <c r="C50" s="283">
        <v>12.8552</v>
      </c>
      <c r="D50" s="283">
        <v>12.998699999999999</v>
      </c>
      <c r="E50" s="283">
        <v>12.809799999999999</v>
      </c>
      <c r="F50" s="283">
        <v>13.035600000000001</v>
      </c>
      <c r="G50" s="283">
        <v>13.089399999999999</v>
      </c>
      <c r="H50" s="283">
        <v>12.8451</v>
      </c>
      <c r="I50" s="283">
        <v>10.4703</v>
      </c>
      <c r="J50" s="283">
        <v>12.957599999999999</v>
      </c>
      <c r="L50" s="283">
        <v>12.974399999999999</v>
      </c>
      <c r="M50" s="283">
        <v>13.156499999999999</v>
      </c>
      <c r="N50" s="283">
        <v>5.0286999999999997</v>
      </c>
      <c r="O50" s="283">
        <v>0.68669999999999998</v>
      </c>
      <c r="P50" s="283">
        <v>1.0026999999999999</v>
      </c>
      <c r="R50" s="283">
        <v>1.4892000000000001</v>
      </c>
      <c r="S50" s="283">
        <v>1.4554</v>
      </c>
      <c r="T50" s="283">
        <v>1.1695</v>
      </c>
      <c r="U50" s="283">
        <v>0.1686</v>
      </c>
      <c r="V50" s="283">
        <v>0.2223</v>
      </c>
      <c r="W50" s="283">
        <v>0.2326</v>
      </c>
      <c r="X50" s="283">
        <v>0.2455</v>
      </c>
      <c r="Y50" s="283">
        <v>0.22170000000000001</v>
      </c>
      <c r="Z50" s="283">
        <v>0.21490000000000001</v>
      </c>
      <c r="AA50" s="283">
        <v>0.28920000000000001</v>
      </c>
      <c r="AB50" s="283">
        <v>0.25629999999999997</v>
      </c>
      <c r="AD50" s="283">
        <v>0.19420000000000001</v>
      </c>
      <c r="AE50" s="283">
        <v>0.17610000000000001</v>
      </c>
      <c r="AF50" s="283">
        <v>4.7758000000000003</v>
      </c>
      <c r="AG50" s="283">
        <v>1.1462000000000001</v>
      </c>
      <c r="AH50" s="283">
        <v>0.43159999999999998</v>
      </c>
      <c r="AJ50" s="283">
        <v>1.7149000000000001</v>
      </c>
      <c r="AK50" s="283">
        <v>1.1940999999999999</v>
      </c>
      <c r="AL50" s="283">
        <v>1.1420999999999999</v>
      </c>
      <c r="AM50" s="283">
        <v>0.27710000000000001</v>
      </c>
      <c r="AN50" s="283">
        <v>0.1484</v>
      </c>
      <c r="AO50" s="283">
        <v>0.23910000000000001</v>
      </c>
      <c r="AP50" s="283">
        <v>0.24179999999999999</v>
      </c>
      <c r="AQ50" s="283">
        <v>0.34389999999999998</v>
      </c>
      <c r="AR50" s="283">
        <v>0.20699999999999999</v>
      </c>
      <c r="AS50" s="283">
        <v>0.20369999999999999</v>
      </c>
      <c r="AT50" s="283">
        <v>0.2757</v>
      </c>
      <c r="AV50" s="283">
        <v>0.1188</v>
      </c>
      <c r="AW50" s="283">
        <v>0.23089999999999999</v>
      </c>
      <c r="AX50" s="283">
        <v>7.6707999999999998</v>
      </c>
      <c r="AY50" s="283">
        <v>3.3632</v>
      </c>
      <c r="AZ50" s="283">
        <v>0.40160000000000001</v>
      </c>
      <c r="BB50" s="283">
        <v>0.73419999999999996</v>
      </c>
      <c r="BC50" s="283">
        <v>2.3900999999999999</v>
      </c>
      <c r="BD50" s="283">
        <v>1.325</v>
      </c>
      <c r="BE50" s="283">
        <v>0.54600000000000004</v>
      </c>
      <c r="BF50" s="283">
        <v>0.18779999999999999</v>
      </c>
      <c r="BG50" s="283">
        <v>0.17269999999999999</v>
      </c>
      <c r="BH50" s="283">
        <v>0.1623</v>
      </c>
      <c r="BI50" s="283">
        <v>0.46760000000000002</v>
      </c>
      <c r="BJ50" s="283">
        <v>8.1600000000000006E-2</v>
      </c>
      <c r="BK50" s="283">
        <v>0.1401</v>
      </c>
      <c r="BL50" s="283">
        <v>0.44409999999999999</v>
      </c>
      <c r="BN50" s="283">
        <v>0.1908</v>
      </c>
      <c r="BO50" s="283">
        <v>0.18579999999999999</v>
      </c>
      <c r="BQ50" s="283">
        <v>1.5189999999999999</v>
      </c>
      <c r="BR50" s="283">
        <v>1.0878000000000001</v>
      </c>
      <c r="BS50" s="283">
        <v>0.77059999999999995</v>
      </c>
      <c r="BU50" s="283">
        <v>1.722</v>
      </c>
      <c r="BV50" s="283">
        <v>1.2194</v>
      </c>
      <c r="BW50" s="283">
        <v>0.4713</v>
      </c>
      <c r="BX50" s="283">
        <v>0.43590000000000001</v>
      </c>
      <c r="BY50" s="283">
        <v>0.36759999999999998</v>
      </c>
      <c r="BZ50" s="283">
        <v>0.31030000000000002</v>
      </c>
      <c r="CA50" s="283">
        <v>0.4007</v>
      </c>
      <c r="CB50" s="283">
        <v>0.47699999999999998</v>
      </c>
      <c r="CC50" s="283">
        <v>0.31630000000000003</v>
      </c>
      <c r="CD50" s="283">
        <v>0.40949999999999998</v>
      </c>
      <c r="CE50" s="283">
        <v>0.47960000000000003</v>
      </c>
      <c r="CG50" s="283">
        <v>0.23780000000000001</v>
      </c>
      <c r="CH50" s="283">
        <v>0.39329999999999998</v>
      </c>
      <c r="CI50" s="283">
        <v>1.2062999999999999</v>
      </c>
      <c r="CJ50" s="283">
        <v>1.1722999999999999</v>
      </c>
      <c r="CK50" s="283">
        <v>1.3645</v>
      </c>
      <c r="CM50" s="283">
        <v>0.995</v>
      </c>
      <c r="CN50" s="283">
        <v>0.89970000000000006</v>
      </c>
      <c r="CO50" s="283">
        <v>4.9630000000000001</v>
      </c>
      <c r="CP50" s="283">
        <v>4.5377999999999998</v>
      </c>
      <c r="CQ50" s="283">
        <v>4.0820999999999996</v>
      </c>
      <c r="CR50" s="283">
        <v>4.1142000000000003</v>
      </c>
      <c r="CS50" s="283">
        <v>3.871</v>
      </c>
      <c r="CT50" s="283">
        <v>2.9916999999999998</v>
      </c>
      <c r="CU50" s="283">
        <v>4.0690999999999997</v>
      </c>
      <c r="CV50" s="283">
        <v>4.1753</v>
      </c>
      <c r="CW50" s="283">
        <v>3.8441000000000001</v>
      </c>
      <c r="CY50" s="283">
        <v>4.1963999999999997</v>
      </c>
      <c r="CZ50" s="283">
        <v>4.2728000000000002</v>
      </c>
      <c r="DA50" s="283">
        <v>1.1289</v>
      </c>
      <c r="DB50" s="283">
        <v>0.99</v>
      </c>
      <c r="DC50" s="283">
        <v>1.0774999999999999</v>
      </c>
      <c r="DE50" s="283">
        <v>0.93269999999999997</v>
      </c>
      <c r="DF50" s="283">
        <v>0.96530000000000005</v>
      </c>
      <c r="DG50" s="283">
        <v>5.4050000000000002</v>
      </c>
      <c r="DH50" s="283">
        <v>4.4010999999999996</v>
      </c>
      <c r="DI50" s="283">
        <v>4.2911000000000001</v>
      </c>
      <c r="DJ50" s="283">
        <v>4.7880000000000003</v>
      </c>
      <c r="DK50" s="283">
        <v>4.4458000000000002</v>
      </c>
      <c r="DL50" s="283">
        <v>3.9824000000000002</v>
      </c>
      <c r="DM50" s="283">
        <v>4.5065</v>
      </c>
      <c r="DN50" s="283">
        <v>4.2266000000000004</v>
      </c>
      <c r="DO50" s="283">
        <v>4.4188000000000001</v>
      </c>
      <c r="DQ50" s="283">
        <v>4.5316999999999998</v>
      </c>
      <c r="DR50" s="283">
        <v>4.5773999999999999</v>
      </c>
      <c r="DS50" s="283">
        <v>1.0790999999999999</v>
      </c>
      <c r="DT50" s="283">
        <v>0.9879</v>
      </c>
      <c r="DU50" s="283">
        <v>1.0193000000000001</v>
      </c>
      <c r="DW50" s="283">
        <v>0.92830000000000001</v>
      </c>
      <c r="DX50" s="283">
        <v>0.98909999999999998</v>
      </c>
      <c r="DY50" s="283">
        <v>5.0755999999999997</v>
      </c>
      <c r="DZ50" s="283">
        <v>4.4370000000000003</v>
      </c>
      <c r="EA50" s="283">
        <v>4.3239000000000001</v>
      </c>
      <c r="EB50" s="283">
        <v>4.7035</v>
      </c>
      <c r="EC50" s="283">
        <v>4.4912000000000001</v>
      </c>
      <c r="ED50" s="283">
        <v>4.242</v>
      </c>
      <c r="EE50" s="283">
        <v>4.4886999999999997</v>
      </c>
      <c r="EF50" s="283">
        <v>4.1706000000000003</v>
      </c>
      <c r="EG50" s="283">
        <v>4.5309999999999997</v>
      </c>
      <c r="EI50" s="283">
        <v>4.4927999999999999</v>
      </c>
      <c r="EJ50" s="283">
        <v>4.5811000000000002</v>
      </c>
      <c r="EL50" s="283">
        <v>1.4455</v>
      </c>
      <c r="EM50" s="283">
        <v>0.73919999999999997</v>
      </c>
      <c r="EN50" s="283">
        <v>0.9123</v>
      </c>
      <c r="EP50" s="283">
        <v>1.202</v>
      </c>
      <c r="EQ50" s="283">
        <v>1.2214</v>
      </c>
      <c r="ER50" s="283">
        <v>0.24790000000000001</v>
      </c>
      <c r="ES50" s="283">
        <v>0.15240000000000001</v>
      </c>
      <c r="ET50" s="283">
        <v>0.20480000000000001</v>
      </c>
      <c r="EU50" s="283">
        <v>0.17150000000000001</v>
      </c>
      <c r="EV50" s="283">
        <v>0.20619999999999999</v>
      </c>
      <c r="EW50" s="283">
        <v>0.22439999999999999</v>
      </c>
      <c r="EX50" s="283">
        <v>0.1938</v>
      </c>
      <c r="EY50" s="283">
        <v>0.18529999999999999</v>
      </c>
      <c r="EZ50" s="283">
        <v>0.22370000000000001</v>
      </c>
      <c r="FB50" s="283">
        <v>0.15409999999999999</v>
      </c>
      <c r="FC50" s="283">
        <v>0.1832</v>
      </c>
      <c r="FD50" s="283">
        <v>1.8798999999999999</v>
      </c>
      <c r="FE50" s="283">
        <v>1.0196000000000001</v>
      </c>
      <c r="FF50" s="283">
        <v>0.66790000000000005</v>
      </c>
      <c r="FH50" s="283">
        <v>2.6269999999999998</v>
      </c>
      <c r="FI50" s="283">
        <v>1.1598999999999999</v>
      </c>
      <c r="FJ50" s="283">
        <v>0.24540000000000001</v>
      </c>
      <c r="FK50" s="283">
        <v>0.16639999999999999</v>
      </c>
      <c r="FL50" s="283">
        <v>0.13789999999999999</v>
      </c>
      <c r="FM50" s="283">
        <v>0.1305</v>
      </c>
      <c r="FN50" s="283">
        <v>0.16320000000000001</v>
      </c>
      <c r="FO50" s="283">
        <v>0.20649999999999999</v>
      </c>
      <c r="FP50" s="283">
        <v>0.1726</v>
      </c>
      <c r="FQ50" s="283">
        <v>0.21690000000000001</v>
      </c>
      <c r="FR50" s="283">
        <v>0.1981</v>
      </c>
      <c r="FT50" s="283">
        <v>8.2600000000000007E-2</v>
      </c>
      <c r="FU50" s="283">
        <v>0.17080000000000001</v>
      </c>
      <c r="FV50" s="283">
        <v>1.3976999999999999</v>
      </c>
      <c r="FW50" s="283">
        <v>1.4493</v>
      </c>
      <c r="FX50" s="283">
        <v>0.70599999999999996</v>
      </c>
      <c r="FZ50" s="283">
        <v>2.0032000000000001</v>
      </c>
      <c r="GA50" s="283">
        <v>1.2476</v>
      </c>
      <c r="GB50" s="283">
        <v>0.21690000000000001</v>
      </c>
      <c r="GC50" s="283">
        <v>0.31790000000000002</v>
      </c>
      <c r="GD50" s="283">
        <v>0.19339999999999999</v>
      </c>
      <c r="GE50" s="283">
        <v>0.1552</v>
      </c>
      <c r="GF50" s="283">
        <v>0.21929999999999999</v>
      </c>
      <c r="GG50" s="283">
        <v>0.27389999999999998</v>
      </c>
      <c r="GH50" s="283">
        <v>0.1128</v>
      </c>
      <c r="GI50" s="283">
        <v>0.21609999999999999</v>
      </c>
      <c r="GJ50" s="283">
        <v>0.28370000000000001</v>
      </c>
      <c r="GL50" s="283">
        <v>0.1079</v>
      </c>
      <c r="GM50" s="283">
        <v>0.22739999999999999</v>
      </c>
    </row>
    <row r="51" spans="1:195">
      <c r="A51" s="71">
        <v>45341</v>
      </c>
      <c r="B51" s="283">
        <v>13.0801</v>
      </c>
      <c r="C51" s="283">
        <v>12.8711</v>
      </c>
      <c r="D51" s="283">
        <v>13.042400000000001</v>
      </c>
      <c r="E51" s="283">
        <v>12.8241</v>
      </c>
      <c r="F51" s="283">
        <v>13.0634</v>
      </c>
      <c r="G51" s="283">
        <v>13.0936</v>
      </c>
      <c r="H51" s="283">
        <v>12.8476</v>
      </c>
      <c r="I51" s="283">
        <v>10.732200000000001</v>
      </c>
      <c r="J51" s="283">
        <v>12.983599999999999</v>
      </c>
      <c r="L51" s="283">
        <v>12.998699999999999</v>
      </c>
      <c r="M51" s="283">
        <v>13.173299999999999</v>
      </c>
      <c r="N51" s="283">
        <v>5.0446</v>
      </c>
      <c r="O51" s="283">
        <v>0.69589999999999996</v>
      </c>
      <c r="P51" s="283">
        <v>1.0028999999999999</v>
      </c>
      <c r="R51" s="283">
        <v>1.5046999999999999</v>
      </c>
      <c r="S51" s="283">
        <v>1.4553</v>
      </c>
      <c r="T51" s="283">
        <v>1.1457999999999999</v>
      </c>
      <c r="U51" s="283">
        <v>0.16750000000000001</v>
      </c>
      <c r="V51" s="283">
        <v>0.21859999999999999</v>
      </c>
      <c r="W51" s="283">
        <v>0.2271</v>
      </c>
      <c r="X51" s="283">
        <v>0.2407</v>
      </c>
      <c r="Y51" s="283">
        <v>0.218</v>
      </c>
      <c r="Z51" s="283">
        <v>0.21079999999999999</v>
      </c>
      <c r="AA51" s="283">
        <v>0.28489999999999999</v>
      </c>
      <c r="AB51" s="283">
        <v>0.25130000000000002</v>
      </c>
      <c r="AD51" s="283">
        <v>0.18940000000000001</v>
      </c>
      <c r="AE51" s="283">
        <v>0.17269999999999999</v>
      </c>
      <c r="AF51" s="283">
        <v>4.7674000000000003</v>
      </c>
      <c r="AG51" s="283">
        <v>1.147</v>
      </c>
      <c r="AH51" s="283">
        <v>0.4304</v>
      </c>
      <c r="AJ51" s="283">
        <v>1.7181</v>
      </c>
      <c r="AK51" s="283">
        <v>1.1867000000000001</v>
      </c>
      <c r="AL51" s="283">
        <v>1.1232</v>
      </c>
      <c r="AM51" s="283">
        <v>0.27389999999999998</v>
      </c>
      <c r="AN51" s="283">
        <v>0.14630000000000001</v>
      </c>
      <c r="AO51" s="283">
        <v>0.2356</v>
      </c>
      <c r="AP51" s="283">
        <v>0.23880000000000001</v>
      </c>
      <c r="AQ51" s="283">
        <v>0.33979999999999999</v>
      </c>
      <c r="AR51" s="283">
        <v>0.2044</v>
      </c>
      <c r="AS51" s="283">
        <v>0.2011</v>
      </c>
      <c r="AT51" s="283">
        <v>0.2717</v>
      </c>
      <c r="AV51" s="283">
        <v>0.1171</v>
      </c>
      <c r="AW51" s="283">
        <v>0.22900000000000001</v>
      </c>
      <c r="AX51" s="283">
        <v>7.6197999999999997</v>
      </c>
      <c r="AY51" s="283">
        <v>3.3786999999999998</v>
      </c>
      <c r="AZ51" s="283">
        <v>0.40260000000000001</v>
      </c>
      <c r="BB51" s="283">
        <v>0.73470000000000002</v>
      </c>
      <c r="BC51" s="283">
        <v>2.391</v>
      </c>
      <c r="BD51" s="283">
        <v>1.2998000000000001</v>
      </c>
      <c r="BE51" s="283">
        <v>0.54339999999999999</v>
      </c>
      <c r="BF51" s="283">
        <v>0.1867</v>
      </c>
      <c r="BG51" s="283">
        <v>0.1706</v>
      </c>
      <c r="BH51" s="283">
        <v>0.1608</v>
      </c>
      <c r="BI51" s="283">
        <v>0.4637</v>
      </c>
      <c r="BJ51" s="283">
        <v>8.09E-2</v>
      </c>
      <c r="BK51" s="283">
        <v>0.13880000000000001</v>
      </c>
      <c r="BL51" s="283">
        <v>0.44159999999999999</v>
      </c>
      <c r="BN51" s="283">
        <v>0.18890000000000001</v>
      </c>
      <c r="BO51" s="283">
        <v>0.1847</v>
      </c>
      <c r="BQ51" s="283">
        <v>1.5075000000000001</v>
      </c>
      <c r="BR51" s="283">
        <v>1.091</v>
      </c>
      <c r="BS51" s="283">
        <v>0.77239999999999998</v>
      </c>
      <c r="BU51" s="283">
        <v>1.7252000000000001</v>
      </c>
      <c r="BV51" s="283">
        <v>1.2202</v>
      </c>
      <c r="BW51" s="283">
        <v>0.46639999999999998</v>
      </c>
      <c r="BX51" s="283">
        <v>0.436</v>
      </c>
      <c r="BY51" s="283">
        <v>0.3669</v>
      </c>
      <c r="BZ51" s="283">
        <v>0.30940000000000001</v>
      </c>
      <c r="CA51" s="283">
        <v>0.39960000000000001</v>
      </c>
      <c r="CB51" s="283">
        <v>0.47510000000000002</v>
      </c>
      <c r="CC51" s="283">
        <v>0.31469999999999998</v>
      </c>
      <c r="CD51" s="283">
        <v>0.40860000000000002</v>
      </c>
      <c r="CE51" s="283">
        <v>0.47770000000000001</v>
      </c>
      <c r="CG51" s="283">
        <v>0.2369</v>
      </c>
      <c r="CH51" s="283">
        <v>0.39150000000000001</v>
      </c>
      <c r="CI51" s="283">
        <v>1.2034</v>
      </c>
      <c r="CJ51" s="283">
        <v>1.1463000000000001</v>
      </c>
      <c r="CK51" s="283">
        <v>1.2888999999999999</v>
      </c>
      <c r="CM51" s="283">
        <v>0.98850000000000005</v>
      </c>
      <c r="CN51" s="283">
        <v>0.89070000000000005</v>
      </c>
      <c r="CO51" s="283">
        <v>4.3501000000000003</v>
      </c>
      <c r="CP51" s="283">
        <v>3.964</v>
      </c>
      <c r="CQ51" s="283">
        <v>3.5598999999999998</v>
      </c>
      <c r="CR51" s="283">
        <v>3.6149</v>
      </c>
      <c r="CS51" s="283">
        <v>3.4582000000000002</v>
      </c>
      <c r="CT51" s="283">
        <v>2.7618999999999998</v>
      </c>
      <c r="CU51" s="283">
        <v>3.6655000000000002</v>
      </c>
      <c r="CV51" s="283">
        <v>3.7448000000000001</v>
      </c>
      <c r="CW51" s="283">
        <v>3.4552999999999998</v>
      </c>
      <c r="CY51" s="283">
        <v>3.7885</v>
      </c>
      <c r="CZ51" s="283">
        <v>3.8792</v>
      </c>
      <c r="DA51" s="283">
        <v>1.1414</v>
      </c>
      <c r="DB51" s="283">
        <v>1.0122</v>
      </c>
      <c r="DC51" s="283">
        <v>1.0887</v>
      </c>
      <c r="DE51" s="283">
        <v>0.94310000000000005</v>
      </c>
      <c r="DF51" s="283">
        <v>0.9516</v>
      </c>
      <c r="DG51" s="283">
        <v>4.7805</v>
      </c>
      <c r="DH51" s="283">
        <v>4.0435999999999996</v>
      </c>
      <c r="DI51" s="283">
        <v>3.8751000000000002</v>
      </c>
      <c r="DJ51" s="283">
        <v>4.1882000000000001</v>
      </c>
      <c r="DK51" s="283">
        <v>3.9950000000000001</v>
      </c>
      <c r="DL51" s="283">
        <v>3.5594999999999999</v>
      </c>
      <c r="DM51" s="283">
        <v>4.0713999999999997</v>
      </c>
      <c r="DN51" s="283">
        <v>3.8681000000000001</v>
      </c>
      <c r="DO51" s="283">
        <v>4.0010000000000003</v>
      </c>
      <c r="DQ51" s="283">
        <v>4.1017000000000001</v>
      </c>
      <c r="DR51" s="283">
        <v>4.2045000000000003</v>
      </c>
      <c r="DS51" s="283">
        <v>1.0969</v>
      </c>
      <c r="DT51" s="283">
        <v>1.0086999999999999</v>
      </c>
      <c r="DU51" s="283">
        <v>1.0430999999999999</v>
      </c>
      <c r="DW51" s="283">
        <v>0.93840000000000001</v>
      </c>
      <c r="DX51" s="283">
        <v>0.98509999999999998</v>
      </c>
      <c r="DY51" s="283">
        <v>4.7328000000000001</v>
      </c>
      <c r="DZ51" s="283">
        <v>4.2617000000000003</v>
      </c>
      <c r="EA51" s="283">
        <v>4.1410999999999998</v>
      </c>
      <c r="EB51" s="283">
        <v>4.3147000000000002</v>
      </c>
      <c r="EC51" s="283">
        <v>4.2249999999999996</v>
      </c>
      <c r="ED51" s="283">
        <v>3.97</v>
      </c>
      <c r="EE51" s="283">
        <v>4.2058999999999997</v>
      </c>
      <c r="EF51" s="283">
        <v>3.9516</v>
      </c>
      <c r="EG51" s="283">
        <v>4.3057999999999996</v>
      </c>
      <c r="EI51" s="283">
        <v>4.2111999999999998</v>
      </c>
      <c r="EJ51" s="283">
        <v>4.3708</v>
      </c>
      <c r="EL51" s="283">
        <v>1.4312</v>
      </c>
      <c r="EM51" s="283">
        <v>0.74680000000000002</v>
      </c>
      <c r="EN51" s="283">
        <v>0.91739999999999999</v>
      </c>
      <c r="EP51" s="283">
        <v>1.2137</v>
      </c>
      <c r="EQ51" s="283">
        <v>1.23</v>
      </c>
      <c r="ER51" s="283">
        <v>0.24390000000000001</v>
      </c>
      <c r="ES51" s="283">
        <v>0.15260000000000001</v>
      </c>
      <c r="ET51" s="283">
        <v>0.2041</v>
      </c>
      <c r="EU51" s="283">
        <v>0.1704</v>
      </c>
      <c r="EV51" s="283">
        <v>0.20430000000000001</v>
      </c>
      <c r="EW51" s="283">
        <v>0.2225</v>
      </c>
      <c r="EX51" s="283">
        <v>0.19189999999999999</v>
      </c>
      <c r="EY51" s="283">
        <v>0.185</v>
      </c>
      <c r="EZ51" s="283">
        <v>0.222</v>
      </c>
      <c r="FB51" s="283">
        <v>0.15240000000000001</v>
      </c>
      <c r="FC51" s="283">
        <v>0.18049999999999999</v>
      </c>
      <c r="FD51" s="283">
        <v>1.8426</v>
      </c>
      <c r="FE51" s="283">
        <v>1.0149999999999999</v>
      </c>
      <c r="FF51" s="283">
        <v>0.66679999999999995</v>
      </c>
      <c r="FH51" s="283">
        <v>2.6135999999999999</v>
      </c>
      <c r="FI51" s="283">
        <v>1.1561999999999999</v>
      </c>
      <c r="FJ51" s="283">
        <v>0.24149999999999999</v>
      </c>
      <c r="FK51" s="283">
        <v>0.16600000000000001</v>
      </c>
      <c r="FL51" s="283">
        <v>0.13750000000000001</v>
      </c>
      <c r="FM51" s="283">
        <v>0.13109999999999999</v>
      </c>
      <c r="FN51" s="283">
        <v>0.1636</v>
      </c>
      <c r="FO51" s="283">
        <v>0.20619999999999999</v>
      </c>
      <c r="FP51" s="283">
        <v>0.1721</v>
      </c>
      <c r="FQ51" s="283">
        <v>0.21659999999999999</v>
      </c>
      <c r="FR51" s="283">
        <v>0.19769999999999999</v>
      </c>
      <c r="FT51" s="283">
        <v>8.2900000000000001E-2</v>
      </c>
      <c r="FU51" s="283">
        <v>0.17100000000000001</v>
      </c>
      <c r="FV51" s="283">
        <v>1.4023000000000001</v>
      </c>
      <c r="FW51" s="283">
        <v>1.4492</v>
      </c>
      <c r="FX51" s="283">
        <v>0.70740000000000003</v>
      </c>
      <c r="FZ51" s="283">
        <v>1.9921</v>
      </c>
      <c r="GA51" s="283">
        <v>1.2445999999999999</v>
      </c>
      <c r="GB51" s="283">
        <v>0.21690000000000001</v>
      </c>
      <c r="GC51" s="283">
        <v>0.31809999999999999</v>
      </c>
      <c r="GD51" s="283">
        <v>0.19350000000000001</v>
      </c>
      <c r="GE51" s="283">
        <v>0.1547</v>
      </c>
      <c r="GF51" s="283">
        <v>0.2195</v>
      </c>
      <c r="GG51" s="283">
        <v>0.27350000000000002</v>
      </c>
      <c r="GH51" s="283">
        <v>0.1129</v>
      </c>
      <c r="GI51" s="283">
        <v>0.2155</v>
      </c>
      <c r="GJ51" s="283">
        <v>0.28310000000000002</v>
      </c>
      <c r="GL51" s="283">
        <v>0.1082</v>
      </c>
      <c r="GM51" s="283">
        <v>0.22750000000000001</v>
      </c>
    </row>
    <row r="52" spans="1:195">
      <c r="A52" s="71">
        <v>45342</v>
      </c>
      <c r="B52" s="283">
        <v>13.075900000000001</v>
      </c>
      <c r="C52" s="283">
        <v>12.8871</v>
      </c>
      <c r="D52" s="283">
        <v>13.0365</v>
      </c>
      <c r="E52" s="283">
        <v>12.8317</v>
      </c>
      <c r="F52" s="283">
        <v>13.081</v>
      </c>
      <c r="G52" s="283">
        <v>13.015499999999999</v>
      </c>
      <c r="H52" s="283">
        <v>12.868600000000001</v>
      </c>
      <c r="I52" s="283">
        <v>10.6206</v>
      </c>
      <c r="J52" s="283">
        <v>12.987</v>
      </c>
      <c r="L52" s="283">
        <v>12.982799999999999</v>
      </c>
      <c r="M52" s="283">
        <v>13.158200000000001</v>
      </c>
      <c r="N52" s="283">
        <v>5.0567000000000002</v>
      </c>
      <c r="O52" s="283">
        <v>0.69850000000000001</v>
      </c>
      <c r="P52" s="283">
        <v>0.99180000000000001</v>
      </c>
      <c r="R52" s="283">
        <v>1.5003</v>
      </c>
      <c r="S52" s="283">
        <v>1.4709000000000001</v>
      </c>
      <c r="T52" s="283">
        <v>1.1880999999999999</v>
      </c>
      <c r="U52" s="283">
        <v>0.1726</v>
      </c>
      <c r="V52" s="283">
        <v>0.2235</v>
      </c>
      <c r="W52" s="283">
        <v>0.2349</v>
      </c>
      <c r="X52" s="283">
        <v>0.24709999999999999</v>
      </c>
      <c r="Y52" s="283">
        <v>0.22539999999999999</v>
      </c>
      <c r="Z52" s="283">
        <v>0.21490000000000001</v>
      </c>
      <c r="AA52" s="283">
        <v>0.28860000000000002</v>
      </c>
      <c r="AB52" s="283">
        <v>0.2581</v>
      </c>
      <c r="AD52" s="283">
        <v>0.19239999999999999</v>
      </c>
      <c r="AE52" s="283">
        <v>0.17549999999999999</v>
      </c>
      <c r="AF52" s="283">
        <v>4.7306999999999997</v>
      </c>
      <c r="AG52" s="283">
        <v>1.1356999999999999</v>
      </c>
      <c r="AH52" s="283">
        <v>0.42720000000000002</v>
      </c>
      <c r="AJ52" s="283">
        <v>1.7098</v>
      </c>
      <c r="AK52" s="283">
        <v>1.1794</v>
      </c>
      <c r="AL52" s="283">
        <v>1.1387</v>
      </c>
      <c r="AM52" s="283">
        <v>0.27429999999999999</v>
      </c>
      <c r="AN52" s="283">
        <v>0.14699999999999999</v>
      </c>
      <c r="AO52" s="283">
        <v>0.2407</v>
      </c>
      <c r="AP52" s="283">
        <v>0.24149999999999999</v>
      </c>
      <c r="AQ52" s="283">
        <v>0.34410000000000002</v>
      </c>
      <c r="AR52" s="283">
        <v>0.20649999999999999</v>
      </c>
      <c r="AS52" s="283">
        <v>0.2016</v>
      </c>
      <c r="AT52" s="283">
        <v>0.27310000000000001</v>
      </c>
      <c r="AV52" s="283">
        <v>0.1179</v>
      </c>
      <c r="AW52" s="283">
        <v>0.2316</v>
      </c>
      <c r="AX52" s="283">
        <v>7.5919999999999996</v>
      </c>
      <c r="AY52" s="283">
        <v>3.3731</v>
      </c>
      <c r="AZ52" s="283">
        <v>0.4027</v>
      </c>
      <c r="BB52" s="283">
        <v>0.73540000000000005</v>
      </c>
      <c r="BC52" s="283">
        <v>2.3921000000000001</v>
      </c>
      <c r="BD52" s="283">
        <v>1.298</v>
      </c>
      <c r="BE52" s="283">
        <v>0.54110000000000003</v>
      </c>
      <c r="BF52" s="283">
        <v>0.18629999999999999</v>
      </c>
      <c r="BG52" s="283">
        <v>0.17100000000000001</v>
      </c>
      <c r="BH52" s="283">
        <v>0.16039999999999999</v>
      </c>
      <c r="BI52" s="283">
        <v>0.4627</v>
      </c>
      <c r="BJ52" s="283">
        <v>8.0699999999999994E-2</v>
      </c>
      <c r="BK52" s="283">
        <v>0.13819999999999999</v>
      </c>
      <c r="BL52" s="283">
        <v>0.44040000000000001</v>
      </c>
      <c r="BN52" s="283">
        <v>0.18790000000000001</v>
      </c>
      <c r="BO52" s="283">
        <v>0.18410000000000001</v>
      </c>
      <c r="BQ52" s="283">
        <v>1.5274000000000001</v>
      </c>
      <c r="BR52" s="283">
        <v>1.0921000000000001</v>
      </c>
      <c r="BS52" s="283">
        <v>0.77280000000000004</v>
      </c>
      <c r="BU52" s="283">
        <v>1.7236</v>
      </c>
      <c r="BV52" s="283">
        <v>1.2215</v>
      </c>
      <c r="BW52" s="283">
        <v>0.47260000000000002</v>
      </c>
      <c r="BX52" s="283">
        <v>0.43680000000000002</v>
      </c>
      <c r="BY52" s="283">
        <v>0.36770000000000003</v>
      </c>
      <c r="BZ52" s="283">
        <v>0.30940000000000001</v>
      </c>
      <c r="CA52" s="283">
        <v>0.4</v>
      </c>
      <c r="CB52" s="283">
        <v>0.4758</v>
      </c>
      <c r="CC52" s="283">
        <v>0.31469999999999998</v>
      </c>
      <c r="CD52" s="283">
        <v>0.4083</v>
      </c>
      <c r="CE52" s="283">
        <v>0.47799999999999998</v>
      </c>
      <c r="CG52" s="283">
        <v>0.2369</v>
      </c>
      <c r="CH52" s="283">
        <v>0.39129999999999998</v>
      </c>
      <c r="CI52" s="283">
        <v>1.1696</v>
      </c>
      <c r="CJ52" s="283">
        <v>1.032</v>
      </c>
      <c r="CK52" s="283">
        <v>1.0828</v>
      </c>
      <c r="CM52" s="283">
        <v>0.87129999999999996</v>
      </c>
      <c r="CN52" s="283">
        <v>1.0153000000000001</v>
      </c>
      <c r="CO52" s="283">
        <v>5.6529999999999996</v>
      </c>
      <c r="CP52" s="283">
        <v>4.4897999999999998</v>
      </c>
      <c r="CQ52" s="283">
        <v>4.0260999999999996</v>
      </c>
      <c r="CR52" s="283">
        <v>4.8331999999999997</v>
      </c>
      <c r="CS52" s="283">
        <v>4.3502999999999998</v>
      </c>
      <c r="CT52" s="283">
        <v>3.7183000000000002</v>
      </c>
      <c r="CU52" s="283">
        <v>4.3571</v>
      </c>
      <c r="CV52" s="283">
        <v>3.9721000000000002</v>
      </c>
      <c r="CW52" s="283">
        <v>4.4024000000000001</v>
      </c>
      <c r="CY52" s="283">
        <v>4.5590000000000002</v>
      </c>
      <c r="CZ52" s="283">
        <v>4.3361999999999998</v>
      </c>
      <c r="DA52" s="283">
        <v>1.1336999999999999</v>
      </c>
      <c r="DB52" s="283">
        <v>0.98209999999999997</v>
      </c>
      <c r="DC52" s="283">
        <v>1.0428999999999999</v>
      </c>
      <c r="DE52" s="283">
        <v>0.9143</v>
      </c>
      <c r="DF52" s="283">
        <v>0.94069999999999998</v>
      </c>
      <c r="DG52" s="283">
        <v>5.1635</v>
      </c>
      <c r="DH52" s="283">
        <v>4.0431999999999997</v>
      </c>
      <c r="DI52" s="283">
        <v>3.9018999999999999</v>
      </c>
      <c r="DJ52" s="283">
        <v>4.5545</v>
      </c>
      <c r="DK52" s="283">
        <v>4.1169000000000002</v>
      </c>
      <c r="DL52" s="283">
        <v>3.7412999999999998</v>
      </c>
      <c r="DM52" s="283">
        <v>4.2417999999999996</v>
      </c>
      <c r="DN52" s="283">
        <v>3.8212000000000002</v>
      </c>
      <c r="DO52" s="283">
        <v>4.0399000000000003</v>
      </c>
      <c r="DQ52" s="283">
        <v>4.1794000000000002</v>
      </c>
      <c r="DR52" s="283">
        <v>4.2944000000000004</v>
      </c>
      <c r="DS52" s="283">
        <v>1.0848</v>
      </c>
      <c r="DT52" s="283">
        <v>1.0031000000000001</v>
      </c>
      <c r="DU52" s="283">
        <v>1.0296000000000001</v>
      </c>
      <c r="DW52" s="283">
        <v>0.93620000000000003</v>
      </c>
      <c r="DX52" s="283">
        <v>0.98070000000000002</v>
      </c>
      <c r="DY52" s="283">
        <v>4.6493000000000002</v>
      </c>
      <c r="DZ52" s="283">
        <v>4.1231</v>
      </c>
      <c r="EA52" s="283">
        <v>4.0004999999999997</v>
      </c>
      <c r="EB52" s="283">
        <v>4.2858999999999998</v>
      </c>
      <c r="EC52" s="283">
        <v>4.1102999999999996</v>
      </c>
      <c r="ED52" s="283">
        <v>3.8856000000000002</v>
      </c>
      <c r="EE52" s="283">
        <v>4.1158000000000001</v>
      </c>
      <c r="EF52" s="283">
        <v>3.8220000000000001</v>
      </c>
      <c r="EG52" s="283">
        <v>4.1767000000000003</v>
      </c>
      <c r="EI52" s="283">
        <v>4.0824999999999996</v>
      </c>
      <c r="EJ52" s="283">
        <v>4.2591000000000001</v>
      </c>
      <c r="EL52" s="283">
        <v>1.4754</v>
      </c>
      <c r="EM52" s="283">
        <v>0.75429999999999997</v>
      </c>
      <c r="EN52" s="283">
        <v>0.92190000000000005</v>
      </c>
      <c r="EP52" s="283">
        <v>1.2146999999999999</v>
      </c>
      <c r="EQ52" s="283">
        <v>1.2366999999999999</v>
      </c>
      <c r="ER52" s="283">
        <v>0.25040000000000001</v>
      </c>
      <c r="ES52" s="283">
        <v>0.1542</v>
      </c>
      <c r="ET52" s="283">
        <v>0.20519999999999999</v>
      </c>
      <c r="EU52" s="283">
        <v>0.16969999999999999</v>
      </c>
      <c r="EV52" s="283">
        <v>0.2044</v>
      </c>
      <c r="EW52" s="283">
        <v>0.22259999999999999</v>
      </c>
      <c r="EX52" s="283">
        <v>0.1915</v>
      </c>
      <c r="EY52" s="283">
        <v>0.1845</v>
      </c>
      <c r="EZ52" s="283">
        <v>0.22189999999999999</v>
      </c>
      <c r="FB52" s="283">
        <v>0.15190000000000001</v>
      </c>
      <c r="FC52" s="283">
        <v>0.1794</v>
      </c>
      <c r="FD52" s="283">
        <v>1.8519000000000001</v>
      </c>
      <c r="FE52" s="283">
        <v>1.0119</v>
      </c>
      <c r="FF52" s="283">
        <v>0.66249999999999998</v>
      </c>
      <c r="FH52" s="283">
        <v>2.5949</v>
      </c>
      <c r="FI52" s="283">
        <v>1.1516</v>
      </c>
      <c r="FJ52" s="283">
        <v>0.24429999999999999</v>
      </c>
      <c r="FK52" s="283">
        <v>0.16600000000000001</v>
      </c>
      <c r="FL52" s="283">
        <v>0.13739999999999999</v>
      </c>
      <c r="FM52" s="283">
        <v>0.13189999999999999</v>
      </c>
      <c r="FN52" s="283">
        <v>0.16400000000000001</v>
      </c>
      <c r="FO52" s="283">
        <v>0.20730000000000001</v>
      </c>
      <c r="FP52" s="283">
        <v>0.17269999999999999</v>
      </c>
      <c r="FQ52" s="283">
        <v>0.2165</v>
      </c>
      <c r="FR52" s="283">
        <v>0.1983</v>
      </c>
      <c r="FT52" s="283">
        <v>8.3400000000000002E-2</v>
      </c>
      <c r="FU52" s="283">
        <v>0.17219999999999999</v>
      </c>
      <c r="FV52" s="283">
        <v>1.4</v>
      </c>
      <c r="FW52" s="283">
        <v>1.4466000000000001</v>
      </c>
      <c r="FX52" s="283">
        <v>0.70730000000000004</v>
      </c>
      <c r="FZ52" s="283">
        <v>1.9898</v>
      </c>
      <c r="GA52" s="283">
        <v>1.2448999999999999</v>
      </c>
      <c r="GB52" s="283">
        <v>0.21679999999999999</v>
      </c>
      <c r="GC52" s="283">
        <v>0.3175</v>
      </c>
      <c r="GD52" s="283">
        <v>0.19350000000000001</v>
      </c>
      <c r="GE52" s="283">
        <v>0.15490000000000001</v>
      </c>
      <c r="GF52" s="283">
        <v>0.2195</v>
      </c>
      <c r="GG52" s="283">
        <v>0.27360000000000001</v>
      </c>
      <c r="GH52" s="283">
        <v>0.1129</v>
      </c>
      <c r="GI52" s="283">
        <v>0.21560000000000001</v>
      </c>
      <c r="GJ52" s="283">
        <v>0.28320000000000001</v>
      </c>
      <c r="GL52" s="283">
        <v>0.10829999999999999</v>
      </c>
      <c r="GM52" s="283">
        <v>0.22750000000000001</v>
      </c>
    </row>
    <row r="53" spans="1:195">
      <c r="A53" s="71">
        <v>45343</v>
      </c>
      <c r="B53" s="283">
        <v>13.117100000000001</v>
      </c>
      <c r="C53" s="283">
        <v>12.9307</v>
      </c>
      <c r="D53" s="283">
        <v>13.0944</v>
      </c>
      <c r="E53" s="283">
        <v>12.8728</v>
      </c>
      <c r="F53" s="283">
        <v>13.1271</v>
      </c>
      <c r="G53" s="283">
        <v>13.0205</v>
      </c>
      <c r="H53" s="283">
        <v>12.950900000000001</v>
      </c>
      <c r="I53" s="283">
        <v>10.7666</v>
      </c>
      <c r="J53" s="283">
        <v>13.034800000000001</v>
      </c>
      <c r="L53" s="283">
        <v>13.0382</v>
      </c>
      <c r="M53" s="283">
        <v>13.199299999999999</v>
      </c>
      <c r="N53" s="283">
        <v>5.0088999999999997</v>
      </c>
      <c r="O53" s="283">
        <v>0.7056</v>
      </c>
      <c r="P53" s="283">
        <v>0.97009999999999996</v>
      </c>
      <c r="R53" s="283">
        <v>1.52</v>
      </c>
      <c r="S53" s="283">
        <v>1.4764999999999999</v>
      </c>
      <c r="T53" s="283">
        <v>1.1932</v>
      </c>
      <c r="U53" s="283">
        <v>0.17730000000000001</v>
      </c>
      <c r="V53" s="283">
        <v>0.22739999999999999</v>
      </c>
      <c r="W53" s="283">
        <v>0.2382</v>
      </c>
      <c r="X53" s="283">
        <v>0.25130000000000002</v>
      </c>
      <c r="Y53" s="283">
        <v>0.2344</v>
      </c>
      <c r="Z53" s="283">
        <v>0.22009999999999999</v>
      </c>
      <c r="AA53" s="283">
        <v>0.29389999999999999</v>
      </c>
      <c r="AB53" s="283">
        <v>0.2621</v>
      </c>
      <c r="AD53" s="283">
        <v>0.19339999999999999</v>
      </c>
      <c r="AE53" s="283">
        <v>0.17749999999999999</v>
      </c>
      <c r="AF53" s="283">
        <v>4.6938000000000004</v>
      </c>
      <c r="AG53" s="283">
        <v>1.1319999999999999</v>
      </c>
      <c r="AH53" s="283">
        <v>0.42659999999999998</v>
      </c>
      <c r="AJ53" s="283">
        <v>1.7074</v>
      </c>
      <c r="AK53" s="283">
        <v>1.1802999999999999</v>
      </c>
      <c r="AL53" s="283">
        <v>1.1483000000000001</v>
      </c>
      <c r="AM53" s="283">
        <v>0.27879999999999999</v>
      </c>
      <c r="AN53" s="283">
        <v>0.14979999999999999</v>
      </c>
      <c r="AO53" s="283">
        <v>0.24460000000000001</v>
      </c>
      <c r="AP53" s="283">
        <v>0.24629999999999999</v>
      </c>
      <c r="AQ53" s="283">
        <v>0.35110000000000002</v>
      </c>
      <c r="AR53" s="283">
        <v>0.21060000000000001</v>
      </c>
      <c r="AS53" s="283">
        <v>0.2051</v>
      </c>
      <c r="AT53" s="283">
        <v>0.27850000000000003</v>
      </c>
      <c r="AV53" s="283">
        <v>0.1201</v>
      </c>
      <c r="AW53" s="283">
        <v>0.2359</v>
      </c>
      <c r="AX53" s="283">
        <v>7.5601000000000003</v>
      </c>
      <c r="AY53" s="283">
        <v>3.3607999999999998</v>
      </c>
      <c r="AZ53" s="283">
        <v>0.40250000000000002</v>
      </c>
      <c r="BB53" s="283">
        <v>0.73440000000000005</v>
      </c>
      <c r="BC53" s="283">
        <v>2.3965000000000001</v>
      </c>
      <c r="BD53" s="283">
        <v>1.3118000000000001</v>
      </c>
      <c r="BE53" s="283">
        <v>0.54700000000000004</v>
      </c>
      <c r="BF53" s="283">
        <v>0.18870000000000001</v>
      </c>
      <c r="BG53" s="283">
        <v>0.17349999999999999</v>
      </c>
      <c r="BH53" s="283">
        <v>0.1628</v>
      </c>
      <c r="BI53" s="283">
        <v>0.46889999999999998</v>
      </c>
      <c r="BJ53" s="283">
        <v>8.1799999999999998E-2</v>
      </c>
      <c r="BK53" s="283">
        <v>0.1401</v>
      </c>
      <c r="BL53" s="283">
        <v>0.4466</v>
      </c>
      <c r="BN53" s="283">
        <v>0.19070000000000001</v>
      </c>
      <c r="BO53" s="283">
        <v>0.18640000000000001</v>
      </c>
      <c r="BQ53" s="283">
        <v>1.5407</v>
      </c>
      <c r="BR53" s="283">
        <v>1.0971</v>
      </c>
      <c r="BS53" s="283">
        <v>0.77490000000000003</v>
      </c>
      <c r="BU53" s="283">
        <v>1.7339</v>
      </c>
      <c r="BV53" s="283">
        <v>1.2238</v>
      </c>
      <c r="BW53" s="283">
        <v>0.47649999999999998</v>
      </c>
      <c r="BX53" s="283">
        <v>0.43840000000000001</v>
      </c>
      <c r="BY53" s="283">
        <v>0.36959999999999998</v>
      </c>
      <c r="BZ53" s="283">
        <v>0.30930000000000002</v>
      </c>
      <c r="CA53" s="283">
        <v>0.39960000000000001</v>
      </c>
      <c r="CB53" s="283">
        <v>0.47689999999999999</v>
      </c>
      <c r="CC53" s="283">
        <v>0.31530000000000002</v>
      </c>
      <c r="CD53" s="283">
        <v>0.40849999999999997</v>
      </c>
      <c r="CE53" s="283">
        <v>0.47839999999999999</v>
      </c>
      <c r="CG53" s="283">
        <v>0.2356</v>
      </c>
      <c r="CH53" s="283">
        <v>0.39090000000000003</v>
      </c>
      <c r="CI53" s="283">
        <v>1.0758000000000001</v>
      </c>
      <c r="CJ53" s="283">
        <v>0.97789999999999999</v>
      </c>
      <c r="CK53" s="283">
        <v>0.95499999999999996</v>
      </c>
      <c r="CM53" s="283">
        <v>0.88070000000000004</v>
      </c>
      <c r="CN53" s="283">
        <v>1.0532999999999999</v>
      </c>
      <c r="CO53" s="283">
        <v>5.851</v>
      </c>
      <c r="CP53" s="283">
        <v>4.8865999999999996</v>
      </c>
      <c r="CQ53" s="283">
        <v>4.5682</v>
      </c>
      <c r="CR53" s="283">
        <v>5.4385000000000003</v>
      </c>
      <c r="CS53" s="283">
        <v>4.9969000000000001</v>
      </c>
      <c r="CT53" s="283">
        <v>4.7832999999999997</v>
      </c>
      <c r="CU53" s="283">
        <v>5.0498000000000003</v>
      </c>
      <c r="CV53" s="283">
        <v>4.5163000000000002</v>
      </c>
      <c r="CW53" s="283">
        <v>5.0780000000000003</v>
      </c>
      <c r="CY53" s="283">
        <v>5.1277999999999997</v>
      </c>
      <c r="CZ53" s="283">
        <v>4.8209999999999997</v>
      </c>
      <c r="DA53" s="283">
        <v>1.0929</v>
      </c>
      <c r="DB53" s="283">
        <v>0.96860000000000002</v>
      </c>
      <c r="DC53" s="283">
        <v>1.0065</v>
      </c>
      <c r="DE53" s="283">
        <v>0.91490000000000005</v>
      </c>
      <c r="DF53" s="283">
        <v>0.95720000000000005</v>
      </c>
      <c r="DG53" s="283">
        <v>5.4183000000000003</v>
      </c>
      <c r="DH53" s="283">
        <v>4.4555999999999996</v>
      </c>
      <c r="DI53" s="283">
        <v>4.3540000000000001</v>
      </c>
      <c r="DJ53" s="283">
        <v>4.9577</v>
      </c>
      <c r="DK53" s="283">
        <v>4.5998999999999999</v>
      </c>
      <c r="DL53" s="283">
        <v>4.3259999999999996</v>
      </c>
      <c r="DM53" s="283">
        <v>4.7519999999999998</v>
      </c>
      <c r="DN53" s="283">
        <v>4.3102</v>
      </c>
      <c r="DO53" s="283">
        <v>4.5263</v>
      </c>
      <c r="DQ53" s="283">
        <v>4.7107999999999999</v>
      </c>
      <c r="DR53" s="283">
        <v>4.7290000000000001</v>
      </c>
      <c r="DS53" s="283">
        <v>1.0726</v>
      </c>
      <c r="DT53" s="283">
        <v>0.98529999999999995</v>
      </c>
      <c r="DU53" s="283">
        <v>1.0064</v>
      </c>
      <c r="DW53" s="283">
        <v>0.92620000000000002</v>
      </c>
      <c r="DX53" s="283">
        <v>0.9849</v>
      </c>
      <c r="DY53" s="283">
        <v>5.0646000000000004</v>
      </c>
      <c r="DZ53" s="283">
        <v>4.4401999999999999</v>
      </c>
      <c r="EA53" s="283">
        <v>4.2919</v>
      </c>
      <c r="EB53" s="283">
        <v>4.7215999999999996</v>
      </c>
      <c r="EC53" s="283">
        <v>4.5067000000000004</v>
      </c>
      <c r="ED53" s="283">
        <v>4.2644000000000002</v>
      </c>
      <c r="EE53" s="283">
        <v>4.5176999999999996</v>
      </c>
      <c r="EF53" s="283">
        <v>4.1837</v>
      </c>
      <c r="EG53" s="283">
        <v>4.5449000000000002</v>
      </c>
      <c r="EI53" s="283">
        <v>4.5171000000000001</v>
      </c>
      <c r="EJ53" s="283">
        <v>4.6146000000000003</v>
      </c>
      <c r="EL53" s="283">
        <v>1.4827999999999999</v>
      </c>
      <c r="EM53" s="283">
        <v>0.76439999999999997</v>
      </c>
      <c r="EN53" s="283">
        <v>0.92430000000000001</v>
      </c>
      <c r="EP53" s="283">
        <v>1.2287999999999999</v>
      </c>
      <c r="EQ53" s="283">
        <v>1.2423</v>
      </c>
      <c r="ER53" s="283">
        <v>0.25069999999999998</v>
      </c>
      <c r="ES53" s="283">
        <v>0.156</v>
      </c>
      <c r="ET53" s="283">
        <v>0.2064</v>
      </c>
      <c r="EU53" s="283">
        <v>0.1691</v>
      </c>
      <c r="EV53" s="283">
        <v>0.20399999999999999</v>
      </c>
      <c r="EW53" s="283">
        <v>0.2233</v>
      </c>
      <c r="EX53" s="283">
        <v>0.1918</v>
      </c>
      <c r="EY53" s="283">
        <v>0.1847</v>
      </c>
      <c r="EZ53" s="283">
        <v>0.2208</v>
      </c>
      <c r="FB53" s="283">
        <v>0.15029999999999999</v>
      </c>
      <c r="FC53" s="283">
        <v>0.1777</v>
      </c>
      <c r="FD53" s="283">
        <v>1.8706</v>
      </c>
      <c r="FE53" s="283">
        <v>1.0119</v>
      </c>
      <c r="FF53" s="283">
        <v>0.66539999999999999</v>
      </c>
      <c r="FH53" s="283">
        <v>2.5874000000000001</v>
      </c>
      <c r="FI53" s="283">
        <v>1.1505000000000001</v>
      </c>
      <c r="FJ53" s="283">
        <v>0.2475</v>
      </c>
      <c r="FK53" s="283">
        <v>0.16619999999999999</v>
      </c>
      <c r="FL53" s="283">
        <v>0.13850000000000001</v>
      </c>
      <c r="FM53" s="283">
        <v>0.1323</v>
      </c>
      <c r="FN53" s="283">
        <v>0.1643</v>
      </c>
      <c r="FO53" s="283">
        <v>0.2082</v>
      </c>
      <c r="FP53" s="283">
        <v>0.17369999999999999</v>
      </c>
      <c r="FQ53" s="283">
        <v>0.21679999999999999</v>
      </c>
      <c r="FR53" s="283">
        <v>0.19939999999999999</v>
      </c>
      <c r="FT53" s="283">
        <v>8.3799999999999999E-2</v>
      </c>
      <c r="FU53" s="283">
        <v>0.17330000000000001</v>
      </c>
      <c r="FV53" s="283">
        <v>1.4160999999999999</v>
      </c>
      <c r="FW53" s="283">
        <v>1.4490000000000001</v>
      </c>
      <c r="FX53" s="283">
        <v>0.7087</v>
      </c>
      <c r="FZ53" s="283">
        <v>1.9957</v>
      </c>
      <c r="GA53" s="283">
        <v>1.2465999999999999</v>
      </c>
      <c r="GB53" s="283">
        <v>0.21959999999999999</v>
      </c>
      <c r="GC53" s="283">
        <v>0.31780000000000003</v>
      </c>
      <c r="GD53" s="283">
        <v>0.19400000000000001</v>
      </c>
      <c r="GE53" s="283">
        <v>0.15509999999999999</v>
      </c>
      <c r="GF53" s="283">
        <v>0.21929999999999999</v>
      </c>
      <c r="GG53" s="283">
        <v>0.27379999999999999</v>
      </c>
      <c r="GH53" s="283">
        <v>0.1128</v>
      </c>
      <c r="GI53" s="283">
        <v>0.21540000000000001</v>
      </c>
      <c r="GJ53" s="283">
        <v>0.28420000000000001</v>
      </c>
      <c r="GL53" s="283">
        <v>0.1079</v>
      </c>
      <c r="GM53" s="283">
        <v>0.22800000000000001</v>
      </c>
    </row>
    <row r="54" spans="1:195">
      <c r="A54" s="71">
        <v>45344</v>
      </c>
      <c r="B54" s="283">
        <v>13.1028</v>
      </c>
      <c r="C54" s="283">
        <v>12.903</v>
      </c>
      <c r="D54" s="283">
        <v>13.059200000000001</v>
      </c>
      <c r="E54" s="283">
        <v>12.8535</v>
      </c>
      <c r="F54" s="283">
        <v>13.086</v>
      </c>
      <c r="G54" s="283">
        <v>13.058299999999999</v>
      </c>
      <c r="H54" s="283">
        <v>12.918100000000001</v>
      </c>
      <c r="I54" s="283">
        <v>10.7582</v>
      </c>
      <c r="J54" s="283">
        <v>13.0113</v>
      </c>
      <c r="L54" s="283">
        <v>13.014699999999999</v>
      </c>
      <c r="M54" s="283">
        <v>13.1859</v>
      </c>
      <c r="N54" s="283">
        <v>5.0628000000000002</v>
      </c>
      <c r="O54" s="283">
        <v>0.72240000000000004</v>
      </c>
      <c r="P54" s="283">
        <v>0.98199999999999998</v>
      </c>
      <c r="R54" s="283">
        <v>1.5474000000000001</v>
      </c>
      <c r="S54" s="283">
        <v>1.4722999999999999</v>
      </c>
      <c r="T54" s="283">
        <v>1.1993</v>
      </c>
      <c r="U54" s="283">
        <v>0.18190000000000001</v>
      </c>
      <c r="V54" s="283">
        <v>0.2303</v>
      </c>
      <c r="W54" s="283">
        <v>0.2369</v>
      </c>
      <c r="X54" s="283">
        <v>0.25180000000000002</v>
      </c>
      <c r="Y54" s="283">
        <v>0.23449999999999999</v>
      </c>
      <c r="Z54" s="283">
        <v>0.2238</v>
      </c>
      <c r="AA54" s="283">
        <v>0.29909999999999998</v>
      </c>
      <c r="AB54" s="283">
        <v>0.26129999999999998</v>
      </c>
      <c r="AD54" s="283">
        <v>0.1933</v>
      </c>
      <c r="AE54" s="283">
        <v>0.1774</v>
      </c>
      <c r="AF54" s="283">
        <v>4.6882999999999999</v>
      </c>
      <c r="AG54" s="283">
        <v>1.1298999999999999</v>
      </c>
      <c r="AH54" s="283">
        <v>0.42620000000000002</v>
      </c>
      <c r="AJ54" s="283">
        <v>1.6996</v>
      </c>
      <c r="AK54" s="283">
        <v>1.1776</v>
      </c>
      <c r="AL54" s="283">
        <v>1.1668000000000001</v>
      </c>
      <c r="AM54" s="283">
        <v>0.28370000000000001</v>
      </c>
      <c r="AN54" s="283">
        <v>0.1527</v>
      </c>
      <c r="AO54" s="283">
        <v>0.24890000000000001</v>
      </c>
      <c r="AP54" s="283">
        <v>0.25109999999999999</v>
      </c>
      <c r="AQ54" s="283">
        <v>0.35830000000000001</v>
      </c>
      <c r="AR54" s="283">
        <v>0.2142</v>
      </c>
      <c r="AS54" s="283">
        <v>0.2089</v>
      </c>
      <c r="AT54" s="283">
        <v>0.28320000000000001</v>
      </c>
      <c r="AV54" s="283">
        <v>0.1229</v>
      </c>
      <c r="AW54" s="283">
        <v>0.24049999999999999</v>
      </c>
      <c r="AX54" s="283">
        <v>7.5940000000000003</v>
      </c>
      <c r="AY54" s="283">
        <v>3.3573</v>
      </c>
      <c r="AZ54" s="283">
        <v>0.4027</v>
      </c>
      <c r="BB54" s="283">
        <v>0.7329</v>
      </c>
      <c r="BC54" s="283">
        <v>2.3948</v>
      </c>
      <c r="BD54" s="283">
        <v>1.3388</v>
      </c>
      <c r="BE54" s="283">
        <v>0.55379999999999996</v>
      </c>
      <c r="BF54" s="283">
        <v>0.19170000000000001</v>
      </c>
      <c r="BG54" s="283">
        <v>0.17630000000000001</v>
      </c>
      <c r="BH54" s="283">
        <v>0.16500000000000001</v>
      </c>
      <c r="BI54" s="283">
        <v>0.47599999999999998</v>
      </c>
      <c r="BJ54" s="283">
        <v>8.3099999999999993E-2</v>
      </c>
      <c r="BK54" s="283">
        <v>0.1419</v>
      </c>
      <c r="BL54" s="283">
        <v>0.4526</v>
      </c>
      <c r="BN54" s="283">
        <v>0.19359999999999999</v>
      </c>
      <c r="BO54" s="283">
        <v>0.189</v>
      </c>
      <c r="BQ54" s="283">
        <v>1.5499000000000001</v>
      </c>
      <c r="BR54" s="283">
        <v>1.1026</v>
      </c>
      <c r="BS54" s="283">
        <v>0.77729999999999999</v>
      </c>
      <c r="BU54" s="283">
        <v>1.7345999999999999</v>
      </c>
      <c r="BV54" s="283">
        <v>1.2273000000000001</v>
      </c>
      <c r="BW54" s="283">
        <v>0.47910000000000003</v>
      </c>
      <c r="BX54" s="283">
        <v>0.44030000000000002</v>
      </c>
      <c r="BY54" s="283">
        <v>0.37090000000000001</v>
      </c>
      <c r="BZ54" s="283">
        <v>0.30909999999999999</v>
      </c>
      <c r="CA54" s="283">
        <v>0.39929999999999999</v>
      </c>
      <c r="CB54" s="283">
        <v>0.47720000000000001</v>
      </c>
      <c r="CC54" s="283">
        <v>0.315</v>
      </c>
      <c r="CD54" s="283">
        <v>0.40839999999999999</v>
      </c>
      <c r="CE54" s="283">
        <v>0.4788</v>
      </c>
      <c r="CG54" s="283">
        <v>0.2354</v>
      </c>
      <c r="CH54" s="283">
        <v>0.39019999999999999</v>
      </c>
      <c r="CI54" s="283">
        <v>1.0778000000000001</v>
      </c>
      <c r="CJ54" s="283">
        <v>1.0281</v>
      </c>
      <c r="CK54" s="283">
        <v>1.0244</v>
      </c>
      <c r="CM54" s="283">
        <v>0.91479999999999995</v>
      </c>
      <c r="CN54" s="283">
        <v>1.0113000000000001</v>
      </c>
      <c r="CO54" s="283">
        <v>5.9743000000000004</v>
      </c>
      <c r="CP54" s="283">
        <v>5.3842999999999996</v>
      </c>
      <c r="CQ54" s="283">
        <v>5.0281000000000002</v>
      </c>
      <c r="CR54" s="283">
        <v>5.5431999999999997</v>
      </c>
      <c r="CS54" s="283">
        <v>5.2369000000000003</v>
      </c>
      <c r="CT54" s="283">
        <v>4.9085999999999999</v>
      </c>
      <c r="CU54" s="283">
        <v>5.3494000000000002</v>
      </c>
      <c r="CV54" s="283">
        <v>5.0316000000000001</v>
      </c>
      <c r="CW54" s="283">
        <v>5.2683999999999997</v>
      </c>
      <c r="CY54" s="283">
        <v>5.5003000000000002</v>
      </c>
      <c r="CZ54" s="283">
        <v>5.2096</v>
      </c>
      <c r="DA54" s="283">
        <v>1.0750999999999999</v>
      </c>
      <c r="DB54" s="283">
        <v>0.9647</v>
      </c>
      <c r="DC54" s="283">
        <v>0.99670000000000003</v>
      </c>
      <c r="DE54" s="283">
        <v>0.90890000000000004</v>
      </c>
      <c r="DF54" s="283">
        <v>0.96719999999999995</v>
      </c>
      <c r="DG54" s="283">
        <v>5.9081000000000001</v>
      </c>
      <c r="DH54" s="283">
        <v>4.9318999999999997</v>
      </c>
      <c r="DI54" s="283">
        <v>4.8465999999999996</v>
      </c>
      <c r="DJ54" s="283">
        <v>5.4950999999999999</v>
      </c>
      <c r="DK54" s="283">
        <v>5.1125999999999996</v>
      </c>
      <c r="DL54" s="283">
        <v>4.8628999999999998</v>
      </c>
      <c r="DM54" s="283">
        <v>5.2489999999999997</v>
      </c>
      <c r="DN54" s="283">
        <v>4.7964000000000002</v>
      </c>
      <c r="DO54" s="283">
        <v>5.0289000000000001</v>
      </c>
      <c r="DQ54" s="283">
        <v>5.2769000000000004</v>
      </c>
      <c r="DR54" s="283">
        <v>5.1993</v>
      </c>
      <c r="DS54" s="283">
        <v>1.0559000000000001</v>
      </c>
      <c r="DT54" s="283">
        <v>0.97260000000000002</v>
      </c>
      <c r="DU54" s="283">
        <v>0.98419999999999996</v>
      </c>
      <c r="DW54" s="283">
        <v>0.93069999999999997</v>
      </c>
      <c r="DX54" s="283">
        <v>0.98060000000000003</v>
      </c>
      <c r="DY54" s="283">
        <v>5.4862000000000002</v>
      </c>
      <c r="DZ54" s="283">
        <v>4.8006000000000002</v>
      </c>
      <c r="EA54" s="283">
        <v>4.6449999999999996</v>
      </c>
      <c r="EB54" s="283">
        <v>5.1955999999999998</v>
      </c>
      <c r="EC54" s="283">
        <v>4.9359999999999999</v>
      </c>
      <c r="ED54" s="283">
        <v>4.7195999999999998</v>
      </c>
      <c r="EE54" s="283">
        <v>4.9602000000000004</v>
      </c>
      <c r="EF54" s="283">
        <v>4.6228999999999996</v>
      </c>
      <c r="EG54" s="283">
        <v>4.9183000000000003</v>
      </c>
      <c r="EI54" s="283">
        <v>4.9671000000000003</v>
      </c>
      <c r="EJ54" s="283">
        <v>5.0157999999999996</v>
      </c>
      <c r="EL54" s="283">
        <v>1.4953000000000001</v>
      </c>
      <c r="EM54" s="283">
        <v>0.77229999999999999</v>
      </c>
      <c r="EN54" s="283">
        <v>0.92989999999999995</v>
      </c>
      <c r="EP54" s="283">
        <v>1.2365999999999999</v>
      </c>
      <c r="EQ54" s="283">
        <v>1.2446999999999999</v>
      </c>
      <c r="ER54" s="283">
        <v>0.2515</v>
      </c>
      <c r="ES54" s="283">
        <v>0.15690000000000001</v>
      </c>
      <c r="ET54" s="283">
        <v>0.2069</v>
      </c>
      <c r="EU54" s="283">
        <v>0.16819999999999999</v>
      </c>
      <c r="EV54" s="283">
        <v>0.20319999999999999</v>
      </c>
      <c r="EW54" s="283">
        <v>0.2225</v>
      </c>
      <c r="EX54" s="283">
        <v>0.19070000000000001</v>
      </c>
      <c r="EY54" s="283">
        <v>0.18490000000000001</v>
      </c>
      <c r="EZ54" s="283">
        <v>0.21929999999999999</v>
      </c>
      <c r="FB54" s="283">
        <v>0.14949999999999999</v>
      </c>
      <c r="FC54" s="283">
        <v>0.1762</v>
      </c>
      <c r="FD54" s="283">
        <v>1.8891</v>
      </c>
      <c r="FE54" s="283">
        <v>1.0119</v>
      </c>
      <c r="FF54" s="283">
        <v>0.66579999999999995</v>
      </c>
      <c r="FH54" s="283">
        <v>2.5777000000000001</v>
      </c>
      <c r="FI54" s="283">
        <v>1.1458999999999999</v>
      </c>
      <c r="FJ54" s="283">
        <v>0.25069999999999998</v>
      </c>
      <c r="FK54" s="283">
        <v>0.16719999999999999</v>
      </c>
      <c r="FL54" s="283">
        <v>0.13969999999999999</v>
      </c>
      <c r="FM54" s="283">
        <v>0.13270000000000001</v>
      </c>
      <c r="FN54" s="283">
        <v>0.1653</v>
      </c>
      <c r="FO54" s="283">
        <v>0.20979999999999999</v>
      </c>
      <c r="FP54" s="283">
        <v>0.1741</v>
      </c>
      <c r="FQ54" s="283">
        <v>0.21659999999999999</v>
      </c>
      <c r="FR54" s="283">
        <v>0.19980000000000001</v>
      </c>
      <c r="FT54" s="283">
        <v>8.4000000000000005E-2</v>
      </c>
      <c r="FU54" s="283">
        <v>0.17430000000000001</v>
      </c>
      <c r="FV54" s="283">
        <v>1.4160999999999999</v>
      </c>
      <c r="FW54" s="283">
        <v>1.4545999999999999</v>
      </c>
      <c r="FX54" s="283">
        <v>0.71020000000000005</v>
      </c>
      <c r="FZ54" s="283">
        <v>1.9859</v>
      </c>
      <c r="GA54" s="283">
        <v>1.2554000000000001</v>
      </c>
      <c r="GB54" s="283">
        <v>0.22020000000000001</v>
      </c>
      <c r="GC54" s="283">
        <v>0.31869999999999998</v>
      </c>
      <c r="GD54" s="283">
        <v>0.19450000000000001</v>
      </c>
      <c r="GE54" s="283">
        <v>0.1555</v>
      </c>
      <c r="GF54" s="283">
        <v>0.21909999999999999</v>
      </c>
      <c r="GG54" s="283">
        <v>0.27389999999999998</v>
      </c>
      <c r="GH54" s="283">
        <v>0.1133</v>
      </c>
      <c r="GI54" s="283">
        <v>0.2152</v>
      </c>
      <c r="GJ54" s="283">
        <v>0.28599999999999998</v>
      </c>
      <c r="GL54" s="283">
        <v>0.1084</v>
      </c>
      <c r="GM54" s="283">
        <v>0.2278</v>
      </c>
    </row>
    <row r="55" spans="1:195">
      <c r="A55" s="71">
        <v>45345</v>
      </c>
      <c r="B55" s="283">
        <v>13.0617</v>
      </c>
      <c r="C55" s="283">
        <v>12.8636</v>
      </c>
      <c r="D55" s="283">
        <v>13.007899999999999</v>
      </c>
      <c r="E55" s="283">
        <v>12.817399999999999</v>
      </c>
      <c r="F55" s="283">
        <v>13.0524</v>
      </c>
      <c r="G55" s="283">
        <v>13.0608</v>
      </c>
      <c r="H55" s="283">
        <v>12.849299999999999</v>
      </c>
      <c r="I55" s="283">
        <v>10.6693</v>
      </c>
      <c r="J55" s="283">
        <v>12.9643</v>
      </c>
      <c r="L55" s="283">
        <v>12.9727</v>
      </c>
      <c r="M55" s="283">
        <v>13.1632</v>
      </c>
      <c r="N55" s="283">
        <v>5.1692</v>
      </c>
      <c r="O55" s="283">
        <v>0.73839999999999995</v>
      </c>
      <c r="P55" s="283">
        <v>1.0069999999999999</v>
      </c>
      <c r="R55" s="283">
        <v>1.5609999999999999</v>
      </c>
      <c r="S55" s="283">
        <v>1.4639</v>
      </c>
      <c r="T55" s="283">
        <v>1.1943999999999999</v>
      </c>
      <c r="U55" s="283">
        <v>0.18260000000000001</v>
      </c>
      <c r="V55" s="283">
        <v>0.2306</v>
      </c>
      <c r="W55" s="283">
        <v>0.2311</v>
      </c>
      <c r="X55" s="283">
        <v>0.24729999999999999</v>
      </c>
      <c r="Y55" s="283">
        <v>0.22900000000000001</v>
      </c>
      <c r="Z55" s="283">
        <v>0.21970000000000001</v>
      </c>
      <c r="AA55" s="283">
        <v>0.29670000000000002</v>
      </c>
      <c r="AB55" s="283">
        <v>0.255</v>
      </c>
      <c r="AD55" s="283">
        <v>0.19009999999999999</v>
      </c>
      <c r="AE55" s="283">
        <v>0.17419999999999999</v>
      </c>
      <c r="AF55" s="283">
        <v>4.7096999999999998</v>
      </c>
      <c r="AG55" s="283">
        <v>1.1294</v>
      </c>
      <c r="AH55" s="283">
        <v>0.42749999999999999</v>
      </c>
      <c r="AJ55" s="283">
        <v>1.6914</v>
      </c>
      <c r="AK55" s="283">
        <v>1.1775</v>
      </c>
      <c r="AL55" s="283">
        <v>1.1720999999999999</v>
      </c>
      <c r="AM55" s="283">
        <v>0.28410000000000002</v>
      </c>
      <c r="AN55" s="283">
        <v>0.15290000000000001</v>
      </c>
      <c r="AO55" s="283">
        <v>0.24890000000000001</v>
      </c>
      <c r="AP55" s="283">
        <v>0.25159999999999999</v>
      </c>
      <c r="AQ55" s="283">
        <v>0.35770000000000002</v>
      </c>
      <c r="AR55" s="283">
        <v>0.2142</v>
      </c>
      <c r="AS55" s="283">
        <v>0.20910000000000001</v>
      </c>
      <c r="AT55" s="283">
        <v>0.28399999999999997</v>
      </c>
      <c r="AV55" s="283">
        <v>0.1236</v>
      </c>
      <c r="AW55" s="283">
        <v>0.24110000000000001</v>
      </c>
      <c r="AX55" s="283">
        <v>7.5834999999999999</v>
      </c>
      <c r="AY55" s="283">
        <v>3.3584999999999998</v>
      </c>
      <c r="AZ55" s="283">
        <v>0.40329999999999999</v>
      </c>
      <c r="BB55" s="283">
        <v>0.73350000000000004</v>
      </c>
      <c r="BC55" s="283">
        <v>2.3978000000000002</v>
      </c>
      <c r="BD55" s="283">
        <v>1.341</v>
      </c>
      <c r="BE55" s="283">
        <v>0.55549999999999999</v>
      </c>
      <c r="BF55" s="283">
        <v>0.1925</v>
      </c>
      <c r="BG55" s="283">
        <v>0.17680000000000001</v>
      </c>
      <c r="BH55" s="283">
        <v>0.16539999999999999</v>
      </c>
      <c r="BI55" s="283">
        <v>0.47739999999999999</v>
      </c>
      <c r="BJ55" s="283">
        <v>8.3099999999999993E-2</v>
      </c>
      <c r="BK55" s="283">
        <v>0.1424</v>
      </c>
      <c r="BL55" s="283">
        <v>0.45429999999999998</v>
      </c>
      <c r="BN55" s="283">
        <v>0.19409999999999999</v>
      </c>
      <c r="BO55" s="283">
        <v>0.1895</v>
      </c>
      <c r="BQ55" s="283">
        <v>1.5580000000000001</v>
      </c>
      <c r="BR55" s="283">
        <v>1.1065</v>
      </c>
      <c r="BS55" s="283">
        <v>0.7802</v>
      </c>
      <c r="BU55" s="283">
        <v>1.7398</v>
      </c>
      <c r="BV55" s="283">
        <v>1.2276</v>
      </c>
      <c r="BW55" s="283">
        <v>0.4793</v>
      </c>
      <c r="BX55" s="283">
        <v>0.44069999999999998</v>
      </c>
      <c r="BY55" s="283">
        <v>0.37069999999999997</v>
      </c>
      <c r="BZ55" s="283">
        <v>0.30759999999999998</v>
      </c>
      <c r="CA55" s="283">
        <v>0.39829999999999999</v>
      </c>
      <c r="CB55" s="283">
        <v>0.47520000000000001</v>
      </c>
      <c r="CC55" s="283">
        <v>0.314</v>
      </c>
      <c r="CD55" s="283">
        <v>0.40799999999999997</v>
      </c>
      <c r="CE55" s="283">
        <v>0.47710000000000002</v>
      </c>
      <c r="CG55" s="283">
        <v>0.23449999999999999</v>
      </c>
      <c r="CH55" s="283">
        <v>0.38869999999999999</v>
      </c>
      <c r="CI55" s="283">
        <v>1.1233</v>
      </c>
      <c r="CJ55" s="283">
        <v>1.075</v>
      </c>
      <c r="CK55" s="283">
        <v>1.1418999999999999</v>
      </c>
      <c r="CM55" s="283">
        <v>0.93200000000000005</v>
      </c>
      <c r="CN55" s="283">
        <v>0.95789999999999997</v>
      </c>
      <c r="CO55" s="283">
        <v>5.8228999999999997</v>
      </c>
      <c r="CP55" s="283">
        <v>5.3056999999999999</v>
      </c>
      <c r="CQ55" s="283">
        <v>4.8994999999999997</v>
      </c>
      <c r="CR55" s="283">
        <v>5.1839000000000004</v>
      </c>
      <c r="CS55" s="283">
        <v>4.9356</v>
      </c>
      <c r="CT55" s="283">
        <v>4.2907000000000002</v>
      </c>
      <c r="CU55" s="283">
        <v>5.0411000000000001</v>
      </c>
      <c r="CV55" s="283">
        <v>4.9557000000000002</v>
      </c>
      <c r="CW55" s="283">
        <v>4.8197999999999999</v>
      </c>
      <c r="CY55" s="283">
        <v>5.3174999999999999</v>
      </c>
      <c r="CZ55" s="283">
        <v>5.0316000000000001</v>
      </c>
      <c r="DA55" s="283">
        <v>1.0891999999999999</v>
      </c>
      <c r="DB55" s="283">
        <v>0.96789999999999998</v>
      </c>
      <c r="DC55" s="283">
        <v>1.0127999999999999</v>
      </c>
      <c r="DE55" s="283">
        <v>0.91100000000000003</v>
      </c>
      <c r="DF55" s="283">
        <v>0.96709999999999996</v>
      </c>
      <c r="DG55" s="283">
        <v>5.9874999999999998</v>
      </c>
      <c r="DH55" s="283">
        <v>4.9565000000000001</v>
      </c>
      <c r="DI55" s="283">
        <v>4.8608000000000002</v>
      </c>
      <c r="DJ55" s="283">
        <v>5.4970999999999997</v>
      </c>
      <c r="DK55" s="283">
        <v>5.1211000000000002</v>
      </c>
      <c r="DL55" s="283">
        <v>4.7994000000000003</v>
      </c>
      <c r="DM55" s="283">
        <v>5.2149999999999999</v>
      </c>
      <c r="DN55" s="283">
        <v>4.8238000000000003</v>
      </c>
      <c r="DO55" s="283">
        <v>5.0138999999999996</v>
      </c>
      <c r="DQ55" s="283">
        <v>5.2949000000000002</v>
      </c>
      <c r="DR55" s="283">
        <v>5.1844999999999999</v>
      </c>
      <c r="DS55" s="283">
        <v>1.0575000000000001</v>
      </c>
      <c r="DT55" s="283">
        <v>0.97409999999999997</v>
      </c>
      <c r="DU55" s="283">
        <v>0.9879</v>
      </c>
      <c r="DW55" s="283">
        <v>0.92469999999999997</v>
      </c>
      <c r="DX55" s="283">
        <v>0.97989999999999999</v>
      </c>
      <c r="DY55" s="283">
        <v>5.5551000000000004</v>
      </c>
      <c r="DZ55" s="283">
        <v>4.8954000000000004</v>
      </c>
      <c r="EA55" s="283">
        <v>4.7374999999999998</v>
      </c>
      <c r="EB55" s="283">
        <v>5.2531999999999996</v>
      </c>
      <c r="EC55" s="283">
        <v>5.0252999999999997</v>
      </c>
      <c r="ED55" s="283">
        <v>4.7953000000000001</v>
      </c>
      <c r="EE55" s="283">
        <v>5.0392999999999999</v>
      </c>
      <c r="EF55" s="283">
        <v>4.6851000000000003</v>
      </c>
      <c r="EG55" s="283">
        <v>4.9819000000000004</v>
      </c>
      <c r="EI55" s="283">
        <v>5.0663999999999998</v>
      </c>
      <c r="EJ55" s="283">
        <v>5.0842999999999998</v>
      </c>
      <c r="EL55" s="283">
        <v>1.508</v>
      </c>
      <c r="EM55" s="283">
        <v>0.78300000000000003</v>
      </c>
      <c r="EN55" s="283">
        <v>0.93700000000000006</v>
      </c>
      <c r="EP55" s="283">
        <v>1.2492000000000001</v>
      </c>
      <c r="EQ55" s="283">
        <v>1.2496</v>
      </c>
      <c r="ER55" s="283">
        <v>0.25030000000000002</v>
      </c>
      <c r="ES55" s="283">
        <v>0.15759999999999999</v>
      </c>
      <c r="ET55" s="283">
        <v>0.20599999999999999</v>
      </c>
      <c r="EU55" s="283">
        <v>0.16600000000000001</v>
      </c>
      <c r="EV55" s="283">
        <v>0.20130000000000001</v>
      </c>
      <c r="EW55" s="283">
        <v>0.21990000000000001</v>
      </c>
      <c r="EX55" s="283">
        <v>0.18920000000000001</v>
      </c>
      <c r="EY55" s="283">
        <v>0.18440000000000001</v>
      </c>
      <c r="EZ55" s="283">
        <v>0.21679999999999999</v>
      </c>
      <c r="FB55" s="283">
        <v>0.14760000000000001</v>
      </c>
      <c r="FC55" s="283">
        <v>0.17349999999999999</v>
      </c>
      <c r="FD55" s="283">
        <v>1.8916999999999999</v>
      </c>
      <c r="FE55" s="283">
        <v>1.0071000000000001</v>
      </c>
      <c r="FF55" s="283">
        <v>0.66539999999999999</v>
      </c>
      <c r="FH55" s="283">
        <v>2.5592000000000001</v>
      </c>
      <c r="FI55" s="283">
        <v>1.1497999999999999</v>
      </c>
      <c r="FJ55" s="283">
        <v>0.252</v>
      </c>
      <c r="FK55" s="283">
        <v>0.16719999999999999</v>
      </c>
      <c r="FL55" s="283">
        <v>0.1396</v>
      </c>
      <c r="FM55" s="283">
        <v>0.13320000000000001</v>
      </c>
      <c r="FN55" s="283">
        <v>0.16600000000000001</v>
      </c>
      <c r="FO55" s="283">
        <v>0.2099</v>
      </c>
      <c r="FP55" s="283">
        <v>0.1741</v>
      </c>
      <c r="FQ55" s="283">
        <v>0.21659999999999999</v>
      </c>
      <c r="FR55" s="283">
        <v>0.20039999999999999</v>
      </c>
      <c r="FT55" s="283">
        <v>8.4599999999999995E-2</v>
      </c>
      <c r="FU55" s="283">
        <v>0.17430000000000001</v>
      </c>
      <c r="FV55" s="283">
        <v>1.4206000000000001</v>
      </c>
      <c r="FW55" s="283">
        <v>1.4539</v>
      </c>
      <c r="FX55" s="283">
        <v>0.71299999999999997</v>
      </c>
      <c r="FZ55" s="283">
        <v>1.9805999999999999</v>
      </c>
      <c r="GA55" s="283">
        <v>1.2504999999999999</v>
      </c>
      <c r="GB55" s="283">
        <v>0.2208</v>
      </c>
      <c r="GC55" s="283">
        <v>0.31850000000000001</v>
      </c>
      <c r="GD55" s="283">
        <v>0.19520000000000001</v>
      </c>
      <c r="GE55" s="283">
        <v>0.15540000000000001</v>
      </c>
      <c r="GF55" s="283">
        <v>0.21909999999999999</v>
      </c>
      <c r="GG55" s="283">
        <v>0.2737</v>
      </c>
      <c r="GH55" s="283">
        <v>0.1133</v>
      </c>
      <c r="GI55" s="283">
        <v>0.2152</v>
      </c>
      <c r="GJ55" s="283">
        <v>0.28589999999999999</v>
      </c>
      <c r="GL55" s="283">
        <v>0.1087</v>
      </c>
      <c r="GM55" s="283">
        <v>0.2286</v>
      </c>
    </row>
    <row r="56" spans="1:195">
      <c r="A56" s="71">
        <v>45346</v>
      </c>
      <c r="B56" s="283">
        <v>13.016299999999999</v>
      </c>
      <c r="C56" s="283">
        <v>12.8375</v>
      </c>
      <c r="D56" s="283">
        <v>13.001200000000001</v>
      </c>
      <c r="E56" s="283">
        <v>12.819100000000001</v>
      </c>
      <c r="F56" s="283">
        <v>13.0457</v>
      </c>
      <c r="G56" s="283">
        <v>12.9945</v>
      </c>
      <c r="H56" s="283">
        <v>12.9131</v>
      </c>
      <c r="I56" s="283">
        <v>10.707000000000001</v>
      </c>
      <c r="J56" s="283">
        <v>12.929</v>
      </c>
      <c r="L56" s="283">
        <v>12.929</v>
      </c>
      <c r="M56" s="283">
        <v>13.123799999999999</v>
      </c>
      <c r="N56" s="283">
        <v>5.2519999999999998</v>
      </c>
      <c r="O56" s="283">
        <v>0.75260000000000005</v>
      </c>
      <c r="P56" s="283">
        <v>1.0362</v>
      </c>
      <c r="R56" s="283">
        <v>1.5821000000000001</v>
      </c>
      <c r="S56" s="283">
        <v>1.4550000000000001</v>
      </c>
      <c r="T56" s="283">
        <v>1.1758999999999999</v>
      </c>
      <c r="U56" s="283">
        <v>0.18360000000000001</v>
      </c>
      <c r="V56" s="283">
        <v>0.2281</v>
      </c>
      <c r="W56" s="283">
        <v>0.22389999999999999</v>
      </c>
      <c r="X56" s="283">
        <v>0.24390000000000001</v>
      </c>
      <c r="Y56" s="283">
        <v>0.22020000000000001</v>
      </c>
      <c r="Z56" s="283">
        <v>0.21609999999999999</v>
      </c>
      <c r="AA56" s="283">
        <v>0.29189999999999999</v>
      </c>
      <c r="AB56" s="283">
        <v>0.24829999999999999</v>
      </c>
      <c r="AD56" s="283">
        <v>0.1845</v>
      </c>
      <c r="AE56" s="283">
        <v>0.1706</v>
      </c>
      <c r="AF56" s="283">
        <v>4.7374999999999998</v>
      </c>
      <c r="AG56" s="283">
        <v>1.1352</v>
      </c>
      <c r="AH56" s="283">
        <v>0.4284</v>
      </c>
      <c r="AJ56" s="283">
        <v>1.6903999999999999</v>
      </c>
      <c r="AK56" s="283">
        <v>1.1737</v>
      </c>
      <c r="AL56" s="283">
        <v>1.1677999999999999</v>
      </c>
      <c r="AM56" s="283">
        <v>0.28420000000000001</v>
      </c>
      <c r="AN56" s="283">
        <v>0.152</v>
      </c>
      <c r="AO56" s="283">
        <v>0.2465</v>
      </c>
      <c r="AP56" s="283">
        <v>0.25030000000000002</v>
      </c>
      <c r="AQ56" s="283">
        <v>0.35489999999999999</v>
      </c>
      <c r="AR56" s="283">
        <v>0.2127</v>
      </c>
      <c r="AS56" s="283">
        <v>0.2079</v>
      </c>
      <c r="AT56" s="283">
        <v>0.28249999999999997</v>
      </c>
      <c r="AV56" s="283">
        <v>0.123</v>
      </c>
      <c r="AW56" s="283">
        <v>0.2407</v>
      </c>
      <c r="AX56" s="283">
        <v>7.6041999999999996</v>
      </c>
      <c r="AY56" s="283">
        <v>3.3717000000000001</v>
      </c>
      <c r="AZ56" s="283">
        <v>0.4047</v>
      </c>
      <c r="BB56" s="283">
        <v>0.73140000000000005</v>
      </c>
      <c r="BC56" s="283">
        <v>2.4034</v>
      </c>
      <c r="BD56" s="283">
        <v>1.3365</v>
      </c>
      <c r="BE56" s="283">
        <v>0.55549999999999999</v>
      </c>
      <c r="BF56" s="283">
        <v>0.19239999999999999</v>
      </c>
      <c r="BG56" s="283">
        <v>0.17580000000000001</v>
      </c>
      <c r="BH56" s="283">
        <v>0.16470000000000001</v>
      </c>
      <c r="BI56" s="283">
        <v>0.47539999999999999</v>
      </c>
      <c r="BJ56" s="283">
        <v>8.2699999999999996E-2</v>
      </c>
      <c r="BK56" s="283">
        <v>0.14149999999999999</v>
      </c>
      <c r="BL56" s="283">
        <v>0.45450000000000002</v>
      </c>
      <c r="BN56" s="283">
        <v>0.19339999999999999</v>
      </c>
      <c r="BO56" s="283">
        <v>0.18909999999999999</v>
      </c>
      <c r="BQ56" s="283">
        <v>1.5603</v>
      </c>
      <c r="BR56" s="283">
        <v>1.1105</v>
      </c>
      <c r="BS56" s="283">
        <v>0.78569999999999995</v>
      </c>
      <c r="BU56" s="283">
        <v>1.7456</v>
      </c>
      <c r="BV56" s="283">
        <v>1.2289000000000001</v>
      </c>
      <c r="BW56" s="283">
        <v>0.4763</v>
      </c>
      <c r="BX56" s="283">
        <v>0.44119999999999998</v>
      </c>
      <c r="BY56" s="283">
        <v>0.37040000000000001</v>
      </c>
      <c r="BZ56" s="283">
        <v>0.30530000000000002</v>
      </c>
      <c r="CA56" s="283">
        <v>0.39729999999999999</v>
      </c>
      <c r="CB56" s="283">
        <v>0.47139999999999999</v>
      </c>
      <c r="CC56" s="283">
        <v>0.31230000000000002</v>
      </c>
      <c r="CD56" s="283">
        <v>0.40610000000000002</v>
      </c>
      <c r="CE56" s="283">
        <v>0.47520000000000001</v>
      </c>
      <c r="CG56" s="283">
        <v>0.2326</v>
      </c>
      <c r="CH56" s="283">
        <v>0.38669999999999999</v>
      </c>
      <c r="CI56" s="283">
        <v>1.1609</v>
      </c>
      <c r="CJ56" s="283">
        <v>1.0868</v>
      </c>
      <c r="CK56" s="283">
        <v>1.2862</v>
      </c>
      <c r="CM56" s="283">
        <v>0.9829</v>
      </c>
      <c r="CN56" s="283">
        <v>0.91139999999999999</v>
      </c>
      <c r="CO56" s="283">
        <v>5.3263999999999996</v>
      </c>
      <c r="CP56" s="283">
        <v>5.1112000000000002</v>
      </c>
      <c r="CQ56" s="283">
        <v>4.5457000000000001</v>
      </c>
      <c r="CR56" s="283">
        <v>4.5880000000000001</v>
      </c>
      <c r="CS56" s="283">
        <v>4.7031000000000001</v>
      </c>
      <c r="CT56" s="283">
        <v>3.5341</v>
      </c>
      <c r="CU56" s="283">
        <v>4.7572999999999999</v>
      </c>
      <c r="CV56" s="283">
        <v>4.7008000000000001</v>
      </c>
      <c r="CW56" s="283">
        <v>4.3329000000000004</v>
      </c>
      <c r="CY56" s="283">
        <v>4.7827000000000002</v>
      </c>
      <c r="CZ56" s="283">
        <v>4.7542</v>
      </c>
      <c r="DA56" s="283">
        <v>1.1104000000000001</v>
      </c>
      <c r="DB56" s="283">
        <v>1.0016</v>
      </c>
      <c r="DC56" s="283">
        <v>1.0528</v>
      </c>
      <c r="DE56" s="283">
        <v>0.9204</v>
      </c>
      <c r="DF56" s="283">
        <v>0.96040000000000003</v>
      </c>
      <c r="DG56" s="283">
        <v>5.7755999999999998</v>
      </c>
      <c r="DH56" s="283">
        <v>4.9061000000000003</v>
      </c>
      <c r="DI56" s="283">
        <v>4.6913</v>
      </c>
      <c r="DJ56" s="283">
        <v>5.2012999999999998</v>
      </c>
      <c r="DK56" s="283">
        <v>4.8982000000000001</v>
      </c>
      <c r="DL56" s="283">
        <v>4.4561999999999999</v>
      </c>
      <c r="DM56" s="283">
        <v>4.9778000000000002</v>
      </c>
      <c r="DN56" s="283">
        <v>4.6211000000000002</v>
      </c>
      <c r="DO56" s="283">
        <v>4.8217999999999996</v>
      </c>
      <c r="DQ56" s="283">
        <v>5.0209999999999999</v>
      </c>
      <c r="DR56" s="283">
        <v>5.0204000000000004</v>
      </c>
      <c r="DS56" s="283">
        <v>1.0669</v>
      </c>
      <c r="DT56" s="283">
        <v>0.996</v>
      </c>
      <c r="DU56" s="283">
        <v>1.0038</v>
      </c>
      <c r="DW56" s="283">
        <v>0.91890000000000005</v>
      </c>
      <c r="DX56" s="283">
        <v>0.9778</v>
      </c>
      <c r="DY56" s="283">
        <v>5.45</v>
      </c>
      <c r="DZ56" s="283">
        <v>4.8587999999999996</v>
      </c>
      <c r="EA56" s="283">
        <v>4.6685999999999996</v>
      </c>
      <c r="EB56" s="283">
        <v>5.1083999999999996</v>
      </c>
      <c r="EC56" s="283">
        <v>4.8780999999999999</v>
      </c>
      <c r="ED56" s="283">
        <v>4.6510999999999996</v>
      </c>
      <c r="EE56" s="283">
        <v>4.8840000000000003</v>
      </c>
      <c r="EF56" s="283">
        <v>4.5401999999999996</v>
      </c>
      <c r="EG56" s="283">
        <v>4.8901000000000003</v>
      </c>
      <c r="EI56" s="283">
        <v>4.9409000000000001</v>
      </c>
      <c r="EJ56" s="283">
        <v>5.0011999999999999</v>
      </c>
      <c r="EL56" s="283">
        <v>1.5104</v>
      </c>
      <c r="EM56" s="283">
        <v>0.79200000000000004</v>
      </c>
      <c r="EN56" s="283">
        <v>0.95820000000000005</v>
      </c>
      <c r="EP56" s="283">
        <v>1.2446999999999999</v>
      </c>
      <c r="EQ56" s="283">
        <v>1.2445999999999999</v>
      </c>
      <c r="ER56" s="283">
        <v>0.2472</v>
      </c>
      <c r="ES56" s="283">
        <v>0.1583</v>
      </c>
      <c r="ET56" s="283">
        <v>0.20549999999999999</v>
      </c>
      <c r="EU56" s="283">
        <v>0.16370000000000001</v>
      </c>
      <c r="EV56" s="283">
        <v>0.19989999999999999</v>
      </c>
      <c r="EW56" s="283">
        <v>0.2145</v>
      </c>
      <c r="EX56" s="283">
        <v>0.1875</v>
      </c>
      <c r="EY56" s="283">
        <v>0.1817</v>
      </c>
      <c r="EZ56" s="283">
        <v>0.2135</v>
      </c>
      <c r="FB56" s="283">
        <v>0.14599999999999999</v>
      </c>
      <c r="FC56" s="283">
        <v>0.1716</v>
      </c>
      <c r="FD56" s="283">
        <v>1.8914</v>
      </c>
      <c r="FE56" s="283">
        <v>1.0061</v>
      </c>
      <c r="FF56" s="283">
        <v>0.66490000000000005</v>
      </c>
      <c r="FH56" s="283">
        <v>2.5794999999999999</v>
      </c>
      <c r="FI56" s="283">
        <v>1.1503000000000001</v>
      </c>
      <c r="FJ56" s="283">
        <v>0.25119999999999998</v>
      </c>
      <c r="FK56" s="283">
        <v>0.16719999999999999</v>
      </c>
      <c r="FL56" s="283">
        <v>0.13980000000000001</v>
      </c>
      <c r="FM56" s="283">
        <v>0.1328</v>
      </c>
      <c r="FN56" s="283">
        <v>0.16619999999999999</v>
      </c>
      <c r="FO56" s="283">
        <v>0.2102</v>
      </c>
      <c r="FP56" s="283">
        <v>0.17430000000000001</v>
      </c>
      <c r="FQ56" s="283">
        <v>0.2167</v>
      </c>
      <c r="FR56" s="283">
        <v>0.20050000000000001</v>
      </c>
      <c r="FT56" s="283">
        <v>8.4000000000000005E-2</v>
      </c>
      <c r="FU56" s="283">
        <v>0.17430000000000001</v>
      </c>
      <c r="FV56" s="283">
        <v>1.4238</v>
      </c>
      <c r="FW56" s="283">
        <v>1.4539</v>
      </c>
      <c r="FX56" s="283">
        <v>0.71250000000000002</v>
      </c>
      <c r="FZ56" s="283">
        <v>1.9898</v>
      </c>
      <c r="GA56" s="283">
        <v>1.2571000000000001</v>
      </c>
      <c r="GB56" s="283">
        <v>0.22040000000000001</v>
      </c>
      <c r="GC56" s="283">
        <v>0.31859999999999999</v>
      </c>
      <c r="GD56" s="283">
        <v>0.19520000000000001</v>
      </c>
      <c r="GE56" s="283">
        <v>0.15479999999999999</v>
      </c>
      <c r="GF56" s="283">
        <v>0.21909999999999999</v>
      </c>
      <c r="GG56" s="283">
        <v>0.27400000000000002</v>
      </c>
      <c r="GH56" s="283">
        <v>0.11260000000000001</v>
      </c>
      <c r="GI56" s="283">
        <v>0.21529999999999999</v>
      </c>
      <c r="GJ56" s="283">
        <v>0.28639999999999999</v>
      </c>
      <c r="GL56" s="283">
        <v>0.1082</v>
      </c>
      <c r="GM56" s="283">
        <v>0.2278</v>
      </c>
    </row>
    <row r="57" spans="1:195">
      <c r="A57" s="71">
        <v>45347</v>
      </c>
      <c r="B57" s="283">
        <v>13.008800000000001</v>
      </c>
      <c r="C57" s="283">
        <v>12.834199999999999</v>
      </c>
      <c r="D57" s="283">
        <v>12.9878</v>
      </c>
      <c r="E57" s="283">
        <v>12.808999999999999</v>
      </c>
      <c r="F57" s="283">
        <v>13.049099999999999</v>
      </c>
      <c r="G57" s="283">
        <v>12.9626</v>
      </c>
      <c r="H57" s="283">
        <v>12.901300000000001</v>
      </c>
      <c r="I57" s="283">
        <v>10.5794</v>
      </c>
      <c r="J57" s="283">
        <v>12.9206</v>
      </c>
      <c r="L57" s="283">
        <v>12.9206</v>
      </c>
      <c r="M57" s="283">
        <v>13.117100000000001</v>
      </c>
      <c r="N57" s="283">
        <v>5.3061999999999996</v>
      </c>
      <c r="O57" s="283">
        <v>0.75839999999999996</v>
      </c>
      <c r="P57" s="283">
        <v>1.0381</v>
      </c>
      <c r="R57" s="283">
        <v>1.5895999999999999</v>
      </c>
      <c r="S57" s="283">
        <v>1.4564999999999999</v>
      </c>
      <c r="T57" s="283">
        <v>1.1741999999999999</v>
      </c>
      <c r="U57" s="283">
        <v>0.18379999999999999</v>
      </c>
      <c r="V57" s="283">
        <v>0.22739999999999999</v>
      </c>
      <c r="W57" s="283">
        <v>0.2213</v>
      </c>
      <c r="X57" s="283">
        <v>0.24229999999999999</v>
      </c>
      <c r="Y57" s="283">
        <v>0.219</v>
      </c>
      <c r="Z57" s="283">
        <v>0.2147</v>
      </c>
      <c r="AA57" s="283">
        <v>0.28960000000000002</v>
      </c>
      <c r="AB57" s="283">
        <v>0.2457</v>
      </c>
      <c r="AD57" s="283">
        <v>0.1822</v>
      </c>
      <c r="AE57" s="283">
        <v>0.16869999999999999</v>
      </c>
      <c r="AF57" s="283">
        <v>4.7366999999999999</v>
      </c>
      <c r="AG57" s="283">
        <v>1.1311</v>
      </c>
      <c r="AH57" s="283">
        <v>0.42670000000000002</v>
      </c>
      <c r="AJ57" s="283">
        <v>1.6876</v>
      </c>
      <c r="AK57" s="283">
        <v>1.1731</v>
      </c>
      <c r="AL57" s="283">
        <v>1.1665000000000001</v>
      </c>
      <c r="AM57" s="283">
        <v>0.28310000000000002</v>
      </c>
      <c r="AN57" s="283">
        <v>0.1517</v>
      </c>
      <c r="AO57" s="283">
        <v>0.24629999999999999</v>
      </c>
      <c r="AP57" s="283">
        <v>0.25019999999999998</v>
      </c>
      <c r="AQ57" s="283">
        <v>0.35539999999999999</v>
      </c>
      <c r="AR57" s="283">
        <v>0.21229999999999999</v>
      </c>
      <c r="AS57" s="283">
        <v>0.20699999999999999</v>
      </c>
      <c r="AT57" s="283">
        <v>0.28239999999999998</v>
      </c>
      <c r="AV57" s="283">
        <v>0.1226</v>
      </c>
      <c r="AW57" s="283">
        <v>0.2407</v>
      </c>
      <c r="AX57" s="283">
        <v>7.5941000000000001</v>
      </c>
      <c r="AY57" s="283">
        <v>3.3702000000000001</v>
      </c>
      <c r="AZ57" s="283">
        <v>0.40489999999999998</v>
      </c>
      <c r="BB57" s="283">
        <v>0.7329</v>
      </c>
      <c r="BC57" s="283">
        <v>2.4079999999999999</v>
      </c>
      <c r="BD57" s="283">
        <v>1.3315999999999999</v>
      </c>
      <c r="BE57" s="283">
        <v>0.55420000000000003</v>
      </c>
      <c r="BF57" s="283">
        <v>0.19209999999999999</v>
      </c>
      <c r="BG57" s="283">
        <v>0.1754</v>
      </c>
      <c r="BH57" s="283">
        <v>0.16439999999999999</v>
      </c>
      <c r="BI57" s="283">
        <v>0.4743</v>
      </c>
      <c r="BJ57" s="283">
        <v>8.2400000000000001E-2</v>
      </c>
      <c r="BK57" s="283">
        <v>0.14099999999999999</v>
      </c>
      <c r="BL57" s="283">
        <v>0.45369999999999999</v>
      </c>
      <c r="BN57" s="283">
        <v>0.19239999999999999</v>
      </c>
      <c r="BO57" s="283">
        <v>0.18840000000000001</v>
      </c>
      <c r="BQ57" s="283">
        <v>1.5589</v>
      </c>
      <c r="BR57" s="283">
        <v>1.1134999999999999</v>
      </c>
      <c r="BS57" s="283">
        <v>0.78639999999999999</v>
      </c>
      <c r="BU57" s="283">
        <v>1.7508999999999999</v>
      </c>
      <c r="BV57" s="283">
        <v>1.226</v>
      </c>
      <c r="BW57" s="283">
        <v>0.47439999999999999</v>
      </c>
      <c r="BX57" s="283">
        <v>0.44080000000000003</v>
      </c>
      <c r="BY57" s="283">
        <v>0.36990000000000001</v>
      </c>
      <c r="BZ57" s="283">
        <v>0.30430000000000001</v>
      </c>
      <c r="CA57" s="283">
        <v>0.39579999999999999</v>
      </c>
      <c r="CB57" s="283">
        <v>0.47039999999999998</v>
      </c>
      <c r="CC57" s="283">
        <v>0.31130000000000002</v>
      </c>
      <c r="CD57" s="283">
        <v>0.40489999999999998</v>
      </c>
      <c r="CE57" s="283">
        <v>0.47270000000000001</v>
      </c>
      <c r="CG57" s="283">
        <v>0.23119999999999999</v>
      </c>
      <c r="CH57" s="283">
        <v>0.3856</v>
      </c>
      <c r="CI57" s="283">
        <v>1.155</v>
      </c>
      <c r="CJ57" s="283">
        <v>1.0542</v>
      </c>
      <c r="CK57" s="283">
        <v>1.2628999999999999</v>
      </c>
      <c r="CM57" s="283">
        <v>0.95920000000000005</v>
      </c>
      <c r="CN57" s="283">
        <v>0.91259999999999997</v>
      </c>
      <c r="CO57" s="283">
        <v>5.3429000000000002</v>
      </c>
      <c r="CP57" s="283">
        <v>4.9718999999999998</v>
      </c>
      <c r="CQ57" s="283">
        <v>4.4856999999999996</v>
      </c>
      <c r="CR57" s="283">
        <v>4.6257999999999999</v>
      </c>
      <c r="CS57" s="283">
        <v>4.7164999999999999</v>
      </c>
      <c r="CT57" s="283">
        <v>3.552</v>
      </c>
      <c r="CU57" s="283">
        <v>4.7556000000000003</v>
      </c>
      <c r="CV57" s="283">
        <v>4.5921000000000003</v>
      </c>
      <c r="CW57" s="283">
        <v>4.2969999999999997</v>
      </c>
      <c r="CY57" s="283">
        <v>4.7872000000000003</v>
      </c>
      <c r="CZ57" s="283">
        <v>4.7088000000000001</v>
      </c>
      <c r="DA57" s="283">
        <v>1.1157999999999999</v>
      </c>
      <c r="DB57" s="283">
        <v>0.99409999999999998</v>
      </c>
      <c r="DC57" s="283">
        <v>1.0462</v>
      </c>
      <c r="DE57" s="283">
        <v>0.91100000000000003</v>
      </c>
      <c r="DF57" s="283">
        <v>0.95540000000000003</v>
      </c>
      <c r="DG57" s="283">
        <v>5.7046000000000001</v>
      </c>
      <c r="DH57" s="283">
        <v>4.7670000000000003</v>
      </c>
      <c r="DI57" s="283">
        <v>4.5811000000000002</v>
      </c>
      <c r="DJ57" s="283">
        <v>5.1124000000000001</v>
      </c>
      <c r="DK57" s="283">
        <v>4.7956000000000003</v>
      </c>
      <c r="DL57" s="283">
        <v>4.3788</v>
      </c>
      <c r="DM57" s="283">
        <v>4.8696000000000002</v>
      </c>
      <c r="DN57" s="283">
        <v>4.4810999999999996</v>
      </c>
      <c r="DO57" s="283">
        <v>4.7146999999999997</v>
      </c>
      <c r="DQ57" s="283">
        <v>4.9188999999999998</v>
      </c>
      <c r="DR57" s="283">
        <v>4.9349999999999996</v>
      </c>
      <c r="DS57" s="283">
        <v>1.0763</v>
      </c>
      <c r="DT57" s="283">
        <v>0.99809999999999999</v>
      </c>
      <c r="DU57" s="283">
        <v>1.0123</v>
      </c>
      <c r="DW57" s="283">
        <v>0.92179999999999995</v>
      </c>
      <c r="DX57" s="283">
        <v>0.98080000000000001</v>
      </c>
      <c r="DY57" s="283">
        <v>5.3536000000000001</v>
      </c>
      <c r="DZ57" s="283">
        <v>4.7572999999999999</v>
      </c>
      <c r="EA57" s="283">
        <v>4.6063999999999998</v>
      </c>
      <c r="EB57" s="283">
        <v>4.9740000000000002</v>
      </c>
      <c r="EC57" s="283">
        <v>4.7664</v>
      </c>
      <c r="ED57" s="283">
        <v>4.5502000000000002</v>
      </c>
      <c r="EE57" s="283">
        <v>4.7680999999999996</v>
      </c>
      <c r="EF57" s="283">
        <v>4.4394</v>
      </c>
      <c r="EG57" s="283">
        <v>4.8095999999999997</v>
      </c>
      <c r="EI57" s="283">
        <v>4.8159000000000001</v>
      </c>
      <c r="EJ57" s="283">
        <v>4.9039000000000001</v>
      </c>
      <c r="EL57" s="283">
        <v>1.5176000000000001</v>
      </c>
      <c r="EM57" s="283">
        <v>0.79959999999999998</v>
      </c>
      <c r="EN57" s="283">
        <v>0.96130000000000004</v>
      </c>
      <c r="EP57" s="283">
        <v>1.2581</v>
      </c>
      <c r="EQ57" s="283">
        <v>1.2431000000000001</v>
      </c>
      <c r="ER57" s="283">
        <v>0.24640000000000001</v>
      </c>
      <c r="ES57" s="283">
        <v>0.15820000000000001</v>
      </c>
      <c r="ET57" s="283">
        <v>0.20480000000000001</v>
      </c>
      <c r="EU57" s="283">
        <v>0.1623</v>
      </c>
      <c r="EV57" s="283">
        <v>0.19789999999999999</v>
      </c>
      <c r="EW57" s="283">
        <v>0.21299999999999999</v>
      </c>
      <c r="EX57" s="283">
        <v>0.18609999999999999</v>
      </c>
      <c r="EY57" s="283">
        <v>0.18110000000000001</v>
      </c>
      <c r="EZ57" s="283">
        <v>0.2107</v>
      </c>
      <c r="FB57" s="283">
        <v>0.14399999999999999</v>
      </c>
      <c r="FC57" s="283">
        <v>0.16950000000000001</v>
      </c>
      <c r="FD57" s="283">
        <v>1.8873</v>
      </c>
      <c r="FE57" s="283">
        <v>1.0069999999999999</v>
      </c>
      <c r="FF57" s="283">
        <v>0.66520000000000001</v>
      </c>
      <c r="FH57" s="283">
        <v>2.5493999999999999</v>
      </c>
      <c r="FI57" s="283">
        <v>1.1453</v>
      </c>
      <c r="FJ57" s="283">
        <v>0.25080000000000002</v>
      </c>
      <c r="FK57" s="283">
        <v>0.1673</v>
      </c>
      <c r="FL57" s="283">
        <v>0.13980000000000001</v>
      </c>
      <c r="FM57" s="283">
        <v>0.13289999999999999</v>
      </c>
      <c r="FN57" s="283">
        <v>0.1661</v>
      </c>
      <c r="FO57" s="283">
        <v>0.2102</v>
      </c>
      <c r="FP57" s="283">
        <v>0.17430000000000001</v>
      </c>
      <c r="FQ57" s="283">
        <v>0.2162</v>
      </c>
      <c r="FR57" s="283">
        <v>0.20050000000000001</v>
      </c>
      <c r="FT57" s="283">
        <v>8.48E-2</v>
      </c>
      <c r="FU57" s="283">
        <v>0.17510000000000001</v>
      </c>
      <c r="FV57" s="283">
        <v>1.4141999999999999</v>
      </c>
      <c r="FW57" s="283">
        <v>1.4505999999999999</v>
      </c>
      <c r="FX57" s="283">
        <v>0.71240000000000003</v>
      </c>
      <c r="FZ57" s="283">
        <v>1.9902</v>
      </c>
      <c r="GA57" s="283">
        <v>1.2544999999999999</v>
      </c>
      <c r="GB57" s="283">
        <v>0.219</v>
      </c>
      <c r="GC57" s="283">
        <v>0.31790000000000002</v>
      </c>
      <c r="GD57" s="283">
        <v>0.19520000000000001</v>
      </c>
      <c r="GE57" s="283">
        <v>0.15479999999999999</v>
      </c>
      <c r="GF57" s="283">
        <v>0.21920000000000001</v>
      </c>
      <c r="GG57" s="283">
        <v>0.27410000000000001</v>
      </c>
      <c r="GH57" s="283">
        <v>0.11269999999999999</v>
      </c>
      <c r="GI57" s="283">
        <v>0.21460000000000001</v>
      </c>
      <c r="GJ57" s="283">
        <v>0.28589999999999999</v>
      </c>
      <c r="GL57" s="283">
        <v>0.10780000000000001</v>
      </c>
      <c r="GM57" s="283">
        <v>0.22789999999999999</v>
      </c>
    </row>
    <row r="58" spans="1:195">
      <c r="A58" s="71">
        <v>45348</v>
      </c>
      <c r="B58" s="283">
        <v>13.0306</v>
      </c>
      <c r="C58" s="283">
        <v>12.851000000000001</v>
      </c>
      <c r="D58" s="283">
        <v>13.017200000000001</v>
      </c>
      <c r="E58" s="283">
        <v>12.825799999999999</v>
      </c>
      <c r="F58" s="283">
        <v>13.065</v>
      </c>
      <c r="G58" s="283">
        <v>12.9114</v>
      </c>
      <c r="H58" s="283">
        <v>12.926500000000001</v>
      </c>
      <c r="I58" s="283">
        <v>10.580299999999999</v>
      </c>
      <c r="J58" s="283">
        <v>12.940799999999999</v>
      </c>
      <c r="L58" s="283">
        <v>12.9391</v>
      </c>
      <c r="M58" s="283">
        <v>13.1188</v>
      </c>
      <c r="N58" s="283">
        <v>5.3419999999999996</v>
      </c>
      <c r="O58" s="283">
        <v>0.76590000000000003</v>
      </c>
      <c r="P58" s="283">
        <v>1.0324</v>
      </c>
      <c r="R58" s="283">
        <v>1.6074999999999999</v>
      </c>
      <c r="S58" s="283">
        <v>1.4577</v>
      </c>
      <c r="T58" s="283">
        <v>1.2029000000000001</v>
      </c>
      <c r="U58" s="283">
        <v>0.18790000000000001</v>
      </c>
      <c r="V58" s="283">
        <v>0.23119999999999999</v>
      </c>
      <c r="W58" s="283">
        <v>0.22520000000000001</v>
      </c>
      <c r="X58" s="283">
        <v>0.24529999999999999</v>
      </c>
      <c r="Y58" s="283">
        <v>0.22389999999999999</v>
      </c>
      <c r="Z58" s="283">
        <v>0.218</v>
      </c>
      <c r="AA58" s="283">
        <v>0.29459999999999997</v>
      </c>
      <c r="AB58" s="283">
        <v>0.24890000000000001</v>
      </c>
      <c r="AD58" s="283">
        <v>0.18329999999999999</v>
      </c>
      <c r="AE58" s="283">
        <v>0.17069999999999999</v>
      </c>
      <c r="AF58" s="283">
        <v>4.7367999999999997</v>
      </c>
      <c r="AG58" s="283">
        <v>1.1274</v>
      </c>
      <c r="AH58" s="283">
        <v>0.4259</v>
      </c>
      <c r="AJ58" s="283">
        <v>1.6785000000000001</v>
      </c>
      <c r="AK58" s="283">
        <v>1.1701999999999999</v>
      </c>
      <c r="AL58" s="283">
        <v>1.1828000000000001</v>
      </c>
      <c r="AM58" s="283">
        <v>0.2848</v>
      </c>
      <c r="AN58" s="283">
        <v>0.15310000000000001</v>
      </c>
      <c r="AO58" s="283">
        <v>0.24970000000000001</v>
      </c>
      <c r="AP58" s="283">
        <v>0.25269999999999998</v>
      </c>
      <c r="AQ58" s="283">
        <v>0.35949999999999999</v>
      </c>
      <c r="AR58" s="283">
        <v>0.215</v>
      </c>
      <c r="AS58" s="283">
        <v>0.20860000000000001</v>
      </c>
      <c r="AT58" s="283">
        <v>0.2853</v>
      </c>
      <c r="AV58" s="283">
        <v>0.12429999999999999</v>
      </c>
      <c r="AW58" s="283">
        <v>0.24379999999999999</v>
      </c>
      <c r="AX58" s="283">
        <v>7.5735000000000001</v>
      </c>
      <c r="AY58" s="283">
        <v>3.3683000000000001</v>
      </c>
      <c r="AZ58" s="283">
        <v>0.40500000000000003</v>
      </c>
      <c r="BB58" s="283">
        <v>0.73160000000000003</v>
      </c>
      <c r="BC58" s="283">
        <v>2.4089999999999998</v>
      </c>
      <c r="BD58" s="283">
        <v>1.3388</v>
      </c>
      <c r="BE58" s="283">
        <v>0.55510000000000004</v>
      </c>
      <c r="BF58" s="283">
        <v>0.1928</v>
      </c>
      <c r="BG58" s="283">
        <v>0.17680000000000001</v>
      </c>
      <c r="BH58" s="283">
        <v>0.1648</v>
      </c>
      <c r="BI58" s="283">
        <v>0.47599999999999998</v>
      </c>
      <c r="BJ58" s="283">
        <v>8.2600000000000007E-2</v>
      </c>
      <c r="BK58" s="283">
        <v>0.14130000000000001</v>
      </c>
      <c r="BL58" s="283">
        <v>0.45569999999999999</v>
      </c>
      <c r="BN58" s="283">
        <v>0.19309999999999999</v>
      </c>
      <c r="BO58" s="283">
        <v>0.18920000000000001</v>
      </c>
      <c r="BQ58" s="283">
        <v>1.5876999999999999</v>
      </c>
      <c r="BR58" s="283">
        <v>1.1163000000000001</v>
      </c>
      <c r="BS58" s="283">
        <v>0.78800000000000003</v>
      </c>
      <c r="BU58" s="283">
        <v>1.7531000000000001</v>
      </c>
      <c r="BV58" s="283">
        <v>1.2276</v>
      </c>
      <c r="BW58" s="283">
        <v>0.48130000000000001</v>
      </c>
      <c r="BX58" s="283">
        <v>0.44180000000000003</v>
      </c>
      <c r="BY58" s="283">
        <v>0.37040000000000001</v>
      </c>
      <c r="BZ58" s="283">
        <v>0.30320000000000003</v>
      </c>
      <c r="CA58" s="283">
        <v>0.39579999999999999</v>
      </c>
      <c r="CB58" s="283">
        <v>0.47</v>
      </c>
      <c r="CC58" s="283">
        <v>0.31059999999999999</v>
      </c>
      <c r="CD58" s="283">
        <v>0.40589999999999998</v>
      </c>
      <c r="CE58" s="283">
        <v>0.47210000000000002</v>
      </c>
      <c r="CG58" s="283">
        <v>0.23150000000000001</v>
      </c>
      <c r="CH58" s="283">
        <v>0.38450000000000001</v>
      </c>
      <c r="CI58" s="283">
        <v>1.1418999999999999</v>
      </c>
      <c r="CJ58" s="283">
        <v>1.0355000000000001</v>
      </c>
      <c r="CK58" s="283">
        <v>1.1254999999999999</v>
      </c>
      <c r="CM58" s="283">
        <v>0.90900000000000003</v>
      </c>
      <c r="CN58" s="283">
        <v>0.99109999999999998</v>
      </c>
      <c r="CO58" s="283">
        <v>6.2563000000000004</v>
      </c>
      <c r="CP58" s="283">
        <v>5.4870999999999999</v>
      </c>
      <c r="CQ58" s="283">
        <v>4.9565000000000001</v>
      </c>
      <c r="CR58" s="283">
        <v>5.4790000000000001</v>
      </c>
      <c r="CS58" s="283">
        <v>5.2987000000000002</v>
      </c>
      <c r="CT58" s="283">
        <v>4.4038000000000004</v>
      </c>
      <c r="CU58" s="283">
        <v>5.3154000000000003</v>
      </c>
      <c r="CV58" s="283">
        <v>4.8719999999999999</v>
      </c>
      <c r="CW58" s="283">
        <v>5.0780000000000003</v>
      </c>
      <c r="CY58" s="283">
        <v>5.3598999999999997</v>
      </c>
      <c r="CZ58" s="283">
        <v>5.1238000000000001</v>
      </c>
      <c r="DA58" s="283">
        <v>1.1161000000000001</v>
      </c>
      <c r="DB58" s="283">
        <v>0.98419999999999996</v>
      </c>
      <c r="DC58" s="283">
        <v>1.0259</v>
      </c>
      <c r="DE58" s="283">
        <v>0.8972</v>
      </c>
      <c r="DF58" s="283">
        <v>0.96040000000000003</v>
      </c>
      <c r="DG58" s="283">
        <v>6.1437999999999997</v>
      </c>
      <c r="DH58" s="283">
        <v>4.9333999999999998</v>
      </c>
      <c r="DI58" s="283">
        <v>4.7843</v>
      </c>
      <c r="DJ58" s="283">
        <v>5.5045999999999999</v>
      </c>
      <c r="DK58" s="283">
        <v>5.0126999999999997</v>
      </c>
      <c r="DL58" s="283">
        <v>4.6637000000000004</v>
      </c>
      <c r="DM58" s="283">
        <v>5.1471</v>
      </c>
      <c r="DN58" s="283">
        <v>4.6277999999999997</v>
      </c>
      <c r="DO58" s="283">
        <v>4.9444999999999997</v>
      </c>
      <c r="DQ58" s="283">
        <v>5.1580000000000004</v>
      </c>
      <c r="DR58" s="283">
        <v>5.1485000000000003</v>
      </c>
      <c r="DS58" s="283">
        <v>1.0708</v>
      </c>
      <c r="DT58" s="283">
        <v>0.99239999999999995</v>
      </c>
      <c r="DU58" s="283">
        <v>0.99839999999999995</v>
      </c>
      <c r="DW58" s="283">
        <v>0.91490000000000005</v>
      </c>
      <c r="DX58" s="283">
        <v>0.97529999999999994</v>
      </c>
      <c r="DY58" s="283">
        <v>5.5227000000000004</v>
      </c>
      <c r="DZ58" s="283">
        <v>4.8</v>
      </c>
      <c r="EA58" s="283">
        <v>4.6383999999999999</v>
      </c>
      <c r="EB58" s="283">
        <v>5.1576000000000004</v>
      </c>
      <c r="EC58" s="283">
        <v>4.8369999999999997</v>
      </c>
      <c r="ED58" s="283">
        <v>4.6458000000000004</v>
      </c>
      <c r="EE58" s="283">
        <v>4.8472</v>
      </c>
      <c r="EF58" s="283">
        <v>4.4842000000000004</v>
      </c>
      <c r="EG58" s="283">
        <v>4.8647</v>
      </c>
      <c r="EI58" s="283">
        <v>4.9013</v>
      </c>
      <c r="EJ58" s="283">
        <v>4.9880000000000004</v>
      </c>
      <c r="EL58" s="283">
        <v>1.5630999999999999</v>
      </c>
      <c r="EM58" s="283">
        <v>0.80630000000000002</v>
      </c>
      <c r="EN58" s="283">
        <v>0.96530000000000005</v>
      </c>
      <c r="EP58" s="283">
        <v>1.2739</v>
      </c>
      <c r="EQ58" s="283">
        <v>1.2495000000000001</v>
      </c>
      <c r="ER58" s="283">
        <v>0.25059999999999999</v>
      </c>
      <c r="ES58" s="283">
        <v>0.1593</v>
      </c>
      <c r="ET58" s="283">
        <v>0.2051</v>
      </c>
      <c r="EU58" s="283">
        <v>0.1603</v>
      </c>
      <c r="EV58" s="283">
        <v>0.1976</v>
      </c>
      <c r="EW58" s="283">
        <v>0.21249999999999999</v>
      </c>
      <c r="EX58" s="283">
        <v>0.185</v>
      </c>
      <c r="EY58" s="283">
        <v>0.1822</v>
      </c>
      <c r="EZ58" s="283">
        <v>0.20960000000000001</v>
      </c>
      <c r="FB58" s="283">
        <v>0.14299999999999999</v>
      </c>
      <c r="FC58" s="283">
        <v>0.16769999999999999</v>
      </c>
      <c r="FD58" s="283">
        <v>1.9007000000000001</v>
      </c>
      <c r="FE58" s="283">
        <v>1.0074000000000001</v>
      </c>
      <c r="FF58" s="283">
        <v>0.66690000000000005</v>
      </c>
      <c r="FH58" s="283">
        <v>2.5415999999999999</v>
      </c>
      <c r="FI58" s="283">
        <v>1.1453</v>
      </c>
      <c r="FJ58" s="283">
        <v>0.2545</v>
      </c>
      <c r="FK58" s="283">
        <v>0.16789999999999999</v>
      </c>
      <c r="FL58" s="283">
        <v>0.1404</v>
      </c>
      <c r="FM58" s="283">
        <v>0.13389999999999999</v>
      </c>
      <c r="FN58" s="283">
        <v>0.1666</v>
      </c>
      <c r="FO58" s="283">
        <v>0.21049999999999999</v>
      </c>
      <c r="FP58" s="283">
        <v>0.17480000000000001</v>
      </c>
      <c r="FQ58" s="283">
        <v>0.2167</v>
      </c>
      <c r="FR58" s="283">
        <v>0.20100000000000001</v>
      </c>
      <c r="FT58" s="283">
        <v>8.5199999999999998E-2</v>
      </c>
      <c r="FU58" s="283">
        <v>0.17549999999999999</v>
      </c>
      <c r="FV58" s="283">
        <v>1.4323999999999999</v>
      </c>
      <c r="FW58" s="283">
        <v>1.4512</v>
      </c>
      <c r="FX58" s="283">
        <v>0.71250000000000002</v>
      </c>
      <c r="FZ58" s="283">
        <v>1.9708000000000001</v>
      </c>
      <c r="GA58" s="283">
        <v>1.2537</v>
      </c>
      <c r="GB58" s="283">
        <v>0.2215</v>
      </c>
      <c r="GC58" s="283">
        <v>0.31780000000000003</v>
      </c>
      <c r="GD58" s="283">
        <v>0.19520000000000001</v>
      </c>
      <c r="GE58" s="283">
        <v>0.15459999999999999</v>
      </c>
      <c r="GF58" s="283">
        <v>0.219</v>
      </c>
      <c r="GG58" s="283">
        <v>0.27389999999999998</v>
      </c>
      <c r="GH58" s="283">
        <v>0.11269999999999999</v>
      </c>
      <c r="GI58" s="283">
        <v>0.21460000000000001</v>
      </c>
      <c r="GJ58" s="283">
        <v>0.2858</v>
      </c>
      <c r="GL58" s="283">
        <v>0.1089</v>
      </c>
      <c r="GM58" s="283">
        <v>0.22800000000000001</v>
      </c>
    </row>
    <row r="59" spans="1:195">
      <c r="A59" s="71">
        <v>45349</v>
      </c>
      <c r="B59" s="283">
        <v>13.1028</v>
      </c>
      <c r="C59" s="283">
        <v>12.9122</v>
      </c>
      <c r="D59" s="283">
        <v>13.086</v>
      </c>
      <c r="E59" s="283">
        <v>12.884600000000001</v>
      </c>
      <c r="F59" s="283">
        <v>13.106199999999999</v>
      </c>
      <c r="G59" s="283">
        <v>12.945</v>
      </c>
      <c r="H59" s="283">
        <v>13.0063</v>
      </c>
      <c r="I59" s="283">
        <v>10.811999999999999</v>
      </c>
      <c r="J59" s="283">
        <v>12.9962</v>
      </c>
      <c r="L59" s="283">
        <v>13.001200000000001</v>
      </c>
      <c r="M59" s="283">
        <v>13.167400000000001</v>
      </c>
      <c r="N59" s="283">
        <v>5.3215000000000003</v>
      </c>
      <c r="O59" s="283">
        <v>0.77039999999999997</v>
      </c>
      <c r="P59" s="283">
        <v>1.0210999999999999</v>
      </c>
      <c r="R59" s="283">
        <v>1.6148</v>
      </c>
      <c r="S59" s="283">
        <v>1.4652000000000001</v>
      </c>
      <c r="T59" s="283">
        <v>1.2329000000000001</v>
      </c>
      <c r="U59" s="283">
        <v>0.1933</v>
      </c>
      <c r="V59" s="283">
        <v>0.23680000000000001</v>
      </c>
      <c r="W59" s="283">
        <v>0.23169999999999999</v>
      </c>
      <c r="X59" s="283">
        <v>0.25090000000000001</v>
      </c>
      <c r="Y59" s="283">
        <v>0.2319</v>
      </c>
      <c r="Z59" s="283">
        <v>0.22420000000000001</v>
      </c>
      <c r="AA59" s="283">
        <v>0.3004</v>
      </c>
      <c r="AB59" s="283">
        <v>0.25469999999999998</v>
      </c>
      <c r="AD59" s="283">
        <v>0.18609999999999999</v>
      </c>
      <c r="AE59" s="283">
        <v>0.1739</v>
      </c>
      <c r="AF59" s="283">
        <v>4.7202000000000002</v>
      </c>
      <c r="AG59" s="283">
        <v>1.1248</v>
      </c>
      <c r="AH59" s="283">
        <v>0.42470000000000002</v>
      </c>
      <c r="AJ59" s="283">
        <v>1.6704000000000001</v>
      </c>
      <c r="AK59" s="283">
        <v>1.169</v>
      </c>
      <c r="AL59" s="283">
        <v>1.2014</v>
      </c>
      <c r="AM59" s="283">
        <v>0.28910000000000002</v>
      </c>
      <c r="AN59" s="283">
        <v>0.15590000000000001</v>
      </c>
      <c r="AO59" s="283">
        <v>0.2545</v>
      </c>
      <c r="AP59" s="283">
        <v>0.25700000000000001</v>
      </c>
      <c r="AQ59" s="283">
        <v>0.36709999999999998</v>
      </c>
      <c r="AR59" s="283">
        <v>0.21940000000000001</v>
      </c>
      <c r="AS59" s="283">
        <v>0.21179999999999999</v>
      </c>
      <c r="AT59" s="283">
        <v>0.29049999999999998</v>
      </c>
      <c r="AV59" s="283">
        <v>0.1268</v>
      </c>
      <c r="AW59" s="283">
        <v>0.2485</v>
      </c>
      <c r="AX59" s="283">
        <v>7.5426000000000002</v>
      </c>
      <c r="AY59" s="283">
        <v>3.3559999999999999</v>
      </c>
      <c r="AZ59" s="283">
        <v>0.40529999999999999</v>
      </c>
      <c r="BB59" s="283">
        <v>0.73119999999999996</v>
      </c>
      <c r="BC59" s="283">
        <v>2.407</v>
      </c>
      <c r="BD59" s="283">
        <v>1.3526</v>
      </c>
      <c r="BE59" s="283">
        <v>0.56040000000000001</v>
      </c>
      <c r="BF59" s="283">
        <v>0.1953</v>
      </c>
      <c r="BG59" s="283">
        <v>0.17929999999999999</v>
      </c>
      <c r="BH59" s="283">
        <v>0.16700000000000001</v>
      </c>
      <c r="BI59" s="283">
        <v>0.4819</v>
      </c>
      <c r="BJ59" s="283">
        <v>8.3599999999999994E-2</v>
      </c>
      <c r="BK59" s="283">
        <v>0.14299999999999999</v>
      </c>
      <c r="BL59" s="283">
        <v>0.46060000000000001</v>
      </c>
      <c r="BN59" s="283">
        <v>0.19550000000000001</v>
      </c>
      <c r="BO59" s="283">
        <v>0.1913</v>
      </c>
      <c r="BQ59" s="283">
        <v>1.6162000000000001</v>
      </c>
      <c r="BR59" s="283">
        <v>1.1205000000000001</v>
      </c>
      <c r="BS59" s="283">
        <v>0.79039999999999999</v>
      </c>
      <c r="BU59" s="283">
        <v>1.752</v>
      </c>
      <c r="BV59" s="283">
        <v>1.2299</v>
      </c>
      <c r="BW59" s="283">
        <v>0.48959999999999998</v>
      </c>
      <c r="BX59" s="283">
        <v>0.44280000000000003</v>
      </c>
      <c r="BY59" s="283">
        <v>0.37180000000000002</v>
      </c>
      <c r="BZ59" s="283">
        <v>0.3029</v>
      </c>
      <c r="CA59" s="283">
        <v>0.3952</v>
      </c>
      <c r="CB59" s="283">
        <v>0.47039999999999998</v>
      </c>
      <c r="CC59" s="283">
        <v>0.31019999999999998</v>
      </c>
      <c r="CD59" s="283">
        <v>0.40510000000000002</v>
      </c>
      <c r="CE59" s="283">
        <v>0.47170000000000001</v>
      </c>
      <c r="CG59" s="283">
        <v>0.23119999999999999</v>
      </c>
      <c r="CH59" s="283">
        <v>0.3836</v>
      </c>
      <c r="CI59" s="283">
        <v>1.0680000000000001</v>
      </c>
      <c r="CJ59" s="283">
        <v>0.99680000000000002</v>
      </c>
      <c r="CK59" s="283">
        <v>0.97560000000000002</v>
      </c>
      <c r="CM59" s="283">
        <v>0.86650000000000005</v>
      </c>
      <c r="CN59" s="283">
        <v>1.0639000000000001</v>
      </c>
      <c r="CO59" s="283">
        <v>7.2610999999999999</v>
      </c>
      <c r="CP59" s="283">
        <v>6.1749000000000001</v>
      </c>
      <c r="CQ59" s="283">
        <v>5.6234000000000002</v>
      </c>
      <c r="CR59" s="283">
        <v>6.7987000000000002</v>
      </c>
      <c r="CS59" s="283">
        <v>6.1947000000000001</v>
      </c>
      <c r="CT59" s="283">
        <v>5.7640000000000002</v>
      </c>
      <c r="CU59" s="283">
        <v>6.2679999999999998</v>
      </c>
      <c r="CV59" s="283">
        <v>5.4352999999999998</v>
      </c>
      <c r="CW59" s="283">
        <v>6.1829000000000001</v>
      </c>
      <c r="CY59" s="283">
        <v>6.2729999999999997</v>
      </c>
      <c r="CZ59" s="283">
        <v>5.8114999999999997</v>
      </c>
      <c r="DA59" s="283">
        <v>1.0851</v>
      </c>
      <c r="DB59" s="283">
        <v>0.97689999999999999</v>
      </c>
      <c r="DC59" s="283">
        <v>0.99109999999999998</v>
      </c>
      <c r="DE59" s="283">
        <v>0.88759999999999994</v>
      </c>
      <c r="DF59" s="283">
        <v>0.96340000000000003</v>
      </c>
      <c r="DG59" s="283">
        <v>6.6055999999999999</v>
      </c>
      <c r="DH59" s="283">
        <v>5.3525999999999998</v>
      </c>
      <c r="DI59" s="283">
        <v>5.2081</v>
      </c>
      <c r="DJ59" s="283">
        <v>6.0876999999999999</v>
      </c>
      <c r="DK59" s="283">
        <v>5.4794</v>
      </c>
      <c r="DL59" s="283">
        <v>5.2549999999999999</v>
      </c>
      <c r="DM59" s="283">
        <v>5.7038000000000002</v>
      </c>
      <c r="DN59" s="283">
        <v>5.0374999999999996</v>
      </c>
      <c r="DO59" s="283">
        <v>5.4120999999999997</v>
      </c>
      <c r="DQ59" s="283">
        <v>5.6755000000000004</v>
      </c>
      <c r="DR59" s="283">
        <v>5.6177999999999999</v>
      </c>
      <c r="DS59" s="283">
        <v>1.0569</v>
      </c>
      <c r="DT59" s="283">
        <v>0.98450000000000004</v>
      </c>
      <c r="DU59" s="283">
        <v>0.98609999999999998</v>
      </c>
      <c r="DW59" s="283">
        <v>0.91790000000000005</v>
      </c>
      <c r="DX59" s="283">
        <v>0.97650000000000003</v>
      </c>
      <c r="DY59" s="283">
        <v>5.8936000000000002</v>
      </c>
      <c r="DZ59" s="283">
        <v>5.0936000000000003</v>
      </c>
      <c r="EA59" s="283">
        <v>4.9260000000000002</v>
      </c>
      <c r="EB59" s="283">
        <v>5.5762</v>
      </c>
      <c r="EC59" s="283">
        <v>5.1740000000000004</v>
      </c>
      <c r="ED59" s="283">
        <v>4.9957000000000003</v>
      </c>
      <c r="EE59" s="283">
        <v>5.2359</v>
      </c>
      <c r="EF59" s="283">
        <v>4.8246000000000002</v>
      </c>
      <c r="EG59" s="283">
        <v>5.1860999999999997</v>
      </c>
      <c r="EI59" s="283">
        <v>5.2561</v>
      </c>
      <c r="EJ59" s="283">
        <v>5.3108000000000004</v>
      </c>
      <c r="EL59" s="283">
        <v>1.6016999999999999</v>
      </c>
      <c r="EM59" s="283">
        <v>0.81630000000000003</v>
      </c>
      <c r="EN59" s="283">
        <v>0.9738</v>
      </c>
      <c r="EP59" s="283">
        <v>1.2793000000000001</v>
      </c>
      <c r="EQ59" s="283">
        <v>1.2507999999999999</v>
      </c>
      <c r="ER59" s="283">
        <v>0.25540000000000002</v>
      </c>
      <c r="ES59" s="283">
        <v>0.16020000000000001</v>
      </c>
      <c r="ET59" s="283">
        <v>0.20619999999999999</v>
      </c>
      <c r="EU59" s="283">
        <v>0.1595</v>
      </c>
      <c r="EV59" s="283">
        <v>0.19620000000000001</v>
      </c>
      <c r="EW59" s="283">
        <v>0.2117</v>
      </c>
      <c r="EX59" s="283">
        <v>0.18429999999999999</v>
      </c>
      <c r="EY59" s="283">
        <v>0.18149999999999999</v>
      </c>
      <c r="EZ59" s="283">
        <v>0.20749999999999999</v>
      </c>
      <c r="FB59" s="283">
        <v>0.14180000000000001</v>
      </c>
      <c r="FC59" s="283">
        <v>0.16589999999999999</v>
      </c>
      <c r="FD59" s="283">
        <v>1.9313</v>
      </c>
      <c r="FE59" s="283">
        <v>1.0028999999999999</v>
      </c>
      <c r="FF59" s="283">
        <v>0.66390000000000005</v>
      </c>
      <c r="FH59" s="283">
        <v>2.5291000000000001</v>
      </c>
      <c r="FI59" s="283">
        <v>1.1496</v>
      </c>
      <c r="FJ59" s="283">
        <v>0.25879999999999997</v>
      </c>
      <c r="FK59" s="283">
        <v>0.16819999999999999</v>
      </c>
      <c r="FL59" s="283">
        <v>0.14080000000000001</v>
      </c>
      <c r="FM59" s="283">
        <v>0.13400000000000001</v>
      </c>
      <c r="FN59" s="283">
        <v>0.16769999999999999</v>
      </c>
      <c r="FO59" s="283">
        <v>0.21210000000000001</v>
      </c>
      <c r="FP59" s="283">
        <v>0.17510000000000001</v>
      </c>
      <c r="FQ59" s="283">
        <v>0.21640000000000001</v>
      </c>
      <c r="FR59" s="283">
        <v>0.20200000000000001</v>
      </c>
      <c r="FT59" s="283">
        <v>8.5599999999999996E-2</v>
      </c>
      <c r="FU59" s="283">
        <v>0.1757</v>
      </c>
      <c r="FV59" s="283">
        <v>1.4497</v>
      </c>
      <c r="FW59" s="283">
        <v>1.4531000000000001</v>
      </c>
      <c r="FX59" s="283">
        <v>0.71389999999999998</v>
      </c>
      <c r="FZ59" s="283">
        <v>1.9596</v>
      </c>
      <c r="GA59" s="283">
        <v>1.2558</v>
      </c>
      <c r="GB59" s="283">
        <v>0.2248</v>
      </c>
      <c r="GC59" s="283">
        <v>0.31809999999999999</v>
      </c>
      <c r="GD59" s="283">
        <v>0.19570000000000001</v>
      </c>
      <c r="GE59" s="283">
        <v>0.15509999999999999</v>
      </c>
      <c r="GF59" s="283">
        <v>0.21890000000000001</v>
      </c>
      <c r="GG59" s="283">
        <v>0.27410000000000001</v>
      </c>
      <c r="GH59" s="283">
        <v>0.1125</v>
      </c>
      <c r="GI59" s="283">
        <v>0.21440000000000001</v>
      </c>
      <c r="GJ59" s="283">
        <v>0.2868</v>
      </c>
      <c r="GL59" s="283">
        <v>0.1094</v>
      </c>
      <c r="GM59" s="283">
        <v>0.22839999999999999</v>
      </c>
    </row>
    <row r="60" spans="1:195">
      <c r="A60" s="71">
        <v>45350</v>
      </c>
      <c r="B60" s="283">
        <v>13.0289</v>
      </c>
      <c r="C60" s="283">
        <v>12.8241</v>
      </c>
      <c r="D60" s="283">
        <v>12.982799999999999</v>
      </c>
      <c r="E60" s="283">
        <v>12.8291</v>
      </c>
      <c r="F60" s="283">
        <v>13.0298</v>
      </c>
      <c r="G60" s="283">
        <v>13.117100000000001</v>
      </c>
      <c r="H60" s="283">
        <v>12.8636</v>
      </c>
      <c r="I60" s="283">
        <v>10.645799999999999</v>
      </c>
      <c r="J60" s="283">
        <v>12.932399999999999</v>
      </c>
      <c r="L60" s="283">
        <v>12.945</v>
      </c>
      <c r="M60" s="283">
        <v>13.1515</v>
      </c>
      <c r="N60" s="283">
        <v>5.4893999999999998</v>
      </c>
      <c r="O60" s="283">
        <v>0.79039999999999999</v>
      </c>
      <c r="P60" s="283">
        <v>1.0693999999999999</v>
      </c>
      <c r="R60" s="283">
        <v>1.6721999999999999</v>
      </c>
      <c r="S60" s="283">
        <v>1.4307000000000001</v>
      </c>
      <c r="T60" s="283">
        <v>1.1620999999999999</v>
      </c>
      <c r="U60" s="283">
        <v>0.1888</v>
      </c>
      <c r="V60" s="283">
        <v>0.23</v>
      </c>
      <c r="W60" s="283">
        <v>0.2117</v>
      </c>
      <c r="X60" s="283">
        <v>0.2389</v>
      </c>
      <c r="Y60" s="283">
        <v>0.215</v>
      </c>
      <c r="Z60" s="283">
        <v>0.21279999999999999</v>
      </c>
      <c r="AA60" s="283">
        <v>0.29409999999999997</v>
      </c>
      <c r="AB60" s="283">
        <v>0.2356</v>
      </c>
      <c r="AD60" s="283">
        <v>0.1759</v>
      </c>
      <c r="AE60" s="283">
        <v>0.16470000000000001</v>
      </c>
      <c r="AF60" s="283">
        <v>4.7655000000000003</v>
      </c>
      <c r="AG60" s="283">
        <v>1.1324000000000001</v>
      </c>
      <c r="AH60" s="283">
        <v>0.42770000000000002</v>
      </c>
      <c r="AJ60" s="283">
        <v>1.6795</v>
      </c>
      <c r="AK60" s="283">
        <v>1.1782999999999999</v>
      </c>
      <c r="AL60" s="283">
        <v>1.1922999999999999</v>
      </c>
      <c r="AM60" s="283">
        <v>0.29249999999999998</v>
      </c>
      <c r="AN60" s="283">
        <v>0.1573</v>
      </c>
      <c r="AO60" s="283">
        <v>0.25019999999999998</v>
      </c>
      <c r="AP60" s="283">
        <v>0.25829999999999997</v>
      </c>
      <c r="AQ60" s="283">
        <v>0.36770000000000003</v>
      </c>
      <c r="AR60" s="283">
        <v>0.21920000000000001</v>
      </c>
      <c r="AS60" s="283">
        <v>0.21360000000000001</v>
      </c>
      <c r="AT60" s="283">
        <v>0.29189999999999999</v>
      </c>
      <c r="AV60" s="283">
        <v>0.12720000000000001</v>
      </c>
      <c r="AW60" s="283">
        <v>0.2477</v>
      </c>
      <c r="AX60" s="283">
        <v>7.5510000000000002</v>
      </c>
      <c r="AY60" s="283">
        <v>3.3593999999999999</v>
      </c>
      <c r="AZ60" s="283">
        <v>0.40749999999999997</v>
      </c>
      <c r="BB60" s="283">
        <v>0.73099999999999998</v>
      </c>
      <c r="BC60" s="283">
        <v>2.4213</v>
      </c>
      <c r="BD60" s="283">
        <v>1.3694</v>
      </c>
      <c r="BE60" s="283">
        <v>0.56979999999999997</v>
      </c>
      <c r="BF60" s="283">
        <v>0.1988</v>
      </c>
      <c r="BG60" s="283">
        <v>0.18140000000000001</v>
      </c>
      <c r="BH60" s="283">
        <v>0.1696</v>
      </c>
      <c r="BI60" s="283">
        <v>0.48780000000000001</v>
      </c>
      <c r="BJ60" s="283">
        <v>8.5000000000000006E-2</v>
      </c>
      <c r="BK60" s="283">
        <v>0.1449</v>
      </c>
      <c r="BL60" s="283">
        <v>0.46870000000000001</v>
      </c>
      <c r="BN60" s="283">
        <v>0.19819999999999999</v>
      </c>
      <c r="BO60" s="283">
        <v>0.19359999999999999</v>
      </c>
      <c r="BQ60" s="283">
        <v>1.6154999999999999</v>
      </c>
      <c r="BR60" s="283">
        <v>1.1284000000000001</v>
      </c>
      <c r="BS60" s="283">
        <v>0.79410000000000003</v>
      </c>
      <c r="BU60" s="283">
        <v>1.7597</v>
      </c>
      <c r="BV60" s="283">
        <v>1.2279</v>
      </c>
      <c r="BW60" s="283">
        <v>0.4834</v>
      </c>
      <c r="BX60" s="283">
        <v>0.44280000000000003</v>
      </c>
      <c r="BY60" s="283">
        <v>0.37119999999999997</v>
      </c>
      <c r="BZ60" s="283">
        <v>0.29920000000000002</v>
      </c>
      <c r="CA60" s="283">
        <v>0.39240000000000003</v>
      </c>
      <c r="CB60" s="283">
        <v>0.46750000000000003</v>
      </c>
      <c r="CC60" s="283">
        <v>0.30859999999999999</v>
      </c>
      <c r="CD60" s="283">
        <v>0.40400000000000003</v>
      </c>
      <c r="CE60" s="283">
        <v>0.46850000000000003</v>
      </c>
      <c r="CG60" s="283">
        <v>0.2296</v>
      </c>
      <c r="CH60" s="283">
        <v>0.38159999999999999</v>
      </c>
      <c r="CI60" s="283">
        <v>1.1051</v>
      </c>
      <c r="CJ60" s="283">
        <v>1.0974999999999999</v>
      </c>
      <c r="CK60" s="283">
        <v>1.3907</v>
      </c>
      <c r="CM60" s="283">
        <v>1.0680000000000001</v>
      </c>
      <c r="CN60" s="283">
        <v>0.83699999999999997</v>
      </c>
      <c r="CO60" s="283">
        <v>5.1402000000000001</v>
      </c>
      <c r="CP60" s="283">
        <v>5.5362</v>
      </c>
      <c r="CQ60" s="283">
        <v>5.1376999999999997</v>
      </c>
      <c r="CR60" s="283">
        <v>4.6515000000000004</v>
      </c>
      <c r="CS60" s="283">
        <v>5.0442</v>
      </c>
      <c r="CT60" s="283">
        <v>3.6945000000000001</v>
      </c>
      <c r="CU60" s="283">
        <v>5.2835000000000001</v>
      </c>
      <c r="CV60" s="283">
        <v>5.4459999999999997</v>
      </c>
      <c r="CW60" s="283">
        <v>4.3395000000000001</v>
      </c>
      <c r="CY60" s="283">
        <v>5.0991</v>
      </c>
      <c r="CZ60" s="283">
        <v>5.1843000000000004</v>
      </c>
      <c r="DA60" s="283">
        <v>1.0788</v>
      </c>
      <c r="DB60" s="283">
        <v>0.99229999999999996</v>
      </c>
      <c r="DC60" s="283">
        <v>1.0485</v>
      </c>
      <c r="DE60" s="283">
        <v>0.93200000000000005</v>
      </c>
      <c r="DF60" s="283">
        <v>0.98709999999999998</v>
      </c>
      <c r="DG60" s="283">
        <v>6.3670999999999998</v>
      </c>
      <c r="DH60" s="283">
        <v>5.7080000000000002</v>
      </c>
      <c r="DI60" s="283">
        <v>5.5305</v>
      </c>
      <c r="DJ60" s="283">
        <v>5.9021999999999997</v>
      </c>
      <c r="DK60" s="283">
        <v>5.7523999999999997</v>
      </c>
      <c r="DL60" s="283">
        <v>5.2744999999999997</v>
      </c>
      <c r="DM60" s="283">
        <v>5.8419999999999996</v>
      </c>
      <c r="DN60" s="283">
        <v>5.5015000000000001</v>
      </c>
      <c r="DO60" s="283">
        <v>5.6299000000000001</v>
      </c>
      <c r="DQ60" s="283">
        <v>5.9028</v>
      </c>
      <c r="DR60" s="283">
        <v>5.7035999999999998</v>
      </c>
      <c r="DS60" s="283">
        <v>1.0638000000000001</v>
      </c>
      <c r="DT60" s="283">
        <v>0.98399999999999999</v>
      </c>
      <c r="DU60" s="283">
        <v>0.99219999999999997</v>
      </c>
      <c r="DW60" s="283">
        <v>0.92259999999999998</v>
      </c>
      <c r="DX60" s="283">
        <v>0.98799999999999999</v>
      </c>
      <c r="DY60" s="283">
        <v>6.3449999999999998</v>
      </c>
      <c r="DZ60" s="283">
        <v>5.6083999999999996</v>
      </c>
      <c r="EA60" s="283">
        <v>5.4042000000000003</v>
      </c>
      <c r="EB60" s="283">
        <v>5.9642999999999997</v>
      </c>
      <c r="EC60" s="283">
        <v>5.6993999999999998</v>
      </c>
      <c r="ED60" s="283">
        <v>5.4466000000000001</v>
      </c>
      <c r="EE60" s="283">
        <v>5.7398999999999996</v>
      </c>
      <c r="EF60" s="283">
        <v>5.3606999999999996</v>
      </c>
      <c r="EG60" s="283">
        <v>5.6647999999999996</v>
      </c>
      <c r="EI60" s="283">
        <v>5.8105000000000002</v>
      </c>
      <c r="EJ60" s="283">
        <v>5.7336999999999998</v>
      </c>
      <c r="EL60" s="283">
        <v>1.5728</v>
      </c>
      <c r="EM60" s="283">
        <v>0.82579999999999998</v>
      </c>
      <c r="EN60" s="283">
        <v>0.98089999999999999</v>
      </c>
      <c r="EP60" s="283">
        <v>1.2904</v>
      </c>
      <c r="EQ60" s="283">
        <v>1.2452000000000001</v>
      </c>
      <c r="ER60" s="283">
        <v>0.24360000000000001</v>
      </c>
      <c r="ES60" s="283">
        <v>0.15920000000000001</v>
      </c>
      <c r="ET60" s="283">
        <v>0.20380000000000001</v>
      </c>
      <c r="EU60" s="283">
        <v>0.15490000000000001</v>
      </c>
      <c r="EV60" s="283">
        <v>0.1928</v>
      </c>
      <c r="EW60" s="283">
        <v>0.20780000000000001</v>
      </c>
      <c r="EX60" s="283">
        <v>0.1817</v>
      </c>
      <c r="EY60" s="283">
        <v>0.17979999999999999</v>
      </c>
      <c r="EZ60" s="283">
        <v>0.2024</v>
      </c>
      <c r="FB60" s="283">
        <v>0.13930000000000001</v>
      </c>
      <c r="FC60" s="283">
        <v>0.16250000000000001</v>
      </c>
      <c r="FD60" s="283">
        <v>1.9320999999999999</v>
      </c>
      <c r="FE60" s="283">
        <v>1.0058</v>
      </c>
      <c r="FF60" s="283">
        <v>0.66749999999999998</v>
      </c>
      <c r="FH60" s="283">
        <v>2.5381999999999998</v>
      </c>
      <c r="FI60" s="283">
        <v>1.1486000000000001</v>
      </c>
      <c r="FJ60" s="283">
        <v>0.2586</v>
      </c>
      <c r="FK60" s="283">
        <v>0.16850000000000001</v>
      </c>
      <c r="FL60" s="283">
        <v>0.1414</v>
      </c>
      <c r="FM60" s="283">
        <v>0.1338</v>
      </c>
      <c r="FN60" s="283">
        <v>0.1676</v>
      </c>
      <c r="FO60" s="283">
        <v>0.21179999999999999</v>
      </c>
      <c r="FP60" s="283">
        <v>0.17510000000000001</v>
      </c>
      <c r="FQ60" s="283">
        <v>0.217</v>
      </c>
      <c r="FR60" s="283">
        <v>0.20200000000000001</v>
      </c>
      <c r="FT60" s="283">
        <v>8.5500000000000007E-2</v>
      </c>
      <c r="FU60" s="283">
        <v>0.17580000000000001</v>
      </c>
      <c r="FV60" s="283">
        <v>1.4758</v>
      </c>
      <c r="FW60" s="283">
        <v>1.4578</v>
      </c>
      <c r="FX60" s="283">
        <v>0.7177</v>
      </c>
      <c r="FZ60" s="283">
        <v>1.9509000000000001</v>
      </c>
      <c r="GA60" s="283">
        <v>1.2562</v>
      </c>
      <c r="GB60" s="283">
        <v>0.2286</v>
      </c>
      <c r="GC60" s="283">
        <v>0.31879999999999997</v>
      </c>
      <c r="GD60" s="283">
        <v>0.1968</v>
      </c>
      <c r="GE60" s="283">
        <v>0.15490000000000001</v>
      </c>
      <c r="GF60" s="283">
        <v>0.21870000000000001</v>
      </c>
      <c r="GG60" s="283">
        <v>0.27429999999999999</v>
      </c>
      <c r="GH60" s="283">
        <v>0.113</v>
      </c>
      <c r="GI60" s="283">
        <v>0.2142</v>
      </c>
      <c r="GJ60" s="283">
        <v>0.28770000000000001</v>
      </c>
      <c r="GL60" s="283">
        <v>0.10979999999999999</v>
      </c>
      <c r="GM60" s="283">
        <v>0.22900000000000001</v>
      </c>
    </row>
    <row r="61" spans="1:195">
      <c r="A61" s="71">
        <v>45351</v>
      </c>
      <c r="B61" s="283">
        <v>13.0113</v>
      </c>
      <c r="C61" s="283">
        <v>12.8208</v>
      </c>
      <c r="D61" s="283">
        <v>12.9903</v>
      </c>
      <c r="E61" s="283">
        <v>12.809799999999999</v>
      </c>
      <c r="F61" s="283">
        <v>13.032299999999999</v>
      </c>
      <c r="G61" s="283">
        <v>13.0398</v>
      </c>
      <c r="H61" s="283">
        <v>12.8703</v>
      </c>
      <c r="I61" s="283">
        <v>10.5358</v>
      </c>
      <c r="J61" s="283">
        <v>12.9156</v>
      </c>
      <c r="L61" s="283">
        <v>12.9223</v>
      </c>
      <c r="M61" s="283">
        <v>13.1137</v>
      </c>
      <c r="N61" s="283">
        <v>5.6174999999999997</v>
      </c>
      <c r="O61" s="283">
        <v>0.79690000000000005</v>
      </c>
      <c r="P61" s="283">
        <v>1.0763</v>
      </c>
      <c r="R61" s="283">
        <v>1.6702999999999999</v>
      </c>
      <c r="S61" s="283">
        <v>1.417</v>
      </c>
      <c r="T61" s="283">
        <v>1.1407</v>
      </c>
      <c r="U61" s="283">
        <v>0.1832</v>
      </c>
      <c r="V61" s="283">
        <v>0.2215</v>
      </c>
      <c r="W61" s="283">
        <v>0.2031</v>
      </c>
      <c r="X61" s="283">
        <v>0.22989999999999999</v>
      </c>
      <c r="Y61" s="283">
        <v>0.20580000000000001</v>
      </c>
      <c r="Z61" s="283">
        <v>0.2051</v>
      </c>
      <c r="AA61" s="283">
        <v>0.28389999999999999</v>
      </c>
      <c r="AB61" s="283">
        <v>0.2266</v>
      </c>
      <c r="AD61" s="283">
        <v>0.17</v>
      </c>
      <c r="AE61" s="283">
        <v>0.15989999999999999</v>
      </c>
      <c r="AF61" s="283">
        <v>4.8182</v>
      </c>
      <c r="AG61" s="283">
        <v>1.1322000000000001</v>
      </c>
      <c r="AH61" s="283">
        <v>0.4279</v>
      </c>
      <c r="AJ61" s="283">
        <v>1.6678999999999999</v>
      </c>
      <c r="AK61" s="283">
        <v>1.1729000000000001</v>
      </c>
      <c r="AL61" s="283">
        <v>1.1686000000000001</v>
      </c>
      <c r="AM61" s="283">
        <v>0.28389999999999999</v>
      </c>
      <c r="AN61" s="283">
        <v>0.15240000000000001</v>
      </c>
      <c r="AO61" s="283">
        <v>0.24249999999999999</v>
      </c>
      <c r="AP61" s="283">
        <v>0.25080000000000002</v>
      </c>
      <c r="AQ61" s="283">
        <v>0.35610000000000003</v>
      </c>
      <c r="AR61" s="283">
        <v>0.21249999999999999</v>
      </c>
      <c r="AS61" s="283">
        <v>0.20699999999999999</v>
      </c>
      <c r="AT61" s="283">
        <v>0.28420000000000001</v>
      </c>
      <c r="AV61" s="283">
        <v>0.1241</v>
      </c>
      <c r="AW61" s="283">
        <v>0.24229999999999999</v>
      </c>
      <c r="AX61" s="283">
        <v>7.5773000000000001</v>
      </c>
      <c r="AY61" s="283">
        <v>3.3730000000000002</v>
      </c>
      <c r="AZ61" s="283">
        <v>0.40820000000000001</v>
      </c>
      <c r="BB61" s="283">
        <v>0.73280000000000001</v>
      </c>
      <c r="BC61" s="283">
        <v>2.4235000000000002</v>
      </c>
      <c r="BD61" s="283">
        <v>1.3362000000000001</v>
      </c>
      <c r="BE61" s="283">
        <v>0.55979999999999996</v>
      </c>
      <c r="BF61" s="283">
        <v>0.19500000000000001</v>
      </c>
      <c r="BG61" s="283">
        <v>0.17630000000000001</v>
      </c>
      <c r="BH61" s="283">
        <v>0.16600000000000001</v>
      </c>
      <c r="BI61" s="283">
        <v>0.47760000000000002</v>
      </c>
      <c r="BJ61" s="283">
        <v>8.2900000000000001E-2</v>
      </c>
      <c r="BK61" s="283">
        <v>0.14180000000000001</v>
      </c>
      <c r="BL61" s="283">
        <v>0.46039999999999998</v>
      </c>
      <c r="BN61" s="283">
        <v>0.19339999999999999</v>
      </c>
      <c r="BO61" s="283">
        <v>0.19</v>
      </c>
      <c r="BQ61" s="283">
        <v>1.5906</v>
      </c>
      <c r="BR61" s="283">
        <v>1.1287</v>
      </c>
      <c r="BS61" s="283">
        <v>0.79469999999999996</v>
      </c>
      <c r="BU61" s="283">
        <v>1.7735000000000001</v>
      </c>
      <c r="BV61" s="283">
        <v>1.2269000000000001</v>
      </c>
      <c r="BW61" s="283">
        <v>0.47189999999999999</v>
      </c>
      <c r="BX61" s="283">
        <v>0.44080000000000003</v>
      </c>
      <c r="BY61" s="283">
        <v>0.36859999999999998</v>
      </c>
      <c r="BZ61" s="283">
        <v>0.29670000000000002</v>
      </c>
      <c r="CA61" s="283">
        <v>0.39050000000000001</v>
      </c>
      <c r="CB61" s="283">
        <v>0.46379999999999999</v>
      </c>
      <c r="CC61" s="283">
        <v>0.30649999999999999</v>
      </c>
      <c r="CD61" s="283">
        <v>0.40229999999999999</v>
      </c>
      <c r="CE61" s="283">
        <v>0.4647</v>
      </c>
      <c r="CG61" s="283">
        <v>0.2268</v>
      </c>
      <c r="CH61" s="283">
        <v>0.37869999999999998</v>
      </c>
      <c r="CI61" s="283">
        <v>1.2229000000000001</v>
      </c>
      <c r="CJ61" s="283">
        <v>1.1148</v>
      </c>
      <c r="CK61" s="283">
        <v>1.4991000000000001</v>
      </c>
      <c r="CM61" s="283">
        <v>1.0304</v>
      </c>
      <c r="CN61" s="283">
        <v>0.81479999999999997</v>
      </c>
      <c r="CO61" s="283">
        <v>4.6818999999999997</v>
      </c>
      <c r="CP61" s="283">
        <v>4.5820999999999996</v>
      </c>
      <c r="CQ61" s="283">
        <v>4.1455000000000002</v>
      </c>
      <c r="CR61" s="283">
        <v>3.8285999999999998</v>
      </c>
      <c r="CS61" s="283">
        <v>4.1101000000000001</v>
      </c>
      <c r="CT61" s="283">
        <v>2.7652999999999999</v>
      </c>
      <c r="CU61" s="283">
        <v>4.3266</v>
      </c>
      <c r="CV61" s="283">
        <v>4.4351000000000003</v>
      </c>
      <c r="CW61" s="283">
        <v>3.6440999999999999</v>
      </c>
      <c r="CY61" s="283">
        <v>4.3044000000000002</v>
      </c>
      <c r="CZ61" s="283">
        <v>4.4722</v>
      </c>
      <c r="DA61" s="283">
        <v>1.1296999999999999</v>
      </c>
      <c r="DB61" s="283">
        <v>1.0094000000000001</v>
      </c>
      <c r="DC61" s="283">
        <v>1.0864</v>
      </c>
      <c r="DE61" s="283">
        <v>0.93210000000000004</v>
      </c>
      <c r="DF61" s="283">
        <v>0.95789999999999997</v>
      </c>
      <c r="DG61" s="283">
        <v>5.5422000000000002</v>
      </c>
      <c r="DH61" s="283">
        <v>4.8338000000000001</v>
      </c>
      <c r="DI61" s="283">
        <v>4.6360000000000001</v>
      </c>
      <c r="DJ61" s="283">
        <v>4.9059999999999997</v>
      </c>
      <c r="DK61" s="283">
        <v>4.7885999999999997</v>
      </c>
      <c r="DL61" s="283">
        <v>4.2672999999999996</v>
      </c>
      <c r="DM61" s="283">
        <v>4.8461999999999996</v>
      </c>
      <c r="DN61" s="283">
        <v>4.6055999999999999</v>
      </c>
      <c r="DO61" s="283">
        <v>4.7451999999999996</v>
      </c>
      <c r="DQ61" s="283">
        <v>4.9413</v>
      </c>
      <c r="DR61" s="283">
        <v>4.9539</v>
      </c>
      <c r="DS61" s="283">
        <v>1.0793999999999999</v>
      </c>
      <c r="DT61" s="283">
        <v>1.0032000000000001</v>
      </c>
      <c r="DU61" s="283">
        <v>1.0246</v>
      </c>
      <c r="DW61" s="283">
        <v>0.92479999999999996</v>
      </c>
      <c r="DX61" s="283">
        <v>0.98550000000000004</v>
      </c>
      <c r="DY61" s="283">
        <v>5.5129999999999999</v>
      </c>
      <c r="DZ61" s="283">
        <v>5.0358000000000001</v>
      </c>
      <c r="EA61" s="283">
        <v>4.9175000000000004</v>
      </c>
      <c r="EB61" s="283">
        <v>5.1075999999999997</v>
      </c>
      <c r="EC61" s="283">
        <v>5.0195999999999996</v>
      </c>
      <c r="ED61" s="283">
        <v>4.7995999999999999</v>
      </c>
      <c r="EE61" s="283">
        <v>4.9882</v>
      </c>
      <c r="EF61" s="283">
        <v>4.6863999999999999</v>
      </c>
      <c r="EG61" s="283">
        <v>5.0662000000000003</v>
      </c>
      <c r="EI61" s="283">
        <v>5.0677000000000003</v>
      </c>
      <c r="EJ61" s="283">
        <v>5.1406000000000001</v>
      </c>
      <c r="EL61" s="283">
        <v>1.5771999999999999</v>
      </c>
      <c r="EM61" s="283">
        <v>0.82640000000000002</v>
      </c>
      <c r="EN61" s="283">
        <v>0.98640000000000005</v>
      </c>
      <c r="EP61" s="283">
        <v>1.3033999999999999</v>
      </c>
      <c r="EQ61" s="283">
        <v>1.2426999999999999</v>
      </c>
      <c r="ER61" s="283">
        <v>0.2399</v>
      </c>
      <c r="ES61" s="283">
        <v>0.1575</v>
      </c>
      <c r="ET61" s="283">
        <v>0.20130000000000001</v>
      </c>
      <c r="EU61" s="283">
        <v>0.15210000000000001</v>
      </c>
      <c r="EV61" s="283">
        <v>0.19059999999999999</v>
      </c>
      <c r="EW61" s="283">
        <v>0.2041</v>
      </c>
      <c r="EX61" s="283">
        <v>0.1794</v>
      </c>
      <c r="EY61" s="283">
        <v>0.17849999999999999</v>
      </c>
      <c r="EZ61" s="283">
        <v>0.1986</v>
      </c>
      <c r="FB61" s="283">
        <v>0.13700000000000001</v>
      </c>
      <c r="FC61" s="283">
        <v>0.1598</v>
      </c>
      <c r="FD61" s="283">
        <v>1.8955</v>
      </c>
      <c r="FE61" s="283">
        <v>1.0019</v>
      </c>
      <c r="FF61" s="283">
        <v>0.66610000000000003</v>
      </c>
      <c r="FH61" s="283">
        <v>2.5337999999999998</v>
      </c>
      <c r="FI61" s="283">
        <v>1.1496</v>
      </c>
      <c r="FJ61" s="283">
        <v>0.25240000000000001</v>
      </c>
      <c r="FK61" s="283">
        <v>0.16800000000000001</v>
      </c>
      <c r="FL61" s="283">
        <v>0.14050000000000001</v>
      </c>
      <c r="FM61" s="283">
        <v>0.13320000000000001</v>
      </c>
      <c r="FN61" s="283">
        <v>0.16769999999999999</v>
      </c>
      <c r="FO61" s="283">
        <v>0.2109</v>
      </c>
      <c r="FP61" s="283">
        <v>0.1749</v>
      </c>
      <c r="FQ61" s="283">
        <v>0.216</v>
      </c>
      <c r="FR61" s="283">
        <v>0.2011</v>
      </c>
      <c r="FT61" s="283">
        <v>8.5300000000000001E-2</v>
      </c>
      <c r="FU61" s="283">
        <v>0.1749</v>
      </c>
      <c r="FV61" s="283">
        <v>1.4287000000000001</v>
      </c>
      <c r="FW61" s="283">
        <v>1.4576</v>
      </c>
      <c r="FX61" s="283">
        <v>0.71779999999999999</v>
      </c>
      <c r="FZ61" s="283">
        <v>1.9682999999999999</v>
      </c>
      <c r="GA61" s="283">
        <v>1.2554000000000001</v>
      </c>
      <c r="GB61" s="283">
        <v>0.221</v>
      </c>
      <c r="GC61" s="283">
        <v>0.31819999999999998</v>
      </c>
      <c r="GD61" s="283">
        <v>0.19650000000000001</v>
      </c>
      <c r="GE61" s="283">
        <v>0.1547</v>
      </c>
      <c r="GF61" s="283">
        <v>0.21829999999999999</v>
      </c>
      <c r="GG61" s="283">
        <v>0.2737</v>
      </c>
      <c r="GH61" s="283">
        <v>0.11260000000000001</v>
      </c>
      <c r="GI61" s="283">
        <v>0.21379999999999999</v>
      </c>
      <c r="GJ61" s="283">
        <v>0.28689999999999999</v>
      </c>
      <c r="GL61" s="283">
        <v>0.1086</v>
      </c>
      <c r="GM61" s="283">
        <v>0.22850000000000001</v>
      </c>
    </row>
    <row r="62" spans="1:195">
      <c r="A62" s="71">
        <v>45352</v>
      </c>
      <c r="B62" s="283">
        <v>13.0214</v>
      </c>
      <c r="C62" s="283">
        <v>12.835000000000001</v>
      </c>
      <c r="D62" s="283">
        <v>12.9945</v>
      </c>
      <c r="E62" s="283">
        <v>12.818199999999999</v>
      </c>
      <c r="F62" s="283">
        <v>13.035600000000001</v>
      </c>
      <c r="G62" s="283">
        <v>12.9954</v>
      </c>
      <c r="H62" s="283">
        <v>12.8955</v>
      </c>
      <c r="I62" s="283">
        <v>10.6114</v>
      </c>
      <c r="J62" s="283">
        <v>12.934100000000001</v>
      </c>
      <c r="L62" s="283">
        <v>12.9282</v>
      </c>
      <c r="M62" s="283">
        <v>13.1213</v>
      </c>
      <c r="N62" s="283">
        <v>5.6322000000000001</v>
      </c>
      <c r="O62" s="283">
        <v>0.80030000000000001</v>
      </c>
      <c r="P62" s="283">
        <v>1.0638000000000001</v>
      </c>
      <c r="R62" s="283">
        <v>1.6684000000000001</v>
      </c>
      <c r="S62" s="283">
        <v>1.4194</v>
      </c>
      <c r="T62" s="283">
        <v>1.1495</v>
      </c>
      <c r="U62" s="283">
        <v>0.18410000000000001</v>
      </c>
      <c r="V62" s="283">
        <v>0.22170000000000001</v>
      </c>
      <c r="W62" s="283">
        <v>0.2041</v>
      </c>
      <c r="X62" s="283">
        <v>0.23</v>
      </c>
      <c r="Y62" s="283">
        <v>0.2084</v>
      </c>
      <c r="Z62" s="283">
        <v>0.20519999999999999</v>
      </c>
      <c r="AA62" s="283">
        <v>0.28239999999999998</v>
      </c>
      <c r="AB62" s="283">
        <v>0.22689999999999999</v>
      </c>
      <c r="AD62" s="283">
        <v>0.16930000000000001</v>
      </c>
      <c r="AE62" s="283">
        <v>0.1598</v>
      </c>
      <c r="AF62" s="283">
        <v>4.8121</v>
      </c>
      <c r="AG62" s="283">
        <v>1.1303000000000001</v>
      </c>
      <c r="AH62" s="283">
        <v>0.42659999999999998</v>
      </c>
      <c r="AJ62" s="283">
        <v>1.6591</v>
      </c>
      <c r="AK62" s="283">
        <v>1.1725000000000001</v>
      </c>
      <c r="AL62" s="283">
        <v>1.1679999999999999</v>
      </c>
      <c r="AM62" s="283">
        <v>0.28210000000000002</v>
      </c>
      <c r="AN62" s="283">
        <v>0.1517</v>
      </c>
      <c r="AO62" s="283">
        <v>0.2427</v>
      </c>
      <c r="AP62" s="283">
        <v>0.24959999999999999</v>
      </c>
      <c r="AQ62" s="283">
        <v>0.35549999999999998</v>
      </c>
      <c r="AR62" s="283">
        <v>0.21149999999999999</v>
      </c>
      <c r="AS62" s="283">
        <v>0.20549999999999999</v>
      </c>
      <c r="AT62" s="283">
        <v>0.28320000000000001</v>
      </c>
      <c r="AV62" s="283">
        <v>0.1239</v>
      </c>
      <c r="AW62" s="283">
        <v>0.24149999999999999</v>
      </c>
      <c r="AX62" s="283">
        <v>7.5168999999999997</v>
      </c>
      <c r="AY62" s="283">
        <v>3.3734000000000002</v>
      </c>
      <c r="AZ62" s="283">
        <v>0.40860000000000002</v>
      </c>
      <c r="BB62" s="283">
        <v>0.73209999999999997</v>
      </c>
      <c r="BC62" s="283">
        <v>2.4239000000000002</v>
      </c>
      <c r="BD62" s="283">
        <v>1.3188</v>
      </c>
      <c r="BE62" s="283">
        <v>0.55469999999999997</v>
      </c>
      <c r="BF62" s="283">
        <v>0.19320000000000001</v>
      </c>
      <c r="BG62" s="283">
        <v>0.1754</v>
      </c>
      <c r="BH62" s="283">
        <v>0.16439999999999999</v>
      </c>
      <c r="BI62" s="283">
        <v>0.4728</v>
      </c>
      <c r="BJ62" s="283">
        <v>8.2000000000000003E-2</v>
      </c>
      <c r="BK62" s="283">
        <v>0.14030000000000001</v>
      </c>
      <c r="BL62" s="283">
        <v>0.45700000000000002</v>
      </c>
      <c r="BN62" s="283">
        <v>0.19170000000000001</v>
      </c>
      <c r="BO62" s="283">
        <v>0.1885</v>
      </c>
      <c r="BQ62" s="283">
        <v>1.5993999999999999</v>
      </c>
      <c r="BR62" s="283">
        <v>1.1335999999999999</v>
      </c>
      <c r="BS62" s="283">
        <v>0.79369999999999996</v>
      </c>
      <c r="BU62" s="283">
        <v>1.7797000000000001</v>
      </c>
      <c r="BV62" s="283">
        <v>1.2265999999999999</v>
      </c>
      <c r="BW62" s="283">
        <v>0.47260000000000002</v>
      </c>
      <c r="BX62" s="283">
        <v>0.44080000000000003</v>
      </c>
      <c r="BY62" s="283">
        <v>0.36820000000000003</v>
      </c>
      <c r="BZ62" s="283">
        <v>0.29549999999999998</v>
      </c>
      <c r="CA62" s="283">
        <v>0.38879999999999998</v>
      </c>
      <c r="CB62" s="283">
        <v>0.46389999999999998</v>
      </c>
      <c r="CC62" s="283">
        <v>0.30570000000000003</v>
      </c>
      <c r="CD62" s="283">
        <v>0.40200000000000002</v>
      </c>
      <c r="CE62" s="283">
        <v>0.46260000000000001</v>
      </c>
      <c r="CG62" s="283">
        <v>0.22589999999999999</v>
      </c>
      <c r="CH62" s="283">
        <v>0.37719999999999998</v>
      </c>
      <c r="CI62" s="283">
        <v>1.1866000000000001</v>
      </c>
      <c r="CJ62" s="283">
        <v>1.0703</v>
      </c>
      <c r="CK62" s="283">
        <v>1.2685</v>
      </c>
      <c r="CM62" s="283">
        <v>0.95820000000000005</v>
      </c>
      <c r="CN62" s="283">
        <v>0.89400000000000002</v>
      </c>
      <c r="CO62" s="283">
        <v>5.1120000000000001</v>
      </c>
      <c r="CP62" s="283">
        <v>4.6542000000000003</v>
      </c>
      <c r="CQ62" s="283">
        <v>4.1760999999999999</v>
      </c>
      <c r="CR62" s="283">
        <v>4.3080999999999996</v>
      </c>
      <c r="CS62" s="283">
        <v>4.3483000000000001</v>
      </c>
      <c r="CT62" s="283">
        <v>3.2923</v>
      </c>
      <c r="CU62" s="283">
        <v>4.4321000000000002</v>
      </c>
      <c r="CV62" s="283">
        <v>4.3022</v>
      </c>
      <c r="CW62" s="283">
        <v>4.0274999999999999</v>
      </c>
      <c r="CY62" s="283">
        <v>4.4897</v>
      </c>
      <c r="CZ62" s="283">
        <v>4.5049000000000001</v>
      </c>
      <c r="DA62" s="283">
        <v>1.1347</v>
      </c>
      <c r="DB62" s="283">
        <v>1.0016</v>
      </c>
      <c r="DC62" s="283">
        <v>1.0587</v>
      </c>
      <c r="DE62" s="283">
        <v>0.91020000000000001</v>
      </c>
      <c r="DF62" s="283">
        <v>0.95279999999999998</v>
      </c>
      <c r="DG62" s="283">
        <v>5.5021000000000004</v>
      </c>
      <c r="DH62" s="283">
        <v>4.5880000000000001</v>
      </c>
      <c r="DI62" s="283">
        <v>4.4146999999999998</v>
      </c>
      <c r="DJ62" s="283">
        <v>4.8487999999999998</v>
      </c>
      <c r="DK62" s="283">
        <v>4.5808999999999997</v>
      </c>
      <c r="DL62" s="283">
        <v>4.1696999999999997</v>
      </c>
      <c r="DM62" s="283">
        <v>4.6624999999999996</v>
      </c>
      <c r="DN62" s="283">
        <v>4.3032000000000004</v>
      </c>
      <c r="DO62" s="283">
        <v>4.5458999999999996</v>
      </c>
      <c r="DQ62" s="283">
        <v>4.7276999999999996</v>
      </c>
      <c r="DR62" s="283">
        <v>4.7713000000000001</v>
      </c>
      <c r="DS62" s="283">
        <v>1.0831</v>
      </c>
      <c r="DT62" s="283">
        <v>1.0086999999999999</v>
      </c>
      <c r="DU62" s="283">
        <v>1.0146999999999999</v>
      </c>
      <c r="DW62" s="283">
        <v>0.91959999999999997</v>
      </c>
      <c r="DX62" s="283">
        <v>0.97989999999999999</v>
      </c>
      <c r="DY62" s="283">
        <v>5.2488000000000001</v>
      </c>
      <c r="DZ62" s="283">
        <v>4.7259000000000002</v>
      </c>
      <c r="EA62" s="283">
        <v>4.5838999999999999</v>
      </c>
      <c r="EB62" s="283">
        <v>4.8461999999999996</v>
      </c>
      <c r="EC62" s="283">
        <v>4.6849999999999996</v>
      </c>
      <c r="ED62" s="283">
        <v>4.5172999999999996</v>
      </c>
      <c r="EE62" s="283">
        <v>4.6669999999999998</v>
      </c>
      <c r="EF62" s="283">
        <v>4.3552999999999997</v>
      </c>
      <c r="EG62" s="283">
        <v>4.7767999999999997</v>
      </c>
      <c r="EI62" s="283">
        <v>4.7361000000000004</v>
      </c>
      <c r="EJ62" s="283">
        <v>4.8746999999999998</v>
      </c>
      <c r="EL62" s="283">
        <v>1.5993999999999999</v>
      </c>
      <c r="EM62" s="283">
        <v>0.83530000000000004</v>
      </c>
      <c r="EN62" s="283">
        <v>0.99129999999999996</v>
      </c>
      <c r="EP62" s="283">
        <v>1.3058000000000001</v>
      </c>
      <c r="EQ62" s="283">
        <v>1.2396</v>
      </c>
      <c r="ER62" s="283">
        <v>0.2417</v>
      </c>
      <c r="ES62" s="283">
        <v>0.15820000000000001</v>
      </c>
      <c r="ET62" s="283">
        <v>0.20130000000000001</v>
      </c>
      <c r="EU62" s="283">
        <v>0.15110000000000001</v>
      </c>
      <c r="EV62" s="283">
        <v>0.18940000000000001</v>
      </c>
      <c r="EW62" s="283">
        <v>0.2031</v>
      </c>
      <c r="EX62" s="283">
        <v>0.17860000000000001</v>
      </c>
      <c r="EY62" s="283">
        <v>0.1779</v>
      </c>
      <c r="EZ62" s="283">
        <v>0.1963</v>
      </c>
      <c r="FB62" s="283">
        <v>0.1363</v>
      </c>
      <c r="FC62" s="283">
        <v>0.1583</v>
      </c>
      <c r="FD62" s="283">
        <v>1.9015</v>
      </c>
      <c r="FE62" s="283">
        <v>1.0024</v>
      </c>
      <c r="FF62" s="283">
        <v>0.66359999999999997</v>
      </c>
      <c r="FH62" s="283">
        <v>2.5337000000000001</v>
      </c>
      <c r="FI62" s="283">
        <v>1.1498999999999999</v>
      </c>
      <c r="FJ62" s="283">
        <v>0.25259999999999999</v>
      </c>
      <c r="FK62" s="283">
        <v>0.16739999999999999</v>
      </c>
      <c r="FL62" s="283">
        <v>0.1406</v>
      </c>
      <c r="FM62" s="283">
        <v>0.1328</v>
      </c>
      <c r="FN62" s="283">
        <v>0.16700000000000001</v>
      </c>
      <c r="FO62" s="283">
        <v>0.21179999999999999</v>
      </c>
      <c r="FP62" s="283">
        <v>0.1744</v>
      </c>
      <c r="FQ62" s="283">
        <v>0.2162</v>
      </c>
      <c r="FR62" s="283">
        <v>0.20119999999999999</v>
      </c>
      <c r="FT62" s="283">
        <v>8.5300000000000001E-2</v>
      </c>
      <c r="FU62" s="283">
        <v>0.17499999999999999</v>
      </c>
      <c r="FV62" s="283">
        <v>1.4258999999999999</v>
      </c>
      <c r="FW62" s="283">
        <v>1.4603999999999999</v>
      </c>
      <c r="FX62" s="283">
        <v>0.71440000000000003</v>
      </c>
      <c r="FZ62" s="283">
        <v>1.9804999999999999</v>
      </c>
      <c r="GA62" s="283">
        <v>1.2566999999999999</v>
      </c>
      <c r="GB62" s="283">
        <v>0.22</v>
      </c>
      <c r="GC62" s="283">
        <v>0.31790000000000002</v>
      </c>
      <c r="GD62" s="283">
        <v>0.19589999999999999</v>
      </c>
      <c r="GE62" s="283">
        <v>0.15429999999999999</v>
      </c>
      <c r="GF62" s="283">
        <v>0.2177</v>
      </c>
      <c r="GG62" s="283">
        <v>0.2742</v>
      </c>
      <c r="GH62" s="283">
        <v>0.11269999999999999</v>
      </c>
      <c r="GI62" s="283">
        <v>0.21390000000000001</v>
      </c>
      <c r="GJ62" s="283">
        <v>0.28639999999999999</v>
      </c>
      <c r="GL62" s="283">
        <v>0.108</v>
      </c>
      <c r="GM62" s="283">
        <v>0.22789999999999999</v>
      </c>
    </row>
    <row r="63" spans="1:195">
      <c r="A63" s="71">
        <v>45353</v>
      </c>
      <c r="B63" s="283">
        <v>13.0793</v>
      </c>
      <c r="C63" s="283">
        <v>12.8904</v>
      </c>
      <c r="D63" s="283">
        <v>13.0776</v>
      </c>
      <c r="E63" s="283">
        <v>12.8652</v>
      </c>
      <c r="F63" s="283">
        <v>13.092700000000001</v>
      </c>
      <c r="G63" s="283">
        <v>12.966799999999999</v>
      </c>
      <c r="H63" s="283">
        <v>12.971</v>
      </c>
      <c r="I63" s="283">
        <v>10.6693</v>
      </c>
      <c r="J63" s="283">
        <v>12.9878</v>
      </c>
      <c r="L63" s="283">
        <v>12.976900000000001</v>
      </c>
      <c r="M63" s="283">
        <v>13.1624</v>
      </c>
      <c r="N63" s="283">
        <v>5.5609000000000002</v>
      </c>
      <c r="O63" s="283">
        <v>0.80030000000000001</v>
      </c>
      <c r="P63" s="283">
        <v>1.0496000000000001</v>
      </c>
      <c r="R63" s="283">
        <v>1.6855</v>
      </c>
      <c r="S63" s="283">
        <v>1.4274</v>
      </c>
      <c r="T63" s="283">
        <v>1.1802999999999999</v>
      </c>
      <c r="U63" s="283">
        <v>0.18959999999999999</v>
      </c>
      <c r="V63" s="283">
        <v>0.22770000000000001</v>
      </c>
      <c r="W63" s="283">
        <v>0.21229999999999999</v>
      </c>
      <c r="X63" s="283">
        <v>0.23699999999999999</v>
      </c>
      <c r="Y63" s="283">
        <v>0.217</v>
      </c>
      <c r="Z63" s="283">
        <v>0.21129999999999999</v>
      </c>
      <c r="AA63" s="283">
        <v>0.28849999999999998</v>
      </c>
      <c r="AB63" s="283">
        <v>0.23219999999999999</v>
      </c>
      <c r="AD63" s="283">
        <v>0.17119999999999999</v>
      </c>
      <c r="AE63" s="283">
        <v>0.16259999999999999</v>
      </c>
      <c r="AF63" s="283">
        <v>4.7770000000000001</v>
      </c>
      <c r="AG63" s="283">
        <v>1.1265000000000001</v>
      </c>
      <c r="AH63" s="283">
        <v>0.42420000000000002</v>
      </c>
      <c r="AJ63" s="283">
        <v>1.6551</v>
      </c>
      <c r="AK63" s="283">
        <v>1.1705000000000001</v>
      </c>
      <c r="AL63" s="283">
        <v>1.1840999999999999</v>
      </c>
      <c r="AM63" s="283">
        <v>0.28539999999999999</v>
      </c>
      <c r="AN63" s="283">
        <v>0.154</v>
      </c>
      <c r="AO63" s="283">
        <v>0.24790000000000001</v>
      </c>
      <c r="AP63" s="283">
        <v>0.25330000000000003</v>
      </c>
      <c r="AQ63" s="283">
        <v>0.3629</v>
      </c>
      <c r="AR63" s="283">
        <v>0.21529999999999999</v>
      </c>
      <c r="AS63" s="283">
        <v>0.20810000000000001</v>
      </c>
      <c r="AT63" s="283">
        <v>0.28720000000000001</v>
      </c>
      <c r="AV63" s="283">
        <v>0.12570000000000001</v>
      </c>
      <c r="AW63" s="283">
        <v>0.24529999999999999</v>
      </c>
      <c r="AX63" s="283">
        <v>7.5202999999999998</v>
      </c>
      <c r="AY63" s="283">
        <v>3.3673000000000002</v>
      </c>
      <c r="AZ63" s="283">
        <v>0.40749999999999997</v>
      </c>
      <c r="BB63" s="283">
        <v>0.73150000000000004</v>
      </c>
      <c r="BC63" s="283">
        <v>2.4241000000000001</v>
      </c>
      <c r="BD63" s="283">
        <v>1.3322000000000001</v>
      </c>
      <c r="BE63" s="283">
        <v>0.55630000000000002</v>
      </c>
      <c r="BF63" s="283">
        <v>0.19420000000000001</v>
      </c>
      <c r="BG63" s="283">
        <v>0.1772</v>
      </c>
      <c r="BH63" s="283">
        <v>0.16520000000000001</v>
      </c>
      <c r="BI63" s="283">
        <v>0.47670000000000001</v>
      </c>
      <c r="BJ63" s="283">
        <v>8.2299999999999998E-2</v>
      </c>
      <c r="BK63" s="283">
        <v>0.14080000000000001</v>
      </c>
      <c r="BL63" s="283">
        <v>0.45989999999999998</v>
      </c>
      <c r="BN63" s="283">
        <v>0.19239999999999999</v>
      </c>
      <c r="BO63" s="283">
        <v>0.18970000000000001</v>
      </c>
      <c r="BQ63" s="283">
        <v>1.6183000000000001</v>
      </c>
      <c r="BR63" s="283">
        <v>1.1333</v>
      </c>
      <c r="BS63" s="283">
        <v>0.7964</v>
      </c>
      <c r="BU63" s="283">
        <v>1.7751999999999999</v>
      </c>
      <c r="BV63" s="283">
        <v>1.2282999999999999</v>
      </c>
      <c r="BW63" s="283">
        <v>0.47710000000000002</v>
      </c>
      <c r="BX63" s="283">
        <v>0.4415</v>
      </c>
      <c r="BY63" s="283">
        <v>0.36959999999999998</v>
      </c>
      <c r="BZ63" s="283">
        <v>0.29480000000000001</v>
      </c>
      <c r="CA63" s="283">
        <v>0.3896</v>
      </c>
      <c r="CB63" s="283">
        <v>0.4642</v>
      </c>
      <c r="CC63" s="283">
        <v>0.3054</v>
      </c>
      <c r="CD63" s="283">
        <v>0.40129999999999999</v>
      </c>
      <c r="CE63" s="283">
        <v>0.46260000000000001</v>
      </c>
      <c r="CG63" s="283">
        <v>0.2261</v>
      </c>
      <c r="CH63" s="283">
        <v>0.37659999999999999</v>
      </c>
      <c r="CI63" s="283">
        <v>1.0727</v>
      </c>
      <c r="CJ63" s="283">
        <v>1.0041</v>
      </c>
      <c r="CK63" s="283">
        <v>1.024</v>
      </c>
      <c r="CM63" s="283">
        <v>0.91679999999999995</v>
      </c>
      <c r="CN63" s="283">
        <v>1.0032000000000001</v>
      </c>
      <c r="CO63" s="283">
        <v>6.1654</v>
      </c>
      <c r="CP63" s="283">
        <v>5.4066999999999998</v>
      </c>
      <c r="CQ63" s="283">
        <v>4.9131</v>
      </c>
      <c r="CR63" s="283">
        <v>5.7473000000000001</v>
      </c>
      <c r="CS63" s="283">
        <v>5.3845000000000001</v>
      </c>
      <c r="CT63" s="283">
        <v>4.798</v>
      </c>
      <c r="CU63" s="283">
        <v>5.3715999999999999</v>
      </c>
      <c r="CV63" s="283">
        <v>4.8352000000000004</v>
      </c>
      <c r="CW63" s="283">
        <v>5.1444000000000001</v>
      </c>
      <c r="CY63" s="283">
        <v>5.2737999999999996</v>
      </c>
      <c r="CZ63" s="283">
        <v>5.1280000000000001</v>
      </c>
      <c r="DA63" s="283">
        <v>1.0968</v>
      </c>
      <c r="DB63" s="283">
        <v>0.9839</v>
      </c>
      <c r="DC63" s="283">
        <v>0.99039999999999995</v>
      </c>
      <c r="DE63" s="283">
        <v>0.90129999999999999</v>
      </c>
      <c r="DF63" s="283">
        <v>0.96289999999999998</v>
      </c>
      <c r="DG63" s="283">
        <v>5.9481000000000002</v>
      </c>
      <c r="DH63" s="283">
        <v>4.8692000000000002</v>
      </c>
      <c r="DI63" s="283">
        <v>4.7248999999999999</v>
      </c>
      <c r="DJ63" s="283">
        <v>5.423</v>
      </c>
      <c r="DK63" s="283">
        <v>4.9485999999999999</v>
      </c>
      <c r="DL63" s="283">
        <v>4.7706999999999997</v>
      </c>
      <c r="DM63" s="283">
        <v>5.1079999999999997</v>
      </c>
      <c r="DN63" s="283">
        <v>4.5843999999999996</v>
      </c>
      <c r="DO63" s="283">
        <v>4.9332000000000003</v>
      </c>
      <c r="DQ63" s="283">
        <v>5.0862999999999996</v>
      </c>
      <c r="DR63" s="283">
        <v>5.1231999999999998</v>
      </c>
      <c r="DS63" s="283">
        <v>1.0697000000000001</v>
      </c>
      <c r="DT63" s="283">
        <v>0.99860000000000004</v>
      </c>
      <c r="DU63" s="283">
        <v>0.98450000000000004</v>
      </c>
      <c r="DW63" s="283">
        <v>0.91910000000000003</v>
      </c>
      <c r="DX63" s="283">
        <v>0.98129999999999995</v>
      </c>
      <c r="DY63" s="283">
        <v>5.4432999999999998</v>
      </c>
      <c r="DZ63" s="283">
        <v>4.7941000000000003</v>
      </c>
      <c r="EA63" s="283">
        <v>4.6435000000000004</v>
      </c>
      <c r="EB63" s="283">
        <v>5.0884999999999998</v>
      </c>
      <c r="EC63" s="283">
        <v>4.8007999999999997</v>
      </c>
      <c r="ED63" s="283">
        <v>4.7167000000000003</v>
      </c>
      <c r="EE63" s="283">
        <v>4.8190999999999997</v>
      </c>
      <c r="EF63" s="283">
        <v>4.4656000000000002</v>
      </c>
      <c r="EG63" s="283">
        <v>4.9157000000000002</v>
      </c>
      <c r="EI63" s="283">
        <v>4.8586</v>
      </c>
      <c r="EJ63" s="283">
        <v>5.0095000000000001</v>
      </c>
      <c r="EL63" s="283">
        <v>1.6412</v>
      </c>
      <c r="EM63" s="283">
        <v>0.84160000000000001</v>
      </c>
      <c r="EN63" s="283">
        <v>0.99399999999999999</v>
      </c>
      <c r="EP63" s="283">
        <v>1.3160000000000001</v>
      </c>
      <c r="EQ63" s="283">
        <v>1.2439</v>
      </c>
      <c r="ER63" s="283">
        <v>0.24629999999999999</v>
      </c>
      <c r="ES63" s="283">
        <v>0.15909999999999999</v>
      </c>
      <c r="ET63" s="283">
        <v>0.20230000000000001</v>
      </c>
      <c r="EU63" s="283">
        <v>0.15010000000000001</v>
      </c>
      <c r="EV63" s="283">
        <v>0.189</v>
      </c>
      <c r="EW63" s="283">
        <v>0.20349999999999999</v>
      </c>
      <c r="EX63" s="283">
        <v>0.17799999999999999</v>
      </c>
      <c r="EY63" s="283">
        <v>0.17799999999999999</v>
      </c>
      <c r="EZ63" s="283">
        <v>0.19489999999999999</v>
      </c>
      <c r="FB63" s="283">
        <v>0.13519999999999999</v>
      </c>
      <c r="FC63" s="283">
        <v>0.15670000000000001</v>
      </c>
      <c r="FD63" s="283">
        <v>1.9238</v>
      </c>
      <c r="FE63" s="283">
        <v>0.998</v>
      </c>
      <c r="FF63" s="283">
        <v>0.66390000000000005</v>
      </c>
      <c r="FH63" s="283">
        <v>2.5192000000000001</v>
      </c>
      <c r="FI63" s="283">
        <v>1.1543000000000001</v>
      </c>
      <c r="FJ63" s="283">
        <v>0.25530000000000003</v>
      </c>
      <c r="FK63" s="283">
        <v>0.1678</v>
      </c>
      <c r="FL63" s="283">
        <v>0.14099999999999999</v>
      </c>
      <c r="FM63" s="283">
        <v>0.13270000000000001</v>
      </c>
      <c r="FN63" s="283">
        <v>0.1681</v>
      </c>
      <c r="FO63" s="283">
        <v>0.21240000000000001</v>
      </c>
      <c r="FP63" s="283">
        <v>0.17480000000000001</v>
      </c>
      <c r="FQ63" s="283">
        <v>0.21590000000000001</v>
      </c>
      <c r="FR63" s="283">
        <v>0.2024</v>
      </c>
      <c r="FT63" s="283">
        <v>8.5699999999999998E-2</v>
      </c>
      <c r="FU63" s="283">
        <v>0.17530000000000001</v>
      </c>
      <c r="FV63" s="283">
        <v>1.4213</v>
      </c>
      <c r="FW63" s="283">
        <v>1.4553</v>
      </c>
      <c r="FX63" s="283">
        <v>0.71789999999999998</v>
      </c>
      <c r="FZ63" s="283">
        <v>1.9550000000000001</v>
      </c>
      <c r="GA63" s="283">
        <v>1.2554000000000001</v>
      </c>
      <c r="GB63" s="283">
        <v>0.21970000000000001</v>
      </c>
      <c r="GC63" s="283">
        <v>0.31769999999999998</v>
      </c>
      <c r="GD63" s="283">
        <v>0.1966</v>
      </c>
      <c r="GE63" s="283">
        <v>0.15459999999999999</v>
      </c>
      <c r="GF63" s="283">
        <v>0.21829999999999999</v>
      </c>
      <c r="GG63" s="283">
        <v>0.27379999999999999</v>
      </c>
      <c r="GH63" s="283">
        <v>0.11269999999999999</v>
      </c>
      <c r="GI63" s="283">
        <v>0.21310000000000001</v>
      </c>
      <c r="GJ63" s="283">
        <v>0.28689999999999999</v>
      </c>
      <c r="GL63" s="283">
        <v>0.109</v>
      </c>
      <c r="GM63" s="283">
        <v>0.22850000000000001</v>
      </c>
    </row>
    <row r="64" spans="1:195">
      <c r="A64" s="71">
        <v>45354</v>
      </c>
      <c r="B64" s="283">
        <v>13.065899999999999</v>
      </c>
      <c r="C64" s="283">
        <v>12.8787</v>
      </c>
      <c r="D64" s="283">
        <v>13.0314</v>
      </c>
      <c r="E64" s="283">
        <v>12.858499999999999</v>
      </c>
      <c r="F64" s="283">
        <v>13.106999999999999</v>
      </c>
      <c r="G64" s="283">
        <v>12.934100000000001</v>
      </c>
      <c r="H64" s="283">
        <v>12.924799999999999</v>
      </c>
      <c r="I64" s="283">
        <v>10.676</v>
      </c>
      <c r="J64" s="283">
        <v>12.974399999999999</v>
      </c>
      <c r="L64" s="283">
        <v>12.9794</v>
      </c>
      <c r="M64" s="283">
        <v>13.1616</v>
      </c>
      <c r="N64" s="283">
        <v>5.5945999999999998</v>
      </c>
      <c r="O64" s="283">
        <v>0.80579999999999996</v>
      </c>
      <c r="P64" s="283">
        <v>1.0424</v>
      </c>
      <c r="R64" s="283">
        <v>1.6856</v>
      </c>
      <c r="S64" s="283">
        <v>1.4274</v>
      </c>
      <c r="T64" s="283">
        <v>1.2326999999999999</v>
      </c>
      <c r="U64" s="283">
        <v>0.1988</v>
      </c>
      <c r="V64" s="283">
        <v>0.23810000000000001</v>
      </c>
      <c r="W64" s="283">
        <v>0.2203</v>
      </c>
      <c r="X64" s="283">
        <v>0.2467</v>
      </c>
      <c r="Y64" s="283">
        <v>0.22839999999999999</v>
      </c>
      <c r="Z64" s="283">
        <v>0.22120000000000001</v>
      </c>
      <c r="AA64" s="283">
        <v>0.29920000000000002</v>
      </c>
      <c r="AB64" s="283">
        <v>0.2397</v>
      </c>
      <c r="AD64" s="283">
        <v>0.17749999999999999</v>
      </c>
      <c r="AE64" s="283">
        <v>0.16789999999999999</v>
      </c>
      <c r="AF64" s="283">
        <v>4.7632000000000003</v>
      </c>
      <c r="AG64" s="283">
        <v>1.1215999999999999</v>
      </c>
      <c r="AH64" s="283">
        <v>0.42309999999999998</v>
      </c>
      <c r="AJ64" s="283">
        <v>1.6516999999999999</v>
      </c>
      <c r="AK64" s="283">
        <v>1.1729000000000001</v>
      </c>
      <c r="AL64" s="283">
        <v>1.2249000000000001</v>
      </c>
      <c r="AM64" s="283">
        <v>0.29459999999999997</v>
      </c>
      <c r="AN64" s="283">
        <v>0.16009999999999999</v>
      </c>
      <c r="AO64" s="283">
        <v>0.25719999999999998</v>
      </c>
      <c r="AP64" s="283">
        <v>0.26269999999999999</v>
      </c>
      <c r="AQ64" s="283">
        <v>0.3785</v>
      </c>
      <c r="AR64" s="283">
        <v>0.22420000000000001</v>
      </c>
      <c r="AS64" s="283">
        <v>0.21540000000000001</v>
      </c>
      <c r="AT64" s="283">
        <v>0.2964</v>
      </c>
      <c r="AV64" s="283">
        <v>0.13039999999999999</v>
      </c>
      <c r="AW64" s="283">
        <v>0.25269999999999998</v>
      </c>
      <c r="AX64" s="283">
        <v>7.4702000000000002</v>
      </c>
      <c r="AY64" s="283">
        <v>3.3563999999999998</v>
      </c>
      <c r="AZ64" s="283">
        <v>0.40639999999999998</v>
      </c>
      <c r="BB64" s="283">
        <v>0.73119999999999996</v>
      </c>
      <c r="BC64" s="283">
        <v>2.4236</v>
      </c>
      <c r="BD64" s="283">
        <v>1.3649</v>
      </c>
      <c r="BE64" s="283">
        <v>0.56769999999999998</v>
      </c>
      <c r="BF64" s="283">
        <v>0.1991</v>
      </c>
      <c r="BG64" s="283">
        <v>0.1827</v>
      </c>
      <c r="BH64" s="283">
        <v>0.1691</v>
      </c>
      <c r="BI64" s="283">
        <v>0.4899</v>
      </c>
      <c r="BJ64" s="283">
        <v>8.4599999999999995E-2</v>
      </c>
      <c r="BK64" s="283">
        <v>0.14430000000000001</v>
      </c>
      <c r="BL64" s="283">
        <v>0.46889999999999998</v>
      </c>
      <c r="BN64" s="283">
        <v>0.1973</v>
      </c>
      <c r="BO64" s="283">
        <v>0.19350000000000001</v>
      </c>
      <c r="BQ64" s="283">
        <v>1.6747000000000001</v>
      </c>
      <c r="BR64" s="283">
        <v>1.1406000000000001</v>
      </c>
      <c r="BS64" s="283">
        <v>0.79990000000000006</v>
      </c>
      <c r="BU64" s="283">
        <v>1.7725</v>
      </c>
      <c r="BV64" s="283">
        <v>1.2299</v>
      </c>
      <c r="BW64" s="283">
        <v>0.49320000000000003</v>
      </c>
      <c r="BX64" s="283">
        <v>0.44340000000000002</v>
      </c>
      <c r="BY64" s="283">
        <v>0.3725</v>
      </c>
      <c r="BZ64" s="283">
        <v>0.29449999999999998</v>
      </c>
      <c r="CA64" s="283">
        <v>0.38879999999999998</v>
      </c>
      <c r="CB64" s="283">
        <v>0.4657</v>
      </c>
      <c r="CC64" s="283">
        <v>0.30609999999999998</v>
      </c>
      <c r="CD64" s="283">
        <v>0.40139999999999998</v>
      </c>
      <c r="CE64" s="283">
        <v>0.4632</v>
      </c>
      <c r="CG64" s="283">
        <v>0.22639999999999999</v>
      </c>
      <c r="CH64" s="283">
        <v>0.37659999999999999</v>
      </c>
      <c r="CI64" s="283">
        <v>1.0623</v>
      </c>
      <c r="CJ64" s="283">
        <v>0.98119999999999996</v>
      </c>
      <c r="CK64" s="283">
        <v>0.96899999999999997</v>
      </c>
      <c r="CM64" s="283">
        <v>0.86599999999999999</v>
      </c>
      <c r="CN64" s="283">
        <v>1.0705</v>
      </c>
      <c r="CO64" s="283">
        <v>7.8048000000000002</v>
      </c>
      <c r="CP64" s="283">
        <v>6.7957999999999998</v>
      </c>
      <c r="CQ64" s="283">
        <v>6.3041999999999998</v>
      </c>
      <c r="CR64" s="283">
        <v>7.3468</v>
      </c>
      <c r="CS64" s="283">
        <v>6.9263000000000003</v>
      </c>
      <c r="CT64" s="283">
        <v>6.5057</v>
      </c>
      <c r="CU64" s="283">
        <v>6.9226000000000001</v>
      </c>
      <c r="CV64" s="283">
        <v>5.9663000000000004</v>
      </c>
      <c r="CW64" s="283">
        <v>6.7054999999999998</v>
      </c>
      <c r="CY64" s="283">
        <v>6.8898000000000001</v>
      </c>
      <c r="CZ64" s="283">
        <v>6.2640000000000002</v>
      </c>
      <c r="DA64" s="283">
        <v>1.0668</v>
      </c>
      <c r="DB64" s="283">
        <v>0.97130000000000005</v>
      </c>
      <c r="DC64" s="283">
        <v>0.97260000000000002</v>
      </c>
      <c r="DE64" s="283">
        <v>0.89059999999999995</v>
      </c>
      <c r="DF64" s="283">
        <v>0.97709999999999997</v>
      </c>
      <c r="DG64" s="283">
        <v>7.0945</v>
      </c>
      <c r="DH64" s="283">
        <v>5.8289</v>
      </c>
      <c r="DI64" s="283">
        <v>5.7268999999999997</v>
      </c>
      <c r="DJ64" s="283">
        <v>6.6501000000000001</v>
      </c>
      <c r="DK64" s="283">
        <v>6.0012999999999996</v>
      </c>
      <c r="DL64" s="283">
        <v>5.8879999999999999</v>
      </c>
      <c r="DM64" s="283">
        <v>6.2523</v>
      </c>
      <c r="DN64" s="283">
        <v>5.4705000000000004</v>
      </c>
      <c r="DO64" s="283">
        <v>5.8555999999999999</v>
      </c>
      <c r="DQ64" s="283">
        <v>6.1428000000000003</v>
      </c>
      <c r="DR64" s="283">
        <v>5.9931000000000001</v>
      </c>
      <c r="DS64" s="283">
        <v>1.048</v>
      </c>
      <c r="DT64" s="283">
        <v>0.97989999999999999</v>
      </c>
      <c r="DU64" s="283">
        <v>0.96160000000000001</v>
      </c>
      <c r="DW64" s="283">
        <v>0.92079999999999995</v>
      </c>
      <c r="DX64" s="283">
        <v>0.98029999999999995</v>
      </c>
      <c r="DY64" s="283">
        <v>6.3003</v>
      </c>
      <c r="DZ64" s="283">
        <v>5.4185999999999996</v>
      </c>
      <c r="EA64" s="283">
        <v>5.2267999999999999</v>
      </c>
      <c r="EB64" s="283">
        <v>6.0117000000000003</v>
      </c>
      <c r="EC64" s="283">
        <v>5.5297000000000001</v>
      </c>
      <c r="ED64" s="283">
        <v>5.4355000000000002</v>
      </c>
      <c r="EE64" s="283">
        <v>5.6367000000000003</v>
      </c>
      <c r="EF64" s="283">
        <v>5.1417999999999999</v>
      </c>
      <c r="EG64" s="283">
        <v>5.5065999999999997</v>
      </c>
      <c r="EI64" s="283">
        <v>5.5842999999999998</v>
      </c>
      <c r="EJ64" s="283">
        <v>5.617</v>
      </c>
      <c r="EL64" s="283">
        <v>1.7075</v>
      </c>
      <c r="EM64" s="283">
        <v>0.8528</v>
      </c>
      <c r="EN64" s="283">
        <v>0.99719999999999998</v>
      </c>
      <c r="EP64" s="283">
        <v>1.3210999999999999</v>
      </c>
      <c r="EQ64" s="283">
        <v>1.2407999999999999</v>
      </c>
      <c r="ER64" s="283">
        <v>0.25440000000000002</v>
      </c>
      <c r="ES64" s="283">
        <v>0.1603</v>
      </c>
      <c r="ET64" s="283">
        <v>0.2036</v>
      </c>
      <c r="EU64" s="283">
        <v>0.14899999999999999</v>
      </c>
      <c r="EV64" s="283">
        <v>0.18790000000000001</v>
      </c>
      <c r="EW64" s="283">
        <v>0.20419999999999999</v>
      </c>
      <c r="EX64" s="283">
        <v>0.1784</v>
      </c>
      <c r="EY64" s="283">
        <v>0.17749999999999999</v>
      </c>
      <c r="EZ64" s="283">
        <v>0.19339999999999999</v>
      </c>
      <c r="FB64" s="283">
        <v>0.13439999999999999</v>
      </c>
      <c r="FC64" s="283">
        <v>0.15579999999999999</v>
      </c>
      <c r="FD64" s="283">
        <v>1.974</v>
      </c>
      <c r="FE64" s="283">
        <v>1.0028999999999999</v>
      </c>
      <c r="FF64" s="283">
        <v>0.66930000000000001</v>
      </c>
      <c r="FH64" s="283">
        <v>2.5005999999999999</v>
      </c>
      <c r="FI64" s="283">
        <v>1.1575</v>
      </c>
      <c r="FJ64" s="283">
        <v>0.26379999999999998</v>
      </c>
      <c r="FK64" s="283">
        <v>0.1691</v>
      </c>
      <c r="FL64" s="283">
        <v>0.14330000000000001</v>
      </c>
      <c r="FM64" s="283">
        <v>0.1336</v>
      </c>
      <c r="FN64" s="283">
        <v>0.1686</v>
      </c>
      <c r="FO64" s="283">
        <v>0.21410000000000001</v>
      </c>
      <c r="FP64" s="283">
        <v>0.17610000000000001</v>
      </c>
      <c r="FQ64" s="283">
        <v>0.21609999999999999</v>
      </c>
      <c r="FR64" s="283">
        <v>0.20380000000000001</v>
      </c>
      <c r="FT64" s="283">
        <v>8.6400000000000005E-2</v>
      </c>
      <c r="FU64" s="283">
        <v>0.17599999999999999</v>
      </c>
      <c r="FV64" s="283">
        <v>1.4705999999999999</v>
      </c>
      <c r="FW64" s="283">
        <v>1.4598</v>
      </c>
      <c r="FX64" s="283">
        <v>0.72089999999999999</v>
      </c>
      <c r="FZ64" s="283">
        <v>1.9430000000000001</v>
      </c>
      <c r="GA64" s="283">
        <v>1.2596000000000001</v>
      </c>
      <c r="GB64" s="283">
        <v>0.22739999999999999</v>
      </c>
      <c r="GC64" s="283">
        <v>0.31819999999999998</v>
      </c>
      <c r="GD64" s="283">
        <v>0.1976</v>
      </c>
      <c r="GE64" s="283">
        <v>0.15459999999999999</v>
      </c>
      <c r="GF64" s="283">
        <v>0.218</v>
      </c>
      <c r="GG64" s="283">
        <v>0.27410000000000001</v>
      </c>
      <c r="GH64" s="283">
        <v>0.1124</v>
      </c>
      <c r="GI64" s="283">
        <v>0.21360000000000001</v>
      </c>
      <c r="GJ64" s="283">
        <v>0.28839999999999999</v>
      </c>
      <c r="GL64" s="283">
        <v>0.1099</v>
      </c>
      <c r="GM64" s="283">
        <v>0.22900000000000001</v>
      </c>
    </row>
    <row r="65" spans="1:195">
      <c r="A65" s="71">
        <v>45355</v>
      </c>
      <c r="B65" s="283">
        <v>13.0793</v>
      </c>
      <c r="C65" s="283">
        <v>12.8728</v>
      </c>
      <c r="D65" s="283">
        <v>13.0541</v>
      </c>
      <c r="E65" s="283">
        <v>12.8636</v>
      </c>
      <c r="F65" s="283">
        <v>13.092700000000001</v>
      </c>
      <c r="G65" s="283">
        <v>13.0281</v>
      </c>
      <c r="H65" s="283">
        <v>12.9366</v>
      </c>
      <c r="I65" s="283">
        <v>10.731400000000001</v>
      </c>
      <c r="J65" s="283">
        <v>12.9811</v>
      </c>
      <c r="L65" s="283">
        <v>13.0046</v>
      </c>
      <c r="M65" s="283">
        <v>13.1523</v>
      </c>
      <c r="N65" s="283">
        <v>5.6143999999999998</v>
      </c>
      <c r="O65" s="283">
        <v>0.81299999999999994</v>
      </c>
      <c r="P65" s="283">
        <v>1.0122</v>
      </c>
      <c r="R65" s="283">
        <v>1.7329000000000001</v>
      </c>
      <c r="S65" s="283">
        <v>1.2761</v>
      </c>
      <c r="T65" s="283">
        <v>1.1661999999999999</v>
      </c>
      <c r="U65" s="283">
        <v>0.1923</v>
      </c>
      <c r="V65" s="283">
        <v>0.23039999999999999</v>
      </c>
      <c r="W65" s="283">
        <v>0.2077</v>
      </c>
      <c r="X65" s="283">
        <v>0.23649999999999999</v>
      </c>
      <c r="Y65" s="283">
        <v>0.2276</v>
      </c>
      <c r="Z65" s="283">
        <v>0.2145</v>
      </c>
      <c r="AA65" s="283">
        <v>0.29249999999999998</v>
      </c>
      <c r="AB65" s="283">
        <v>0.22589999999999999</v>
      </c>
      <c r="AD65" s="283">
        <v>0.16880000000000001</v>
      </c>
      <c r="AE65" s="283">
        <v>0.17699999999999999</v>
      </c>
      <c r="AF65" s="283">
        <v>4.8037999999999998</v>
      </c>
      <c r="AG65" s="283">
        <v>1.1275999999999999</v>
      </c>
      <c r="AH65" s="283">
        <v>0.42599999999999999</v>
      </c>
      <c r="AJ65" s="283">
        <v>1.6566000000000001</v>
      </c>
      <c r="AK65" s="283">
        <v>1.1738</v>
      </c>
      <c r="AL65" s="283">
        <v>1.2057</v>
      </c>
      <c r="AM65" s="283">
        <v>0.29399999999999998</v>
      </c>
      <c r="AN65" s="283">
        <v>0.15920000000000001</v>
      </c>
      <c r="AO65" s="283">
        <v>0.251</v>
      </c>
      <c r="AP65" s="283">
        <v>0.26069999999999999</v>
      </c>
      <c r="AQ65" s="283">
        <v>0.37369999999999998</v>
      </c>
      <c r="AR65" s="283">
        <v>0.221</v>
      </c>
      <c r="AS65" s="283">
        <v>0.21460000000000001</v>
      </c>
      <c r="AT65" s="283">
        <v>0.29499999999999998</v>
      </c>
      <c r="AV65" s="283">
        <v>0.1295</v>
      </c>
      <c r="AW65" s="283">
        <v>0.25130000000000002</v>
      </c>
      <c r="AX65" s="283">
        <v>7.4820000000000002</v>
      </c>
      <c r="AY65" s="283">
        <v>3.3597999999999999</v>
      </c>
      <c r="AZ65" s="283">
        <v>0.40860000000000002</v>
      </c>
      <c r="BB65" s="283">
        <v>0.73299999999999998</v>
      </c>
      <c r="BC65" s="283">
        <v>2.4262999999999999</v>
      </c>
      <c r="BD65" s="283">
        <v>1.3660000000000001</v>
      </c>
      <c r="BE65" s="283">
        <v>0.57289999999999996</v>
      </c>
      <c r="BF65" s="283">
        <v>0.2011</v>
      </c>
      <c r="BG65" s="283">
        <v>0.18260000000000001</v>
      </c>
      <c r="BH65" s="283">
        <v>0.17050000000000001</v>
      </c>
      <c r="BI65" s="283">
        <v>0.49220000000000003</v>
      </c>
      <c r="BJ65" s="283">
        <v>8.5000000000000006E-2</v>
      </c>
      <c r="BK65" s="283">
        <v>0.14510000000000001</v>
      </c>
      <c r="BL65" s="283">
        <v>0.4718</v>
      </c>
      <c r="BN65" s="283">
        <v>0.19800000000000001</v>
      </c>
      <c r="BO65" s="283">
        <v>0.19439999999999999</v>
      </c>
      <c r="BQ65" s="283">
        <v>1.6489</v>
      </c>
      <c r="BR65" s="283">
        <v>1.1414</v>
      </c>
      <c r="BS65" s="283">
        <v>0.79120000000000001</v>
      </c>
      <c r="BU65" s="283">
        <v>1.7783</v>
      </c>
      <c r="BV65" s="283">
        <v>1.1741999999999999</v>
      </c>
      <c r="BW65" s="283">
        <v>0.48320000000000002</v>
      </c>
      <c r="BX65" s="283">
        <v>0.44269999999999998</v>
      </c>
      <c r="BY65" s="283">
        <v>0.37140000000000001</v>
      </c>
      <c r="BZ65" s="283">
        <v>0.29299999999999998</v>
      </c>
      <c r="CA65" s="283">
        <v>0.38790000000000002</v>
      </c>
      <c r="CB65" s="283">
        <v>0.46939999999999998</v>
      </c>
      <c r="CC65" s="283">
        <v>0.307</v>
      </c>
      <c r="CD65" s="283">
        <v>0.40110000000000001</v>
      </c>
      <c r="CE65" s="283">
        <v>0.46089999999999998</v>
      </c>
      <c r="CG65" s="283">
        <v>0.22559999999999999</v>
      </c>
      <c r="CH65" s="283">
        <v>0.39250000000000002</v>
      </c>
      <c r="CI65" s="283">
        <v>0.99990000000000001</v>
      </c>
      <c r="CJ65" s="283">
        <v>0.99750000000000005</v>
      </c>
      <c r="CK65" s="283">
        <v>1.0868</v>
      </c>
      <c r="CM65" s="283">
        <v>1.0075000000000001</v>
      </c>
      <c r="CN65" s="283">
        <v>0.93579999999999997</v>
      </c>
      <c r="CO65" s="283">
        <v>5.8048999999999999</v>
      </c>
      <c r="CP65" s="283">
        <v>5.7847999999999997</v>
      </c>
      <c r="CQ65" s="283">
        <v>5.5156000000000001</v>
      </c>
      <c r="CR65" s="283">
        <v>5.8052999999999999</v>
      </c>
      <c r="CS65" s="283">
        <v>5.7992999999999997</v>
      </c>
      <c r="CT65" s="283">
        <v>5.0751999999999997</v>
      </c>
      <c r="CU65" s="283">
        <v>5.7991000000000001</v>
      </c>
      <c r="CV65" s="283">
        <v>5.6254999999999997</v>
      </c>
      <c r="CW65" s="283">
        <v>5.2591000000000001</v>
      </c>
      <c r="CY65" s="283">
        <v>5.5837000000000003</v>
      </c>
      <c r="CZ65" s="283">
        <v>5.6197999999999997</v>
      </c>
      <c r="DA65" s="283">
        <v>1.048</v>
      </c>
      <c r="DB65" s="283">
        <v>0.96840000000000004</v>
      </c>
      <c r="DC65" s="283">
        <v>1.0075000000000001</v>
      </c>
      <c r="DE65" s="283">
        <v>0.94040000000000001</v>
      </c>
      <c r="DF65" s="283">
        <v>0.97670000000000001</v>
      </c>
      <c r="DG65" s="283">
        <v>6.4497999999999998</v>
      </c>
      <c r="DH65" s="283">
        <v>5.7302999999999997</v>
      </c>
      <c r="DI65" s="283">
        <v>5.6162000000000001</v>
      </c>
      <c r="DJ65" s="283">
        <v>6.1542000000000003</v>
      </c>
      <c r="DK65" s="283">
        <v>5.9175000000000004</v>
      </c>
      <c r="DL65" s="283">
        <v>5.5746000000000002</v>
      </c>
      <c r="DM65" s="283">
        <v>5.9259000000000004</v>
      </c>
      <c r="DN65" s="283">
        <v>5.5602999999999998</v>
      </c>
      <c r="DO65" s="283">
        <v>5.7027999999999999</v>
      </c>
      <c r="DQ65" s="283">
        <v>5.9123999999999999</v>
      </c>
      <c r="DR65" s="283">
        <v>5.8384999999999998</v>
      </c>
      <c r="DS65" s="283">
        <v>1.0458000000000001</v>
      </c>
      <c r="DT65" s="283">
        <v>0.97870000000000001</v>
      </c>
      <c r="DU65" s="283">
        <v>0.98360000000000003</v>
      </c>
      <c r="DW65" s="283">
        <v>0.93559999999999999</v>
      </c>
      <c r="DX65" s="283">
        <v>0.99060000000000004</v>
      </c>
      <c r="DY65" s="283">
        <v>6.3296999999999999</v>
      </c>
      <c r="DZ65" s="283">
        <v>5.6830999999999996</v>
      </c>
      <c r="EA65" s="283">
        <v>5.5186999999999999</v>
      </c>
      <c r="EB65" s="283">
        <v>6.0526</v>
      </c>
      <c r="EC65" s="283">
        <v>5.8067000000000002</v>
      </c>
      <c r="ED65" s="283">
        <v>5.6108000000000002</v>
      </c>
      <c r="EE65" s="283">
        <v>5.7872000000000003</v>
      </c>
      <c r="EF65" s="283">
        <v>5.4329999999999998</v>
      </c>
      <c r="EG65" s="283">
        <v>5.7385000000000002</v>
      </c>
      <c r="EI65" s="283">
        <v>5.8068999999999997</v>
      </c>
      <c r="EJ65" s="283">
        <v>5.7930999999999999</v>
      </c>
      <c r="EL65" s="283">
        <v>1.6536999999999999</v>
      </c>
      <c r="EM65" s="283">
        <v>0.85780000000000001</v>
      </c>
      <c r="EN65" s="283">
        <v>0.96650000000000003</v>
      </c>
      <c r="EP65" s="283">
        <v>1.3399000000000001</v>
      </c>
      <c r="EQ65" s="283">
        <v>1.0744</v>
      </c>
      <c r="ER65" s="283">
        <v>0.24390000000000001</v>
      </c>
      <c r="ES65" s="283">
        <v>0.1595</v>
      </c>
      <c r="ET65" s="283">
        <v>0.20200000000000001</v>
      </c>
      <c r="EU65" s="283">
        <v>0.14749999999999999</v>
      </c>
      <c r="EV65" s="283">
        <v>0.18590000000000001</v>
      </c>
      <c r="EW65" s="283">
        <v>0.20899999999999999</v>
      </c>
      <c r="EX65" s="283">
        <v>0.1799</v>
      </c>
      <c r="EY65" s="283">
        <v>0.17749999999999999</v>
      </c>
      <c r="EZ65" s="283">
        <v>0.19020000000000001</v>
      </c>
      <c r="FB65" s="283">
        <v>0.13250000000000001</v>
      </c>
      <c r="FC65" s="283">
        <v>0.17699999999999999</v>
      </c>
      <c r="FD65" s="283">
        <v>1.9562999999999999</v>
      </c>
      <c r="FE65" s="283">
        <v>0.99709999999999999</v>
      </c>
      <c r="FF65" s="283">
        <v>0.66459999999999997</v>
      </c>
      <c r="FH65" s="283">
        <v>2.5061</v>
      </c>
      <c r="FI65" s="283">
        <v>1.1528</v>
      </c>
      <c r="FJ65" s="283">
        <v>0.26</v>
      </c>
      <c r="FK65" s="283">
        <v>0.16839999999999999</v>
      </c>
      <c r="FL65" s="283">
        <v>0.1426</v>
      </c>
      <c r="FM65" s="283">
        <v>0.13289999999999999</v>
      </c>
      <c r="FN65" s="283">
        <v>0.16889999999999999</v>
      </c>
      <c r="FO65" s="283">
        <v>0.21460000000000001</v>
      </c>
      <c r="FP65" s="283">
        <v>0.1757</v>
      </c>
      <c r="FQ65" s="283">
        <v>0.21690000000000001</v>
      </c>
      <c r="FR65" s="283">
        <v>0.2031</v>
      </c>
      <c r="FT65" s="283">
        <v>8.6499999999999994E-2</v>
      </c>
      <c r="FU65" s="283">
        <v>0.1762</v>
      </c>
      <c r="FV65" s="283">
        <v>1.4681999999999999</v>
      </c>
      <c r="FW65" s="283">
        <v>1.4569000000000001</v>
      </c>
      <c r="FX65" s="283">
        <v>0.72350000000000003</v>
      </c>
      <c r="FZ65" s="283">
        <v>1.9236</v>
      </c>
      <c r="GA65" s="283">
        <v>1.2623</v>
      </c>
      <c r="GB65" s="283">
        <v>0.22700000000000001</v>
      </c>
      <c r="GC65" s="283">
        <v>0.31850000000000001</v>
      </c>
      <c r="GD65" s="283">
        <v>0.1981</v>
      </c>
      <c r="GE65" s="283">
        <v>0.15459999999999999</v>
      </c>
      <c r="GF65" s="283">
        <v>0.21859999999999999</v>
      </c>
      <c r="GG65" s="283">
        <v>0.27379999999999999</v>
      </c>
      <c r="GH65" s="283">
        <v>0.1123</v>
      </c>
      <c r="GI65" s="283">
        <v>0.21279999999999999</v>
      </c>
      <c r="GJ65" s="283">
        <v>0.28889999999999999</v>
      </c>
      <c r="GL65" s="283">
        <v>0.1106</v>
      </c>
      <c r="GM65" s="283">
        <v>0.22889999999999999</v>
      </c>
    </row>
    <row r="66" spans="1:195">
      <c r="A66" s="71">
        <v>45356</v>
      </c>
      <c r="B66" s="283">
        <v>13.0885</v>
      </c>
      <c r="C66" s="283">
        <v>12.8787</v>
      </c>
      <c r="D66" s="283">
        <v>13.0692</v>
      </c>
      <c r="E66" s="283">
        <v>12.877800000000001</v>
      </c>
      <c r="F66" s="283">
        <v>13.097799999999999</v>
      </c>
      <c r="G66" s="283">
        <v>13.0936</v>
      </c>
      <c r="H66" s="283">
        <v>12.942500000000001</v>
      </c>
      <c r="I66" s="283">
        <v>10.7851</v>
      </c>
      <c r="J66" s="283">
        <v>12.992000000000001</v>
      </c>
      <c r="L66" s="283">
        <v>13.007099999999999</v>
      </c>
      <c r="M66" s="283">
        <v>13.148999999999999</v>
      </c>
      <c r="N66" s="283">
        <v>5.6904000000000003</v>
      </c>
      <c r="O66" s="283">
        <v>0.82320000000000004</v>
      </c>
      <c r="P66" s="283">
        <v>1.0085999999999999</v>
      </c>
      <c r="R66" s="283">
        <v>1.7108000000000001</v>
      </c>
      <c r="S66" s="283">
        <v>1.1969000000000001</v>
      </c>
      <c r="T66" s="283">
        <v>1.1773</v>
      </c>
      <c r="U66" s="283">
        <v>0.19159999999999999</v>
      </c>
      <c r="V66" s="283">
        <v>0.23519999999999999</v>
      </c>
      <c r="W66" s="283">
        <v>0.2069</v>
      </c>
      <c r="X66" s="283">
        <v>0.23280000000000001</v>
      </c>
      <c r="Y66" s="283">
        <v>0.23319999999999999</v>
      </c>
      <c r="Z66" s="283">
        <v>0.23130000000000001</v>
      </c>
      <c r="AA66" s="283">
        <v>0.29310000000000003</v>
      </c>
      <c r="AB66" s="283">
        <v>0.22620000000000001</v>
      </c>
      <c r="AD66" s="283">
        <v>0.17130000000000001</v>
      </c>
      <c r="AE66" s="283">
        <v>0.189</v>
      </c>
      <c r="AF66" s="283">
        <v>4.8438999999999997</v>
      </c>
      <c r="AG66" s="283">
        <v>1.1364000000000001</v>
      </c>
      <c r="AH66" s="283">
        <v>0.4269</v>
      </c>
      <c r="AJ66" s="283">
        <v>1.6527000000000001</v>
      </c>
      <c r="AK66" s="283">
        <v>1.1758999999999999</v>
      </c>
      <c r="AL66" s="283">
        <v>1.2001999999999999</v>
      </c>
      <c r="AM66" s="283">
        <v>0.29299999999999998</v>
      </c>
      <c r="AN66" s="283">
        <v>0.15820000000000001</v>
      </c>
      <c r="AO66" s="283">
        <v>0.24779999999999999</v>
      </c>
      <c r="AP66" s="283">
        <v>0.25790000000000002</v>
      </c>
      <c r="AQ66" s="283">
        <v>0.3705</v>
      </c>
      <c r="AR66" s="283">
        <v>0.21909999999999999</v>
      </c>
      <c r="AS66" s="283">
        <v>0.2137</v>
      </c>
      <c r="AT66" s="283">
        <v>0.29399999999999998</v>
      </c>
      <c r="AV66" s="283">
        <v>0.1293</v>
      </c>
      <c r="AW66" s="283">
        <v>0.25</v>
      </c>
      <c r="AX66" s="283">
        <v>7.4779</v>
      </c>
      <c r="AY66" s="283">
        <v>3.3632</v>
      </c>
      <c r="AZ66" s="283">
        <v>0.41270000000000001</v>
      </c>
      <c r="BB66" s="283">
        <v>0.73240000000000005</v>
      </c>
      <c r="BC66" s="283">
        <v>2.4319000000000002</v>
      </c>
      <c r="BD66" s="283">
        <v>1.3575999999999999</v>
      </c>
      <c r="BE66" s="283">
        <v>0.57150000000000001</v>
      </c>
      <c r="BF66" s="283">
        <v>0.20080000000000001</v>
      </c>
      <c r="BG66" s="283">
        <v>0.18160000000000001</v>
      </c>
      <c r="BH66" s="283">
        <v>0.1699</v>
      </c>
      <c r="BI66" s="283">
        <v>0.48649999999999999</v>
      </c>
      <c r="BJ66" s="283">
        <v>8.4400000000000003E-2</v>
      </c>
      <c r="BK66" s="283">
        <v>0.14460000000000001</v>
      </c>
      <c r="BL66" s="283">
        <v>0.47139999999999999</v>
      </c>
      <c r="BN66" s="283">
        <v>0.19739999999999999</v>
      </c>
      <c r="BO66" s="283">
        <v>0.19389999999999999</v>
      </c>
      <c r="BQ66" s="283">
        <v>1.6416999999999999</v>
      </c>
      <c r="BR66" s="283">
        <v>1.1451</v>
      </c>
      <c r="BS66" s="283">
        <v>0.78580000000000005</v>
      </c>
      <c r="BU66" s="283">
        <v>1.7605999999999999</v>
      </c>
      <c r="BV66" s="283">
        <v>1.1247</v>
      </c>
      <c r="BW66" s="283">
        <v>0.48409999999999997</v>
      </c>
      <c r="BX66" s="283">
        <v>0.44290000000000002</v>
      </c>
      <c r="BY66" s="283">
        <v>0.37480000000000002</v>
      </c>
      <c r="BZ66" s="283">
        <v>0.29480000000000001</v>
      </c>
      <c r="CA66" s="283">
        <v>0.38679999999999998</v>
      </c>
      <c r="CB66" s="283">
        <v>0.47689999999999999</v>
      </c>
      <c r="CC66" s="283">
        <v>0.32100000000000001</v>
      </c>
      <c r="CD66" s="283">
        <v>0.40200000000000002</v>
      </c>
      <c r="CE66" s="283">
        <v>0.46389999999999998</v>
      </c>
      <c r="CG66" s="283">
        <v>0.2283</v>
      </c>
      <c r="CH66" s="283">
        <v>0.41239999999999999</v>
      </c>
      <c r="CI66" s="283">
        <v>1.0737000000000001</v>
      </c>
      <c r="CJ66" s="283">
        <v>1.0569999999999999</v>
      </c>
      <c r="CK66" s="283">
        <v>1.1548</v>
      </c>
      <c r="CM66" s="283">
        <v>1.0018</v>
      </c>
      <c r="CN66" s="283">
        <v>0.93459999999999999</v>
      </c>
      <c r="CO66" s="283">
        <v>5.5879000000000003</v>
      </c>
      <c r="CP66" s="283">
        <v>5.5827999999999998</v>
      </c>
      <c r="CQ66" s="283">
        <v>5.1688999999999998</v>
      </c>
      <c r="CR66" s="283">
        <v>5.2045000000000003</v>
      </c>
      <c r="CS66" s="283">
        <v>5.2816999999999998</v>
      </c>
      <c r="CT66" s="283">
        <v>4.476</v>
      </c>
      <c r="CU66" s="283">
        <v>5.3628999999999998</v>
      </c>
      <c r="CV66" s="283">
        <v>5.3418999999999999</v>
      </c>
      <c r="CW66" s="283">
        <v>4.9549000000000003</v>
      </c>
      <c r="CY66" s="283">
        <v>5.3322000000000003</v>
      </c>
      <c r="CZ66" s="283">
        <v>5.3017000000000003</v>
      </c>
      <c r="DA66" s="283">
        <v>1.0820000000000001</v>
      </c>
      <c r="DB66" s="283">
        <v>0.99870000000000003</v>
      </c>
      <c r="DC66" s="283">
        <v>1.0359</v>
      </c>
      <c r="DE66" s="283">
        <v>0.93589999999999995</v>
      </c>
      <c r="DF66" s="283">
        <v>0.98340000000000005</v>
      </c>
      <c r="DG66" s="283">
        <v>6.2556000000000003</v>
      </c>
      <c r="DH66" s="283">
        <v>5.5808</v>
      </c>
      <c r="DI66" s="283">
        <v>5.3935000000000004</v>
      </c>
      <c r="DJ66" s="283">
        <v>5.7816000000000001</v>
      </c>
      <c r="DK66" s="283">
        <v>5.5879000000000003</v>
      </c>
      <c r="DL66" s="283">
        <v>5.2066999999999997</v>
      </c>
      <c r="DM66" s="283">
        <v>5.6405000000000003</v>
      </c>
      <c r="DN66" s="283">
        <v>5.3624999999999998</v>
      </c>
      <c r="DO66" s="283">
        <v>5.5064000000000002</v>
      </c>
      <c r="DQ66" s="283">
        <v>5.7294999999999998</v>
      </c>
      <c r="DR66" s="283">
        <v>5.5994999999999999</v>
      </c>
      <c r="DS66" s="283">
        <v>1.0552999999999999</v>
      </c>
      <c r="DT66" s="283">
        <v>0.98650000000000004</v>
      </c>
      <c r="DU66" s="283">
        <v>0.99480000000000002</v>
      </c>
      <c r="DW66" s="283">
        <v>0.9365</v>
      </c>
      <c r="DX66" s="283">
        <v>0.99460000000000004</v>
      </c>
      <c r="DY66" s="283">
        <v>6.1391</v>
      </c>
      <c r="DZ66" s="283">
        <v>5.5823</v>
      </c>
      <c r="EA66" s="283">
        <v>5.4276</v>
      </c>
      <c r="EB66" s="283">
        <v>5.8170999999999999</v>
      </c>
      <c r="EC66" s="283">
        <v>5.6585999999999999</v>
      </c>
      <c r="ED66" s="283">
        <v>5.4561999999999999</v>
      </c>
      <c r="EE66" s="283">
        <v>5.6227</v>
      </c>
      <c r="EF66" s="283">
        <v>5.3265000000000002</v>
      </c>
      <c r="EG66" s="283">
        <v>5.6299000000000001</v>
      </c>
      <c r="EI66" s="283">
        <v>5.6877000000000004</v>
      </c>
      <c r="EJ66" s="283">
        <v>5.6601999999999997</v>
      </c>
      <c r="EL66" s="283">
        <v>1.6462000000000001</v>
      </c>
      <c r="EM66" s="283">
        <v>0.86</v>
      </c>
      <c r="EN66" s="283">
        <v>0.93530000000000002</v>
      </c>
      <c r="EP66" s="283">
        <v>1.3089999999999999</v>
      </c>
      <c r="EQ66" s="283">
        <v>0.95130000000000003</v>
      </c>
      <c r="ER66" s="283">
        <v>0.24690000000000001</v>
      </c>
      <c r="ES66" s="283">
        <v>0.15959999999999999</v>
      </c>
      <c r="ET66" s="283">
        <v>0.20630000000000001</v>
      </c>
      <c r="EU66" s="283">
        <v>0.15</v>
      </c>
      <c r="EV66" s="283">
        <v>0.18559999999999999</v>
      </c>
      <c r="EW66" s="283">
        <v>0.22059999999999999</v>
      </c>
      <c r="EX66" s="283">
        <v>0.19839999999999999</v>
      </c>
      <c r="EY66" s="283">
        <v>0.17910000000000001</v>
      </c>
      <c r="EZ66" s="283">
        <v>0.19400000000000001</v>
      </c>
      <c r="FB66" s="283">
        <v>0.1368</v>
      </c>
      <c r="FC66" s="283">
        <v>0.2039</v>
      </c>
      <c r="FD66" s="283">
        <v>1.9544999999999999</v>
      </c>
      <c r="FE66" s="283">
        <v>1.0004</v>
      </c>
      <c r="FF66" s="283">
        <v>0.67179999999999995</v>
      </c>
      <c r="FH66" s="283">
        <v>2.4969999999999999</v>
      </c>
      <c r="FI66" s="283">
        <v>1.1577</v>
      </c>
      <c r="FJ66" s="283">
        <v>0.2591</v>
      </c>
      <c r="FK66" s="283">
        <v>0.16850000000000001</v>
      </c>
      <c r="FL66" s="283">
        <v>0.14280000000000001</v>
      </c>
      <c r="FM66" s="283">
        <v>0.1326</v>
      </c>
      <c r="FN66" s="283">
        <v>0.16839999999999999</v>
      </c>
      <c r="FO66" s="283">
        <v>0.21249999999999999</v>
      </c>
      <c r="FP66" s="283">
        <v>0.1759</v>
      </c>
      <c r="FQ66" s="283">
        <v>0.2162</v>
      </c>
      <c r="FR66" s="283">
        <v>0.20319999999999999</v>
      </c>
      <c r="FT66" s="283">
        <v>8.6599999999999996E-2</v>
      </c>
      <c r="FU66" s="283">
        <v>0.17560000000000001</v>
      </c>
      <c r="FV66" s="283">
        <v>1.4588000000000001</v>
      </c>
      <c r="FW66" s="283">
        <v>1.4623999999999999</v>
      </c>
      <c r="FX66" s="283">
        <v>0.72419999999999995</v>
      </c>
      <c r="FZ66" s="283">
        <v>1.9359999999999999</v>
      </c>
      <c r="GA66" s="283">
        <v>1.2623</v>
      </c>
      <c r="GB66" s="283">
        <v>0.2258</v>
      </c>
      <c r="GC66" s="283">
        <v>0.31869999999999998</v>
      </c>
      <c r="GD66" s="283">
        <v>0.19819999999999999</v>
      </c>
      <c r="GE66" s="283">
        <v>0.15479999999999999</v>
      </c>
      <c r="GF66" s="283">
        <v>0.21790000000000001</v>
      </c>
      <c r="GG66" s="283">
        <v>0.27360000000000001</v>
      </c>
      <c r="GH66" s="283">
        <v>0.1124</v>
      </c>
      <c r="GI66" s="283">
        <v>0.21279999999999999</v>
      </c>
      <c r="GJ66" s="283">
        <v>0.28899999999999998</v>
      </c>
      <c r="GL66" s="283">
        <v>0.1099</v>
      </c>
      <c r="GM66" s="283">
        <v>0.22889999999999999</v>
      </c>
    </row>
    <row r="67" spans="1:195">
      <c r="A67" s="71">
        <v>45357</v>
      </c>
      <c r="B67" s="283">
        <v>13.0617</v>
      </c>
      <c r="C67" s="283">
        <v>12.858499999999999</v>
      </c>
      <c r="D67" s="283">
        <v>13.043200000000001</v>
      </c>
      <c r="E67" s="283">
        <v>12.850099999999999</v>
      </c>
      <c r="F67" s="283">
        <v>13.081799999999999</v>
      </c>
      <c r="G67" s="283">
        <v>12.9819</v>
      </c>
      <c r="H67" s="283">
        <v>12.9316</v>
      </c>
      <c r="I67" s="283">
        <v>10.7524</v>
      </c>
      <c r="J67" s="283">
        <v>12.9618</v>
      </c>
      <c r="L67" s="283">
        <v>12.9727</v>
      </c>
      <c r="M67" s="283">
        <v>13.1364</v>
      </c>
      <c r="N67" s="283">
        <v>5.5376000000000003</v>
      </c>
      <c r="O67" s="283">
        <v>0.80469999999999997</v>
      </c>
      <c r="P67" s="283">
        <v>1.0319</v>
      </c>
      <c r="R67" s="283">
        <v>1.6436999999999999</v>
      </c>
      <c r="S67" s="283">
        <v>1.2515000000000001</v>
      </c>
      <c r="T67" s="283">
        <v>1.2065999999999999</v>
      </c>
      <c r="U67" s="283">
        <v>0.1948</v>
      </c>
      <c r="V67" s="283">
        <v>0.24490000000000001</v>
      </c>
      <c r="W67" s="283">
        <v>0.21790000000000001</v>
      </c>
      <c r="X67" s="283">
        <v>0.24210000000000001</v>
      </c>
      <c r="Y67" s="283">
        <v>0.2374</v>
      </c>
      <c r="Z67" s="283">
        <v>0.23910000000000001</v>
      </c>
      <c r="AA67" s="283">
        <v>0.3049</v>
      </c>
      <c r="AB67" s="283">
        <v>0.2351</v>
      </c>
      <c r="AD67" s="283">
        <v>0.1855</v>
      </c>
      <c r="AE67" s="283">
        <v>0.18790000000000001</v>
      </c>
      <c r="AF67" s="283">
        <v>4.8315000000000001</v>
      </c>
      <c r="AG67" s="283">
        <v>1.1337999999999999</v>
      </c>
      <c r="AH67" s="283">
        <v>0.42470000000000002</v>
      </c>
      <c r="AJ67" s="283">
        <v>1.6419999999999999</v>
      </c>
      <c r="AK67" s="283">
        <v>1.1694</v>
      </c>
      <c r="AL67" s="283">
        <v>1.2092000000000001</v>
      </c>
      <c r="AM67" s="283">
        <v>0.29530000000000001</v>
      </c>
      <c r="AN67" s="283">
        <v>0.15970000000000001</v>
      </c>
      <c r="AO67" s="283">
        <v>0.25030000000000002</v>
      </c>
      <c r="AP67" s="283">
        <v>0.26040000000000002</v>
      </c>
      <c r="AQ67" s="283">
        <v>0.376</v>
      </c>
      <c r="AR67" s="283">
        <v>0.22140000000000001</v>
      </c>
      <c r="AS67" s="283">
        <v>0.21540000000000001</v>
      </c>
      <c r="AT67" s="283">
        <v>0.29649999999999999</v>
      </c>
      <c r="AV67" s="283">
        <v>0.13120000000000001</v>
      </c>
      <c r="AW67" s="283">
        <v>0.25359999999999999</v>
      </c>
      <c r="AX67" s="283">
        <v>7.4585999999999997</v>
      </c>
      <c r="AY67" s="283">
        <v>3.3611</v>
      </c>
      <c r="AZ67" s="283">
        <v>0.41270000000000001</v>
      </c>
      <c r="BB67" s="283">
        <v>0.73319999999999996</v>
      </c>
      <c r="BC67" s="283">
        <v>2.4315000000000002</v>
      </c>
      <c r="BD67" s="283">
        <v>1.3595999999999999</v>
      </c>
      <c r="BE67" s="283">
        <v>0.57199999999999995</v>
      </c>
      <c r="BF67" s="283">
        <v>0.20130000000000001</v>
      </c>
      <c r="BG67" s="283">
        <v>0.18229999999999999</v>
      </c>
      <c r="BH67" s="283">
        <v>0.17019999999999999</v>
      </c>
      <c r="BI67" s="283">
        <v>0.4879</v>
      </c>
      <c r="BJ67" s="283">
        <v>8.4500000000000006E-2</v>
      </c>
      <c r="BK67" s="283">
        <v>0.14499999999999999</v>
      </c>
      <c r="BL67" s="283">
        <v>0.4728</v>
      </c>
      <c r="BN67" s="283">
        <v>0.1978</v>
      </c>
      <c r="BO67" s="283">
        <v>0.19450000000000001</v>
      </c>
      <c r="BQ67" s="283">
        <v>1.6365000000000001</v>
      </c>
      <c r="BR67" s="283">
        <v>1.1386000000000001</v>
      </c>
      <c r="BS67" s="283">
        <v>0.7883</v>
      </c>
      <c r="BU67" s="283">
        <v>1.7276</v>
      </c>
      <c r="BV67" s="283">
        <v>1.1435</v>
      </c>
      <c r="BW67" s="283">
        <v>0.48830000000000001</v>
      </c>
      <c r="BX67" s="283">
        <v>0.44319999999999998</v>
      </c>
      <c r="BY67" s="283">
        <v>0.3785</v>
      </c>
      <c r="BZ67" s="283">
        <v>0.2984</v>
      </c>
      <c r="CA67" s="283">
        <v>0.38919999999999999</v>
      </c>
      <c r="CB67" s="283">
        <v>0.48010000000000003</v>
      </c>
      <c r="CC67" s="283">
        <v>0.32319999999999999</v>
      </c>
      <c r="CD67" s="283">
        <v>0.40550000000000003</v>
      </c>
      <c r="CE67" s="283">
        <v>0.46800000000000003</v>
      </c>
      <c r="CG67" s="283">
        <v>0.23469999999999999</v>
      </c>
      <c r="CH67" s="283">
        <v>0.4093</v>
      </c>
      <c r="CI67" s="283">
        <v>1.0706</v>
      </c>
      <c r="CJ67" s="283">
        <v>1.034</v>
      </c>
      <c r="CK67" s="283">
        <v>1.1108</v>
      </c>
      <c r="CM67" s="283">
        <v>0.98019999999999996</v>
      </c>
      <c r="CN67" s="283">
        <v>0.94399999999999995</v>
      </c>
      <c r="CO67" s="283">
        <v>6.0591999999999997</v>
      </c>
      <c r="CP67" s="283">
        <v>6.0330000000000004</v>
      </c>
      <c r="CQ67" s="283">
        <v>5.5639000000000003</v>
      </c>
      <c r="CR67" s="283">
        <v>5.6593999999999998</v>
      </c>
      <c r="CS67" s="283">
        <v>5.8345000000000002</v>
      </c>
      <c r="CT67" s="283">
        <v>5.0087999999999999</v>
      </c>
      <c r="CU67" s="283">
        <v>5.8247</v>
      </c>
      <c r="CV67" s="283">
        <v>5.7419000000000002</v>
      </c>
      <c r="CW67" s="283">
        <v>5.4448999999999996</v>
      </c>
      <c r="CY67" s="283">
        <v>5.8578000000000001</v>
      </c>
      <c r="CZ67" s="283">
        <v>5.7682000000000002</v>
      </c>
      <c r="DA67" s="283">
        <v>1.0766</v>
      </c>
      <c r="DB67" s="283">
        <v>0.98519999999999996</v>
      </c>
      <c r="DC67" s="283">
        <v>1.0044</v>
      </c>
      <c r="DE67" s="283">
        <v>0.9214</v>
      </c>
      <c r="DF67" s="283">
        <v>0.96750000000000003</v>
      </c>
      <c r="DG67" s="283">
        <v>6.524</v>
      </c>
      <c r="DH67" s="283">
        <v>5.7251000000000003</v>
      </c>
      <c r="DI67" s="283">
        <v>5.5406000000000004</v>
      </c>
      <c r="DJ67" s="283">
        <v>6.0598000000000001</v>
      </c>
      <c r="DK67" s="283">
        <v>5.8113000000000001</v>
      </c>
      <c r="DL67" s="283">
        <v>5.5164</v>
      </c>
      <c r="DM67" s="283">
        <v>5.8845999999999998</v>
      </c>
      <c r="DN67" s="283">
        <v>5.5157999999999996</v>
      </c>
      <c r="DO67" s="283">
        <v>5.6967999999999996</v>
      </c>
      <c r="DQ67" s="283">
        <v>5.9865000000000004</v>
      </c>
      <c r="DR67" s="283">
        <v>5.8878000000000004</v>
      </c>
      <c r="DS67" s="283">
        <v>1.0486</v>
      </c>
      <c r="DT67" s="283">
        <v>0.98950000000000005</v>
      </c>
      <c r="DU67" s="283">
        <v>0.98070000000000002</v>
      </c>
      <c r="DW67" s="283">
        <v>0.93300000000000005</v>
      </c>
      <c r="DX67" s="283">
        <v>0.98209999999999997</v>
      </c>
      <c r="DY67" s="283">
        <v>6.1772999999999998</v>
      </c>
      <c r="DZ67" s="283">
        <v>5.5838999999999999</v>
      </c>
      <c r="EA67" s="283">
        <v>5.4078999999999997</v>
      </c>
      <c r="EB67" s="283">
        <v>5.8912000000000004</v>
      </c>
      <c r="EC67" s="283">
        <v>5.6429</v>
      </c>
      <c r="ED67" s="283">
        <v>5.5141999999999998</v>
      </c>
      <c r="EE67" s="283">
        <v>5.6525999999999996</v>
      </c>
      <c r="EF67" s="283">
        <v>5.3520000000000003</v>
      </c>
      <c r="EG67" s="283">
        <v>5.6364999999999998</v>
      </c>
      <c r="EI67" s="283">
        <v>5.7361000000000004</v>
      </c>
      <c r="EJ67" s="283">
        <v>5.7390999999999996</v>
      </c>
      <c r="EL67" s="283">
        <v>1.6245000000000001</v>
      </c>
      <c r="EM67" s="283">
        <v>0.8468</v>
      </c>
      <c r="EN67" s="283">
        <v>0.94279999999999997</v>
      </c>
      <c r="EP67" s="283">
        <v>1.2642</v>
      </c>
      <c r="EQ67" s="283">
        <v>0.99909999999999999</v>
      </c>
      <c r="ER67" s="283">
        <v>0.25159999999999999</v>
      </c>
      <c r="ES67" s="283">
        <v>0.15959999999999999</v>
      </c>
      <c r="ET67" s="283">
        <v>0.21099999999999999</v>
      </c>
      <c r="EU67" s="283">
        <v>0.15490000000000001</v>
      </c>
      <c r="EV67" s="283">
        <v>0.1885</v>
      </c>
      <c r="EW67" s="283">
        <v>0.2238</v>
      </c>
      <c r="EX67" s="283">
        <v>0.2014</v>
      </c>
      <c r="EY67" s="283">
        <v>0.18340000000000001</v>
      </c>
      <c r="EZ67" s="283">
        <v>0.1993</v>
      </c>
      <c r="FB67" s="283">
        <v>0.14499999999999999</v>
      </c>
      <c r="FC67" s="283">
        <v>0.19950000000000001</v>
      </c>
      <c r="FD67" s="283">
        <v>1.9739</v>
      </c>
      <c r="FE67" s="283">
        <v>1.0006999999999999</v>
      </c>
      <c r="FF67" s="283">
        <v>0.66859999999999997</v>
      </c>
      <c r="FH67" s="283">
        <v>2.4921000000000002</v>
      </c>
      <c r="FI67" s="283">
        <v>1.1580999999999999</v>
      </c>
      <c r="FJ67" s="283">
        <v>0.26129999999999998</v>
      </c>
      <c r="FK67" s="283">
        <v>0.16900000000000001</v>
      </c>
      <c r="FL67" s="283">
        <v>0.14330000000000001</v>
      </c>
      <c r="FM67" s="283">
        <v>0.13239999999999999</v>
      </c>
      <c r="FN67" s="283">
        <v>0.16889999999999999</v>
      </c>
      <c r="FO67" s="283">
        <v>0.21440000000000001</v>
      </c>
      <c r="FP67" s="283">
        <v>0.17560000000000001</v>
      </c>
      <c r="FQ67" s="283">
        <v>0.21679999999999999</v>
      </c>
      <c r="FR67" s="283">
        <v>0.20380000000000001</v>
      </c>
      <c r="FT67" s="283">
        <v>8.6999999999999994E-2</v>
      </c>
      <c r="FU67" s="283">
        <v>0.1759</v>
      </c>
      <c r="FV67" s="283">
        <v>1.4559</v>
      </c>
      <c r="FW67" s="283">
        <v>1.4621999999999999</v>
      </c>
      <c r="FX67" s="283">
        <v>0.72440000000000004</v>
      </c>
      <c r="FZ67" s="283">
        <v>1.9357</v>
      </c>
      <c r="GA67" s="283">
        <v>1.2619</v>
      </c>
      <c r="GB67" s="283">
        <v>0.22520000000000001</v>
      </c>
      <c r="GC67" s="283">
        <v>0.31859999999999999</v>
      </c>
      <c r="GD67" s="283">
        <v>0.1981</v>
      </c>
      <c r="GE67" s="283">
        <v>0.1547</v>
      </c>
      <c r="GF67" s="283">
        <v>0.21790000000000001</v>
      </c>
      <c r="GG67" s="283">
        <v>0.27350000000000002</v>
      </c>
      <c r="GH67" s="283">
        <v>0.1124</v>
      </c>
      <c r="GI67" s="283">
        <v>0.21279999999999999</v>
      </c>
      <c r="GJ67" s="283">
        <v>0.28889999999999999</v>
      </c>
      <c r="GL67" s="283">
        <v>0.1099</v>
      </c>
      <c r="GM67" s="283">
        <v>0.22889999999999999</v>
      </c>
    </row>
    <row r="68" spans="1:195">
      <c r="A68" s="71">
        <v>45358</v>
      </c>
      <c r="B68" s="283">
        <v>13.0768</v>
      </c>
      <c r="C68" s="283">
        <v>12.8887</v>
      </c>
      <c r="D68" s="283">
        <v>13.0776</v>
      </c>
      <c r="E68" s="283">
        <v>12.8703</v>
      </c>
      <c r="F68" s="283">
        <v>13.1028</v>
      </c>
      <c r="G68" s="283">
        <v>13.0054</v>
      </c>
      <c r="H68" s="283">
        <v>12.975199999999999</v>
      </c>
      <c r="I68" s="283">
        <v>10.8011</v>
      </c>
      <c r="J68" s="283">
        <v>12.992000000000001</v>
      </c>
      <c r="L68" s="283">
        <v>12.9895</v>
      </c>
      <c r="M68" s="283">
        <v>13.1624</v>
      </c>
      <c r="N68" s="283">
        <v>5.4607999999999999</v>
      </c>
      <c r="O68" s="283">
        <v>0.78480000000000005</v>
      </c>
      <c r="P68" s="283">
        <v>1.0306999999999999</v>
      </c>
      <c r="R68" s="283">
        <v>1.6227</v>
      </c>
      <c r="S68" s="283">
        <v>1.2915000000000001</v>
      </c>
      <c r="T68" s="283">
        <v>1.2416</v>
      </c>
      <c r="U68" s="283">
        <v>0.1973</v>
      </c>
      <c r="V68" s="283">
        <v>0.25119999999999998</v>
      </c>
      <c r="W68" s="283">
        <v>0.22739999999999999</v>
      </c>
      <c r="X68" s="283">
        <v>0.2515</v>
      </c>
      <c r="Y68" s="283">
        <v>0.2437</v>
      </c>
      <c r="Z68" s="283">
        <v>0.24299999999999999</v>
      </c>
      <c r="AA68" s="283">
        <v>0.31019999999999998</v>
      </c>
      <c r="AB68" s="283">
        <v>0.24210000000000001</v>
      </c>
      <c r="AD68" s="283">
        <v>0.19120000000000001</v>
      </c>
      <c r="AE68" s="283">
        <v>0.1875</v>
      </c>
      <c r="AF68" s="283">
        <v>4.8319000000000001</v>
      </c>
      <c r="AG68" s="283">
        <v>1.1285000000000001</v>
      </c>
      <c r="AH68" s="283">
        <v>0.42199999999999999</v>
      </c>
      <c r="AJ68" s="283">
        <v>1.6396999999999999</v>
      </c>
      <c r="AK68" s="283">
        <v>1.1694</v>
      </c>
      <c r="AL68" s="283">
        <v>1.224</v>
      </c>
      <c r="AM68" s="283">
        <v>0.29670000000000002</v>
      </c>
      <c r="AN68" s="283">
        <v>0.16159999999999999</v>
      </c>
      <c r="AO68" s="283">
        <v>0.25330000000000003</v>
      </c>
      <c r="AP68" s="283">
        <v>0.26290000000000002</v>
      </c>
      <c r="AQ68" s="283">
        <v>0.38300000000000001</v>
      </c>
      <c r="AR68" s="283">
        <v>0.2235</v>
      </c>
      <c r="AS68" s="283">
        <v>0.21729999999999999</v>
      </c>
      <c r="AT68" s="283">
        <v>0.29980000000000001</v>
      </c>
      <c r="AV68" s="283">
        <v>0.13250000000000001</v>
      </c>
      <c r="AW68" s="283">
        <v>0.25640000000000002</v>
      </c>
      <c r="AX68" s="283">
        <v>7.4504000000000001</v>
      </c>
      <c r="AY68" s="283">
        <v>3.3555999999999999</v>
      </c>
      <c r="AZ68" s="283">
        <v>0.41260000000000002</v>
      </c>
      <c r="BB68" s="283">
        <v>0.73340000000000005</v>
      </c>
      <c r="BC68" s="283">
        <v>2.4339</v>
      </c>
      <c r="BD68" s="283">
        <v>1.3656999999999999</v>
      </c>
      <c r="BE68" s="283">
        <v>0.57379999999999998</v>
      </c>
      <c r="BF68" s="283">
        <v>0.20269999999999999</v>
      </c>
      <c r="BG68" s="283">
        <v>0.18329999999999999</v>
      </c>
      <c r="BH68" s="283">
        <v>0.17100000000000001</v>
      </c>
      <c r="BI68" s="283">
        <v>0.49109999999999998</v>
      </c>
      <c r="BJ68" s="283">
        <v>8.48E-2</v>
      </c>
      <c r="BK68" s="283">
        <v>0.14560000000000001</v>
      </c>
      <c r="BL68" s="283">
        <v>0.47610000000000002</v>
      </c>
      <c r="BN68" s="283">
        <v>0.19850000000000001</v>
      </c>
      <c r="BO68" s="283">
        <v>0.1956</v>
      </c>
      <c r="BQ68" s="283">
        <v>1.6525000000000001</v>
      </c>
      <c r="BR68" s="283">
        <v>1.1307</v>
      </c>
      <c r="BS68" s="283">
        <v>0.79110000000000003</v>
      </c>
      <c r="BU68" s="283">
        <v>1.7189000000000001</v>
      </c>
      <c r="BV68" s="283">
        <v>1.1548</v>
      </c>
      <c r="BW68" s="283">
        <v>0.49540000000000001</v>
      </c>
      <c r="BX68" s="283">
        <v>0.443</v>
      </c>
      <c r="BY68" s="283">
        <v>0.38059999999999999</v>
      </c>
      <c r="BZ68" s="283">
        <v>0.29980000000000001</v>
      </c>
      <c r="CA68" s="283">
        <v>0.39179999999999998</v>
      </c>
      <c r="CB68" s="283">
        <v>0.48099999999999998</v>
      </c>
      <c r="CC68" s="283">
        <v>0.32250000000000001</v>
      </c>
      <c r="CD68" s="283">
        <v>0.40679999999999999</v>
      </c>
      <c r="CE68" s="283">
        <v>0.46920000000000001</v>
      </c>
      <c r="CG68" s="283">
        <v>0.2366</v>
      </c>
      <c r="CH68" s="283">
        <v>0.40629999999999999</v>
      </c>
      <c r="CI68" s="283">
        <v>1.07</v>
      </c>
      <c r="CJ68" s="283">
        <v>0.99639999999999995</v>
      </c>
      <c r="CK68" s="283">
        <v>1.0155000000000001</v>
      </c>
      <c r="CM68" s="283">
        <v>0.92579999999999996</v>
      </c>
      <c r="CN68" s="283">
        <v>1</v>
      </c>
      <c r="CO68" s="283">
        <v>6.9909999999999997</v>
      </c>
      <c r="CP68" s="283">
        <v>6.4066999999999998</v>
      </c>
      <c r="CQ68" s="283">
        <v>6.0178000000000003</v>
      </c>
      <c r="CR68" s="283">
        <v>6.5338000000000003</v>
      </c>
      <c r="CS68" s="283">
        <v>6.4298999999999999</v>
      </c>
      <c r="CT68" s="283">
        <v>5.9263000000000003</v>
      </c>
      <c r="CU68" s="283">
        <v>6.3358999999999996</v>
      </c>
      <c r="CV68" s="283">
        <v>5.9805000000000001</v>
      </c>
      <c r="CW68" s="283">
        <v>6.1864999999999997</v>
      </c>
      <c r="CY68" s="283">
        <v>6.4595000000000002</v>
      </c>
      <c r="CZ68" s="283">
        <v>6.1867000000000001</v>
      </c>
      <c r="DA68" s="283">
        <v>1.0711999999999999</v>
      </c>
      <c r="DB68" s="283">
        <v>0.96899999999999997</v>
      </c>
      <c r="DC68" s="283">
        <v>0.9879</v>
      </c>
      <c r="DE68" s="283">
        <v>0.91259999999999997</v>
      </c>
      <c r="DF68" s="283">
        <v>0.96850000000000003</v>
      </c>
      <c r="DG68" s="283">
        <v>6.8730000000000002</v>
      </c>
      <c r="DH68" s="283">
        <v>5.8840000000000003</v>
      </c>
      <c r="DI68" s="283">
        <v>5.7842000000000002</v>
      </c>
      <c r="DJ68" s="283">
        <v>6.4161999999999999</v>
      </c>
      <c r="DK68" s="283">
        <v>6.0724</v>
      </c>
      <c r="DL68" s="283">
        <v>5.8548</v>
      </c>
      <c r="DM68" s="283">
        <v>6.1300999999999997</v>
      </c>
      <c r="DN68" s="283">
        <v>5.6864999999999997</v>
      </c>
      <c r="DO68" s="283">
        <v>5.9170999999999996</v>
      </c>
      <c r="DQ68" s="283">
        <v>6.2313999999999998</v>
      </c>
      <c r="DR68" s="283">
        <v>6.1094999999999997</v>
      </c>
      <c r="DS68" s="283">
        <v>1.0446</v>
      </c>
      <c r="DT68" s="283">
        <v>0.97950000000000004</v>
      </c>
      <c r="DU68" s="283">
        <v>0.9728</v>
      </c>
      <c r="DW68" s="283">
        <v>0.93359999999999999</v>
      </c>
      <c r="DX68" s="283">
        <v>0.98109999999999997</v>
      </c>
      <c r="DY68" s="283">
        <v>6.3319000000000001</v>
      </c>
      <c r="DZ68" s="283">
        <v>5.6669999999999998</v>
      </c>
      <c r="EA68" s="283">
        <v>5.5266999999999999</v>
      </c>
      <c r="EB68" s="283">
        <v>6.0616000000000003</v>
      </c>
      <c r="EC68" s="283">
        <v>5.7855999999999996</v>
      </c>
      <c r="ED68" s="283">
        <v>5.6814999999999998</v>
      </c>
      <c r="EE68" s="283">
        <v>5.7774000000000001</v>
      </c>
      <c r="EF68" s="283">
        <v>5.4695</v>
      </c>
      <c r="EG68" s="283">
        <v>5.7573999999999996</v>
      </c>
      <c r="EI68" s="283">
        <v>5.8587999999999996</v>
      </c>
      <c r="EJ68" s="283">
        <v>5.8680000000000003</v>
      </c>
      <c r="EL68" s="283">
        <v>1.6398999999999999</v>
      </c>
      <c r="EM68" s="283">
        <v>0.83079999999999998</v>
      </c>
      <c r="EN68" s="283">
        <v>0.95</v>
      </c>
      <c r="EP68" s="283">
        <v>1.2628999999999999</v>
      </c>
      <c r="EQ68" s="283">
        <v>1.0266</v>
      </c>
      <c r="ER68" s="283">
        <v>0.25719999999999998</v>
      </c>
      <c r="ES68" s="283">
        <v>0.15970000000000001</v>
      </c>
      <c r="ET68" s="283">
        <v>0.21279999999999999</v>
      </c>
      <c r="EU68" s="283">
        <v>0.15679999999999999</v>
      </c>
      <c r="EV68" s="283">
        <v>0.19220000000000001</v>
      </c>
      <c r="EW68" s="283">
        <v>0.224</v>
      </c>
      <c r="EX68" s="283">
        <v>0.20030000000000001</v>
      </c>
      <c r="EY68" s="283">
        <v>0.1852</v>
      </c>
      <c r="EZ68" s="283">
        <v>0.20019999999999999</v>
      </c>
      <c r="FB68" s="283">
        <v>0.14660000000000001</v>
      </c>
      <c r="FC68" s="283">
        <v>0.19500000000000001</v>
      </c>
      <c r="FD68" s="283">
        <v>1.9944</v>
      </c>
      <c r="FE68" s="283">
        <v>1.0015000000000001</v>
      </c>
      <c r="FF68" s="283">
        <v>0.66839999999999999</v>
      </c>
      <c r="FH68" s="283">
        <v>2.4758</v>
      </c>
      <c r="FI68" s="283">
        <v>1.1537999999999999</v>
      </c>
      <c r="FJ68" s="283">
        <v>0.26440000000000002</v>
      </c>
      <c r="FK68" s="283">
        <v>0.16880000000000001</v>
      </c>
      <c r="FL68" s="283">
        <v>0.14380000000000001</v>
      </c>
      <c r="FM68" s="283">
        <v>0.1326</v>
      </c>
      <c r="FN68" s="283">
        <v>0.1686</v>
      </c>
      <c r="FO68" s="283">
        <v>0.2152</v>
      </c>
      <c r="FP68" s="283">
        <v>0.1762</v>
      </c>
      <c r="FQ68" s="283">
        <v>0.2167</v>
      </c>
      <c r="FR68" s="283">
        <v>0.20419999999999999</v>
      </c>
      <c r="FT68" s="283">
        <v>8.7499999999999994E-2</v>
      </c>
      <c r="FU68" s="283">
        <v>0.17699999999999999</v>
      </c>
      <c r="FV68" s="283">
        <v>1.4698</v>
      </c>
      <c r="FW68" s="283">
        <v>1.462</v>
      </c>
      <c r="FX68" s="283">
        <v>0.72550000000000003</v>
      </c>
      <c r="FZ68" s="283">
        <v>1.9244000000000001</v>
      </c>
      <c r="GA68" s="283">
        <v>1.2645</v>
      </c>
      <c r="GB68" s="283">
        <v>0.22720000000000001</v>
      </c>
      <c r="GC68" s="283">
        <v>0.31850000000000001</v>
      </c>
      <c r="GD68" s="283">
        <v>0.19869999999999999</v>
      </c>
      <c r="GE68" s="283">
        <v>0.15459999999999999</v>
      </c>
      <c r="GF68" s="283">
        <v>0.21779999999999999</v>
      </c>
      <c r="GG68" s="283">
        <v>0.27389999999999998</v>
      </c>
      <c r="GH68" s="283">
        <v>0.1123</v>
      </c>
      <c r="GI68" s="283">
        <v>0.2127</v>
      </c>
      <c r="GJ68" s="283">
        <v>0.2893</v>
      </c>
      <c r="GL68" s="283">
        <v>0.1105</v>
      </c>
      <c r="GM68" s="283">
        <v>0.2288</v>
      </c>
    </row>
    <row r="69" spans="1:195">
      <c r="A69" s="71">
        <v>45359</v>
      </c>
      <c r="B69" s="283">
        <v>13.0524</v>
      </c>
      <c r="C69" s="283">
        <v>12.8552</v>
      </c>
      <c r="D69" s="283">
        <v>13.0642</v>
      </c>
      <c r="E69" s="283">
        <v>12.8375</v>
      </c>
      <c r="F69" s="283">
        <v>13.0868</v>
      </c>
      <c r="G69" s="283">
        <v>12.992800000000001</v>
      </c>
      <c r="H69" s="283">
        <v>12.940799999999999</v>
      </c>
      <c r="I69" s="283">
        <v>10.7599</v>
      </c>
      <c r="J69" s="283">
        <v>12.9567</v>
      </c>
      <c r="L69" s="283">
        <v>12.971</v>
      </c>
      <c r="M69" s="283">
        <v>13.1439</v>
      </c>
      <c r="N69" s="283">
        <v>5.4827000000000004</v>
      </c>
      <c r="O69" s="283">
        <v>0.78390000000000004</v>
      </c>
      <c r="P69" s="283">
        <v>1.0529999999999999</v>
      </c>
      <c r="R69" s="283">
        <v>1.6446000000000001</v>
      </c>
      <c r="S69" s="283">
        <v>1.3089999999999999</v>
      </c>
      <c r="T69" s="283">
        <v>1.2581</v>
      </c>
      <c r="U69" s="283">
        <v>0.2011</v>
      </c>
      <c r="V69" s="283">
        <v>0.25580000000000003</v>
      </c>
      <c r="W69" s="283">
        <v>0.22950000000000001</v>
      </c>
      <c r="X69" s="283">
        <v>0.25659999999999999</v>
      </c>
      <c r="Y69" s="283">
        <v>0.2429</v>
      </c>
      <c r="Z69" s="283">
        <v>0.24460000000000001</v>
      </c>
      <c r="AA69" s="283">
        <v>0.31630000000000003</v>
      </c>
      <c r="AB69" s="283">
        <v>0.24349999999999999</v>
      </c>
      <c r="AD69" s="283">
        <v>0.1923</v>
      </c>
      <c r="AE69" s="283">
        <v>0.186</v>
      </c>
      <c r="AF69" s="283">
        <v>4.8505000000000003</v>
      </c>
      <c r="AG69" s="283">
        <v>1.1296999999999999</v>
      </c>
      <c r="AH69" s="283">
        <v>0.42220000000000002</v>
      </c>
      <c r="AJ69" s="283">
        <v>1.6435</v>
      </c>
      <c r="AK69" s="283">
        <v>1.1659999999999999</v>
      </c>
      <c r="AL69" s="283">
        <v>1.2457</v>
      </c>
      <c r="AM69" s="283">
        <v>0.30149999999999999</v>
      </c>
      <c r="AN69" s="283">
        <v>0.16439999999999999</v>
      </c>
      <c r="AO69" s="283">
        <v>0.25679999999999997</v>
      </c>
      <c r="AP69" s="283">
        <v>0.26690000000000003</v>
      </c>
      <c r="AQ69" s="283">
        <v>0.38929999999999998</v>
      </c>
      <c r="AR69" s="283">
        <v>0.22739999999999999</v>
      </c>
      <c r="AS69" s="283">
        <v>0.2215</v>
      </c>
      <c r="AT69" s="283">
        <v>0.30459999999999998</v>
      </c>
      <c r="AV69" s="283">
        <v>0.1348</v>
      </c>
      <c r="AW69" s="283">
        <v>0.26119999999999999</v>
      </c>
      <c r="AX69" s="283">
        <v>7.4337999999999997</v>
      </c>
      <c r="AY69" s="283">
        <v>3.3523999999999998</v>
      </c>
      <c r="AZ69" s="283">
        <v>0.41260000000000002</v>
      </c>
      <c r="BB69" s="283">
        <v>0.73229999999999995</v>
      </c>
      <c r="BC69" s="283">
        <v>2.4270999999999998</v>
      </c>
      <c r="BD69" s="283">
        <v>1.3834</v>
      </c>
      <c r="BE69" s="283">
        <v>0.58040000000000003</v>
      </c>
      <c r="BF69" s="283">
        <v>0.20580000000000001</v>
      </c>
      <c r="BG69" s="283">
        <v>0.18609999999999999</v>
      </c>
      <c r="BH69" s="283">
        <v>0.1731</v>
      </c>
      <c r="BI69" s="283">
        <v>0.49859999999999999</v>
      </c>
      <c r="BJ69" s="283">
        <v>8.5999999999999993E-2</v>
      </c>
      <c r="BK69" s="283">
        <v>0.1474</v>
      </c>
      <c r="BL69" s="283">
        <v>0.48170000000000002</v>
      </c>
      <c r="BN69" s="283">
        <v>0.20130000000000001</v>
      </c>
      <c r="BO69" s="283">
        <v>0.19850000000000001</v>
      </c>
      <c r="BQ69" s="283">
        <v>1.6833</v>
      </c>
      <c r="BR69" s="283">
        <v>1.1291</v>
      </c>
      <c r="BS69" s="283">
        <v>0.79290000000000005</v>
      </c>
      <c r="BU69" s="283">
        <v>1.7213000000000001</v>
      </c>
      <c r="BV69" s="283">
        <v>1.1617</v>
      </c>
      <c r="BW69" s="283">
        <v>0.50309999999999999</v>
      </c>
      <c r="BX69" s="283">
        <v>0.44500000000000001</v>
      </c>
      <c r="BY69" s="283">
        <v>0.38300000000000001</v>
      </c>
      <c r="BZ69" s="283">
        <v>0.2989</v>
      </c>
      <c r="CA69" s="283">
        <v>0.39419999999999999</v>
      </c>
      <c r="CB69" s="283">
        <v>0.48299999999999998</v>
      </c>
      <c r="CC69" s="283">
        <v>0.32150000000000001</v>
      </c>
      <c r="CD69" s="283">
        <v>0.40689999999999998</v>
      </c>
      <c r="CE69" s="283">
        <v>0.46879999999999999</v>
      </c>
      <c r="CG69" s="283">
        <v>0.2364</v>
      </c>
      <c r="CH69" s="283">
        <v>0.40360000000000001</v>
      </c>
      <c r="CI69" s="283">
        <v>1.0807</v>
      </c>
      <c r="CJ69" s="283">
        <v>1.0238</v>
      </c>
      <c r="CK69" s="283">
        <v>1.0785</v>
      </c>
      <c r="CM69" s="283">
        <v>0.94379999999999997</v>
      </c>
      <c r="CN69" s="283">
        <v>0.98929999999999996</v>
      </c>
      <c r="CO69" s="283">
        <v>7.3598999999999997</v>
      </c>
      <c r="CP69" s="283">
        <v>6.9538000000000002</v>
      </c>
      <c r="CQ69" s="283">
        <v>6.4710000000000001</v>
      </c>
      <c r="CR69" s="283">
        <v>6.8102</v>
      </c>
      <c r="CS69" s="283">
        <v>6.7919999999999998</v>
      </c>
      <c r="CT69" s="283">
        <v>6.0003000000000002</v>
      </c>
      <c r="CU69" s="283">
        <v>6.8082000000000003</v>
      </c>
      <c r="CV69" s="283">
        <v>6.5190999999999999</v>
      </c>
      <c r="CW69" s="283">
        <v>6.4885000000000002</v>
      </c>
      <c r="CY69" s="283">
        <v>6.9071999999999996</v>
      </c>
      <c r="CZ69" s="283">
        <v>6.5587</v>
      </c>
      <c r="DA69" s="283">
        <v>1.07</v>
      </c>
      <c r="DB69" s="283">
        <v>0.97340000000000004</v>
      </c>
      <c r="DC69" s="283">
        <v>0.99019999999999997</v>
      </c>
      <c r="DE69" s="283">
        <v>0.91279999999999994</v>
      </c>
      <c r="DF69" s="283">
        <v>0.97609999999999997</v>
      </c>
      <c r="DG69" s="283">
        <v>7.4265999999999996</v>
      </c>
      <c r="DH69" s="283">
        <v>6.3486000000000002</v>
      </c>
      <c r="DI69" s="283">
        <v>6.2306999999999997</v>
      </c>
      <c r="DJ69" s="283">
        <v>6.9408000000000003</v>
      </c>
      <c r="DK69" s="283">
        <v>6.5220000000000002</v>
      </c>
      <c r="DL69" s="283">
        <v>6.2923</v>
      </c>
      <c r="DM69" s="283">
        <v>6.641</v>
      </c>
      <c r="DN69" s="283">
        <v>6.1452</v>
      </c>
      <c r="DO69" s="283">
        <v>6.4147999999999996</v>
      </c>
      <c r="DQ69" s="283">
        <v>6.7323000000000004</v>
      </c>
      <c r="DR69" s="283">
        <v>6.5720000000000001</v>
      </c>
      <c r="DS69" s="283">
        <v>1.0423</v>
      </c>
      <c r="DT69" s="283">
        <v>0.97460000000000002</v>
      </c>
      <c r="DU69" s="283">
        <v>0.96970000000000001</v>
      </c>
      <c r="DW69" s="283">
        <v>0.93269999999999997</v>
      </c>
      <c r="DX69" s="283">
        <v>0.97719999999999996</v>
      </c>
      <c r="DY69" s="283">
        <v>6.7987000000000002</v>
      </c>
      <c r="DZ69" s="283">
        <v>6.0224000000000002</v>
      </c>
      <c r="EA69" s="283">
        <v>5.8601999999999999</v>
      </c>
      <c r="EB69" s="283">
        <v>6.5229999999999997</v>
      </c>
      <c r="EC69" s="283">
        <v>6.1792999999999996</v>
      </c>
      <c r="ED69" s="283">
        <v>6.0434000000000001</v>
      </c>
      <c r="EE69" s="283">
        <v>6.1872999999999996</v>
      </c>
      <c r="EF69" s="283">
        <v>5.85</v>
      </c>
      <c r="EG69" s="283">
        <v>6.1212999999999997</v>
      </c>
      <c r="EI69" s="283">
        <v>6.2717999999999998</v>
      </c>
      <c r="EJ69" s="283">
        <v>6.2637999999999998</v>
      </c>
      <c r="EL69" s="283">
        <v>1.6669</v>
      </c>
      <c r="EM69" s="283">
        <v>0.8286</v>
      </c>
      <c r="EN69" s="283">
        <v>0.95840000000000003</v>
      </c>
      <c r="EP69" s="283">
        <v>1.2716000000000001</v>
      </c>
      <c r="EQ69" s="283">
        <v>1.0415000000000001</v>
      </c>
      <c r="ER69" s="283">
        <v>0.25969999999999999</v>
      </c>
      <c r="ES69" s="283">
        <v>0.16070000000000001</v>
      </c>
      <c r="ET69" s="283">
        <v>0.2147</v>
      </c>
      <c r="EU69" s="283">
        <v>0.15579999999999999</v>
      </c>
      <c r="EV69" s="283">
        <v>0.19400000000000001</v>
      </c>
      <c r="EW69" s="283">
        <v>0.224</v>
      </c>
      <c r="EX69" s="283">
        <v>0.1988</v>
      </c>
      <c r="EY69" s="283">
        <v>0.18529999999999999</v>
      </c>
      <c r="EZ69" s="283">
        <v>0.19839999999999999</v>
      </c>
      <c r="FB69" s="283">
        <v>0.1457</v>
      </c>
      <c r="FC69" s="283">
        <v>0.1905</v>
      </c>
      <c r="FD69" s="283">
        <v>2.0236000000000001</v>
      </c>
      <c r="FE69" s="283">
        <v>1.0009999999999999</v>
      </c>
      <c r="FF69" s="283">
        <v>0.66600000000000004</v>
      </c>
      <c r="FH69" s="283">
        <v>2.4697</v>
      </c>
      <c r="FI69" s="283">
        <v>1.157</v>
      </c>
      <c r="FJ69" s="283">
        <v>0.26889999999999997</v>
      </c>
      <c r="FK69" s="283">
        <v>0.1699</v>
      </c>
      <c r="FL69" s="283">
        <v>0.14499999999999999</v>
      </c>
      <c r="FM69" s="283">
        <v>0.13289999999999999</v>
      </c>
      <c r="FN69" s="283">
        <v>0.16969999999999999</v>
      </c>
      <c r="FO69" s="283">
        <v>0.21779999999999999</v>
      </c>
      <c r="FP69" s="283">
        <v>0.17649999999999999</v>
      </c>
      <c r="FQ69" s="283">
        <v>0.217</v>
      </c>
      <c r="FR69" s="283">
        <v>0.20530000000000001</v>
      </c>
      <c r="FT69" s="283">
        <v>8.7900000000000006E-2</v>
      </c>
      <c r="FU69" s="283">
        <v>0.1774</v>
      </c>
      <c r="FV69" s="283">
        <v>1.5042</v>
      </c>
      <c r="FW69" s="283">
        <v>1.4623999999999999</v>
      </c>
      <c r="FX69" s="283">
        <v>0.72499999999999998</v>
      </c>
      <c r="FZ69" s="283">
        <v>1.917</v>
      </c>
      <c r="GA69" s="283">
        <v>1.2639</v>
      </c>
      <c r="GB69" s="283">
        <v>0.2319</v>
      </c>
      <c r="GC69" s="283">
        <v>0.31940000000000002</v>
      </c>
      <c r="GD69" s="283">
        <v>0.19919999999999999</v>
      </c>
      <c r="GE69" s="283">
        <v>0.1542</v>
      </c>
      <c r="GF69" s="283">
        <v>0.21840000000000001</v>
      </c>
      <c r="GG69" s="283">
        <v>0.27479999999999999</v>
      </c>
      <c r="GH69" s="283">
        <v>0.11219999999999999</v>
      </c>
      <c r="GI69" s="283">
        <v>0.21260000000000001</v>
      </c>
      <c r="GJ69" s="283">
        <v>0.2898</v>
      </c>
      <c r="GL69" s="283">
        <v>0.1109</v>
      </c>
      <c r="GM69" s="283">
        <v>0.2293</v>
      </c>
    </row>
    <row r="70" spans="1:195">
      <c r="A70" s="71">
        <v>45360</v>
      </c>
      <c r="B70" s="283">
        <v>13.0449</v>
      </c>
      <c r="C70" s="283">
        <v>12.833299999999999</v>
      </c>
      <c r="D70" s="283">
        <v>13.026400000000001</v>
      </c>
      <c r="E70" s="283">
        <v>12.8384</v>
      </c>
      <c r="F70" s="283">
        <v>13.0617</v>
      </c>
      <c r="G70" s="283">
        <v>13.0634</v>
      </c>
      <c r="H70" s="283">
        <v>12.901300000000001</v>
      </c>
      <c r="I70" s="283">
        <v>10.754</v>
      </c>
      <c r="J70" s="283">
        <v>12.9567</v>
      </c>
      <c r="L70" s="283">
        <v>12.9559</v>
      </c>
      <c r="M70" s="283">
        <v>13.1557</v>
      </c>
      <c r="N70" s="283">
        <v>5.5220000000000002</v>
      </c>
      <c r="O70" s="283">
        <v>0.78839999999999999</v>
      </c>
      <c r="P70" s="283">
        <v>1.0781000000000001</v>
      </c>
      <c r="R70" s="283">
        <v>1.6798</v>
      </c>
      <c r="S70" s="283">
        <v>1.3019000000000001</v>
      </c>
      <c r="T70" s="283">
        <v>1.2283999999999999</v>
      </c>
      <c r="U70" s="283">
        <v>0.1991</v>
      </c>
      <c r="V70" s="283">
        <v>0.25269999999999998</v>
      </c>
      <c r="W70" s="283">
        <v>0.2225</v>
      </c>
      <c r="X70" s="283">
        <v>0.25259999999999999</v>
      </c>
      <c r="Y70" s="283">
        <v>0.2344</v>
      </c>
      <c r="Z70" s="283">
        <v>0.23910000000000001</v>
      </c>
      <c r="AA70" s="283">
        <v>0.31430000000000002</v>
      </c>
      <c r="AB70" s="283">
        <v>0.23499999999999999</v>
      </c>
      <c r="AD70" s="283">
        <v>0.18709999999999999</v>
      </c>
      <c r="AE70" s="283">
        <v>0.18049999999999999</v>
      </c>
      <c r="AF70" s="283">
        <v>4.8746999999999998</v>
      </c>
      <c r="AG70" s="283">
        <v>1.1288</v>
      </c>
      <c r="AH70" s="283">
        <v>0.4229</v>
      </c>
      <c r="AJ70" s="283">
        <v>1.6519999999999999</v>
      </c>
      <c r="AK70" s="283">
        <v>1.1658999999999999</v>
      </c>
      <c r="AL70" s="283">
        <v>1.2435</v>
      </c>
      <c r="AM70" s="283">
        <v>0.30209999999999998</v>
      </c>
      <c r="AN70" s="283">
        <v>0.16500000000000001</v>
      </c>
      <c r="AO70" s="283">
        <v>0.25509999999999999</v>
      </c>
      <c r="AP70" s="283">
        <v>0.26769999999999999</v>
      </c>
      <c r="AQ70" s="283">
        <v>0.39019999999999999</v>
      </c>
      <c r="AR70" s="283">
        <v>0.22800000000000001</v>
      </c>
      <c r="AS70" s="283">
        <v>0.2235</v>
      </c>
      <c r="AT70" s="283">
        <v>0.3054</v>
      </c>
      <c r="AV70" s="283">
        <v>0.1353</v>
      </c>
      <c r="AW70" s="283">
        <v>0.26190000000000002</v>
      </c>
      <c r="AX70" s="283">
        <v>7.4245999999999999</v>
      </c>
      <c r="AY70" s="283">
        <v>3.3540000000000001</v>
      </c>
      <c r="AZ70" s="283">
        <v>0.41270000000000001</v>
      </c>
      <c r="BB70" s="283">
        <v>0.73360000000000003</v>
      </c>
      <c r="BC70" s="283">
        <v>2.4403000000000001</v>
      </c>
      <c r="BD70" s="283">
        <v>1.3911</v>
      </c>
      <c r="BE70" s="283">
        <v>0.58550000000000002</v>
      </c>
      <c r="BF70" s="283">
        <v>0.20760000000000001</v>
      </c>
      <c r="BG70" s="283">
        <v>0.18740000000000001</v>
      </c>
      <c r="BH70" s="283">
        <v>0.17460000000000001</v>
      </c>
      <c r="BI70" s="283">
        <v>0.50290000000000001</v>
      </c>
      <c r="BJ70" s="283">
        <v>8.6499999999999994E-2</v>
      </c>
      <c r="BK70" s="283">
        <v>0.14860000000000001</v>
      </c>
      <c r="BL70" s="283">
        <v>0.48670000000000002</v>
      </c>
      <c r="BN70" s="283">
        <v>0.2026</v>
      </c>
      <c r="BO70" s="283">
        <v>0.19950000000000001</v>
      </c>
      <c r="BQ70" s="283">
        <v>1.6873</v>
      </c>
      <c r="BR70" s="283">
        <v>1.1268</v>
      </c>
      <c r="BS70" s="283">
        <v>0.79520000000000002</v>
      </c>
      <c r="BU70" s="283">
        <v>1.7309000000000001</v>
      </c>
      <c r="BV70" s="283">
        <v>1.1637</v>
      </c>
      <c r="BW70" s="283">
        <v>0.50070000000000003</v>
      </c>
      <c r="BX70" s="283">
        <v>0.44369999999999998</v>
      </c>
      <c r="BY70" s="283">
        <v>0.38240000000000002</v>
      </c>
      <c r="BZ70" s="283">
        <v>0.29670000000000002</v>
      </c>
      <c r="CA70" s="283">
        <v>0.39369999999999999</v>
      </c>
      <c r="CB70" s="283">
        <v>0.48089999999999999</v>
      </c>
      <c r="CC70" s="283">
        <v>0.31990000000000002</v>
      </c>
      <c r="CD70" s="283">
        <v>0.40720000000000001</v>
      </c>
      <c r="CE70" s="283">
        <v>0.4672</v>
      </c>
      <c r="CG70" s="283">
        <v>0.23530000000000001</v>
      </c>
      <c r="CH70" s="283">
        <v>0.40139999999999998</v>
      </c>
      <c r="CI70" s="283">
        <v>1.0593999999999999</v>
      </c>
      <c r="CJ70" s="283">
        <v>1.0505</v>
      </c>
      <c r="CK70" s="283">
        <v>1.2033</v>
      </c>
      <c r="CM70" s="283">
        <v>1.0156000000000001</v>
      </c>
      <c r="CN70" s="283">
        <v>0.91190000000000004</v>
      </c>
      <c r="CO70" s="283">
        <v>6.4831000000000003</v>
      </c>
      <c r="CP70" s="283">
        <v>6.6214000000000004</v>
      </c>
      <c r="CQ70" s="283">
        <v>6.1863000000000001</v>
      </c>
      <c r="CR70" s="283">
        <v>6.1195000000000004</v>
      </c>
      <c r="CS70" s="283">
        <v>6.3032000000000004</v>
      </c>
      <c r="CT70" s="283">
        <v>5.141</v>
      </c>
      <c r="CU70" s="283">
        <v>6.4873000000000003</v>
      </c>
      <c r="CV70" s="283">
        <v>6.5143000000000004</v>
      </c>
      <c r="CW70" s="283">
        <v>5.7649999999999997</v>
      </c>
      <c r="CY70" s="283">
        <v>6.4143999999999997</v>
      </c>
      <c r="CZ70" s="283">
        <v>6.3221999999999996</v>
      </c>
      <c r="DA70" s="283">
        <v>1.0582</v>
      </c>
      <c r="DB70" s="283">
        <v>0.97670000000000001</v>
      </c>
      <c r="DC70" s="283">
        <v>1.0129999999999999</v>
      </c>
      <c r="DE70" s="283">
        <v>0.93430000000000002</v>
      </c>
      <c r="DF70" s="283">
        <v>0.98380000000000001</v>
      </c>
      <c r="DG70" s="283">
        <v>7.3029999999999999</v>
      </c>
      <c r="DH70" s="283">
        <v>6.4749999999999996</v>
      </c>
      <c r="DI70" s="283">
        <v>6.3201999999999998</v>
      </c>
      <c r="DJ70" s="283">
        <v>6.9015000000000004</v>
      </c>
      <c r="DK70" s="283">
        <v>6.6296999999999997</v>
      </c>
      <c r="DL70" s="283">
        <v>6.2393000000000001</v>
      </c>
      <c r="DM70" s="283">
        <v>6.7310999999999996</v>
      </c>
      <c r="DN70" s="283">
        <v>6.3521999999999998</v>
      </c>
      <c r="DO70" s="283">
        <v>6.5109000000000004</v>
      </c>
      <c r="DQ70" s="283">
        <v>6.7987000000000002</v>
      </c>
      <c r="DR70" s="283">
        <v>6.6180000000000003</v>
      </c>
      <c r="DS70" s="283">
        <v>1.0409999999999999</v>
      </c>
      <c r="DT70" s="283">
        <v>0.97430000000000005</v>
      </c>
      <c r="DU70" s="283">
        <v>0.97550000000000003</v>
      </c>
      <c r="DW70" s="283">
        <v>0.93799999999999994</v>
      </c>
      <c r="DX70" s="283">
        <v>0.98640000000000005</v>
      </c>
      <c r="DY70" s="283">
        <v>7.0068000000000001</v>
      </c>
      <c r="DZ70" s="283">
        <v>6.2568000000000001</v>
      </c>
      <c r="EA70" s="283">
        <v>6.0716000000000001</v>
      </c>
      <c r="EB70" s="283">
        <v>6.7309000000000001</v>
      </c>
      <c r="EC70" s="283">
        <v>6.4219999999999997</v>
      </c>
      <c r="ED70" s="283">
        <v>6.2244000000000002</v>
      </c>
      <c r="EE70" s="283">
        <v>6.4512</v>
      </c>
      <c r="EF70" s="283">
        <v>6.1207000000000003</v>
      </c>
      <c r="EG70" s="283">
        <v>6.3619000000000003</v>
      </c>
      <c r="EI70" s="283">
        <v>6.5254000000000003</v>
      </c>
      <c r="EJ70" s="283">
        <v>6.4497999999999998</v>
      </c>
      <c r="EL70" s="283">
        <v>1.66</v>
      </c>
      <c r="EM70" s="283">
        <v>0.82340000000000002</v>
      </c>
      <c r="EN70" s="283">
        <v>0.96260000000000001</v>
      </c>
      <c r="EP70" s="283">
        <v>1.2870999999999999</v>
      </c>
      <c r="EQ70" s="283">
        <v>1.0476000000000001</v>
      </c>
      <c r="ER70" s="283">
        <v>0.25509999999999999</v>
      </c>
      <c r="ES70" s="283">
        <v>0.15939999999999999</v>
      </c>
      <c r="ET70" s="283">
        <v>0.21340000000000001</v>
      </c>
      <c r="EU70" s="283">
        <v>0.1537</v>
      </c>
      <c r="EV70" s="283">
        <v>0.19359999999999999</v>
      </c>
      <c r="EW70" s="283">
        <v>0.22170000000000001</v>
      </c>
      <c r="EX70" s="283">
        <v>0.1961</v>
      </c>
      <c r="EY70" s="283">
        <v>0.18540000000000001</v>
      </c>
      <c r="EZ70" s="283">
        <v>0.19539999999999999</v>
      </c>
      <c r="FB70" s="283">
        <v>0.14410000000000001</v>
      </c>
      <c r="FC70" s="283">
        <v>0.1865</v>
      </c>
      <c r="FD70" s="283">
        <v>2.0345</v>
      </c>
      <c r="FE70" s="283">
        <v>1.0009999999999999</v>
      </c>
      <c r="FF70" s="283">
        <v>0.66579999999999995</v>
      </c>
      <c r="FH70" s="283">
        <v>2.4790000000000001</v>
      </c>
      <c r="FI70" s="283">
        <v>1.1519999999999999</v>
      </c>
      <c r="FJ70" s="283">
        <v>0.26850000000000002</v>
      </c>
      <c r="FK70" s="283">
        <v>0.16980000000000001</v>
      </c>
      <c r="FL70" s="283">
        <v>0.1449</v>
      </c>
      <c r="FM70" s="283">
        <v>0.13200000000000001</v>
      </c>
      <c r="FN70" s="283">
        <v>0.1696</v>
      </c>
      <c r="FO70" s="283">
        <v>0.2177</v>
      </c>
      <c r="FP70" s="283">
        <v>0.1764</v>
      </c>
      <c r="FQ70" s="283">
        <v>0.21759999999999999</v>
      </c>
      <c r="FR70" s="283">
        <v>0.20519999999999999</v>
      </c>
      <c r="FT70" s="283">
        <v>8.7800000000000003E-2</v>
      </c>
      <c r="FU70" s="283">
        <v>0.17810000000000001</v>
      </c>
      <c r="FV70" s="283">
        <v>1.5162</v>
      </c>
      <c r="FW70" s="283">
        <v>1.4610000000000001</v>
      </c>
      <c r="FX70" s="283">
        <v>0.72829999999999995</v>
      </c>
      <c r="FZ70" s="283">
        <v>1.9121999999999999</v>
      </c>
      <c r="GA70" s="283">
        <v>1.264</v>
      </c>
      <c r="GB70" s="283">
        <v>0.23350000000000001</v>
      </c>
      <c r="GC70" s="283">
        <v>0.31890000000000002</v>
      </c>
      <c r="GD70" s="283">
        <v>0.19980000000000001</v>
      </c>
      <c r="GE70" s="283">
        <v>0.154</v>
      </c>
      <c r="GF70" s="283">
        <v>0.21829999999999999</v>
      </c>
      <c r="GG70" s="283">
        <v>0.27429999999999999</v>
      </c>
      <c r="GH70" s="283">
        <v>0.1128</v>
      </c>
      <c r="GI70" s="283">
        <v>0.21240000000000001</v>
      </c>
      <c r="GJ70" s="283">
        <v>0.29070000000000001</v>
      </c>
      <c r="GL70" s="283">
        <v>0.1111</v>
      </c>
      <c r="GM70" s="283">
        <v>0.23</v>
      </c>
    </row>
    <row r="71" spans="1:195">
      <c r="A71" s="71">
        <v>45361</v>
      </c>
      <c r="B71" s="283">
        <v>13.0205</v>
      </c>
      <c r="C71" s="283">
        <v>12.83</v>
      </c>
      <c r="D71" s="283">
        <v>13.009600000000001</v>
      </c>
      <c r="E71" s="283">
        <v>12.819900000000001</v>
      </c>
      <c r="F71" s="283">
        <v>13.0634</v>
      </c>
      <c r="G71" s="283">
        <v>12.982799999999999</v>
      </c>
      <c r="H71" s="283">
        <v>12.8812</v>
      </c>
      <c r="I71" s="283">
        <v>10.5543</v>
      </c>
      <c r="J71" s="283">
        <v>12.929</v>
      </c>
      <c r="L71" s="283">
        <v>12.9299</v>
      </c>
      <c r="M71" s="283">
        <v>13.132999999999999</v>
      </c>
      <c r="N71" s="283">
        <v>5.6292999999999997</v>
      </c>
      <c r="O71" s="283">
        <v>0.79010000000000002</v>
      </c>
      <c r="P71" s="283">
        <v>1.0763</v>
      </c>
      <c r="R71" s="283">
        <v>1.6832</v>
      </c>
      <c r="S71" s="283">
        <v>1.3056000000000001</v>
      </c>
      <c r="T71" s="283">
        <v>1.2369000000000001</v>
      </c>
      <c r="U71" s="283">
        <v>0.19819999999999999</v>
      </c>
      <c r="V71" s="283">
        <v>0.24979999999999999</v>
      </c>
      <c r="W71" s="283">
        <v>0.21970000000000001</v>
      </c>
      <c r="X71" s="283">
        <v>0.25080000000000002</v>
      </c>
      <c r="Y71" s="283">
        <v>0.2321</v>
      </c>
      <c r="Z71" s="283">
        <v>0.23619999999999999</v>
      </c>
      <c r="AA71" s="283">
        <v>0.31130000000000002</v>
      </c>
      <c r="AB71" s="283">
        <v>0.23119999999999999</v>
      </c>
      <c r="AD71" s="283">
        <v>0.18490000000000001</v>
      </c>
      <c r="AE71" s="283">
        <v>0.17710000000000001</v>
      </c>
      <c r="AF71" s="283">
        <v>4.9204999999999997</v>
      </c>
      <c r="AG71" s="283">
        <v>1.1307</v>
      </c>
      <c r="AH71" s="283">
        <v>0.42149999999999999</v>
      </c>
      <c r="AJ71" s="283">
        <v>1.6405000000000001</v>
      </c>
      <c r="AK71" s="283">
        <v>1.1621999999999999</v>
      </c>
      <c r="AL71" s="283">
        <v>1.2408999999999999</v>
      </c>
      <c r="AM71" s="283">
        <v>0.2994</v>
      </c>
      <c r="AN71" s="283">
        <v>0.16320000000000001</v>
      </c>
      <c r="AO71" s="283">
        <v>0.25219999999999998</v>
      </c>
      <c r="AP71" s="283">
        <v>0.26479999999999998</v>
      </c>
      <c r="AQ71" s="283">
        <v>0.38729999999999998</v>
      </c>
      <c r="AR71" s="283">
        <v>0.2261</v>
      </c>
      <c r="AS71" s="283">
        <v>0.22109999999999999</v>
      </c>
      <c r="AT71" s="283">
        <v>0.30259999999999998</v>
      </c>
      <c r="AV71" s="283">
        <v>0.1348</v>
      </c>
      <c r="AW71" s="283">
        <v>0.26040000000000002</v>
      </c>
      <c r="AX71" s="283">
        <v>7.4345999999999997</v>
      </c>
      <c r="AY71" s="283">
        <v>3.3553000000000002</v>
      </c>
      <c r="AZ71" s="283">
        <v>0.4138</v>
      </c>
      <c r="BB71" s="283">
        <v>0.73429999999999995</v>
      </c>
      <c r="BC71" s="283">
        <v>2.4333</v>
      </c>
      <c r="BD71" s="283">
        <v>1.3791</v>
      </c>
      <c r="BE71" s="283">
        <v>0.58069999999999999</v>
      </c>
      <c r="BF71" s="283">
        <v>0.20610000000000001</v>
      </c>
      <c r="BG71" s="283">
        <v>0.1855</v>
      </c>
      <c r="BH71" s="283">
        <v>0.1731</v>
      </c>
      <c r="BI71" s="283">
        <v>0.49809999999999999</v>
      </c>
      <c r="BJ71" s="283">
        <v>8.5699999999999998E-2</v>
      </c>
      <c r="BK71" s="283">
        <v>0.1472</v>
      </c>
      <c r="BL71" s="283">
        <v>0.48249999999999998</v>
      </c>
      <c r="BN71" s="283">
        <v>0.20039999999999999</v>
      </c>
      <c r="BO71" s="283">
        <v>0.1983</v>
      </c>
      <c r="BQ71" s="283">
        <v>1.6984999999999999</v>
      </c>
      <c r="BR71" s="283">
        <v>1.1283000000000001</v>
      </c>
      <c r="BS71" s="283">
        <v>0.79530000000000001</v>
      </c>
      <c r="BU71" s="283">
        <v>1.7382</v>
      </c>
      <c r="BV71" s="283">
        <v>1.1667000000000001</v>
      </c>
      <c r="BW71" s="283">
        <v>0.50039999999999996</v>
      </c>
      <c r="BX71" s="283">
        <v>0.44280000000000003</v>
      </c>
      <c r="BY71" s="283">
        <v>0.38080000000000003</v>
      </c>
      <c r="BZ71" s="283">
        <v>0.29459999999999997</v>
      </c>
      <c r="CA71" s="283">
        <v>0.39250000000000002</v>
      </c>
      <c r="CB71" s="283">
        <v>0.4788</v>
      </c>
      <c r="CC71" s="283">
        <v>0.31759999999999999</v>
      </c>
      <c r="CD71" s="283">
        <v>0.40620000000000001</v>
      </c>
      <c r="CE71" s="283">
        <v>0.4637</v>
      </c>
      <c r="CG71" s="283">
        <v>0.23369999999999999</v>
      </c>
      <c r="CH71" s="283">
        <v>0.39750000000000002</v>
      </c>
      <c r="CI71" s="283">
        <v>1.1325000000000001</v>
      </c>
      <c r="CJ71" s="283">
        <v>1.0438000000000001</v>
      </c>
      <c r="CK71" s="283">
        <v>1.1955</v>
      </c>
      <c r="CM71" s="283">
        <v>0.96030000000000004</v>
      </c>
      <c r="CN71" s="283">
        <v>0.93730000000000002</v>
      </c>
      <c r="CO71" s="283">
        <v>6.875</v>
      </c>
      <c r="CP71" s="283">
        <v>6.4997999999999996</v>
      </c>
      <c r="CQ71" s="283">
        <v>5.9250999999999996</v>
      </c>
      <c r="CR71" s="283">
        <v>6.0708000000000002</v>
      </c>
      <c r="CS71" s="283">
        <v>6.2274000000000003</v>
      </c>
      <c r="CT71" s="283">
        <v>4.9562999999999997</v>
      </c>
      <c r="CU71" s="283">
        <v>6.3010000000000002</v>
      </c>
      <c r="CV71" s="283">
        <v>6.1563999999999997</v>
      </c>
      <c r="CW71" s="283">
        <v>5.7487000000000004</v>
      </c>
      <c r="CY71" s="283">
        <v>6.4108000000000001</v>
      </c>
      <c r="CZ71" s="283">
        <v>6.1330999999999998</v>
      </c>
      <c r="DA71" s="283">
        <v>1.0872999999999999</v>
      </c>
      <c r="DB71" s="283">
        <v>0.9788</v>
      </c>
      <c r="DC71" s="283">
        <v>1.0185999999999999</v>
      </c>
      <c r="DE71" s="283">
        <v>0.91610000000000003</v>
      </c>
      <c r="DF71" s="283">
        <v>0.97170000000000001</v>
      </c>
      <c r="DG71" s="283">
        <v>7.2035</v>
      </c>
      <c r="DH71" s="283">
        <v>6.1353999999999997</v>
      </c>
      <c r="DI71" s="283">
        <v>5.9781000000000004</v>
      </c>
      <c r="DJ71" s="283">
        <v>6.625</v>
      </c>
      <c r="DK71" s="283">
        <v>6.2683999999999997</v>
      </c>
      <c r="DL71" s="283">
        <v>5.8692000000000002</v>
      </c>
      <c r="DM71" s="283">
        <v>6.4061000000000003</v>
      </c>
      <c r="DN71" s="283">
        <v>5.9562999999999997</v>
      </c>
      <c r="DO71" s="283">
        <v>6.1536</v>
      </c>
      <c r="DQ71" s="283">
        <v>6.5015999999999998</v>
      </c>
      <c r="DR71" s="283">
        <v>6.3329000000000004</v>
      </c>
      <c r="DS71" s="283">
        <v>1.0437000000000001</v>
      </c>
      <c r="DT71" s="283">
        <v>0.98329999999999995</v>
      </c>
      <c r="DU71" s="283">
        <v>0.98709999999999998</v>
      </c>
      <c r="DW71" s="283">
        <v>0.9345</v>
      </c>
      <c r="DX71" s="283">
        <v>0.98360000000000003</v>
      </c>
      <c r="DY71" s="283">
        <v>6.6853999999999996</v>
      </c>
      <c r="DZ71" s="283">
        <v>6.0029000000000003</v>
      </c>
      <c r="EA71" s="283">
        <v>5.8478000000000003</v>
      </c>
      <c r="EB71" s="283">
        <v>6.4055</v>
      </c>
      <c r="EC71" s="283">
        <v>6.1048999999999998</v>
      </c>
      <c r="ED71" s="283">
        <v>5.9241000000000001</v>
      </c>
      <c r="EE71" s="283">
        <v>6.1382000000000003</v>
      </c>
      <c r="EF71" s="283">
        <v>5.8125</v>
      </c>
      <c r="EG71" s="283">
        <v>6.0869999999999997</v>
      </c>
      <c r="EI71" s="283">
        <v>6.2202000000000002</v>
      </c>
      <c r="EJ71" s="283">
        <v>6.1885000000000003</v>
      </c>
      <c r="EL71" s="283">
        <v>1.6947000000000001</v>
      </c>
      <c r="EM71" s="283">
        <v>0.82709999999999995</v>
      </c>
      <c r="EN71" s="283">
        <v>0.96919999999999995</v>
      </c>
      <c r="EP71" s="283">
        <v>1.2977000000000001</v>
      </c>
      <c r="EQ71" s="283">
        <v>1.0508</v>
      </c>
      <c r="ER71" s="283">
        <v>0.25669999999999998</v>
      </c>
      <c r="ES71" s="283">
        <v>0.159</v>
      </c>
      <c r="ET71" s="283">
        <v>0.21229999999999999</v>
      </c>
      <c r="EU71" s="283">
        <v>0.1515</v>
      </c>
      <c r="EV71" s="283">
        <v>0.19220000000000001</v>
      </c>
      <c r="EW71" s="283">
        <v>0.21909999999999999</v>
      </c>
      <c r="EX71" s="283">
        <v>0.19400000000000001</v>
      </c>
      <c r="EY71" s="283">
        <v>0.18429999999999999</v>
      </c>
      <c r="EZ71" s="283">
        <v>0.19159999999999999</v>
      </c>
      <c r="FB71" s="283">
        <v>0.14199999999999999</v>
      </c>
      <c r="FC71" s="283">
        <v>0.18229999999999999</v>
      </c>
      <c r="FD71" s="283">
        <v>2.0320999999999998</v>
      </c>
      <c r="FE71" s="283">
        <v>1.0009999999999999</v>
      </c>
      <c r="FF71" s="283">
        <v>0.66220000000000001</v>
      </c>
      <c r="FH71" s="283">
        <v>2.4708999999999999</v>
      </c>
      <c r="FI71" s="283">
        <v>1.1532</v>
      </c>
      <c r="FJ71" s="283">
        <v>0.2681</v>
      </c>
      <c r="FK71" s="283">
        <v>0.16930000000000001</v>
      </c>
      <c r="FL71" s="283">
        <v>0.1444</v>
      </c>
      <c r="FM71" s="283">
        <v>0.13189999999999999</v>
      </c>
      <c r="FN71" s="283">
        <v>0.1691</v>
      </c>
      <c r="FO71" s="283">
        <v>0.218</v>
      </c>
      <c r="FP71" s="283">
        <v>0.1759</v>
      </c>
      <c r="FQ71" s="283">
        <v>0.21709999999999999</v>
      </c>
      <c r="FR71" s="283">
        <v>0.20469999999999999</v>
      </c>
      <c r="FT71" s="283">
        <v>8.7900000000000006E-2</v>
      </c>
      <c r="FU71" s="283">
        <v>0.17749999999999999</v>
      </c>
      <c r="FV71" s="283">
        <v>1.5111000000000001</v>
      </c>
      <c r="FW71" s="283">
        <v>1.4594</v>
      </c>
      <c r="FX71" s="283">
        <v>0.7268</v>
      </c>
      <c r="FZ71" s="283">
        <v>1.915</v>
      </c>
      <c r="GA71" s="283">
        <v>1.2659</v>
      </c>
      <c r="GB71" s="283">
        <v>0.2319</v>
      </c>
      <c r="GC71" s="283">
        <v>0.31859999999999999</v>
      </c>
      <c r="GD71" s="283">
        <v>0.19919999999999999</v>
      </c>
      <c r="GE71" s="283">
        <v>0.15340000000000001</v>
      </c>
      <c r="GF71" s="283">
        <v>0.21829999999999999</v>
      </c>
      <c r="GG71" s="283">
        <v>0.27400000000000002</v>
      </c>
      <c r="GH71" s="283">
        <v>0.11219999999999999</v>
      </c>
      <c r="GI71" s="283">
        <v>0.21260000000000001</v>
      </c>
      <c r="GJ71" s="283">
        <v>0.2903</v>
      </c>
      <c r="GL71" s="283">
        <v>0.111</v>
      </c>
      <c r="GM71" s="283">
        <v>0.2293</v>
      </c>
    </row>
    <row r="72" spans="1:195">
      <c r="A72" s="71">
        <v>45362</v>
      </c>
      <c r="B72" s="283">
        <v>13.0197</v>
      </c>
      <c r="C72" s="283">
        <v>12.8451</v>
      </c>
      <c r="D72" s="283">
        <v>13.0105</v>
      </c>
      <c r="E72" s="283">
        <v>12.8241</v>
      </c>
      <c r="F72" s="283">
        <v>13.0642</v>
      </c>
      <c r="G72" s="283">
        <v>12.9442</v>
      </c>
      <c r="H72" s="283">
        <v>12.8896</v>
      </c>
      <c r="I72" s="283">
        <v>10.555899999999999</v>
      </c>
      <c r="J72" s="283">
        <v>12.941599999999999</v>
      </c>
      <c r="L72" s="283">
        <v>12.925700000000001</v>
      </c>
      <c r="M72" s="283">
        <v>13.1364</v>
      </c>
      <c r="N72" s="283">
        <v>5.69</v>
      </c>
      <c r="O72" s="283">
        <v>0.79390000000000005</v>
      </c>
      <c r="P72" s="283">
        <v>1.0690999999999999</v>
      </c>
      <c r="R72" s="283">
        <v>1.6961999999999999</v>
      </c>
      <c r="S72" s="283">
        <v>1.3038000000000001</v>
      </c>
      <c r="T72" s="283">
        <v>1.2494000000000001</v>
      </c>
      <c r="U72" s="283">
        <v>0.1996</v>
      </c>
      <c r="V72" s="283">
        <v>0.2505</v>
      </c>
      <c r="W72" s="283">
        <v>0.21959999999999999</v>
      </c>
      <c r="X72" s="283">
        <v>0.2515</v>
      </c>
      <c r="Y72" s="283">
        <v>0.23430000000000001</v>
      </c>
      <c r="Z72" s="283">
        <v>0.2366</v>
      </c>
      <c r="AA72" s="283">
        <v>0.31190000000000001</v>
      </c>
      <c r="AB72" s="283">
        <v>0.23019999999999999</v>
      </c>
      <c r="AD72" s="283">
        <v>0.18390000000000001</v>
      </c>
      <c r="AE72" s="283">
        <v>0.17660000000000001</v>
      </c>
      <c r="AF72" s="283">
        <v>4.9173999999999998</v>
      </c>
      <c r="AG72" s="283">
        <v>1.1245000000000001</v>
      </c>
      <c r="AH72" s="283">
        <v>0.42030000000000001</v>
      </c>
      <c r="AJ72" s="283">
        <v>1.6382000000000001</v>
      </c>
      <c r="AK72" s="283">
        <v>1.1605000000000001</v>
      </c>
      <c r="AL72" s="283">
        <v>1.2464</v>
      </c>
      <c r="AM72" s="283">
        <v>0.2989</v>
      </c>
      <c r="AN72" s="283">
        <v>0.1636</v>
      </c>
      <c r="AO72" s="283">
        <v>0.2535</v>
      </c>
      <c r="AP72" s="283">
        <v>0.26579999999999998</v>
      </c>
      <c r="AQ72" s="283">
        <v>0.38940000000000002</v>
      </c>
      <c r="AR72" s="283">
        <v>0.22739999999999999</v>
      </c>
      <c r="AS72" s="283">
        <v>0.222</v>
      </c>
      <c r="AT72" s="283">
        <v>0.3034</v>
      </c>
      <c r="AV72" s="283">
        <v>0.13550000000000001</v>
      </c>
      <c r="AW72" s="283">
        <v>0.26140000000000002</v>
      </c>
      <c r="AX72" s="283">
        <v>7.4292999999999996</v>
      </c>
      <c r="AY72" s="283">
        <v>3.3574000000000002</v>
      </c>
      <c r="AZ72" s="283">
        <v>0.41349999999999998</v>
      </c>
      <c r="BB72" s="283">
        <v>0.73399999999999999</v>
      </c>
      <c r="BC72" s="283">
        <v>2.4367000000000001</v>
      </c>
      <c r="BD72" s="283">
        <v>1.3783000000000001</v>
      </c>
      <c r="BE72" s="283">
        <v>0.5806</v>
      </c>
      <c r="BF72" s="283">
        <v>0.20580000000000001</v>
      </c>
      <c r="BG72" s="283">
        <v>0.1855</v>
      </c>
      <c r="BH72" s="283">
        <v>0.1729</v>
      </c>
      <c r="BI72" s="283">
        <v>0.49780000000000002</v>
      </c>
      <c r="BJ72" s="283">
        <v>8.5800000000000001E-2</v>
      </c>
      <c r="BK72" s="283">
        <v>0.1472</v>
      </c>
      <c r="BL72" s="283">
        <v>0.4829</v>
      </c>
      <c r="BN72" s="283">
        <v>0.20050000000000001</v>
      </c>
      <c r="BO72" s="283">
        <v>0.19819999999999999</v>
      </c>
      <c r="BQ72" s="283">
        <v>1.7155</v>
      </c>
      <c r="BR72" s="283">
        <v>1.1333</v>
      </c>
      <c r="BS72" s="283">
        <v>0.79620000000000002</v>
      </c>
      <c r="BU72" s="283">
        <v>1.7525999999999999</v>
      </c>
      <c r="BV72" s="283">
        <v>1.1691</v>
      </c>
      <c r="BW72" s="283">
        <v>0.50160000000000005</v>
      </c>
      <c r="BX72" s="283">
        <v>0.44280000000000003</v>
      </c>
      <c r="BY72" s="283">
        <v>0.38059999999999999</v>
      </c>
      <c r="BZ72" s="283">
        <v>0.29239999999999999</v>
      </c>
      <c r="CA72" s="283">
        <v>0.39069999999999999</v>
      </c>
      <c r="CB72" s="283">
        <v>0.47799999999999998</v>
      </c>
      <c r="CC72" s="283">
        <v>0.31569999999999998</v>
      </c>
      <c r="CD72" s="283">
        <v>0.40550000000000003</v>
      </c>
      <c r="CE72" s="283">
        <v>0.46110000000000001</v>
      </c>
      <c r="CG72" s="283">
        <v>0.23139999999999999</v>
      </c>
      <c r="CH72" s="283">
        <v>0.39439999999999997</v>
      </c>
      <c r="CI72" s="283">
        <v>1.1246</v>
      </c>
      <c r="CJ72" s="283">
        <v>1.0283</v>
      </c>
      <c r="CK72" s="283">
        <v>1.1017999999999999</v>
      </c>
      <c r="CM72" s="283">
        <v>0.92810000000000004</v>
      </c>
      <c r="CN72" s="283">
        <v>0.97619999999999996</v>
      </c>
      <c r="CO72" s="283">
        <v>7.3464</v>
      </c>
      <c r="CP72" s="283">
        <v>6.7173999999999996</v>
      </c>
      <c r="CQ72" s="283">
        <v>6.0835999999999997</v>
      </c>
      <c r="CR72" s="283">
        <v>6.5324</v>
      </c>
      <c r="CS72" s="283">
        <v>6.5324</v>
      </c>
      <c r="CT72" s="283">
        <v>5.5217000000000001</v>
      </c>
      <c r="CU72" s="283">
        <v>6.5933000000000002</v>
      </c>
      <c r="CV72" s="283">
        <v>6.2732000000000001</v>
      </c>
      <c r="CW72" s="283">
        <v>6.2008999999999999</v>
      </c>
      <c r="CY72" s="283">
        <v>6.7590000000000003</v>
      </c>
      <c r="CZ72" s="283">
        <v>6.3521999999999998</v>
      </c>
      <c r="DA72" s="283">
        <v>1.0912999999999999</v>
      </c>
      <c r="DB72" s="283">
        <v>0.97389999999999999</v>
      </c>
      <c r="DC72" s="283">
        <v>1.0022</v>
      </c>
      <c r="DE72" s="283">
        <v>0.90710000000000002</v>
      </c>
      <c r="DF72" s="283">
        <v>0.96970000000000001</v>
      </c>
      <c r="DG72" s="283">
        <v>7.3548</v>
      </c>
      <c r="DH72" s="283">
        <v>6.1635999999999997</v>
      </c>
      <c r="DI72" s="283">
        <v>5.9741</v>
      </c>
      <c r="DJ72" s="283">
        <v>6.7396000000000003</v>
      </c>
      <c r="DK72" s="283">
        <v>6.3287000000000004</v>
      </c>
      <c r="DL72" s="283">
        <v>5.9607000000000001</v>
      </c>
      <c r="DM72" s="283">
        <v>6.4824999999999999</v>
      </c>
      <c r="DN72" s="283">
        <v>5.9692999999999996</v>
      </c>
      <c r="DO72" s="283">
        <v>6.2093999999999996</v>
      </c>
      <c r="DQ72" s="283">
        <v>6.5805999999999996</v>
      </c>
      <c r="DR72" s="283">
        <v>6.4036999999999997</v>
      </c>
      <c r="DS72" s="283">
        <v>1.0477000000000001</v>
      </c>
      <c r="DT72" s="283">
        <v>0.98</v>
      </c>
      <c r="DU72" s="283">
        <v>0.98009999999999997</v>
      </c>
      <c r="DW72" s="283">
        <v>0.93100000000000005</v>
      </c>
      <c r="DX72" s="283">
        <v>0.98160000000000003</v>
      </c>
      <c r="DY72" s="283">
        <v>6.7051999999999996</v>
      </c>
      <c r="DZ72" s="283">
        <v>5.9574999999999996</v>
      </c>
      <c r="EA72" s="283">
        <v>5.7859999999999996</v>
      </c>
      <c r="EB72" s="283">
        <v>6.4001000000000001</v>
      </c>
      <c r="EC72" s="283">
        <v>6.0789999999999997</v>
      </c>
      <c r="ED72" s="283">
        <v>5.9036</v>
      </c>
      <c r="EE72" s="283">
        <v>6.1169000000000002</v>
      </c>
      <c r="EF72" s="283">
        <v>5.7694000000000001</v>
      </c>
      <c r="EG72" s="283">
        <v>6.0663999999999998</v>
      </c>
      <c r="EI72" s="283">
        <v>6.1970999999999998</v>
      </c>
      <c r="EJ72" s="283">
        <v>6.1802999999999999</v>
      </c>
      <c r="EL72" s="283">
        <v>1.7344999999999999</v>
      </c>
      <c r="EM72" s="283">
        <v>0.8337</v>
      </c>
      <c r="EN72" s="283">
        <v>0.97470000000000001</v>
      </c>
      <c r="EP72" s="283">
        <v>1.3177000000000001</v>
      </c>
      <c r="EQ72" s="283">
        <v>1.0581</v>
      </c>
      <c r="ER72" s="283">
        <v>0.2586</v>
      </c>
      <c r="ES72" s="283">
        <v>0.15890000000000001</v>
      </c>
      <c r="ET72" s="283">
        <v>0.21199999999999999</v>
      </c>
      <c r="EU72" s="283">
        <v>0.14910000000000001</v>
      </c>
      <c r="EV72" s="283">
        <v>0.19059999999999999</v>
      </c>
      <c r="EW72" s="283">
        <v>0.2175</v>
      </c>
      <c r="EX72" s="283">
        <v>0.19159999999999999</v>
      </c>
      <c r="EY72" s="283">
        <v>0.1842</v>
      </c>
      <c r="EZ72" s="283">
        <v>0.18809999999999999</v>
      </c>
      <c r="FB72" s="283">
        <v>0.13980000000000001</v>
      </c>
      <c r="FC72" s="283">
        <v>0.17780000000000001</v>
      </c>
      <c r="FD72" s="283">
        <v>2.0537000000000001</v>
      </c>
      <c r="FE72" s="283">
        <v>1.0021</v>
      </c>
      <c r="FF72" s="283">
        <v>0.6603</v>
      </c>
      <c r="FH72" s="283">
        <v>2.4731999999999998</v>
      </c>
      <c r="FI72" s="283">
        <v>1.1487000000000001</v>
      </c>
      <c r="FJ72" s="283">
        <v>0.26900000000000002</v>
      </c>
      <c r="FK72" s="283">
        <v>0.1694</v>
      </c>
      <c r="FL72" s="283">
        <v>0.1444</v>
      </c>
      <c r="FM72" s="283">
        <v>0.13100000000000001</v>
      </c>
      <c r="FN72" s="283">
        <v>0.16900000000000001</v>
      </c>
      <c r="FO72" s="283">
        <v>0.21859999999999999</v>
      </c>
      <c r="FP72" s="283">
        <v>0.1757</v>
      </c>
      <c r="FQ72" s="283">
        <v>0.217</v>
      </c>
      <c r="FR72" s="283">
        <v>0.2046</v>
      </c>
      <c r="FT72" s="283">
        <v>8.77E-2</v>
      </c>
      <c r="FU72" s="283">
        <v>0.17810000000000001</v>
      </c>
      <c r="FV72" s="283">
        <v>1.5046999999999999</v>
      </c>
      <c r="FW72" s="283">
        <v>1.4636</v>
      </c>
      <c r="FX72" s="283">
        <v>0.72689999999999999</v>
      </c>
      <c r="FZ72" s="283">
        <v>1.9218999999999999</v>
      </c>
      <c r="GA72" s="283">
        <v>1.2657</v>
      </c>
      <c r="GB72" s="283">
        <v>0.23089999999999999</v>
      </c>
      <c r="GC72" s="283">
        <v>0.31859999999999999</v>
      </c>
      <c r="GD72" s="283">
        <v>0.19919999999999999</v>
      </c>
      <c r="GE72" s="283">
        <v>0.1535</v>
      </c>
      <c r="GF72" s="283">
        <v>0.2177</v>
      </c>
      <c r="GG72" s="283">
        <v>0.27410000000000001</v>
      </c>
      <c r="GH72" s="283">
        <v>0.11219999999999999</v>
      </c>
      <c r="GI72" s="283">
        <v>0.21179999999999999</v>
      </c>
      <c r="GJ72" s="283">
        <v>0.2903</v>
      </c>
      <c r="GL72" s="283">
        <v>0.11020000000000001</v>
      </c>
      <c r="GM72" s="283">
        <v>0.2293</v>
      </c>
    </row>
    <row r="73" spans="1:195">
      <c r="A73" s="71">
        <v>45363</v>
      </c>
      <c r="B73" s="283">
        <v>13.0709</v>
      </c>
      <c r="C73" s="283">
        <v>12.886200000000001</v>
      </c>
      <c r="D73" s="283">
        <v>13.065899999999999</v>
      </c>
      <c r="E73" s="283">
        <v>12.857699999999999</v>
      </c>
      <c r="F73" s="283">
        <v>13.1028</v>
      </c>
      <c r="G73" s="283">
        <v>12.9567</v>
      </c>
      <c r="H73" s="283">
        <v>12.9483</v>
      </c>
      <c r="I73" s="283">
        <v>10.846399999999999</v>
      </c>
      <c r="J73" s="283">
        <v>12.976900000000001</v>
      </c>
      <c r="L73" s="283">
        <v>12.9693</v>
      </c>
      <c r="M73" s="283">
        <v>13.165800000000001</v>
      </c>
      <c r="N73" s="283">
        <v>5.8113999999999999</v>
      </c>
      <c r="O73" s="283">
        <v>0.80259999999999998</v>
      </c>
      <c r="P73" s="283">
        <v>1.0370999999999999</v>
      </c>
      <c r="R73" s="283">
        <v>1.7084999999999999</v>
      </c>
      <c r="S73" s="283">
        <v>1.2926</v>
      </c>
      <c r="T73" s="283">
        <v>1.2883</v>
      </c>
      <c r="U73" s="283">
        <v>0.2059</v>
      </c>
      <c r="V73" s="283">
        <v>0.25640000000000002</v>
      </c>
      <c r="W73" s="283">
        <v>0.22170000000000001</v>
      </c>
      <c r="X73" s="283">
        <v>0.25650000000000001</v>
      </c>
      <c r="Y73" s="283">
        <v>0.2472</v>
      </c>
      <c r="Z73" s="283">
        <v>0.2422</v>
      </c>
      <c r="AA73" s="283">
        <v>0.316</v>
      </c>
      <c r="AB73" s="283">
        <v>0.22900000000000001</v>
      </c>
      <c r="AD73" s="283">
        <v>0.18490000000000001</v>
      </c>
      <c r="AE73" s="283">
        <v>0.1772</v>
      </c>
      <c r="AF73" s="283">
        <v>4.8781999999999996</v>
      </c>
      <c r="AG73" s="283">
        <v>1.1242000000000001</v>
      </c>
      <c r="AH73" s="283">
        <v>0.40660000000000002</v>
      </c>
      <c r="AJ73" s="283">
        <v>1.6348</v>
      </c>
      <c r="AK73" s="283">
        <v>1.1549</v>
      </c>
      <c r="AL73" s="283">
        <v>1.2577</v>
      </c>
      <c r="AM73" s="283">
        <v>0.30230000000000001</v>
      </c>
      <c r="AN73" s="283">
        <v>0.16200000000000001</v>
      </c>
      <c r="AO73" s="283">
        <v>0.25779999999999997</v>
      </c>
      <c r="AP73" s="283">
        <v>0.26889999999999997</v>
      </c>
      <c r="AQ73" s="283">
        <v>0.39839999999999998</v>
      </c>
      <c r="AR73" s="283">
        <v>0.23250000000000001</v>
      </c>
      <c r="AS73" s="283">
        <v>0.2248</v>
      </c>
      <c r="AT73" s="283">
        <v>0.30709999999999998</v>
      </c>
      <c r="AV73" s="283">
        <v>0.13750000000000001</v>
      </c>
      <c r="AW73" s="283">
        <v>0.26590000000000003</v>
      </c>
      <c r="AX73" s="283">
        <v>7.3864000000000001</v>
      </c>
      <c r="AY73" s="283">
        <v>3.3582000000000001</v>
      </c>
      <c r="AZ73" s="283">
        <v>0.41410000000000002</v>
      </c>
      <c r="BB73" s="283">
        <v>0.73470000000000002</v>
      </c>
      <c r="BC73" s="283">
        <v>2.4474999999999998</v>
      </c>
      <c r="BD73" s="283">
        <v>1.3858999999999999</v>
      </c>
      <c r="BE73" s="283">
        <v>0.58499999999999996</v>
      </c>
      <c r="BF73" s="283">
        <v>0.20780000000000001</v>
      </c>
      <c r="BG73" s="283">
        <v>0.18759999999999999</v>
      </c>
      <c r="BH73" s="283">
        <v>0.17419999999999999</v>
      </c>
      <c r="BI73" s="283">
        <v>0.50190000000000001</v>
      </c>
      <c r="BJ73" s="283">
        <v>8.6300000000000002E-2</v>
      </c>
      <c r="BK73" s="283">
        <v>0.1482</v>
      </c>
      <c r="BL73" s="283">
        <v>0.48899999999999999</v>
      </c>
      <c r="BN73" s="283">
        <v>0.20169999999999999</v>
      </c>
      <c r="BO73" s="283">
        <v>0.19980000000000001</v>
      </c>
      <c r="BQ73" s="283">
        <v>1.7474000000000001</v>
      </c>
      <c r="BR73" s="283">
        <v>1.1409</v>
      </c>
      <c r="BS73" s="283">
        <v>0.79649999999999999</v>
      </c>
      <c r="BU73" s="283">
        <v>1.7566999999999999</v>
      </c>
      <c r="BV73" s="283">
        <v>1.1742999999999999</v>
      </c>
      <c r="BW73" s="283">
        <v>0.50929999999999997</v>
      </c>
      <c r="BX73" s="283">
        <v>0.44479999999999997</v>
      </c>
      <c r="BY73" s="283">
        <v>0.3836</v>
      </c>
      <c r="BZ73" s="283">
        <v>0.29149999999999998</v>
      </c>
      <c r="CA73" s="283">
        <v>0.38979999999999998</v>
      </c>
      <c r="CB73" s="283">
        <v>0.48159999999999997</v>
      </c>
      <c r="CC73" s="283">
        <v>0.31509999999999999</v>
      </c>
      <c r="CD73" s="283">
        <v>0.40529999999999999</v>
      </c>
      <c r="CE73" s="283">
        <v>0.45979999999999999</v>
      </c>
      <c r="CG73" s="283">
        <v>0.23069999999999999</v>
      </c>
      <c r="CH73" s="283">
        <v>0.3916</v>
      </c>
      <c r="CI73" s="283">
        <v>1.0689</v>
      </c>
      <c r="CJ73" s="283">
        <v>0.98670000000000002</v>
      </c>
      <c r="CK73" s="283">
        <v>0.97489999999999999</v>
      </c>
      <c r="CM73" s="283">
        <v>0.8871</v>
      </c>
      <c r="CN73" s="283">
        <v>1.0511999999999999</v>
      </c>
      <c r="CO73" s="283">
        <v>8.2036999999999995</v>
      </c>
      <c r="CP73" s="283">
        <v>7.2512999999999996</v>
      </c>
      <c r="CQ73" s="283">
        <v>6.6783000000000001</v>
      </c>
      <c r="CR73" s="283">
        <v>7.6750999999999996</v>
      </c>
      <c r="CS73" s="283">
        <v>7.3489000000000004</v>
      </c>
      <c r="CT73" s="283">
        <v>6.8505000000000003</v>
      </c>
      <c r="CU73" s="283">
        <v>7.4028999999999998</v>
      </c>
      <c r="CV73" s="283">
        <v>6.7276999999999996</v>
      </c>
      <c r="CW73" s="283">
        <v>7.2240000000000002</v>
      </c>
      <c r="CY73" s="283">
        <v>7.5842999999999998</v>
      </c>
      <c r="CZ73" s="283">
        <v>6.8720999999999997</v>
      </c>
      <c r="DA73" s="283">
        <v>1.0617000000000001</v>
      </c>
      <c r="DB73" s="283">
        <v>0.96389999999999998</v>
      </c>
      <c r="DC73" s="283">
        <v>0.96689999999999998</v>
      </c>
      <c r="DE73" s="283">
        <v>0.90229999999999999</v>
      </c>
      <c r="DF73" s="283">
        <v>0.97430000000000005</v>
      </c>
      <c r="DG73" s="283">
        <v>7.6348000000000003</v>
      </c>
      <c r="DH73" s="283">
        <v>6.4236000000000004</v>
      </c>
      <c r="DI73" s="283">
        <v>6.2759999999999998</v>
      </c>
      <c r="DJ73" s="283">
        <v>7.1913999999999998</v>
      </c>
      <c r="DK73" s="283">
        <v>6.6639999999999997</v>
      </c>
      <c r="DL73" s="283">
        <v>6.4907000000000004</v>
      </c>
      <c r="DM73" s="283">
        <v>6.8944000000000001</v>
      </c>
      <c r="DN73" s="283">
        <v>6.2713999999999999</v>
      </c>
      <c r="DO73" s="283">
        <v>6.5408999999999997</v>
      </c>
      <c r="DQ73" s="283">
        <v>6.9505999999999997</v>
      </c>
      <c r="DR73" s="283">
        <v>6.7134999999999998</v>
      </c>
      <c r="DS73" s="283">
        <v>1.0367999999999999</v>
      </c>
      <c r="DT73" s="283">
        <v>0.97389999999999999</v>
      </c>
      <c r="DU73" s="283">
        <v>0.96899999999999997</v>
      </c>
      <c r="DW73" s="283">
        <v>0.93010000000000004</v>
      </c>
      <c r="DX73" s="283">
        <v>0.98209999999999997</v>
      </c>
      <c r="DY73" s="283">
        <v>6.9107000000000003</v>
      </c>
      <c r="DZ73" s="283">
        <v>6.1296999999999997</v>
      </c>
      <c r="EA73" s="283">
        <v>5.9561000000000002</v>
      </c>
      <c r="EB73" s="283">
        <v>6.6656000000000004</v>
      </c>
      <c r="EC73" s="283">
        <v>6.2938999999999998</v>
      </c>
      <c r="ED73" s="283">
        <v>6.1466000000000003</v>
      </c>
      <c r="EE73" s="283">
        <v>6.3640999999999996</v>
      </c>
      <c r="EF73" s="283">
        <v>5.9961000000000002</v>
      </c>
      <c r="EG73" s="283">
        <v>6.26</v>
      </c>
      <c r="EI73" s="283">
        <v>6.4463999999999997</v>
      </c>
      <c r="EJ73" s="283">
        <v>6.3742000000000001</v>
      </c>
      <c r="EL73" s="283">
        <v>1.7949999999999999</v>
      </c>
      <c r="EM73" s="283">
        <v>0.85040000000000004</v>
      </c>
      <c r="EN73" s="283">
        <v>0.96860000000000002</v>
      </c>
      <c r="EP73" s="283">
        <v>1.3305</v>
      </c>
      <c r="EQ73" s="283">
        <v>1.0645</v>
      </c>
      <c r="ER73" s="283">
        <v>0.26419999999999999</v>
      </c>
      <c r="ES73" s="283">
        <v>0.16089999999999999</v>
      </c>
      <c r="ET73" s="283">
        <v>0.21360000000000001</v>
      </c>
      <c r="EU73" s="283">
        <v>0.1472</v>
      </c>
      <c r="EV73" s="283">
        <v>0.1893</v>
      </c>
      <c r="EW73" s="283">
        <v>0.2205</v>
      </c>
      <c r="EX73" s="283">
        <v>0.19020000000000001</v>
      </c>
      <c r="EY73" s="283">
        <v>0.1837</v>
      </c>
      <c r="EZ73" s="283">
        <v>0.18509999999999999</v>
      </c>
      <c r="FB73" s="283">
        <v>0.13800000000000001</v>
      </c>
      <c r="FC73" s="283">
        <v>0.1739</v>
      </c>
      <c r="FD73" s="283">
        <v>2.0737999999999999</v>
      </c>
      <c r="FE73" s="283">
        <v>1.0012000000000001</v>
      </c>
      <c r="FF73" s="283">
        <v>0.66139999999999999</v>
      </c>
      <c r="FH73" s="283">
        <v>2.4670000000000001</v>
      </c>
      <c r="FI73" s="283">
        <v>1.1489</v>
      </c>
      <c r="FJ73" s="283">
        <v>0.27200000000000002</v>
      </c>
      <c r="FK73" s="283">
        <v>0.16969999999999999</v>
      </c>
      <c r="FL73" s="283">
        <v>0.14610000000000001</v>
      </c>
      <c r="FM73" s="283">
        <v>0.13120000000000001</v>
      </c>
      <c r="FN73" s="283">
        <v>0.16950000000000001</v>
      </c>
      <c r="FO73" s="283">
        <v>0.22090000000000001</v>
      </c>
      <c r="FP73" s="283">
        <v>0.1767</v>
      </c>
      <c r="FQ73" s="283">
        <v>0.2175</v>
      </c>
      <c r="FR73" s="283">
        <v>0.20499999999999999</v>
      </c>
      <c r="FT73" s="283">
        <v>8.8200000000000001E-2</v>
      </c>
      <c r="FU73" s="283">
        <v>0.1784</v>
      </c>
      <c r="FV73" s="283">
        <v>1.5165</v>
      </c>
      <c r="FW73" s="283">
        <v>1.4662999999999999</v>
      </c>
      <c r="FX73" s="283">
        <v>0.73060000000000003</v>
      </c>
      <c r="FZ73" s="283">
        <v>1.9108000000000001</v>
      </c>
      <c r="GA73" s="283">
        <v>1.2706999999999999</v>
      </c>
      <c r="GB73" s="283">
        <v>0.23350000000000001</v>
      </c>
      <c r="GC73" s="283">
        <v>0.31900000000000001</v>
      </c>
      <c r="GD73" s="283">
        <v>0.20050000000000001</v>
      </c>
      <c r="GE73" s="283">
        <v>0.154</v>
      </c>
      <c r="GF73" s="283">
        <v>0.2175</v>
      </c>
      <c r="GG73" s="283">
        <v>0.27439999999999998</v>
      </c>
      <c r="GH73" s="283">
        <v>0.11210000000000001</v>
      </c>
      <c r="GI73" s="283">
        <v>0.21179999999999999</v>
      </c>
      <c r="GJ73" s="283">
        <v>0.2913</v>
      </c>
      <c r="GL73" s="283">
        <v>0.1108</v>
      </c>
      <c r="GM73" s="283">
        <v>0.22919999999999999</v>
      </c>
    </row>
    <row r="74" spans="1:195">
      <c r="A74" s="71">
        <v>45364</v>
      </c>
      <c r="B74" s="283">
        <v>13.0768</v>
      </c>
      <c r="C74" s="283">
        <v>12.8787</v>
      </c>
      <c r="D74" s="283">
        <v>13.073399999999999</v>
      </c>
      <c r="E74" s="283">
        <v>12.851800000000001</v>
      </c>
      <c r="F74" s="283">
        <v>13.107799999999999</v>
      </c>
      <c r="G74" s="283">
        <v>12.9786</v>
      </c>
      <c r="H74" s="283">
        <v>12.942500000000001</v>
      </c>
      <c r="I74" s="283">
        <v>10.670999999999999</v>
      </c>
      <c r="J74" s="283">
        <v>12.982799999999999</v>
      </c>
      <c r="K74" s="283">
        <v>12.6898</v>
      </c>
      <c r="L74" s="283">
        <v>12.9886</v>
      </c>
      <c r="M74" s="283">
        <v>13.1708</v>
      </c>
      <c r="N74" s="283">
        <v>5.8577000000000004</v>
      </c>
      <c r="O74" s="283">
        <v>0.80789999999999995</v>
      </c>
      <c r="P74" s="283">
        <v>1.0401</v>
      </c>
      <c r="R74" s="283">
        <v>1.7410000000000001</v>
      </c>
      <c r="S74" s="283">
        <v>1.2826</v>
      </c>
      <c r="T74" s="283">
        <v>1.2847999999999999</v>
      </c>
      <c r="U74" s="283">
        <v>0.2064</v>
      </c>
      <c r="V74" s="283">
        <v>0.25719999999999998</v>
      </c>
      <c r="W74" s="283">
        <v>0.21929999999999999</v>
      </c>
      <c r="X74" s="283">
        <v>0.2555</v>
      </c>
      <c r="Y74" s="283">
        <v>0.24729999999999999</v>
      </c>
      <c r="Z74" s="283">
        <v>0.2412</v>
      </c>
      <c r="AA74" s="283">
        <v>0.31669999999999998</v>
      </c>
      <c r="AB74" s="283">
        <v>0.22470000000000001</v>
      </c>
      <c r="AD74" s="283">
        <v>0.18190000000000001</v>
      </c>
      <c r="AE74" s="283">
        <v>0.17519999999999999</v>
      </c>
      <c r="AF74" s="283">
        <v>4.9046000000000003</v>
      </c>
      <c r="AG74" s="283">
        <v>1.1223000000000001</v>
      </c>
      <c r="AH74" s="283">
        <v>0.40789999999999998</v>
      </c>
      <c r="AJ74" s="283">
        <v>1.6409</v>
      </c>
      <c r="AK74" s="283">
        <v>1.1574</v>
      </c>
      <c r="AL74" s="283">
        <v>1.2697000000000001</v>
      </c>
      <c r="AM74" s="283">
        <v>0.3054</v>
      </c>
      <c r="AN74" s="283">
        <v>0.1643</v>
      </c>
      <c r="AO74" s="283">
        <v>0.25890000000000002</v>
      </c>
      <c r="AP74" s="283">
        <v>0.27210000000000001</v>
      </c>
      <c r="AQ74" s="283">
        <v>0.40279999999999999</v>
      </c>
      <c r="AR74" s="283">
        <v>0.2349</v>
      </c>
      <c r="AS74" s="283">
        <v>0.22789999999999999</v>
      </c>
      <c r="AT74" s="283">
        <v>0.31059999999999999</v>
      </c>
      <c r="AV74" s="283">
        <v>0.1389</v>
      </c>
      <c r="AW74" s="283">
        <v>0.26840000000000003</v>
      </c>
      <c r="AX74" s="283">
        <v>7.3564999999999996</v>
      </c>
      <c r="AY74" s="283">
        <v>3.3458999999999999</v>
      </c>
      <c r="AZ74" s="283">
        <v>0.41570000000000001</v>
      </c>
      <c r="BB74" s="283">
        <v>0.73470000000000002</v>
      </c>
      <c r="BC74" s="283">
        <v>2.4453</v>
      </c>
      <c r="BD74" s="283">
        <v>1.3995</v>
      </c>
      <c r="BE74" s="283">
        <v>0.59089999999999998</v>
      </c>
      <c r="BF74" s="283">
        <v>0.2107</v>
      </c>
      <c r="BG74" s="283">
        <v>0.19020000000000001</v>
      </c>
      <c r="BH74" s="283">
        <v>0.17660000000000001</v>
      </c>
      <c r="BI74" s="283">
        <v>0.50690000000000002</v>
      </c>
      <c r="BJ74" s="283">
        <v>8.7400000000000005E-2</v>
      </c>
      <c r="BK74" s="283">
        <v>0.15</v>
      </c>
      <c r="BL74" s="283">
        <v>0.4945</v>
      </c>
      <c r="BN74" s="283">
        <v>0.20419999999999999</v>
      </c>
      <c r="BO74" s="283">
        <v>0.20219999999999999</v>
      </c>
      <c r="BQ74" s="283">
        <v>1.768</v>
      </c>
      <c r="BR74" s="283">
        <v>1.1457999999999999</v>
      </c>
      <c r="BS74" s="283">
        <v>0.80149999999999999</v>
      </c>
      <c r="BU74" s="283">
        <v>1.7639</v>
      </c>
      <c r="BV74" s="283">
        <v>1.1753</v>
      </c>
      <c r="BW74" s="283">
        <v>0.51080000000000003</v>
      </c>
      <c r="BX74" s="283">
        <v>0.44469999999999998</v>
      </c>
      <c r="BY74" s="283">
        <v>0.3831</v>
      </c>
      <c r="BZ74" s="283">
        <v>0.28889999999999999</v>
      </c>
      <c r="CA74" s="283">
        <v>0.38819999999999999</v>
      </c>
      <c r="CB74" s="283">
        <v>0.47799999999999998</v>
      </c>
      <c r="CC74" s="283">
        <v>0.31319999999999998</v>
      </c>
      <c r="CD74" s="283">
        <v>0.40439999999999998</v>
      </c>
      <c r="CE74" s="283">
        <v>0.45710000000000001</v>
      </c>
      <c r="CG74" s="283">
        <v>0.22919999999999999</v>
      </c>
      <c r="CH74" s="283">
        <v>0.38900000000000001</v>
      </c>
      <c r="CI74" s="283">
        <v>1.0410999999999999</v>
      </c>
      <c r="CJ74" s="283">
        <v>0.98839999999999995</v>
      </c>
      <c r="CK74" s="283">
        <v>0.97319999999999995</v>
      </c>
      <c r="CM74" s="283">
        <v>0.91839999999999999</v>
      </c>
      <c r="CN74" s="283">
        <v>1.0468999999999999</v>
      </c>
      <c r="CO74" s="283">
        <v>8.1785999999999994</v>
      </c>
      <c r="CP74" s="283">
        <v>7.4664000000000001</v>
      </c>
      <c r="CQ74" s="283">
        <v>6.9885000000000002</v>
      </c>
      <c r="CR74" s="283">
        <v>7.8556999999999997</v>
      </c>
      <c r="CS74" s="283">
        <v>7.5541999999999998</v>
      </c>
      <c r="CT74" s="283">
        <v>7.1806999999999999</v>
      </c>
      <c r="CU74" s="283">
        <v>7.6662999999999997</v>
      </c>
      <c r="CV74" s="283">
        <v>7.0743999999999998</v>
      </c>
      <c r="CW74" s="283">
        <v>7.4370000000000003</v>
      </c>
      <c r="CY74" s="283">
        <v>7.7034000000000002</v>
      </c>
      <c r="CZ74" s="283">
        <v>7.1040000000000001</v>
      </c>
      <c r="DA74" s="283">
        <v>1.0445</v>
      </c>
      <c r="DB74" s="283">
        <v>0.96550000000000002</v>
      </c>
      <c r="DC74" s="283">
        <v>0.97050000000000003</v>
      </c>
      <c r="DE74" s="283">
        <v>0.91810000000000003</v>
      </c>
      <c r="DF74" s="283">
        <v>0.98899999999999999</v>
      </c>
      <c r="DG74" s="283">
        <v>7.8315000000000001</v>
      </c>
      <c r="DH74" s="283">
        <v>6.8003</v>
      </c>
      <c r="DI74" s="283">
        <v>6.6576000000000004</v>
      </c>
      <c r="DJ74" s="283">
        <v>7.4977</v>
      </c>
      <c r="DK74" s="283">
        <v>7.0433000000000003</v>
      </c>
      <c r="DL74" s="283">
        <v>6.8601999999999999</v>
      </c>
      <c r="DM74" s="283">
        <v>7.2698</v>
      </c>
      <c r="DN74" s="283">
        <v>6.7013999999999996</v>
      </c>
      <c r="DO74" s="283">
        <v>6.9154999999999998</v>
      </c>
      <c r="DQ74" s="283">
        <v>7.2991000000000001</v>
      </c>
      <c r="DR74" s="283">
        <v>6.9926000000000004</v>
      </c>
      <c r="DS74" s="283">
        <v>1.0276000000000001</v>
      </c>
      <c r="DT74" s="283">
        <v>0.97030000000000005</v>
      </c>
      <c r="DU74" s="283">
        <v>0.96389999999999998</v>
      </c>
      <c r="DW74" s="283">
        <v>0.93530000000000002</v>
      </c>
      <c r="DX74" s="283">
        <v>0.98799999999999999</v>
      </c>
      <c r="DY74" s="283">
        <v>7.2602000000000002</v>
      </c>
      <c r="DZ74" s="283">
        <v>6.4931000000000001</v>
      </c>
      <c r="EA74" s="283">
        <v>6.2933000000000003</v>
      </c>
      <c r="EB74" s="283">
        <v>7.0650000000000004</v>
      </c>
      <c r="EC74" s="283">
        <v>6.6917</v>
      </c>
      <c r="ED74" s="283">
        <v>6.5292000000000003</v>
      </c>
      <c r="EE74" s="283">
        <v>6.7786</v>
      </c>
      <c r="EF74" s="283">
        <v>6.3973000000000004</v>
      </c>
      <c r="EG74" s="283">
        <v>6.6226000000000003</v>
      </c>
      <c r="EI74" s="283">
        <v>6.8395999999999999</v>
      </c>
      <c r="EJ74" s="283">
        <v>6.7031999999999998</v>
      </c>
      <c r="EL74" s="283">
        <v>1.8225</v>
      </c>
      <c r="EM74" s="283">
        <v>0.86040000000000005</v>
      </c>
      <c r="EN74" s="283">
        <v>0.97970000000000002</v>
      </c>
      <c r="EP74" s="283">
        <v>1.3503000000000001</v>
      </c>
      <c r="EQ74" s="283">
        <v>1.0633999999999999</v>
      </c>
      <c r="ER74" s="283">
        <v>0.26300000000000001</v>
      </c>
      <c r="ES74" s="283">
        <v>0.16089999999999999</v>
      </c>
      <c r="ET74" s="283">
        <v>0.21210000000000001</v>
      </c>
      <c r="EU74" s="283">
        <v>0.14430000000000001</v>
      </c>
      <c r="EV74" s="283">
        <v>0.187</v>
      </c>
      <c r="EW74" s="283">
        <v>0.2165</v>
      </c>
      <c r="EX74" s="283">
        <v>0.188</v>
      </c>
      <c r="EY74" s="283">
        <v>0.18279999999999999</v>
      </c>
      <c r="EZ74" s="283">
        <v>0.18090000000000001</v>
      </c>
      <c r="FB74" s="283">
        <v>0.1353</v>
      </c>
      <c r="FC74" s="283">
        <v>0.1701</v>
      </c>
      <c r="FD74" s="283">
        <v>2.0870000000000002</v>
      </c>
      <c r="FE74" s="283">
        <v>0.99719999999999998</v>
      </c>
      <c r="FF74" s="283">
        <v>0.66510000000000002</v>
      </c>
      <c r="FH74" s="283">
        <v>2.4502000000000002</v>
      </c>
      <c r="FI74" s="283">
        <v>1.1531</v>
      </c>
      <c r="FJ74" s="283">
        <v>0.27329999999999999</v>
      </c>
      <c r="FK74" s="283">
        <v>0.1694</v>
      </c>
      <c r="FL74" s="283">
        <v>0.14660000000000001</v>
      </c>
      <c r="FM74" s="283">
        <v>0.13089999999999999</v>
      </c>
      <c r="FN74" s="283">
        <v>0.16980000000000001</v>
      </c>
      <c r="FO74" s="283">
        <v>0.22040000000000001</v>
      </c>
      <c r="FP74" s="283">
        <v>0.1764</v>
      </c>
      <c r="FQ74" s="283">
        <v>0.2172</v>
      </c>
      <c r="FR74" s="283">
        <v>0.2054</v>
      </c>
      <c r="FT74" s="283">
        <v>8.8700000000000001E-2</v>
      </c>
      <c r="FU74" s="283">
        <v>0.17810000000000001</v>
      </c>
      <c r="FV74" s="283">
        <v>1.5356000000000001</v>
      </c>
      <c r="FW74" s="283">
        <v>1.4685999999999999</v>
      </c>
      <c r="FX74" s="283">
        <v>0.73380000000000001</v>
      </c>
      <c r="FZ74" s="283">
        <v>1.9025000000000001</v>
      </c>
      <c r="GA74" s="283">
        <v>1.2695000000000001</v>
      </c>
      <c r="GB74" s="283">
        <v>0.2359</v>
      </c>
      <c r="GC74" s="283">
        <v>0.31919999999999998</v>
      </c>
      <c r="GD74" s="283">
        <v>0.20100000000000001</v>
      </c>
      <c r="GE74" s="283">
        <v>0.15359999999999999</v>
      </c>
      <c r="GF74" s="283">
        <v>0.21729999999999999</v>
      </c>
      <c r="GG74" s="283">
        <v>0.27389999999999998</v>
      </c>
      <c r="GH74" s="283">
        <v>0.112</v>
      </c>
      <c r="GI74" s="283">
        <v>0.21160000000000001</v>
      </c>
      <c r="GJ74" s="283">
        <v>0.29170000000000001</v>
      </c>
      <c r="GL74" s="283">
        <v>0.11119999999999999</v>
      </c>
      <c r="GM74" s="283">
        <v>0.2298</v>
      </c>
    </row>
    <row r="75" spans="1:195">
      <c r="A75" s="71">
        <v>45365</v>
      </c>
      <c r="B75" s="283">
        <v>13.0885</v>
      </c>
      <c r="C75" s="283">
        <v>12.861000000000001</v>
      </c>
      <c r="D75" s="283">
        <v>13.075900000000001</v>
      </c>
      <c r="E75" s="283">
        <v>12.875299999999999</v>
      </c>
      <c r="F75" s="283">
        <v>13.102</v>
      </c>
      <c r="G75" s="283">
        <v>13.1305</v>
      </c>
      <c r="H75" s="283">
        <v>12.926500000000001</v>
      </c>
      <c r="I75" s="283">
        <v>10.6424</v>
      </c>
      <c r="J75" s="283">
        <v>12.9878</v>
      </c>
      <c r="K75" s="283">
        <v>12.678000000000001</v>
      </c>
      <c r="L75" s="283">
        <v>12.998699999999999</v>
      </c>
      <c r="M75" s="283">
        <v>13.180899999999999</v>
      </c>
      <c r="N75" s="283">
        <v>5.907</v>
      </c>
      <c r="O75" s="283">
        <v>0.81989999999999996</v>
      </c>
      <c r="P75" s="283">
        <v>1.0522</v>
      </c>
      <c r="R75" s="283">
        <v>1.7928999999999999</v>
      </c>
      <c r="S75" s="283">
        <v>1.2125999999999999</v>
      </c>
      <c r="T75" s="283">
        <v>1.2191000000000001</v>
      </c>
      <c r="U75" s="283">
        <v>0.20200000000000001</v>
      </c>
      <c r="V75" s="283">
        <v>0.25009999999999999</v>
      </c>
      <c r="W75" s="283">
        <v>0.2064</v>
      </c>
      <c r="X75" s="283">
        <v>0.24640000000000001</v>
      </c>
      <c r="Y75" s="283">
        <v>0.23760000000000001</v>
      </c>
      <c r="Z75" s="283">
        <v>0.2364</v>
      </c>
      <c r="AA75" s="283">
        <v>0.31059999999999999</v>
      </c>
      <c r="AB75" s="283">
        <v>0.2117</v>
      </c>
      <c r="AD75" s="283">
        <v>0.17319999999999999</v>
      </c>
      <c r="AE75" s="283">
        <v>0.17460000000000001</v>
      </c>
      <c r="AF75" s="283">
        <v>4.9339000000000004</v>
      </c>
      <c r="AG75" s="283">
        <v>1.1333</v>
      </c>
      <c r="AH75" s="283">
        <v>0.41049999999999998</v>
      </c>
      <c r="AJ75" s="283">
        <v>1.6545000000000001</v>
      </c>
      <c r="AK75" s="283">
        <v>1.1563000000000001</v>
      </c>
      <c r="AL75" s="283">
        <v>1.2514000000000001</v>
      </c>
      <c r="AM75" s="283">
        <v>0.30669999999999997</v>
      </c>
      <c r="AN75" s="283">
        <v>0.16389999999999999</v>
      </c>
      <c r="AO75" s="283">
        <v>0.25359999999999999</v>
      </c>
      <c r="AP75" s="283">
        <v>0.27060000000000001</v>
      </c>
      <c r="AQ75" s="283">
        <v>0.39929999999999999</v>
      </c>
      <c r="AR75" s="283">
        <v>0.23280000000000001</v>
      </c>
      <c r="AS75" s="283">
        <v>0.22800000000000001</v>
      </c>
      <c r="AT75" s="283">
        <v>0.30940000000000001</v>
      </c>
      <c r="AV75" s="283">
        <v>0.13780000000000001</v>
      </c>
      <c r="AW75" s="283">
        <v>0.2676</v>
      </c>
      <c r="AX75" s="283">
        <v>7.3563000000000001</v>
      </c>
      <c r="AY75" s="283">
        <v>3.3488000000000002</v>
      </c>
      <c r="AZ75" s="283">
        <v>0.41710000000000003</v>
      </c>
      <c r="BB75" s="283">
        <v>0.73709999999999998</v>
      </c>
      <c r="BC75" s="283">
        <v>2.4416000000000002</v>
      </c>
      <c r="BD75" s="283">
        <v>1.3995</v>
      </c>
      <c r="BE75" s="283">
        <v>0.59470000000000001</v>
      </c>
      <c r="BF75" s="283">
        <v>0.21229999999999999</v>
      </c>
      <c r="BG75" s="283">
        <v>0.19020000000000001</v>
      </c>
      <c r="BH75" s="283">
        <v>0.17760000000000001</v>
      </c>
      <c r="BI75" s="283">
        <v>0.50900000000000001</v>
      </c>
      <c r="BJ75" s="283">
        <v>8.77E-2</v>
      </c>
      <c r="BK75" s="283">
        <v>0.15090000000000001</v>
      </c>
      <c r="BL75" s="283">
        <v>0.49659999999999999</v>
      </c>
      <c r="BN75" s="283">
        <v>0.20469999999999999</v>
      </c>
      <c r="BO75" s="283">
        <v>0.2034</v>
      </c>
      <c r="BQ75" s="283">
        <v>1.7359</v>
      </c>
      <c r="BR75" s="283">
        <v>1.1456999999999999</v>
      </c>
      <c r="BS75" s="283">
        <v>0.79990000000000006</v>
      </c>
      <c r="BU75" s="283">
        <v>1.776</v>
      </c>
      <c r="BV75" s="283">
        <v>1.1534</v>
      </c>
      <c r="BW75" s="283">
        <v>0.50070000000000003</v>
      </c>
      <c r="BX75" s="283">
        <v>0.44419999999999998</v>
      </c>
      <c r="BY75" s="283">
        <v>0.38300000000000001</v>
      </c>
      <c r="BZ75" s="283">
        <v>0.28839999999999999</v>
      </c>
      <c r="CA75" s="283">
        <v>0.38769999999999999</v>
      </c>
      <c r="CB75" s="283">
        <v>0.4788</v>
      </c>
      <c r="CC75" s="283">
        <v>0.31619999999999998</v>
      </c>
      <c r="CD75" s="283">
        <v>0.40460000000000002</v>
      </c>
      <c r="CE75" s="283">
        <v>0.45540000000000003</v>
      </c>
      <c r="CG75" s="283">
        <v>0.2278</v>
      </c>
      <c r="CH75" s="283">
        <v>0.39479999999999998</v>
      </c>
      <c r="CI75" s="283">
        <v>1.0052000000000001</v>
      </c>
      <c r="CJ75" s="283">
        <v>1.0361</v>
      </c>
      <c r="CK75" s="283">
        <v>1.1188</v>
      </c>
      <c r="CM75" s="283">
        <v>1.0434000000000001</v>
      </c>
      <c r="CN75" s="283">
        <v>0.91790000000000005</v>
      </c>
      <c r="CO75" s="283">
        <v>6.3136000000000001</v>
      </c>
      <c r="CP75" s="283">
        <v>6.7099000000000002</v>
      </c>
      <c r="CQ75" s="283">
        <v>6.3743999999999996</v>
      </c>
      <c r="CR75" s="283">
        <v>6.2808999999999999</v>
      </c>
      <c r="CS75" s="283">
        <v>6.4762000000000004</v>
      </c>
      <c r="CT75" s="283">
        <v>5.6978</v>
      </c>
      <c r="CU75" s="283">
        <v>6.6829999999999998</v>
      </c>
      <c r="CV75" s="283">
        <v>6.7969999999999997</v>
      </c>
      <c r="CW75" s="283">
        <v>6.0163000000000002</v>
      </c>
      <c r="CY75" s="283">
        <v>6.5143000000000004</v>
      </c>
      <c r="CZ75" s="283">
        <v>6.5544000000000002</v>
      </c>
      <c r="DA75" s="283">
        <v>1.0390999999999999</v>
      </c>
      <c r="DB75" s="283">
        <v>0.97689999999999999</v>
      </c>
      <c r="DC75" s="283">
        <v>1.0088999999999999</v>
      </c>
      <c r="DE75" s="283">
        <v>0.95660000000000001</v>
      </c>
      <c r="DF75" s="283">
        <v>0.9899</v>
      </c>
      <c r="DG75" s="283">
        <v>7.2926000000000002</v>
      </c>
      <c r="DH75" s="283">
        <v>6.7705000000000002</v>
      </c>
      <c r="DI75" s="283">
        <v>6.6055999999999999</v>
      </c>
      <c r="DJ75" s="283">
        <v>7.0180999999999996</v>
      </c>
      <c r="DK75" s="283">
        <v>6.9309000000000003</v>
      </c>
      <c r="DL75" s="283">
        <v>6.5472000000000001</v>
      </c>
      <c r="DM75" s="283">
        <v>7.0052000000000003</v>
      </c>
      <c r="DN75" s="283">
        <v>6.7763999999999998</v>
      </c>
      <c r="DO75" s="283">
        <v>6.8010999999999999</v>
      </c>
      <c r="DQ75" s="283">
        <v>7.0841000000000003</v>
      </c>
      <c r="DR75" s="283">
        <v>6.8703000000000003</v>
      </c>
      <c r="DS75" s="283">
        <v>1.0334000000000001</v>
      </c>
      <c r="DT75" s="283">
        <v>0.97299999999999998</v>
      </c>
      <c r="DU75" s="283">
        <v>0.97750000000000004</v>
      </c>
      <c r="DW75" s="283">
        <v>0.94730000000000003</v>
      </c>
      <c r="DX75" s="283">
        <v>0.99370000000000003</v>
      </c>
      <c r="DY75" s="283">
        <v>7.2889999999999997</v>
      </c>
      <c r="DZ75" s="283">
        <v>6.6947000000000001</v>
      </c>
      <c r="EA75" s="283">
        <v>6.4992000000000001</v>
      </c>
      <c r="EB75" s="283">
        <v>7.0533000000000001</v>
      </c>
      <c r="EC75" s="283">
        <v>6.8806000000000003</v>
      </c>
      <c r="ED75" s="283">
        <v>6.6490999999999998</v>
      </c>
      <c r="EE75" s="283">
        <v>6.8914</v>
      </c>
      <c r="EF75" s="283">
        <v>6.6089000000000002</v>
      </c>
      <c r="EG75" s="283">
        <v>6.7973999999999997</v>
      </c>
      <c r="EI75" s="283">
        <v>6.9767000000000001</v>
      </c>
      <c r="EJ75" s="283">
        <v>6.8403</v>
      </c>
      <c r="EL75" s="283">
        <v>1.7609999999999999</v>
      </c>
      <c r="EM75" s="283">
        <v>0.86119999999999997</v>
      </c>
      <c r="EN75" s="283">
        <v>0.97150000000000003</v>
      </c>
      <c r="EP75" s="283">
        <v>1.3692</v>
      </c>
      <c r="EQ75" s="283">
        <v>0.99909999999999999</v>
      </c>
      <c r="ER75" s="283">
        <v>0.25309999999999999</v>
      </c>
      <c r="ES75" s="283">
        <v>0.15989999999999999</v>
      </c>
      <c r="ET75" s="283">
        <v>0.21129999999999999</v>
      </c>
      <c r="EU75" s="283">
        <v>0.14369999999999999</v>
      </c>
      <c r="EV75" s="283">
        <v>0.18559999999999999</v>
      </c>
      <c r="EW75" s="283">
        <v>0.2175</v>
      </c>
      <c r="EX75" s="283">
        <v>0.19189999999999999</v>
      </c>
      <c r="EY75" s="283">
        <v>0.1827</v>
      </c>
      <c r="EZ75" s="283">
        <v>0.17780000000000001</v>
      </c>
      <c r="FB75" s="283">
        <v>0.13339999999999999</v>
      </c>
      <c r="FC75" s="283">
        <v>0.17799999999999999</v>
      </c>
      <c r="FD75" s="283">
        <v>2.0621999999999998</v>
      </c>
      <c r="FE75" s="283">
        <v>0.99529999999999996</v>
      </c>
      <c r="FF75" s="283">
        <v>0.66400000000000003</v>
      </c>
      <c r="FH75" s="283">
        <v>2.4535999999999998</v>
      </c>
      <c r="FI75" s="283">
        <v>1.1489</v>
      </c>
      <c r="FJ75" s="283">
        <v>0.27</v>
      </c>
      <c r="FK75" s="283">
        <v>0.16919999999999999</v>
      </c>
      <c r="FL75" s="283">
        <v>0.14660000000000001</v>
      </c>
      <c r="FM75" s="283">
        <v>0.13089999999999999</v>
      </c>
      <c r="FN75" s="283">
        <v>0.17</v>
      </c>
      <c r="FO75" s="283">
        <v>0.2208</v>
      </c>
      <c r="FP75" s="283">
        <v>0.1767</v>
      </c>
      <c r="FQ75" s="283">
        <v>0.218</v>
      </c>
      <c r="FR75" s="283">
        <v>0.20480000000000001</v>
      </c>
      <c r="FT75" s="283">
        <v>8.8800000000000004E-2</v>
      </c>
      <c r="FU75" s="283">
        <v>0.1782</v>
      </c>
      <c r="FV75" s="283">
        <v>1.5271999999999999</v>
      </c>
      <c r="FW75" s="283">
        <v>1.466</v>
      </c>
      <c r="FX75" s="283">
        <v>0.73670000000000002</v>
      </c>
      <c r="FZ75" s="283">
        <v>1.9031</v>
      </c>
      <c r="GA75" s="283">
        <v>1.2754000000000001</v>
      </c>
      <c r="GB75" s="283">
        <v>0.2346</v>
      </c>
      <c r="GC75" s="283">
        <v>0.3196</v>
      </c>
      <c r="GD75" s="283">
        <v>0.2016</v>
      </c>
      <c r="GE75" s="283">
        <v>0.15359999999999999</v>
      </c>
      <c r="GF75" s="283">
        <v>0.218</v>
      </c>
      <c r="GG75" s="283">
        <v>0.2737</v>
      </c>
      <c r="GH75" s="283">
        <v>0.1119</v>
      </c>
      <c r="GI75" s="283">
        <v>0.21149999999999999</v>
      </c>
      <c r="GJ75" s="283">
        <v>0.29289999999999999</v>
      </c>
      <c r="GL75" s="283">
        <v>0.1111</v>
      </c>
      <c r="GM75" s="283">
        <v>0.2296</v>
      </c>
    </row>
    <row r="76" spans="1:195">
      <c r="A76" s="71">
        <v>45366</v>
      </c>
      <c r="B76" s="283">
        <v>13.065</v>
      </c>
      <c r="C76" s="283">
        <v>12.859400000000001</v>
      </c>
      <c r="D76" s="283">
        <v>13.0617</v>
      </c>
      <c r="E76" s="283">
        <v>12.850099999999999</v>
      </c>
      <c r="F76" s="283">
        <v>13.086</v>
      </c>
      <c r="G76" s="283">
        <v>13.007099999999999</v>
      </c>
      <c r="H76" s="283">
        <v>12.9072</v>
      </c>
      <c r="I76" s="283">
        <v>10.690200000000001</v>
      </c>
      <c r="J76" s="283">
        <v>12.967700000000001</v>
      </c>
      <c r="K76" s="283">
        <v>12.6755</v>
      </c>
      <c r="L76" s="283">
        <v>12.971</v>
      </c>
      <c r="M76" s="283">
        <v>13.1523</v>
      </c>
      <c r="N76" s="283">
        <v>5.9484000000000004</v>
      </c>
      <c r="O76" s="283">
        <v>0.81789999999999996</v>
      </c>
      <c r="P76" s="283">
        <v>1.0355000000000001</v>
      </c>
      <c r="R76" s="283">
        <v>1.8156000000000001</v>
      </c>
      <c r="S76" s="283">
        <v>1.1887000000000001</v>
      </c>
      <c r="T76" s="283">
        <v>1.2439</v>
      </c>
      <c r="U76" s="283">
        <v>0.20419999999999999</v>
      </c>
      <c r="V76" s="283">
        <v>0.2515</v>
      </c>
      <c r="W76" s="283">
        <v>0.20910000000000001</v>
      </c>
      <c r="X76" s="283">
        <v>0.24959999999999999</v>
      </c>
      <c r="Y76" s="283">
        <v>0.24279999999999999</v>
      </c>
      <c r="Z76" s="283">
        <v>0.2485</v>
      </c>
      <c r="AA76" s="283">
        <v>0.31669999999999998</v>
      </c>
      <c r="AB76" s="283">
        <v>0.2142</v>
      </c>
      <c r="AD76" s="283">
        <v>0.1744</v>
      </c>
      <c r="AE76" s="283">
        <v>0.1802</v>
      </c>
      <c r="AF76" s="283">
        <v>4.9238999999999997</v>
      </c>
      <c r="AG76" s="283">
        <v>1.1309</v>
      </c>
      <c r="AH76" s="283">
        <v>0.40889999999999999</v>
      </c>
      <c r="AJ76" s="283">
        <v>1.6424000000000001</v>
      </c>
      <c r="AK76" s="283">
        <v>1.1513</v>
      </c>
      <c r="AL76" s="283">
        <v>1.2526999999999999</v>
      </c>
      <c r="AM76" s="283">
        <v>0.30559999999999998</v>
      </c>
      <c r="AN76" s="283">
        <v>0.16370000000000001</v>
      </c>
      <c r="AO76" s="283">
        <v>0.25440000000000002</v>
      </c>
      <c r="AP76" s="283">
        <v>0.2702</v>
      </c>
      <c r="AQ76" s="283">
        <v>0.40039999999999998</v>
      </c>
      <c r="AR76" s="283">
        <v>0.23269999999999999</v>
      </c>
      <c r="AS76" s="283">
        <v>0.22739999999999999</v>
      </c>
      <c r="AT76" s="283">
        <v>0.3085</v>
      </c>
      <c r="AV76" s="283">
        <v>0.1384</v>
      </c>
      <c r="AW76" s="283">
        <v>0.26800000000000002</v>
      </c>
      <c r="AX76" s="283">
        <v>7.3234000000000004</v>
      </c>
      <c r="AY76" s="283">
        <v>3.3605999999999998</v>
      </c>
      <c r="AZ76" s="283">
        <v>0.41770000000000002</v>
      </c>
      <c r="BB76" s="283">
        <v>0.73770000000000002</v>
      </c>
      <c r="BC76" s="283">
        <v>2.4462999999999999</v>
      </c>
      <c r="BD76" s="283">
        <v>1.3875999999999999</v>
      </c>
      <c r="BE76" s="283">
        <v>0.59219999999999995</v>
      </c>
      <c r="BF76" s="283">
        <v>0.21129999999999999</v>
      </c>
      <c r="BG76" s="283">
        <v>0.1895</v>
      </c>
      <c r="BH76" s="283">
        <v>0.1762</v>
      </c>
      <c r="BI76" s="283">
        <v>0.50580000000000003</v>
      </c>
      <c r="BJ76" s="283">
        <v>8.6900000000000005E-2</v>
      </c>
      <c r="BK76" s="283">
        <v>0.14990000000000001</v>
      </c>
      <c r="BL76" s="283">
        <v>0.49459999999999998</v>
      </c>
      <c r="BN76" s="283">
        <v>0.20330000000000001</v>
      </c>
      <c r="BO76" s="283">
        <v>0.20219999999999999</v>
      </c>
      <c r="BQ76" s="283">
        <v>1.742</v>
      </c>
      <c r="BR76" s="283">
        <v>1.1477999999999999</v>
      </c>
      <c r="BS76" s="283">
        <v>0.79500000000000004</v>
      </c>
      <c r="BU76" s="283">
        <v>1.7903</v>
      </c>
      <c r="BV76" s="283">
        <v>1.1382000000000001</v>
      </c>
      <c r="BW76" s="283">
        <v>0.50180000000000002</v>
      </c>
      <c r="BX76" s="283">
        <v>0.44429999999999997</v>
      </c>
      <c r="BY76" s="283">
        <v>0.38229999999999997</v>
      </c>
      <c r="BZ76" s="283">
        <v>0.28810000000000002</v>
      </c>
      <c r="CA76" s="283">
        <v>0.38700000000000001</v>
      </c>
      <c r="CB76" s="283">
        <v>0.48089999999999999</v>
      </c>
      <c r="CC76" s="283">
        <v>0.32219999999999999</v>
      </c>
      <c r="CD76" s="283">
        <v>0.40629999999999999</v>
      </c>
      <c r="CE76" s="283">
        <v>0.45419999999999999</v>
      </c>
      <c r="CG76" s="283">
        <v>0.22700000000000001</v>
      </c>
      <c r="CH76" s="283">
        <v>0.39900000000000002</v>
      </c>
      <c r="CI76" s="283">
        <v>1.0409999999999999</v>
      </c>
      <c r="CJ76" s="283">
        <v>1.0165999999999999</v>
      </c>
      <c r="CK76" s="283">
        <v>1.054</v>
      </c>
      <c r="CM76" s="283">
        <v>0.98619999999999997</v>
      </c>
      <c r="CN76" s="283">
        <v>0.96919999999999995</v>
      </c>
      <c r="CO76" s="283">
        <v>6.9138999999999999</v>
      </c>
      <c r="CP76" s="283">
        <v>6.9604999999999997</v>
      </c>
      <c r="CQ76" s="283">
        <v>6.5014000000000003</v>
      </c>
      <c r="CR76" s="283">
        <v>6.6417999999999999</v>
      </c>
      <c r="CS76" s="283">
        <v>6.8468</v>
      </c>
      <c r="CT76" s="283">
        <v>6.1680999999999999</v>
      </c>
      <c r="CU76" s="283">
        <v>6.9059999999999997</v>
      </c>
      <c r="CV76" s="283">
        <v>6.8063000000000002</v>
      </c>
      <c r="CW76" s="283">
        <v>6.4828999999999999</v>
      </c>
      <c r="CY76" s="283">
        <v>6.9013</v>
      </c>
      <c r="CZ76" s="283">
        <v>6.6890999999999998</v>
      </c>
      <c r="DA76" s="283">
        <v>1.0488999999999999</v>
      </c>
      <c r="DB76" s="283">
        <v>0.98019999999999996</v>
      </c>
      <c r="DC76" s="283">
        <v>0.98829999999999996</v>
      </c>
      <c r="DE76" s="283">
        <v>0.93959999999999999</v>
      </c>
      <c r="DF76" s="283">
        <v>0.97919999999999996</v>
      </c>
      <c r="DG76" s="283">
        <v>7.3137999999999996</v>
      </c>
      <c r="DH76" s="283">
        <v>6.6266999999999996</v>
      </c>
      <c r="DI76" s="283">
        <v>6.4459999999999997</v>
      </c>
      <c r="DJ76" s="283">
        <v>6.9729000000000001</v>
      </c>
      <c r="DK76" s="283">
        <v>6.7607999999999997</v>
      </c>
      <c r="DL76" s="283">
        <v>6.5224000000000002</v>
      </c>
      <c r="DM76" s="283">
        <v>6.9020999999999999</v>
      </c>
      <c r="DN76" s="283">
        <v>6.5514000000000001</v>
      </c>
      <c r="DO76" s="283">
        <v>6.6467000000000001</v>
      </c>
      <c r="DQ76" s="283">
        <v>6.9725000000000001</v>
      </c>
      <c r="DR76" s="283">
        <v>6.7881</v>
      </c>
      <c r="DS76" s="283">
        <v>1.0257000000000001</v>
      </c>
      <c r="DT76" s="283">
        <v>0.98219999999999996</v>
      </c>
      <c r="DU76" s="283">
        <v>0.97619999999999996</v>
      </c>
      <c r="DW76" s="283">
        <v>0.94520000000000004</v>
      </c>
      <c r="DX76" s="283">
        <v>0.98860000000000003</v>
      </c>
      <c r="DY76" s="283">
        <v>6.9812000000000003</v>
      </c>
      <c r="DZ76" s="283">
        <v>6.4757999999999996</v>
      </c>
      <c r="EA76" s="283">
        <v>6.2957000000000001</v>
      </c>
      <c r="EB76" s="283">
        <v>6.8064999999999998</v>
      </c>
      <c r="EC76" s="283">
        <v>6.593</v>
      </c>
      <c r="ED76" s="283">
        <v>6.4493999999999998</v>
      </c>
      <c r="EE76" s="283">
        <v>6.6280000000000001</v>
      </c>
      <c r="EF76" s="283">
        <v>6.3472</v>
      </c>
      <c r="EG76" s="283">
        <v>6.5606999999999998</v>
      </c>
      <c r="EI76" s="283">
        <v>6.7153999999999998</v>
      </c>
      <c r="EJ76" s="283">
        <v>6.6367000000000003</v>
      </c>
      <c r="EL76" s="283">
        <v>1.7972999999999999</v>
      </c>
      <c r="EM76" s="283">
        <v>0.86570000000000003</v>
      </c>
      <c r="EN76" s="283">
        <v>0.95909999999999995</v>
      </c>
      <c r="EP76" s="283">
        <v>1.4007000000000001</v>
      </c>
      <c r="EQ76" s="283">
        <v>0.96289999999999998</v>
      </c>
      <c r="ER76" s="283">
        <v>0.25740000000000002</v>
      </c>
      <c r="ES76" s="283">
        <v>0.16039999999999999</v>
      </c>
      <c r="ET76" s="283">
        <v>0.21110000000000001</v>
      </c>
      <c r="EU76" s="283">
        <v>0.14319999999999999</v>
      </c>
      <c r="EV76" s="283">
        <v>0.18529999999999999</v>
      </c>
      <c r="EW76" s="283">
        <v>0.22009999999999999</v>
      </c>
      <c r="EX76" s="283">
        <v>0.19969999999999999</v>
      </c>
      <c r="EY76" s="283">
        <v>0.18609999999999999</v>
      </c>
      <c r="EZ76" s="283">
        <v>0.1767</v>
      </c>
      <c r="FB76" s="283">
        <v>0.1328</v>
      </c>
      <c r="FC76" s="283">
        <v>0.1835</v>
      </c>
      <c r="FD76" s="283">
        <v>2.0626000000000002</v>
      </c>
      <c r="FE76" s="283">
        <v>0.99550000000000005</v>
      </c>
      <c r="FF76" s="283">
        <v>0.66449999999999998</v>
      </c>
      <c r="FH76" s="283">
        <v>2.4485999999999999</v>
      </c>
      <c r="FI76" s="283">
        <v>1.1496</v>
      </c>
      <c r="FJ76" s="283">
        <v>0.26960000000000001</v>
      </c>
      <c r="FK76" s="283">
        <v>0.16930000000000001</v>
      </c>
      <c r="FL76" s="283">
        <v>0.14660000000000001</v>
      </c>
      <c r="FM76" s="283">
        <v>0.13070000000000001</v>
      </c>
      <c r="FN76" s="283">
        <v>0.1701</v>
      </c>
      <c r="FO76" s="283">
        <v>0.22070000000000001</v>
      </c>
      <c r="FP76" s="283">
        <v>0.1767</v>
      </c>
      <c r="FQ76" s="283">
        <v>0.21729999999999999</v>
      </c>
      <c r="FR76" s="283">
        <v>0.2049</v>
      </c>
      <c r="FT76" s="283">
        <v>8.8700000000000001E-2</v>
      </c>
      <c r="FU76" s="283">
        <v>0.1782</v>
      </c>
      <c r="FV76" s="283">
        <v>1.5085999999999999</v>
      </c>
      <c r="FW76" s="283">
        <v>1.4677</v>
      </c>
      <c r="FX76" s="283">
        <v>0.73340000000000005</v>
      </c>
      <c r="FZ76" s="283">
        <v>1.9060999999999999</v>
      </c>
      <c r="GA76" s="283">
        <v>1.2723</v>
      </c>
      <c r="GB76" s="283">
        <v>0.2319</v>
      </c>
      <c r="GC76" s="283">
        <v>0.31909999999999999</v>
      </c>
      <c r="GD76" s="283">
        <v>0.2009</v>
      </c>
      <c r="GE76" s="283">
        <v>0.1537</v>
      </c>
      <c r="GF76" s="283">
        <v>0.21740000000000001</v>
      </c>
      <c r="GG76" s="283">
        <v>0.27400000000000002</v>
      </c>
      <c r="GH76" s="283">
        <v>0.112</v>
      </c>
      <c r="GI76" s="283">
        <v>0.2109</v>
      </c>
      <c r="GJ76" s="283">
        <v>0.2923</v>
      </c>
      <c r="GL76" s="283">
        <v>0.1106</v>
      </c>
      <c r="GM76" s="283">
        <v>0.22969999999999999</v>
      </c>
    </row>
    <row r="77" spans="1:195">
      <c r="A77" s="71">
        <v>45367</v>
      </c>
      <c r="B77" s="283">
        <v>13.081</v>
      </c>
      <c r="C77" s="283">
        <v>12.861000000000001</v>
      </c>
      <c r="D77" s="283">
        <v>13.0709</v>
      </c>
      <c r="E77" s="283">
        <v>12.8619</v>
      </c>
      <c r="F77" s="283">
        <v>13.0969</v>
      </c>
      <c r="G77" s="283">
        <v>13.083500000000001</v>
      </c>
      <c r="H77" s="283">
        <v>12.919</v>
      </c>
      <c r="I77" s="283">
        <v>10.7742</v>
      </c>
      <c r="J77" s="283">
        <v>12.9895</v>
      </c>
      <c r="K77" s="283">
        <v>13.090199999999999</v>
      </c>
      <c r="L77" s="283">
        <v>13.001200000000001</v>
      </c>
      <c r="M77" s="283">
        <v>13.1691</v>
      </c>
      <c r="N77" s="283">
        <v>5.8474000000000004</v>
      </c>
      <c r="O77" s="283">
        <v>0.81430000000000002</v>
      </c>
      <c r="P77" s="283">
        <v>1.0362</v>
      </c>
      <c r="R77" s="283">
        <v>1.8331999999999999</v>
      </c>
      <c r="S77" s="283">
        <v>1.179</v>
      </c>
      <c r="T77" s="283">
        <v>1.2345999999999999</v>
      </c>
      <c r="U77" s="283">
        <v>0.2039</v>
      </c>
      <c r="V77" s="283">
        <v>0.252</v>
      </c>
      <c r="W77" s="283">
        <v>0.21110000000000001</v>
      </c>
      <c r="X77" s="283">
        <v>0.25040000000000001</v>
      </c>
      <c r="Y77" s="283">
        <v>0.2432</v>
      </c>
      <c r="Z77" s="283">
        <v>0.2485</v>
      </c>
      <c r="AA77" s="283">
        <v>0.31890000000000002</v>
      </c>
      <c r="AB77" s="283">
        <v>0.21149999999999999</v>
      </c>
      <c r="AD77" s="283">
        <v>0.1739</v>
      </c>
      <c r="AE77" s="283">
        <v>0.1794</v>
      </c>
      <c r="AF77" s="283">
        <v>4.9092000000000002</v>
      </c>
      <c r="AG77" s="283">
        <v>1.1321000000000001</v>
      </c>
      <c r="AH77" s="283">
        <v>0.40939999999999999</v>
      </c>
      <c r="AJ77" s="283">
        <v>1.6484000000000001</v>
      </c>
      <c r="AK77" s="283">
        <v>1.1479999999999999</v>
      </c>
      <c r="AL77" s="283">
        <v>1.2502</v>
      </c>
      <c r="AM77" s="283">
        <v>0.3075</v>
      </c>
      <c r="AN77" s="283">
        <v>0.16489999999999999</v>
      </c>
      <c r="AO77" s="283">
        <v>0.25469999999999998</v>
      </c>
      <c r="AP77" s="283">
        <v>0.27160000000000001</v>
      </c>
      <c r="AQ77" s="283">
        <v>0.40279999999999999</v>
      </c>
      <c r="AR77" s="283">
        <v>0.23330000000000001</v>
      </c>
      <c r="AS77" s="283">
        <v>0.2288</v>
      </c>
      <c r="AT77" s="283">
        <v>0.30909999999999999</v>
      </c>
      <c r="AV77" s="283">
        <v>0.13880000000000001</v>
      </c>
      <c r="AW77" s="283">
        <v>0.26929999999999998</v>
      </c>
      <c r="AX77" s="283">
        <v>7.3105000000000002</v>
      </c>
      <c r="AY77" s="283">
        <v>3.3513000000000002</v>
      </c>
      <c r="AZ77" s="283">
        <v>0.41810000000000003</v>
      </c>
      <c r="BB77" s="283">
        <v>0.73809999999999998</v>
      </c>
      <c r="BC77" s="283">
        <v>2.4453999999999998</v>
      </c>
      <c r="BD77" s="283">
        <v>1.3903000000000001</v>
      </c>
      <c r="BE77" s="283">
        <v>0.59389999999999998</v>
      </c>
      <c r="BF77" s="283">
        <v>0.2127</v>
      </c>
      <c r="BG77" s="283">
        <v>0.19020000000000001</v>
      </c>
      <c r="BH77" s="283">
        <v>0.1772</v>
      </c>
      <c r="BI77" s="283">
        <v>0.50870000000000004</v>
      </c>
      <c r="BJ77" s="283">
        <v>8.72E-2</v>
      </c>
      <c r="BK77" s="283">
        <v>0.15060000000000001</v>
      </c>
      <c r="BL77" s="283">
        <v>0.49719999999999998</v>
      </c>
      <c r="BN77" s="283">
        <v>0.2041</v>
      </c>
      <c r="BO77" s="283">
        <v>0.20330000000000001</v>
      </c>
      <c r="BQ77" s="283">
        <v>1.7432000000000001</v>
      </c>
      <c r="BR77" s="283">
        <v>1.1472</v>
      </c>
      <c r="BS77" s="283">
        <v>0.79630000000000001</v>
      </c>
      <c r="BU77" s="283">
        <v>1.7870999999999999</v>
      </c>
      <c r="BV77" s="283">
        <v>1.1411</v>
      </c>
      <c r="BW77" s="283">
        <v>0.50209999999999999</v>
      </c>
      <c r="BX77" s="283">
        <v>0.44440000000000002</v>
      </c>
      <c r="BY77" s="283">
        <v>0.3831</v>
      </c>
      <c r="BZ77" s="283">
        <v>0.28810000000000002</v>
      </c>
      <c r="CA77" s="283">
        <v>0.38740000000000002</v>
      </c>
      <c r="CB77" s="283">
        <v>0.48110000000000003</v>
      </c>
      <c r="CC77" s="283">
        <v>0.3221</v>
      </c>
      <c r="CD77" s="283">
        <v>0.40699999999999997</v>
      </c>
      <c r="CE77" s="283">
        <v>0.45390000000000003</v>
      </c>
      <c r="CG77" s="283">
        <v>0.2278</v>
      </c>
      <c r="CH77" s="283">
        <v>0.39779999999999999</v>
      </c>
      <c r="CI77" s="283">
        <v>1.0068999999999999</v>
      </c>
      <c r="CJ77" s="283">
        <v>1.0126999999999999</v>
      </c>
      <c r="CK77" s="283">
        <v>1.0813999999999999</v>
      </c>
      <c r="CM77" s="283">
        <v>1.0164</v>
      </c>
      <c r="CN77" s="283">
        <v>0.94689999999999996</v>
      </c>
      <c r="CO77" s="283">
        <v>6.6081000000000003</v>
      </c>
      <c r="CP77" s="283">
        <v>6.9188000000000001</v>
      </c>
      <c r="CQ77" s="283">
        <v>6.5810000000000004</v>
      </c>
      <c r="CR77" s="283">
        <v>6.5625</v>
      </c>
      <c r="CS77" s="283">
        <v>6.8319000000000001</v>
      </c>
      <c r="CT77" s="283">
        <v>6.0853999999999999</v>
      </c>
      <c r="CU77" s="283">
        <v>6.875</v>
      </c>
      <c r="CV77" s="283">
        <v>6.8921999999999999</v>
      </c>
      <c r="CW77" s="283">
        <v>6.3550000000000004</v>
      </c>
      <c r="CY77" s="283">
        <v>6.7808999999999999</v>
      </c>
      <c r="CZ77" s="283">
        <v>6.7112999999999996</v>
      </c>
      <c r="DA77" s="283">
        <v>1.0341</v>
      </c>
      <c r="DB77" s="283">
        <v>0.97529999999999994</v>
      </c>
      <c r="DC77" s="283">
        <v>0.99229999999999996</v>
      </c>
      <c r="DE77" s="283">
        <v>0.95209999999999995</v>
      </c>
      <c r="DF77" s="283">
        <v>0.98150000000000004</v>
      </c>
      <c r="DG77" s="283">
        <v>7.2986000000000004</v>
      </c>
      <c r="DH77" s="283">
        <v>6.7286999999999999</v>
      </c>
      <c r="DI77" s="283">
        <v>6.5892999999999997</v>
      </c>
      <c r="DJ77" s="283">
        <v>7.0580999999999996</v>
      </c>
      <c r="DK77" s="283">
        <v>6.8993000000000002</v>
      </c>
      <c r="DL77" s="283">
        <v>6.6403999999999996</v>
      </c>
      <c r="DM77" s="283">
        <v>6.9779999999999998</v>
      </c>
      <c r="DN77" s="283">
        <v>6.6993999999999998</v>
      </c>
      <c r="DO77" s="283">
        <v>6.7546999999999997</v>
      </c>
      <c r="DQ77" s="283">
        <v>7.0368000000000004</v>
      </c>
      <c r="DR77" s="283">
        <v>6.8821000000000003</v>
      </c>
      <c r="DS77" s="283">
        <v>1.0224</v>
      </c>
      <c r="DT77" s="283">
        <v>0.98009999999999997</v>
      </c>
      <c r="DU77" s="283">
        <v>0.97350000000000003</v>
      </c>
      <c r="DW77" s="283">
        <v>0.95269999999999999</v>
      </c>
      <c r="DX77" s="283">
        <v>0.98860000000000003</v>
      </c>
      <c r="DY77" s="283">
        <v>7.0715000000000003</v>
      </c>
      <c r="DZ77" s="283">
        <v>6.5850999999999997</v>
      </c>
      <c r="EA77" s="283">
        <v>6.3993000000000002</v>
      </c>
      <c r="EB77" s="283">
        <v>6.9166999999999996</v>
      </c>
      <c r="EC77" s="283">
        <v>6.7190000000000003</v>
      </c>
      <c r="ED77" s="283">
        <v>6.5731999999999999</v>
      </c>
      <c r="EE77" s="283">
        <v>6.7241999999999997</v>
      </c>
      <c r="EF77" s="283">
        <v>6.4890999999999996</v>
      </c>
      <c r="EG77" s="283">
        <v>6.6639999999999997</v>
      </c>
      <c r="EI77" s="283">
        <v>6.8113999999999999</v>
      </c>
      <c r="EJ77" s="283">
        <v>6.7408000000000001</v>
      </c>
      <c r="EL77" s="283">
        <v>1.7868999999999999</v>
      </c>
      <c r="EM77" s="283">
        <v>0.85829999999999995</v>
      </c>
      <c r="EN77" s="283">
        <v>0.95550000000000002</v>
      </c>
      <c r="EP77" s="283">
        <v>1.3997999999999999</v>
      </c>
      <c r="EQ77" s="283">
        <v>0.96309999999999996</v>
      </c>
      <c r="ER77" s="283">
        <v>0.25700000000000001</v>
      </c>
      <c r="ES77" s="283">
        <v>0.15959999999999999</v>
      </c>
      <c r="ET77" s="283">
        <v>0.21099999999999999</v>
      </c>
      <c r="EU77" s="283">
        <v>0.14380000000000001</v>
      </c>
      <c r="EV77" s="283">
        <v>0.186</v>
      </c>
      <c r="EW77" s="283">
        <v>0.22090000000000001</v>
      </c>
      <c r="EX77" s="283">
        <v>0.19969999999999999</v>
      </c>
      <c r="EY77" s="283">
        <v>0.18659999999999999</v>
      </c>
      <c r="EZ77" s="283">
        <v>0.17530000000000001</v>
      </c>
      <c r="FB77" s="283">
        <v>0.1333</v>
      </c>
      <c r="FC77" s="283">
        <v>0.18210000000000001</v>
      </c>
      <c r="FD77" s="283">
        <v>2.0802</v>
      </c>
      <c r="FE77" s="283">
        <v>1</v>
      </c>
      <c r="FF77" s="283">
        <v>0.66820000000000002</v>
      </c>
      <c r="FH77" s="283">
        <v>2.4580000000000002</v>
      </c>
      <c r="FI77" s="283">
        <v>1.1546000000000001</v>
      </c>
      <c r="FJ77" s="283">
        <v>0.27029999999999998</v>
      </c>
      <c r="FK77" s="283">
        <v>0.1699</v>
      </c>
      <c r="FL77" s="283">
        <v>0.1472</v>
      </c>
      <c r="FM77" s="283">
        <v>0.12989999999999999</v>
      </c>
      <c r="FN77" s="283">
        <v>0.1699</v>
      </c>
      <c r="FO77" s="283">
        <v>0.22040000000000001</v>
      </c>
      <c r="FP77" s="283">
        <v>0.17660000000000001</v>
      </c>
      <c r="FQ77" s="283">
        <v>0.21790000000000001</v>
      </c>
      <c r="FR77" s="283">
        <v>0.2056</v>
      </c>
      <c r="FT77" s="283">
        <v>8.8700000000000001E-2</v>
      </c>
      <c r="FU77" s="283">
        <v>0.17799999999999999</v>
      </c>
      <c r="FV77" s="283">
        <v>1.5123</v>
      </c>
      <c r="FW77" s="283">
        <v>1.4712000000000001</v>
      </c>
      <c r="FX77" s="283">
        <v>0.73650000000000004</v>
      </c>
      <c r="FZ77" s="283">
        <v>1.8949</v>
      </c>
      <c r="GA77" s="283">
        <v>1.2751999999999999</v>
      </c>
      <c r="GB77" s="283">
        <v>0.23230000000000001</v>
      </c>
      <c r="GC77" s="283">
        <v>0.31969999999999998</v>
      </c>
      <c r="GD77" s="283">
        <v>0.2016</v>
      </c>
      <c r="GE77" s="283">
        <v>0.15359999999999999</v>
      </c>
      <c r="GF77" s="283">
        <v>0.21729999999999999</v>
      </c>
      <c r="GG77" s="283">
        <v>0.2737</v>
      </c>
      <c r="GH77" s="283">
        <v>0.112</v>
      </c>
      <c r="GI77" s="283">
        <v>0.21079999999999999</v>
      </c>
      <c r="GJ77" s="283">
        <v>0.2928</v>
      </c>
      <c r="GL77" s="283">
        <v>0.11119999999999999</v>
      </c>
      <c r="GM77" s="283">
        <v>0.2296</v>
      </c>
    </row>
    <row r="78" spans="1:195">
      <c r="A78" s="71">
        <v>45368</v>
      </c>
      <c r="B78" s="283">
        <v>13.0768</v>
      </c>
      <c r="C78" s="283">
        <v>12.877000000000001</v>
      </c>
      <c r="D78" s="283">
        <v>13.0868</v>
      </c>
      <c r="E78" s="283">
        <v>12.856</v>
      </c>
      <c r="F78" s="283">
        <v>13.0944</v>
      </c>
      <c r="G78" s="283">
        <v>12.950900000000001</v>
      </c>
      <c r="H78" s="283">
        <v>12.94</v>
      </c>
      <c r="I78" s="283">
        <v>10.6609</v>
      </c>
      <c r="J78" s="283">
        <v>12.9777</v>
      </c>
      <c r="K78" s="283">
        <v>13.049899999999999</v>
      </c>
      <c r="L78" s="283">
        <v>12.9794</v>
      </c>
      <c r="M78" s="283">
        <v>13.154</v>
      </c>
      <c r="N78" s="283">
        <v>5.7835000000000001</v>
      </c>
      <c r="O78" s="283">
        <v>0.80289999999999995</v>
      </c>
      <c r="P78" s="283">
        <v>1.0175000000000001</v>
      </c>
      <c r="R78" s="283">
        <v>1.8065</v>
      </c>
      <c r="S78" s="283">
        <v>1.1711</v>
      </c>
      <c r="T78" s="283">
        <v>1.2524</v>
      </c>
      <c r="U78" s="283">
        <v>0.20449999999999999</v>
      </c>
      <c r="V78" s="283">
        <v>0.253</v>
      </c>
      <c r="W78" s="283">
        <v>0.2165</v>
      </c>
      <c r="X78" s="283">
        <v>0.25469999999999998</v>
      </c>
      <c r="Y78" s="283">
        <v>0.24859999999999999</v>
      </c>
      <c r="Z78" s="283">
        <v>0.25290000000000001</v>
      </c>
      <c r="AA78" s="283">
        <v>0.31840000000000002</v>
      </c>
      <c r="AB78" s="283">
        <v>0.21379999999999999</v>
      </c>
      <c r="AD78" s="283">
        <v>0.1762</v>
      </c>
      <c r="AE78" s="283">
        <v>0.1825</v>
      </c>
      <c r="AF78" s="283">
        <v>4.9275000000000002</v>
      </c>
      <c r="AG78" s="283">
        <v>1.1339999999999999</v>
      </c>
      <c r="AH78" s="283">
        <v>0.40870000000000001</v>
      </c>
      <c r="AJ78" s="283">
        <v>1.6429</v>
      </c>
      <c r="AK78" s="283">
        <v>1.1477999999999999</v>
      </c>
      <c r="AL78" s="283">
        <v>1.2518</v>
      </c>
      <c r="AM78" s="283">
        <v>0.30659999999999998</v>
      </c>
      <c r="AN78" s="283">
        <v>0.16450000000000001</v>
      </c>
      <c r="AO78" s="283">
        <v>0.254</v>
      </c>
      <c r="AP78" s="283">
        <v>0.27039999999999997</v>
      </c>
      <c r="AQ78" s="283">
        <v>0.40250000000000002</v>
      </c>
      <c r="AR78" s="283">
        <v>0.2331</v>
      </c>
      <c r="AS78" s="283">
        <v>0.22819999999999999</v>
      </c>
      <c r="AT78" s="283">
        <v>0.30869999999999997</v>
      </c>
      <c r="AV78" s="283">
        <v>0.1389</v>
      </c>
      <c r="AW78" s="283">
        <v>0.26900000000000002</v>
      </c>
      <c r="AX78" s="283">
        <v>7.2911999999999999</v>
      </c>
      <c r="AY78" s="283">
        <v>3.3561999999999999</v>
      </c>
      <c r="AZ78" s="283">
        <v>0.41660000000000003</v>
      </c>
      <c r="BB78" s="283">
        <v>0.73809999999999998</v>
      </c>
      <c r="BC78" s="283">
        <v>2.4447999999999999</v>
      </c>
      <c r="BD78" s="283">
        <v>1.3824000000000001</v>
      </c>
      <c r="BE78" s="283">
        <v>0.59250000000000003</v>
      </c>
      <c r="BF78" s="283">
        <v>0.21229999999999999</v>
      </c>
      <c r="BG78" s="283">
        <v>0.18959999999999999</v>
      </c>
      <c r="BH78" s="283">
        <v>0.17649999999999999</v>
      </c>
      <c r="BI78" s="283">
        <v>0.50980000000000003</v>
      </c>
      <c r="BJ78" s="283">
        <v>8.6699999999999999E-2</v>
      </c>
      <c r="BK78" s="283">
        <v>0.15</v>
      </c>
      <c r="BL78" s="283">
        <v>0.49519999999999997</v>
      </c>
      <c r="BN78" s="283">
        <v>0.20319999999999999</v>
      </c>
      <c r="BO78" s="283">
        <v>0.2026</v>
      </c>
      <c r="BQ78" s="283">
        <v>1.7369000000000001</v>
      </c>
      <c r="BR78" s="283">
        <v>1.1402000000000001</v>
      </c>
      <c r="BS78" s="283">
        <v>0.78710000000000002</v>
      </c>
      <c r="BU78" s="283">
        <v>1.7875000000000001</v>
      </c>
      <c r="BV78" s="283">
        <v>1.1303000000000001</v>
      </c>
      <c r="BW78" s="283">
        <v>0.50270000000000004</v>
      </c>
      <c r="BX78" s="283">
        <v>0.44409999999999999</v>
      </c>
      <c r="BY78" s="283">
        <v>0.38329999999999997</v>
      </c>
      <c r="BZ78" s="283">
        <v>0.28939999999999999</v>
      </c>
      <c r="CA78" s="283">
        <v>0.38950000000000001</v>
      </c>
      <c r="CB78" s="283">
        <v>0.48699999999999999</v>
      </c>
      <c r="CC78" s="283">
        <v>0.32400000000000001</v>
      </c>
      <c r="CD78" s="283">
        <v>0.40679999999999999</v>
      </c>
      <c r="CE78" s="283">
        <v>0.45290000000000002</v>
      </c>
      <c r="CG78" s="283">
        <v>0.2276</v>
      </c>
      <c r="CH78" s="283">
        <v>0.4007</v>
      </c>
      <c r="CI78" s="283">
        <v>1.0153000000000001</v>
      </c>
      <c r="CJ78" s="283">
        <v>0.98599999999999999</v>
      </c>
      <c r="CK78" s="283">
        <v>0.98509999999999998</v>
      </c>
      <c r="CM78" s="283">
        <v>0.95289999999999997</v>
      </c>
      <c r="CN78" s="283">
        <v>1.0085</v>
      </c>
      <c r="CO78" s="283">
        <v>7.1817000000000002</v>
      </c>
      <c r="CP78" s="283">
        <v>6.9612999999999996</v>
      </c>
      <c r="CQ78" s="283">
        <v>6.5903</v>
      </c>
      <c r="CR78" s="283">
        <v>7.0731999999999999</v>
      </c>
      <c r="CS78" s="283">
        <v>7.0598999999999998</v>
      </c>
      <c r="CT78" s="283">
        <v>6.6898999999999997</v>
      </c>
      <c r="CU78" s="283">
        <v>7.0742000000000003</v>
      </c>
      <c r="CV78" s="283">
        <v>6.7840999999999996</v>
      </c>
      <c r="CW78" s="283">
        <v>6.8597999999999999</v>
      </c>
      <c r="CY78" s="283">
        <v>7.1191000000000004</v>
      </c>
      <c r="CZ78" s="283">
        <v>6.8018999999999998</v>
      </c>
      <c r="DA78" s="283">
        <v>1.0388999999999999</v>
      </c>
      <c r="DB78" s="283">
        <v>0.97560000000000002</v>
      </c>
      <c r="DC78" s="283">
        <v>0.98429999999999995</v>
      </c>
      <c r="DE78" s="283">
        <v>0.94079999999999997</v>
      </c>
      <c r="DF78" s="283">
        <v>0.97460000000000002</v>
      </c>
      <c r="DG78" s="283">
        <v>7.2115999999999998</v>
      </c>
      <c r="DH78" s="283">
        <v>6.5704000000000002</v>
      </c>
      <c r="DI78" s="283">
        <v>6.4485999999999999</v>
      </c>
      <c r="DJ78" s="283">
        <v>6.9413</v>
      </c>
      <c r="DK78" s="283">
        <v>6.7348999999999997</v>
      </c>
      <c r="DL78" s="283">
        <v>6.5511999999999997</v>
      </c>
      <c r="DM78" s="283">
        <v>6.8658999999999999</v>
      </c>
      <c r="DN78" s="283">
        <v>6.5271999999999997</v>
      </c>
      <c r="DO78" s="283">
        <v>6.6144999999999996</v>
      </c>
      <c r="DQ78" s="283">
        <v>6.9379999999999997</v>
      </c>
      <c r="DR78" s="283">
        <v>6.7866999999999997</v>
      </c>
      <c r="DS78" s="283">
        <v>1.0238</v>
      </c>
      <c r="DT78" s="283">
        <v>0.98270000000000002</v>
      </c>
      <c r="DU78" s="283">
        <v>0.97960000000000003</v>
      </c>
      <c r="DW78" s="283">
        <v>0.95020000000000004</v>
      </c>
      <c r="DX78" s="283">
        <v>0.98839999999999995</v>
      </c>
      <c r="DY78" s="283">
        <v>6.891</v>
      </c>
      <c r="DZ78" s="283">
        <v>6.4630999999999998</v>
      </c>
      <c r="EA78" s="283">
        <v>6.3258999999999999</v>
      </c>
      <c r="EB78" s="283">
        <v>6.7306999999999997</v>
      </c>
      <c r="EC78" s="283">
        <v>6.5766</v>
      </c>
      <c r="ED78" s="283">
        <v>6.4579000000000004</v>
      </c>
      <c r="EE78" s="283">
        <v>6.5818000000000003</v>
      </c>
      <c r="EF78" s="283">
        <v>6.3502000000000001</v>
      </c>
      <c r="EG78" s="283">
        <v>6.5564</v>
      </c>
      <c r="EI78" s="283">
        <v>6.6829999999999998</v>
      </c>
      <c r="EJ78" s="283">
        <v>6.6333000000000002</v>
      </c>
      <c r="EL78" s="283">
        <v>1.7857000000000001</v>
      </c>
      <c r="EM78" s="283">
        <v>0.84909999999999997</v>
      </c>
      <c r="EN78" s="283">
        <v>0.93769999999999998</v>
      </c>
      <c r="EP78" s="283">
        <v>1.3980999999999999</v>
      </c>
      <c r="EQ78" s="283">
        <v>0.94230000000000003</v>
      </c>
      <c r="ER78" s="283">
        <v>0.25979999999999998</v>
      </c>
      <c r="ES78" s="283">
        <v>0.1595</v>
      </c>
      <c r="ET78" s="283">
        <v>0.21179999999999999</v>
      </c>
      <c r="EU78" s="283">
        <v>0.14549999999999999</v>
      </c>
      <c r="EV78" s="283">
        <v>0.18790000000000001</v>
      </c>
      <c r="EW78" s="283">
        <v>0.2258</v>
      </c>
      <c r="EX78" s="283">
        <v>0.2024</v>
      </c>
      <c r="EY78" s="283">
        <v>0.187</v>
      </c>
      <c r="EZ78" s="283">
        <v>0.17510000000000001</v>
      </c>
      <c r="FB78" s="283">
        <v>0.1338</v>
      </c>
      <c r="FC78" s="283">
        <v>0.18579999999999999</v>
      </c>
      <c r="FD78" s="283">
        <v>2.0708000000000002</v>
      </c>
      <c r="FE78" s="283">
        <v>0.99490000000000001</v>
      </c>
      <c r="FF78" s="283">
        <v>0.65539999999999998</v>
      </c>
      <c r="FH78" s="283">
        <v>2.4582999999999999</v>
      </c>
      <c r="FI78" s="283">
        <v>1.1501999999999999</v>
      </c>
      <c r="FJ78" s="283">
        <v>0.26929999999999998</v>
      </c>
      <c r="FK78" s="283">
        <v>0.16919999999999999</v>
      </c>
      <c r="FL78" s="283">
        <v>0.14649999999999999</v>
      </c>
      <c r="FM78" s="283">
        <v>0.13</v>
      </c>
      <c r="FN78" s="283">
        <v>0.1701</v>
      </c>
      <c r="FO78" s="283">
        <v>0.22359999999999999</v>
      </c>
      <c r="FP78" s="283">
        <v>0.1774</v>
      </c>
      <c r="FQ78" s="283">
        <v>0.218</v>
      </c>
      <c r="FR78" s="283">
        <v>0.20480000000000001</v>
      </c>
      <c r="FT78" s="283">
        <v>8.8700000000000001E-2</v>
      </c>
      <c r="FU78" s="283">
        <v>0.17810000000000001</v>
      </c>
      <c r="FV78" s="283">
        <v>1.5024999999999999</v>
      </c>
      <c r="FW78" s="283">
        <v>1.4663999999999999</v>
      </c>
      <c r="FX78" s="283">
        <v>0.73470000000000002</v>
      </c>
      <c r="FZ78" s="283">
        <v>1.9001999999999999</v>
      </c>
      <c r="GA78" s="283">
        <v>1.2721</v>
      </c>
      <c r="GB78" s="283">
        <v>0.23089999999999999</v>
      </c>
      <c r="GC78" s="283">
        <v>0.31979999999999997</v>
      </c>
      <c r="GD78" s="283">
        <v>0.2016</v>
      </c>
      <c r="GE78" s="283">
        <v>0.1537</v>
      </c>
      <c r="GF78" s="283">
        <v>0.21809999999999999</v>
      </c>
      <c r="GG78" s="283">
        <v>0.27439999999999998</v>
      </c>
      <c r="GH78" s="283">
        <v>0.1113</v>
      </c>
      <c r="GI78" s="283">
        <v>0.21010000000000001</v>
      </c>
      <c r="GJ78" s="283">
        <v>0.29220000000000002</v>
      </c>
      <c r="GL78" s="283">
        <v>0.1106</v>
      </c>
      <c r="GM78" s="283">
        <v>0.22969999999999999</v>
      </c>
    </row>
    <row r="79" spans="1:195">
      <c r="A79" s="71">
        <v>45369</v>
      </c>
      <c r="B79" s="283">
        <v>13.0642</v>
      </c>
      <c r="C79" s="283">
        <v>12.8703</v>
      </c>
      <c r="D79" s="283">
        <v>13.0558</v>
      </c>
      <c r="E79" s="283">
        <v>12.8535</v>
      </c>
      <c r="F79" s="283">
        <v>13.0936</v>
      </c>
      <c r="G79" s="283">
        <v>12.9861</v>
      </c>
      <c r="H79" s="283">
        <v>12.929</v>
      </c>
      <c r="I79" s="283">
        <v>10.7683</v>
      </c>
      <c r="J79" s="283">
        <v>12.9811</v>
      </c>
      <c r="K79" s="283">
        <v>13.067500000000001</v>
      </c>
      <c r="L79" s="283">
        <v>12.9718</v>
      </c>
      <c r="M79" s="283">
        <v>13.117100000000001</v>
      </c>
      <c r="N79" s="283">
        <v>5.5330000000000004</v>
      </c>
      <c r="O79" s="283">
        <v>0.78459999999999996</v>
      </c>
      <c r="P79" s="283">
        <v>0.99409999999999998</v>
      </c>
      <c r="R79" s="283">
        <v>1.8317000000000001</v>
      </c>
      <c r="S79" s="283">
        <v>1.1227</v>
      </c>
      <c r="T79" s="283">
        <v>1.3240000000000001</v>
      </c>
      <c r="U79" s="283">
        <v>0.21360000000000001</v>
      </c>
      <c r="V79" s="283">
        <v>0.26429999999999998</v>
      </c>
      <c r="W79" s="283">
        <v>0.23930000000000001</v>
      </c>
      <c r="X79" s="283">
        <v>0.2722</v>
      </c>
      <c r="Y79" s="283">
        <v>0.26579999999999998</v>
      </c>
      <c r="Z79" s="283">
        <v>0.2792</v>
      </c>
      <c r="AA79" s="283">
        <v>0.33889999999999998</v>
      </c>
      <c r="AB79" s="283">
        <v>0.219</v>
      </c>
      <c r="AD79" s="283">
        <v>0.185</v>
      </c>
      <c r="AE79" s="283">
        <v>0.1951</v>
      </c>
      <c r="AF79" s="283">
        <v>4.9127000000000001</v>
      </c>
      <c r="AG79" s="283">
        <v>1.1213</v>
      </c>
      <c r="AH79" s="283">
        <v>0.40629999999999999</v>
      </c>
      <c r="AJ79" s="283">
        <v>1.631</v>
      </c>
      <c r="AK79" s="283">
        <v>1.1480999999999999</v>
      </c>
      <c r="AL79" s="283">
        <v>1.2997000000000001</v>
      </c>
      <c r="AM79" s="283">
        <v>0.31540000000000001</v>
      </c>
      <c r="AN79" s="283">
        <v>0.17050000000000001</v>
      </c>
      <c r="AO79" s="283">
        <v>0.2646</v>
      </c>
      <c r="AP79" s="283">
        <v>0.28129999999999999</v>
      </c>
      <c r="AQ79" s="283">
        <v>0.41959999999999997</v>
      </c>
      <c r="AR79" s="283">
        <v>0.24229999999999999</v>
      </c>
      <c r="AS79" s="283">
        <v>0.2356</v>
      </c>
      <c r="AT79" s="283">
        <v>0.31909999999999999</v>
      </c>
      <c r="AV79" s="283">
        <v>0.1444</v>
      </c>
      <c r="AW79" s="283">
        <v>0.27789999999999998</v>
      </c>
      <c r="AX79" s="283">
        <v>7.2328999999999999</v>
      </c>
      <c r="AY79" s="283">
        <v>3.3372000000000002</v>
      </c>
      <c r="AZ79" s="283">
        <v>0.41749999999999998</v>
      </c>
      <c r="BB79" s="283">
        <v>0.73550000000000004</v>
      </c>
      <c r="BC79" s="283">
        <v>2.4342999999999999</v>
      </c>
      <c r="BD79" s="283">
        <v>1.4128000000000001</v>
      </c>
      <c r="BE79" s="283">
        <v>0.60109999999999997</v>
      </c>
      <c r="BF79" s="283">
        <v>0.21629999999999999</v>
      </c>
      <c r="BG79" s="283">
        <v>0.1953</v>
      </c>
      <c r="BH79" s="283">
        <v>0.18010000000000001</v>
      </c>
      <c r="BI79" s="283">
        <v>0.51800000000000002</v>
      </c>
      <c r="BJ79" s="283">
        <v>8.8599999999999998E-2</v>
      </c>
      <c r="BK79" s="283">
        <v>0.15290000000000001</v>
      </c>
      <c r="BL79" s="283">
        <v>0.50329999999999997</v>
      </c>
      <c r="BN79" s="283">
        <v>0.2079</v>
      </c>
      <c r="BO79" s="283">
        <v>0.20680000000000001</v>
      </c>
      <c r="BQ79" s="283">
        <v>1.772</v>
      </c>
      <c r="BR79" s="283">
        <v>1.1339999999999999</v>
      </c>
      <c r="BS79" s="283">
        <v>0.78779999999999994</v>
      </c>
      <c r="BU79" s="283">
        <v>1.7789999999999999</v>
      </c>
      <c r="BV79" s="283">
        <v>1.1073</v>
      </c>
      <c r="BW79" s="283">
        <v>0.52180000000000004</v>
      </c>
      <c r="BX79" s="283">
        <v>0.44629999999999997</v>
      </c>
      <c r="BY79" s="283">
        <v>0.38690000000000002</v>
      </c>
      <c r="BZ79" s="283">
        <v>0.2944</v>
      </c>
      <c r="CA79" s="283">
        <v>0.39350000000000002</v>
      </c>
      <c r="CB79" s="283">
        <v>0.49109999999999998</v>
      </c>
      <c r="CC79" s="283">
        <v>0.33489999999999998</v>
      </c>
      <c r="CD79" s="283">
        <v>0.41199999999999998</v>
      </c>
      <c r="CE79" s="283">
        <v>0.45490000000000003</v>
      </c>
      <c r="CG79" s="283">
        <v>0.2316</v>
      </c>
      <c r="CH79" s="283">
        <v>0.4108</v>
      </c>
      <c r="CI79" s="283">
        <v>1.0268999999999999</v>
      </c>
      <c r="CJ79" s="283">
        <v>0.98540000000000005</v>
      </c>
      <c r="CK79" s="283">
        <v>1.0434000000000001</v>
      </c>
      <c r="CM79" s="283">
        <v>0.95599999999999996</v>
      </c>
      <c r="CN79" s="283">
        <v>0.99519999999999997</v>
      </c>
      <c r="CO79" s="283">
        <v>8.4001999999999999</v>
      </c>
      <c r="CP79" s="283">
        <v>8.3209</v>
      </c>
      <c r="CQ79" s="283">
        <v>7.8295000000000003</v>
      </c>
      <c r="CR79" s="283">
        <v>8.18</v>
      </c>
      <c r="CS79" s="283">
        <v>8.4443999999999999</v>
      </c>
      <c r="CT79" s="283">
        <v>7.5038</v>
      </c>
      <c r="CU79" s="283">
        <v>8.3148999999999997</v>
      </c>
      <c r="CV79" s="283">
        <v>7.9501999999999997</v>
      </c>
      <c r="CW79" s="283">
        <v>7.8174000000000001</v>
      </c>
      <c r="CY79" s="283">
        <v>8.3161000000000005</v>
      </c>
      <c r="CZ79" s="283">
        <v>7.8555000000000001</v>
      </c>
      <c r="DA79" s="283">
        <v>1.0388999999999999</v>
      </c>
      <c r="DB79" s="283">
        <v>0.9546</v>
      </c>
      <c r="DC79" s="283">
        <v>0.9627</v>
      </c>
      <c r="DE79" s="283">
        <v>0.92069999999999996</v>
      </c>
      <c r="DF79" s="283">
        <v>0.98450000000000004</v>
      </c>
      <c r="DG79" s="283">
        <v>8.5274999999999999</v>
      </c>
      <c r="DH79" s="283">
        <v>7.4554</v>
      </c>
      <c r="DI79" s="283">
        <v>7.3289</v>
      </c>
      <c r="DJ79" s="283">
        <v>8.2078000000000007</v>
      </c>
      <c r="DK79" s="283">
        <v>7.8102</v>
      </c>
      <c r="DL79" s="283">
        <v>7.6124999999999998</v>
      </c>
      <c r="DM79" s="283">
        <v>7.9414999999999996</v>
      </c>
      <c r="DN79" s="283">
        <v>7.3498999999999999</v>
      </c>
      <c r="DO79" s="283">
        <v>7.5777999999999999</v>
      </c>
      <c r="DQ79" s="283">
        <v>7.9827000000000004</v>
      </c>
      <c r="DR79" s="283">
        <v>7.6970999999999998</v>
      </c>
      <c r="DS79" s="283">
        <v>1.0118</v>
      </c>
      <c r="DT79" s="283">
        <v>0.96599999999999997</v>
      </c>
      <c r="DU79" s="283">
        <v>0.9516</v>
      </c>
      <c r="DW79" s="283">
        <v>0.94110000000000005</v>
      </c>
      <c r="DX79" s="283">
        <v>0.98119999999999996</v>
      </c>
      <c r="DY79" s="283">
        <v>7.6580000000000004</v>
      </c>
      <c r="DZ79" s="283">
        <v>6.9120999999999997</v>
      </c>
      <c r="EA79" s="283">
        <v>6.7153</v>
      </c>
      <c r="EB79" s="283">
        <v>7.569</v>
      </c>
      <c r="EC79" s="283">
        <v>7.1557000000000004</v>
      </c>
      <c r="ED79" s="283">
        <v>7.0571000000000002</v>
      </c>
      <c r="EE79" s="283">
        <v>7.2309000000000001</v>
      </c>
      <c r="EF79" s="283">
        <v>6.8833000000000002</v>
      </c>
      <c r="EG79" s="283">
        <v>7.0366</v>
      </c>
      <c r="EI79" s="283">
        <v>7.3140000000000001</v>
      </c>
      <c r="EJ79" s="283">
        <v>7.1715</v>
      </c>
      <c r="EL79" s="283">
        <v>1.7818000000000001</v>
      </c>
      <c r="EM79" s="283">
        <v>0.84019999999999995</v>
      </c>
      <c r="EN79" s="283">
        <v>0.92130000000000001</v>
      </c>
      <c r="EP79" s="283">
        <v>1.4084000000000001</v>
      </c>
      <c r="EQ79" s="283">
        <v>0.8851</v>
      </c>
      <c r="ER79" s="283">
        <v>0.27089999999999997</v>
      </c>
      <c r="ES79" s="283">
        <v>0.1615</v>
      </c>
      <c r="ET79" s="283">
        <v>0.21379999999999999</v>
      </c>
      <c r="EU79" s="283">
        <v>0.15210000000000001</v>
      </c>
      <c r="EV79" s="283">
        <v>0.1923</v>
      </c>
      <c r="EW79" s="283">
        <v>0.2321</v>
      </c>
      <c r="EX79" s="283">
        <v>0.21609999999999999</v>
      </c>
      <c r="EY79" s="283">
        <v>0.1933</v>
      </c>
      <c r="EZ79" s="283">
        <v>0.17530000000000001</v>
      </c>
      <c r="FB79" s="283">
        <v>0.13730000000000001</v>
      </c>
      <c r="FC79" s="283">
        <v>0.19800000000000001</v>
      </c>
      <c r="FD79" s="283">
        <v>2.1398999999999999</v>
      </c>
      <c r="FE79" s="283">
        <v>0.99180000000000001</v>
      </c>
      <c r="FF79" s="283">
        <v>0.66879999999999995</v>
      </c>
      <c r="FH79" s="283">
        <v>2.4243000000000001</v>
      </c>
      <c r="FI79" s="283">
        <v>1.1487000000000001</v>
      </c>
      <c r="FJ79" s="283">
        <v>0.2787</v>
      </c>
      <c r="FK79" s="283">
        <v>0.17050000000000001</v>
      </c>
      <c r="FL79" s="283">
        <v>0.14879999999999999</v>
      </c>
      <c r="FM79" s="283">
        <v>0.13020000000000001</v>
      </c>
      <c r="FN79" s="283">
        <v>0.17199999999999999</v>
      </c>
      <c r="FO79" s="283">
        <v>0.2225</v>
      </c>
      <c r="FP79" s="283">
        <v>0.1779</v>
      </c>
      <c r="FQ79" s="283">
        <v>0.21809999999999999</v>
      </c>
      <c r="FR79" s="283">
        <v>0.20610000000000001</v>
      </c>
      <c r="FT79" s="283">
        <v>8.9899999999999994E-2</v>
      </c>
      <c r="FU79" s="283">
        <v>0.1794</v>
      </c>
      <c r="FV79" s="283">
        <v>1.5545</v>
      </c>
      <c r="FW79" s="283">
        <v>1.4682999999999999</v>
      </c>
      <c r="FX79" s="283">
        <v>0.73909999999999998</v>
      </c>
      <c r="FZ79" s="283">
        <v>1.8882000000000001</v>
      </c>
      <c r="GA79" s="283">
        <v>1.2768999999999999</v>
      </c>
      <c r="GB79" s="283">
        <v>0.23899999999999999</v>
      </c>
      <c r="GC79" s="283">
        <v>0.31979999999999997</v>
      </c>
      <c r="GD79" s="283">
        <v>0.20280000000000001</v>
      </c>
      <c r="GE79" s="283">
        <v>0.1537</v>
      </c>
      <c r="GF79" s="283">
        <v>0.21779999999999999</v>
      </c>
      <c r="GG79" s="283">
        <v>0.27429999999999999</v>
      </c>
      <c r="GH79" s="283">
        <v>0.1118</v>
      </c>
      <c r="GI79" s="283">
        <v>0.21060000000000001</v>
      </c>
      <c r="GJ79" s="283">
        <v>0.29380000000000001</v>
      </c>
      <c r="GL79" s="283">
        <v>0.1115</v>
      </c>
      <c r="GM79" s="283">
        <v>0.2301</v>
      </c>
    </row>
    <row r="80" spans="1:195">
      <c r="A80" s="71">
        <v>45370</v>
      </c>
      <c r="B80" s="283">
        <v>13.044</v>
      </c>
      <c r="C80" s="283">
        <v>12.8535</v>
      </c>
      <c r="D80" s="283">
        <v>13.017200000000001</v>
      </c>
      <c r="E80" s="283">
        <v>12.8384</v>
      </c>
      <c r="F80" s="283">
        <v>13.067500000000001</v>
      </c>
      <c r="G80" s="283">
        <v>12.9542</v>
      </c>
      <c r="H80" s="283">
        <v>12.9072</v>
      </c>
      <c r="I80" s="283">
        <v>10.749000000000001</v>
      </c>
      <c r="J80" s="283">
        <v>12.9467</v>
      </c>
      <c r="K80" s="283">
        <v>13.0063</v>
      </c>
      <c r="L80" s="283">
        <v>12.9467</v>
      </c>
      <c r="M80" s="283">
        <v>13.141400000000001</v>
      </c>
      <c r="N80" s="283">
        <v>5.3860000000000001</v>
      </c>
      <c r="O80" s="283">
        <v>0.75929999999999997</v>
      </c>
      <c r="P80" s="283">
        <v>0.99929999999999997</v>
      </c>
      <c r="R80" s="283">
        <v>1.7999000000000001</v>
      </c>
      <c r="S80" s="283">
        <v>1.129</v>
      </c>
      <c r="T80" s="283">
        <v>1.3469</v>
      </c>
      <c r="U80" s="283">
        <v>0.21329999999999999</v>
      </c>
      <c r="V80" s="283">
        <v>0.2666</v>
      </c>
      <c r="W80" s="283">
        <v>0.25009999999999999</v>
      </c>
      <c r="X80" s="283">
        <v>0.28089999999999998</v>
      </c>
      <c r="Y80" s="283">
        <v>0.26679999999999998</v>
      </c>
      <c r="Z80" s="283">
        <v>0.27710000000000001</v>
      </c>
      <c r="AA80" s="283">
        <v>0.34079999999999999</v>
      </c>
      <c r="AB80" s="283">
        <v>0.2177</v>
      </c>
      <c r="AD80" s="283">
        <v>0.1893</v>
      </c>
      <c r="AE80" s="283">
        <v>0.1928</v>
      </c>
      <c r="AF80" s="283">
        <v>4.9406999999999996</v>
      </c>
      <c r="AG80" s="283">
        <v>1.1057999999999999</v>
      </c>
      <c r="AH80" s="283">
        <v>0.40670000000000001</v>
      </c>
      <c r="AJ80" s="283">
        <v>1.6328</v>
      </c>
      <c r="AK80" s="283">
        <v>1.1486000000000001</v>
      </c>
      <c r="AL80" s="283">
        <v>1.3132999999999999</v>
      </c>
      <c r="AM80" s="283">
        <v>0.3165</v>
      </c>
      <c r="AN80" s="283">
        <v>0.17230000000000001</v>
      </c>
      <c r="AO80" s="283">
        <v>0.26579999999999998</v>
      </c>
      <c r="AP80" s="283">
        <v>0.28620000000000001</v>
      </c>
      <c r="AQ80" s="283">
        <v>0.42359999999999998</v>
      </c>
      <c r="AR80" s="283">
        <v>0.24510000000000001</v>
      </c>
      <c r="AS80" s="283">
        <v>0.2382</v>
      </c>
      <c r="AT80" s="283">
        <v>0.3231</v>
      </c>
      <c r="AV80" s="283">
        <v>0.1459</v>
      </c>
      <c r="AW80" s="283">
        <v>0.28129999999999999</v>
      </c>
      <c r="AX80" s="283">
        <v>7.2290000000000001</v>
      </c>
      <c r="AY80" s="283">
        <v>3.3464999999999998</v>
      </c>
      <c r="AZ80" s="283">
        <v>0.41880000000000001</v>
      </c>
      <c r="BB80" s="283">
        <v>0.73829999999999996</v>
      </c>
      <c r="BC80" s="283">
        <v>2.4457</v>
      </c>
      <c r="BD80" s="283">
        <v>1.4257</v>
      </c>
      <c r="BE80" s="283">
        <v>0.60780000000000001</v>
      </c>
      <c r="BF80" s="283">
        <v>0.219</v>
      </c>
      <c r="BG80" s="283">
        <v>0.19719999999999999</v>
      </c>
      <c r="BH80" s="283">
        <v>0.18160000000000001</v>
      </c>
      <c r="BI80" s="283">
        <v>0.52280000000000004</v>
      </c>
      <c r="BJ80" s="283">
        <v>8.9599999999999999E-2</v>
      </c>
      <c r="BK80" s="283">
        <v>0.15440000000000001</v>
      </c>
      <c r="BL80" s="283">
        <v>0.51</v>
      </c>
      <c r="BN80" s="283">
        <v>0.2092</v>
      </c>
      <c r="BO80" s="283">
        <v>0.20849999999999999</v>
      </c>
      <c r="BQ80" s="283">
        <v>1.7831999999999999</v>
      </c>
      <c r="BR80" s="283">
        <v>1.1236999999999999</v>
      </c>
      <c r="BS80" s="283">
        <v>0.79039999999999999</v>
      </c>
      <c r="BU80" s="283">
        <v>1.7657</v>
      </c>
      <c r="BV80" s="283">
        <v>1.1125</v>
      </c>
      <c r="BW80" s="283">
        <v>0.52900000000000003</v>
      </c>
      <c r="BX80" s="283">
        <v>0.44550000000000001</v>
      </c>
      <c r="BY80" s="283">
        <v>0.38790000000000002</v>
      </c>
      <c r="BZ80" s="283">
        <v>0.29670000000000002</v>
      </c>
      <c r="CA80" s="283">
        <v>0.39639999999999997</v>
      </c>
      <c r="CB80" s="283">
        <v>0.49080000000000001</v>
      </c>
      <c r="CC80" s="283">
        <v>0.33129999999999998</v>
      </c>
      <c r="CD80" s="283">
        <v>0.41189999999999999</v>
      </c>
      <c r="CE80" s="283">
        <v>0.4541</v>
      </c>
      <c r="CG80" s="283">
        <v>0.23330000000000001</v>
      </c>
      <c r="CH80" s="283">
        <v>0.40820000000000001</v>
      </c>
      <c r="CI80" s="283">
        <v>1.0584</v>
      </c>
      <c r="CJ80" s="283">
        <v>0.98939999999999995</v>
      </c>
      <c r="CK80" s="283">
        <v>1.056</v>
      </c>
      <c r="CM80" s="283">
        <v>0.95109999999999995</v>
      </c>
      <c r="CN80" s="283">
        <v>1.0038</v>
      </c>
      <c r="CO80" s="283">
        <v>8.9110999999999994</v>
      </c>
      <c r="CP80" s="283">
        <v>8.5018999999999991</v>
      </c>
      <c r="CQ80" s="283">
        <v>8.0266000000000002</v>
      </c>
      <c r="CR80" s="283">
        <v>8.4198000000000004</v>
      </c>
      <c r="CS80" s="283">
        <v>8.5931999999999995</v>
      </c>
      <c r="CT80" s="283">
        <v>7.6010999999999997</v>
      </c>
      <c r="CU80" s="283">
        <v>8.5962999999999994</v>
      </c>
      <c r="CV80" s="283">
        <v>8.1809999999999992</v>
      </c>
      <c r="CW80" s="283">
        <v>8.1123999999999992</v>
      </c>
      <c r="CY80" s="283">
        <v>8.6013000000000002</v>
      </c>
      <c r="CZ80" s="283">
        <v>8.0815999999999999</v>
      </c>
      <c r="DA80" s="283">
        <v>1.0423</v>
      </c>
      <c r="DB80" s="283">
        <v>0.95120000000000005</v>
      </c>
      <c r="DC80" s="283">
        <v>0.97109999999999996</v>
      </c>
      <c r="DE80" s="283">
        <v>0.92500000000000004</v>
      </c>
      <c r="DF80" s="283">
        <v>0.98219999999999996</v>
      </c>
      <c r="DG80" s="283">
        <v>8.8987999999999996</v>
      </c>
      <c r="DH80" s="283">
        <v>7.6761999999999997</v>
      </c>
      <c r="DI80" s="283">
        <v>7.5925000000000002</v>
      </c>
      <c r="DJ80" s="283">
        <v>8.5376999999999992</v>
      </c>
      <c r="DK80" s="283">
        <v>8.0701000000000001</v>
      </c>
      <c r="DL80" s="283">
        <v>7.8186</v>
      </c>
      <c r="DM80" s="283">
        <v>8.2454999999999998</v>
      </c>
      <c r="DN80" s="283">
        <v>7.6026999999999996</v>
      </c>
      <c r="DO80" s="283">
        <v>7.8384999999999998</v>
      </c>
      <c r="DQ80" s="283">
        <v>8.2194000000000003</v>
      </c>
      <c r="DR80" s="283">
        <v>7.9805999999999999</v>
      </c>
      <c r="DS80" s="283">
        <v>1.0111000000000001</v>
      </c>
      <c r="DT80" s="283">
        <v>0.96050000000000002</v>
      </c>
      <c r="DU80" s="283">
        <v>0.95389999999999997</v>
      </c>
      <c r="DW80" s="283">
        <v>0.94720000000000004</v>
      </c>
      <c r="DX80" s="283">
        <v>0.9839</v>
      </c>
      <c r="DY80" s="283">
        <v>7.9688999999999997</v>
      </c>
      <c r="DZ80" s="283">
        <v>7.1599000000000004</v>
      </c>
      <c r="EA80" s="283">
        <v>6.9951999999999996</v>
      </c>
      <c r="EB80" s="283">
        <v>7.8811999999999998</v>
      </c>
      <c r="EC80" s="283">
        <v>7.4546000000000001</v>
      </c>
      <c r="ED80" s="283">
        <v>7.3330000000000002</v>
      </c>
      <c r="EE80" s="283">
        <v>7.5335999999999999</v>
      </c>
      <c r="EF80" s="283">
        <v>7.1661999999999999</v>
      </c>
      <c r="EG80" s="283">
        <v>7.3093000000000004</v>
      </c>
      <c r="EI80" s="283">
        <v>7.5656999999999996</v>
      </c>
      <c r="EJ80" s="283">
        <v>7.4288999999999996</v>
      </c>
      <c r="EL80" s="283">
        <v>1.7681</v>
      </c>
      <c r="EM80" s="283">
        <v>0.82140000000000002</v>
      </c>
      <c r="EN80" s="283">
        <v>0.92959999999999998</v>
      </c>
      <c r="EP80" s="283">
        <v>1.3887</v>
      </c>
      <c r="EQ80" s="283">
        <v>0.89370000000000005</v>
      </c>
      <c r="ER80" s="283">
        <v>0.27500000000000002</v>
      </c>
      <c r="ES80" s="283">
        <v>0.16039999999999999</v>
      </c>
      <c r="ET80" s="283">
        <v>0.21440000000000001</v>
      </c>
      <c r="EU80" s="283">
        <v>0.1555</v>
      </c>
      <c r="EV80" s="283">
        <v>0.1953</v>
      </c>
      <c r="EW80" s="283">
        <v>0.2306</v>
      </c>
      <c r="EX80" s="283">
        <v>0.2117</v>
      </c>
      <c r="EY80" s="283">
        <v>0.19309999999999999</v>
      </c>
      <c r="EZ80" s="283">
        <v>0.1731</v>
      </c>
      <c r="FB80" s="283">
        <v>0.13900000000000001</v>
      </c>
      <c r="FC80" s="283">
        <v>0.19370000000000001</v>
      </c>
      <c r="FD80" s="283">
        <v>2.1762999999999999</v>
      </c>
      <c r="FE80" s="283">
        <v>0.97619999999999996</v>
      </c>
      <c r="FF80" s="283">
        <v>0.66769999999999996</v>
      </c>
      <c r="FH80" s="283">
        <v>2.4367000000000001</v>
      </c>
      <c r="FI80" s="283">
        <v>1.1483000000000001</v>
      </c>
      <c r="FJ80" s="283">
        <v>0.2828</v>
      </c>
      <c r="FK80" s="283">
        <v>0.1704</v>
      </c>
      <c r="FL80" s="283">
        <v>0.14940000000000001</v>
      </c>
      <c r="FM80" s="283">
        <v>0.12989999999999999</v>
      </c>
      <c r="FN80" s="283">
        <v>0.17460000000000001</v>
      </c>
      <c r="FO80" s="283">
        <v>0.22370000000000001</v>
      </c>
      <c r="FP80" s="283">
        <v>0.17760000000000001</v>
      </c>
      <c r="FQ80" s="283">
        <v>0.21859999999999999</v>
      </c>
      <c r="FR80" s="283">
        <v>0.2064</v>
      </c>
      <c r="FT80" s="283">
        <v>8.9700000000000002E-2</v>
      </c>
      <c r="FU80" s="283">
        <v>0.17979999999999999</v>
      </c>
      <c r="FV80" s="283">
        <v>1.5766</v>
      </c>
      <c r="FW80" s="283">
        <v>1.4749000000000001</v>
      </c>
      <c r="FX80" s="283">
        <v>0.74009999999999998</v>
      </c>
      <c r="FZ80" s="283">
        <v>1.8751</v>
      </c>
      <c r="GA80" s="283">
        <v>1.2776000000000001</v>
      </c>
      <c r="GB80" s="283">
        <v>0.2419</v>
      </c>
      <c r="GC80" s="283">
        <v>0.31990000000000002</v>
      </c>
      <c r="GD80" s="283">
        <v>0.20330000000000001</v>
      </c>
      <c r="GE80" s="283">
        <v>0.15340000000000001</v>
      </c>
      <c r="GF80" s="283">
        <v>0.21690000000000001</v>
      </c>
      <c r="GG80" s="283">
        <v>0.27460000000000001</v>
      </c>
      <c r="GH80" s="283">
        <v>0.11169999999999999</v>
      </c>
      <c r="GI80" s="283">
        <v>0.2104</v>
      </c>
      <c r="GJ80" s="283">
        <v>0.29480000000000001</v>
      </c>
      <c r="GL80" s="283">
        <v>0.11219999999999999</v>
      </c>
      <c r="GM80" s="283">
        <v>0.23069999999999999</v>
      </c>
    </row>
    <row r="81" spans="1:195">
      <c r="A81" s="71">
        <v>45371</v>
      </c>
      <c r="B81" s="283">
        <v>13.042400000000001</v>
      </c>
      <c r="C81" s="283">
        <v>12.856</v>
      </c>
      <c r="D81" s="283">
        <v>13.016299999999999</v>
      </c>
      <c r="E81" s="283">
        <v>12.826599999999999</v>
      </c>
      <c r="F81" s="283">
        <v>13.0776</v>
      </c>
      <c r="G81" s="283">
        <v>12.9559</v>
      </c>
      <c r="H81" s="283">
        <v>12.9047</v>
      </c>
      <c r="I81" s="283">
        <v>10.788500000000001</v>
      </c>
      <c r="J81" s="283">
        <v>12.9534</v>
      </c>
      <c r="K81" s="283">
        <v>12.9819</v>
      </c>
      <c r="L81" s="283">
        <v>12.9366</v>
      </c>
      <c r="M81" s="283">
        <v>13.142200000000001</v>
      </c>
      <c r="N81" s="283">
        <v>5.4547999999999996</v>
      </c>
      <c r="O81" s="283">
        <v>0.74980000000000002</v>
      </c>
      <c r="P81" s="283">
        <v>1.0044999999999999</v>
      </c>
      <c r="R81" s="283">
        <v>1.7879</v>
      </c>
      <c r="S81" s="283">
        <v>1.1258999999999999</v>
      </c>
      <c r="T81" s="283">
        <v>1.3714999999999999</v>
      </c>
      <c r="U81" s="283">
        <v>0.2142</v>
      </c>
      <c r="V81" s="283">
        <v>0.26950000000000002</v>
      </c>
      <c r="W81" s="283">
        <v>0.25140000000000001</v>
      </c>
      <c r="X81" s="283">
        <v>0.28560000000000002</v>
      </c>
      <c r="Y81" s="283">
        <v>0.26819999999999999</v>
      </c>
      <c r="Z81" s="283">
        <v>0.27660000000000001</v>
      </c>
      <c r="AA81" s="283">
        <v>0.34110000000000001</v>
      </c>
      <c r="AB81" s="283">
        <v>0.216</v>
      </c>
      <c r="AD81" s="283">
        <v>0.1908</v>
      </c>
      <c r="AE81" s="283">
        <v>0.19189999999999999</v>
      </c>
      <c r="AF81" s="283">
        <v>4.9874000000000001</v>
      </c>
      <c r="AG81" s="283">
        <v>1.1008</v>
      </c>
      <c r="AH81" s="283">
        <v>0.4052</v>
      </c>
      <c r="AJ81" s="283">
        <v>1.6347</v>
      </c>
      <c r="AK81" s="283">
        <v>1.1506000000000001</v>
      </c>
      <c r="AL81" s="283">
        <v>1.3357000000000001</v>
      </c>
      <c r="AM81" s="283">
        <v>0.31840000000000002</v>
      </c>
      <c r="AN81" s="283">
        <v>0.17419999999999999</v>
      </c>
      <c r="AO81" s="283">
        <v>0.26779999999999998</v>
      </c>
      <c r="AP81" s="283">
        <v>0.2893</v>
      </c>
      <c r="AQ81" s="283">
        <v>0.42980000000000002</v>
      </c>
      <c r="AR81" s="283">
        <v>0.2485</v>
      </c>
      <c r="AS81" s="283">
        <v>0.2412</v>
      </c>
      <c r="AT81" s="283">
        <v>0.32700000000000001</v>
      </c>
      <c r="AV81" s="283">
        <v>0.14760000000000001</v>
      </c>
      <c r="AW81" s="283">
        <v>0.28420000000000001</v>
      </c>
      <c r="AX81" s="283">
        <v>7.2164000000000001</v>
      </c>
      <c r="AY81" s="283">
        <v>3.3262999999999998</v>
      </c>
      <c r="AZ81" s="283">
        <v>0.41649999999999998</v>
      </c>
      <c r="BB81" s="283">
        <v>0.73939999999999995</v>
      </c>
      <c r="BC81" s="283">
        <v>2.4359999999999999</v>
      </c>
      <c r="BD81" s="283">
        <v>1.4395</v>
      </c>
      <c r="BE81" s="283">
        <v>0.61070000000000002</v>
      </c>
      <c r="BF81" s="283">
        <v>0.22090000000000001</v>
      </c>
      <c r="BG81" s="283">
        <v>0.19950000000000001</v>
      </c>
      <c r="BH81" s="283">
        <v>0.18360000000000001</v>
      </c>
      <c r="BI81" s="283">
        <v>0.53049999999999997</v>
      </c>
      <c r="BJ81" s="283">
        <v>9.0399999999999994E-2</v>
      </c>
      <c r="BK81" s="283">
        <v>0.15590000000000001</v>
      </c>
      <c r="BL81" s="283">
        <v>0.51319999999999999</v>
      </c>
      <c r="BN81" s="283">
        <v>0.2109</v>
      </c>
      <c r="BO81" s="283">
        <v>0.2107</v>
      </c>
      <c r="BQ81" s="283">
        <v>1.8242</v>
      </c>
      <c r="BR81" s="283">
        <v>1.1236999999999999</v>
      </c>
      <c r="BS81" s="283">
        <v>0.78990000000000005</v>
      </c>
      <c r="BU81" s="283">
        <v>1.7714000000000001</v>
      </c>
      <c r="BV81" s="283">
        <v>1.1192</v>
      </c>
      <c r="BW81" s="283">
        <v>0.53610000000000002</v>
      </c>
      <c r="BX81" s="283">
        <v>0.44529999999999997</v>
      </c>
      <c r="BY81" s="283">
        <v>0.38779999999999998</v>
      </c>
      <c r="BZ81" s="283">
        <v>0.29389999999999999</v>
      </c>
      <c r="CA81" s="283">
        <v>0.39629999999999999</v>
      </c>
      <c r="CB81" s="283">
        <v>0.4909</v>
      </c>
      <c r="CC81" s="283">
        <v>0.32790000000000002</v>
      </c>
      <c r="CD81" s="283">
        <v>0.41099999999999998</v>
      </c>
      <c r="CE81" s="283">
        <v>0.45140000000000002</v>
      </c>
      <c r="CG81" s="283">
        <v>0.23200000000000001</v>
      </c>
      <c r="CH81" s="283">
        <v>0.40339999999999998</v>
      </c>
      <c r="CI81" s="283">
        <v>1.0579000000000001</v>
      </c>
      <c r="CJ81" s="283">
        <v>0.98699999999999999</v>
      </c>
      <c r="CK81" s="283">
        <v>1.0291999999999999</v>
      </c>
      <c r="CM81" s="283">
        <v>0.93630000000000002</v>
      </c>
      <c r="CN81" s="283">
        <v>1.0234000000000001</v>
      </c>
      <c r="CO81" s="283">
        <v>9.5974000000000004</v>
      </c>
      <c r="CP81" s="283">
        <v>8.9587000000000003</v>
      </c>
      <c r="CQ81" s="283">
        <v>8.3964999999999996</v>
      </c>
      <c r="CR81" s="283">
        <v>9.0721000000000007</v>
      </c>
      <c r="CS81" s="283">
        <v>9.0762999999999998</v>
      </c>
      <c r="CT81" s="283">
        <v>8.1585999999999999</v>
      </c>
      <c r="CU81" s="283">
        <v>9.1487999999999996</v>
      </c>
      <c r="CV81" s="283">
        <v>8.5416000000000007</v>
      </c>
      <c r="CW81" s="283">
        <v>8.7132000000000005</v>
      </c>
      <c r="CY81" s="283">
        <v>9.1227999999999998</v>
      </c>
      <c r="CZ81" s="283">
        <v>8.5137</v>
      </c>
      <c r="DA81" s="283">
        <v>1.0434000000000001</v>
      </c>
      <c r="DB81" s="283">
        <v>0.94869999999999999</v>
      </c>
      <c r="DC81" s="283">
        <v>0.96250000000000002</v>
      </c>
      <c r="DE81" s="283">
        <v>0.92279999999999995</v>
      </c>
      <c r="DF81" s="283">
        <v>0.98550000000000004</v>
      </c>
      <c r="DG81" s="283">
        <v>9.3741000000000003</v>
      </c>
      <c r="DH81" s="283">
        <v>7.9702999999999999</v>
      </c>
      <c r="DI81" s="283">
        <v>7.8685999999999998</v>
      </c>
      <c r="DJ81" s="283">
        <v>8.9840999999999998</v>
      </c>
      <c r="DK81" s="283">
        <v>8.4016000000000002</v>
      </c>
      <c r="DL81" s="283">
        <v>8.1750000000000007</v>
      </c>
      <c r="DM81" s="283">
        <v>8.6408000000000005</v>
      </c>
      <c r="DN81" s="283">
        <v>7.8994</v>
      </c>
      <c r="DO81" s="283">
        <v>8.1929999999999996</v>
      </c>
      <c r="DQ81" s="283">
        <v>8.5597999999999992</v>
      </c>
      <c r="DR81" s="283">
        <v>8.3140000000000001</v>
      </c>
      <c r="DS81" s="283">
        <v>1.0108999999999999</v>
      </c>
      <c r="DT81" s="283">
        <v>0.95799999999999996</v>
      </c>
      <c r="DU81" s="283">
        <v>0.95389999999999997</v>
      </c>
      <c r="DW81" s="283">
        <v>0.95009999999999994</v>
      </c>
      <c r="DX81" s="283">
        <v>0.98260000000000003</v>
      </c>
      <c r="DY81" s="283">
        <v>8.3109000000000002</v>
      </c>
      <c r="DZ81" s="283">
        <v>7.4006999999999996</v>
      </c>
      <c r="EA81" s="283">
        <v>7.2320000000000002</v>
      </c>
      <c r="EB81" s="283">
        <v>8.2216000000000005</v>
      </c>
      <c r="EC81" s="283">
        <v>7.7248999999999999</v>
      </c>
      <c r="ED81" s="283">
        <v>7.5818000000000003</v>
      </c>
      <c r="EE81" s="283">
        <v>7.8582000000000001</v>
      </c>
      <c r="EF81" s="283">
        <v>7.4414999999999996</v>
      </c>
      <c r="EG81" s="283">
        <v>7.5744999999999996</v>
      </c>
      <c r="EI81" s="283">
        <v>7.8327</v>
      </c>
      <c r="EJ81" s="283">
        <v>7.7087000000000003</v>
      </c>
      <c r="EL81" s="283">
        <v>1.8268</v>
      </c>
      <c r="EM81" s="283">
        <v>0.81759999999999999</v>
      </c>
      <c r="EN81" s="283">
        <v>0.93230000000000002</v>
      </c>
      <c r="EP81" s="283">
        <v>1.4004000000000001</v>
      </c>
      <c r="EQ81" s="283">
        <v>0.90300000000000002</v>
      </c>
      <c r="ER81" s="283">
        <v>0.2792</v>
      </c>
      <c r="ES81" s="283">
        <v>0.15989999999999999</v>
      </c>
      <c r="ET81" s="283">
        <v>0.21410000000000001</v>
      </c>
      <c r="EU81" s="283">
        <v>0.15279999999999999</v>
      </c>
      <c r="EV81" s="283">
        <v>0.1956</v>
      </c>
      <c r="EW81" s="283">
        <v>0.2296</v>
      </c>
      <c r="EX81" s="283">
        <v>0.20699999999999999</v>
      </c>
      <c r="EY81" s="283">
        <v>0.19220000000000001</v>
      </c>
      <c r="EZ81" s="283">
        <v>0.1701</v>
      </c>
      <c r="FB81" s="283">
        <v>0.13719999999999999</v>
      </c>
      <c r="FC81" s="283">
        <v>0.18840000000000001</v>
      </c>
      <c r="FD81" s="283">
        <v>2.2143000000000002</v>
      </c>
      <c r="FE81" s="283">
        <v>0.9768</v>
      </c>
      <c r="FF81" s="283">
        <v>0.66479999999999995</v>
      </c>
      <c r="FH81" s="283">
        <v>2.4207999999999998</v>
      </c>
      <c r="FI81" s="283">
        <v>1.1479999999999999</v>
      </c>
      <c r="FJ81" s="283">
        <v>0.28520000000000001</v>
      </c>
      <c r="FK81" s="283">
        <v>0.17019999999999999</v>
      </c>
      <c r="FL81" s="283">
        <v>0.14990000000000001</v>
      </c>
      <c r="FM81" s="283">
        <v>0.1288</v>
      </c>
      <c r="FN81" s="283">
        <v>0.17419999999999999</v>
      </c>
      <c r="FO81" s="283">
        <v>0.22550000000000001</v>
      </c>
      <c r="FP81" s="283">
        <v>0.17799999999999999</v>
      </c>
      <c r="FQ81" s="283">
        <v>0.21829999999999999</v>
      </c>
      <c r="FR81" s="283">
        <v>0.20599999999999999</v>
      </c>
      <c r="FT81" s="283">
        <v>9.0200000000000002E-2</v>
      </c>
      <c r="FU81" s="283">
        <v>0.1794</v>
      </c>
      <c r="FV81" s="283">
        <v>1.6027</v>
      </c>
      <c r="FW81" s="283">
        <v>1.4784999999999999</v>
      </c>
      <c r="FX81" s="283">
        <v>0.73939999999999995</v>
      </c>
      <c r="FZ81" s="283">
        <v>1.8774999999999999</v>
      </c>
      <c r="GA81" s="283">
        <v>1.2815000000000001</v>
      </c>
      <c r="GB81" s="283">
        <v>0.24540000000000001</v>
      </c>
      <c r="GC81" s="283">
        <v>0.32040000000000002</v>
      </c>
      <c r="GD81" s="283">
        <v>0.2031</v>
      </c>
      <c r="GE81" s="283">
        <v>0.15310000000000001</v>
      </c>
      <c r="GF81" s="283">
        <v>0.2167</v>
      </c>
      <c r="GG81" s="283">
        <v>0.27460000000000001</v>
      </c>
      <c r="GH81" s="283">
        <v>0.1115</v>
      </c>
      <c r="GI81" s="283">
        <v>0.21029999999999999</v>
      </c>
      <c r="GJ81" s="283">
        <v>0.29449999999999998</v>
      </c>
      <c r="GL81" s="283">
        <v>0.112</v>
      </c>
      <c r="GM81" s="283">
        <v>0.2298</v>
      </c>
    </row>
    <row r="82" spans="1:195">
      <c r="A82" s="71">
        <v>45372</v>
      </c>
      <c r="B82" s="283">
        <v>13.033099999999999</v>
      </c>
      <c r="C82" s="283">
        <v>12.8476</v>
      </c>
      <c r="D82" s="283">
        <v>12.984400000000001</v>
      </c>
      <c r="E82" s="283">
        <v>12.833299999999999</v>
      </c>
      <c r="F82" s="283">
        <v>13.0642</v>
      </c>
      <c r="G82" s="283">
        <v>12.9307</v>
      </c>
      <c r="H82" s="283">
        <v>12.877800000000001</v>
      </c>
      <c r="I82" s="283">
        <v>10.791</v>
      </c>
      <c r="J82" s="283">
        <v>12.942500000000001</v>
      </c>
      <c r="K82" s="283">
        <v>12.952500000000001</v>
      </c>
      <c r="L82" s="283">
        <v>12.9374</v>
      </c>
      <c r="M82" s="283">
        <v>13.1271</v>
      </c>
      <c r="N82" s="283">
        <v>5.5922000000000001</v>
      </c>
      <c r="O82" s="283">
        <v>0.745</v>
      </c>
      <c r="P82" s="283">
        <v>1.0132000000000001</v>
      </c>
      <c r="R82" s="283">
        <v>1.8002</v>
      </c>
      <c r="S82" s="283">
        <v>1.111</v>
      </c>
      <c r="T82" s="283">
        <v>1.3835</v>
      </c>
      <c r="U82" s="283">
        <v>0.21310000000000001</v>
      </c>
      <c r="V82" s="283">
        <v>0.2702</v>
      </c>
      <c r="W82" s="283">
        <v>0.24740000000000001</v>
      </c>
      <c r="X82" s="283">
        <v>0.28599999999999998</v>
      </c>
      <c r="Y82" s="283">
        <v>0.26669999999999999</v>
      </c>
      <c r="Z82" s="283">
        <v>0.27439999999999998</v>
      </c>
      <c r="AA82" s="283">
        <v>0.34050000000000002</v>
      </c>
      <c r="AB82" s="283">
        <v>0.20960000000000001</v>
      </c>
      <c r="AD82" s="283">
        <v>0.18909999999999999</v>
      </c>
      <c r="AE82" s="283">
        <v>0.18859999999999999</v>
      </c>
      <c r="AF82" s="283">
        <v>5.0282</v>
      </c>
      <c r="AG82" s="283">
        <v>1.0955999999999999</v>
      </c>
      <c r="AH82" s="283">
        <v>0.4052</v>
      </c>
      <c r="AJ82" s="283">
        <v>1.6354</v>
      </c>
      <c r="AK82" s="283">
        <v>1.1462000000000001</v>
      </c>
      <c r="AL82" s="283">
        <v>1.3529</v>
      </c>
      <c r="AM82" s="283">
        <v>0.32040000000000002</v>
      </c>
      <c r="AN82" s="283">
        <v>0.1762</v>
      </c>
      <c r="AO82" s="283">
        <v>0.26910000000000001</v>
      </c>
      <c r="AP82" s="283">
        <v>0.29239999999999999</v>
      </c>
      <c r="AQ82" s="283">
        <v>0.435</v>
      </c>
      <c r="AR82" s="283">
        <v>0.25230000000000002</v>
      </c>
      <c r="AS82" s="283">
        <v>0.2442</v>
      </c>
      <c r="AT82" s="283">
        <v>0.32990000000000003</v>
      </c>
      <c r="AV82" s="283">
        <v>0.14929999999999999</v>
      </c>
      <c r="AW82" s="283">
        <v>0.2878</v>
      </c>
      <c r="AX82" s="283">
        <v>7.2057000000000002</v>
      </c>
      <c r="AY82" s="283">
        <v>3.3332999999999999</v>
      </c>
      <c r="AZ82" s="283">
        <v>0.41660000000000003</v>
      </c>
      <c r="BB82" s="283">
        <v>0.74150000000000005</v>
      </c>
      <c r="BC82" s="283">
        <v>2.4399000000000002</v>
      </c>
      <c r="BD82" s="283">
        <v>1.4555</v>
      </c>
      <c r="BE82" s="283">
        <v>0.61850000000000005</v>
      </c>
      <c r="BF82" s="283">
        <v>0.22339999999999999</v>
      </c>
      <c r="BG82" s="283">
        <v>0.20200000000000001</v>
      </c>
      <c r="BH82" s="283">
        <v>0.1855</v>
      </c>
      <c r="BI82" s="283">
        <v>0.53610000000000002</v>
      </c>
      <c r="BJ82" s="283">
        <v>9.1300000000000006E-2</v>
      </c>
      <c r="BK82" s="283">
        <v>0.15770000000000001</v>
      </c>
      <c r="BL82" s="283">
        <v>0.51980000000000004</v>
      </c>
      <c r="BN82" s="283">
        <v>0.2127</v>
      </c>
      <c r="BO82" s="283">
        <v>0.21299999999999999</v>
      </c>
      <c r="BQ82" s="283">
        <v>1.8667</v>
      </c>
      <c r="BR82" s="283">
        <v>1.1286</v>
      </c>
      <c r="BS82" s="283">
        <v>0.79449999999999998</v>
      </c>
      <c r="BU82" s="283">
        <v>1.7754000000000001</v>
      </c>
      <c r="BV82" s="283">
        <v>1.1283000000000001</v>
      </c>
      <c r="BW82" s="283">
        <v>0.54039999999999999</v>
      </c>
      <c r="BX82" s="283">
        <v>0.44450000000000001</v>
      </c>
      <c r="BY82" s="283">
        <v>0.38779999999999998</v>
      </c>
      <c r="BZ82" s="283">
        <v>0.28949999999999998</v>
      </c>
      <c r="CA82" s="283">
        <v>0.39379999999999998</v>
      </c>
      <c r="CB82" s="283">
        <v>0.48809999999999998</v>
      </c>
      <c r="CC82" s="283">
        <v>0.3236</v>
      </c>
      <c r="CD82" s="283">
        <v>0.41</v>
      </c>
      <c r="CE82" s="283">
        <v>0.44979999999999998</v>
      </c>
      <c r="CG82" s="283">
        <v>0.23089999999999999</v>
      </c>
      <c r="CH82" s="283">
        <v>0.39860000000000001</v>
      </c>
      <c r="CI82" s="283">
        <v>1.0611999999999999</v>
      </c>
      <c r="CJ82" s="283">
        <v>0.98760000000000003</v>
      </c>
      <c r="CK82" s="283">
        <v>1.0306999999999999</v>
      </c>
      <c r="CM82" s="283">
        <v>0.94310000000000005</v>
      </c>
      <c r="CN82" s="283">
        <v>1.0172000000000001</v>
      </c>
      <c r="CO82" s="283">
        <v>10.0501</v>
      </c>
      <c r="CP82" s="283">
        <v>9.3529</v>
      </c>
      <c r="CQ82" s="283">
        <v>8.7027999999999999</v>
      </c>
      <c r="CR82" s="283">
        <v>9.4702999999999999</v>
      </c>
      <c r="CS82" s="283">
        <v>9.4702999999999999</v>
      </c>
      <c r="CT82" s="283">
        <v>8.4434000000000005</v>
      </c>
      <c r="CU82" s="283">
        <v>9.5901999999999994</v>
      </c>
      <c r="CV82" s="283">
        <v>8.9327000000000005</v>
      </c>
      <c r="CW82" s="283">
        <v>8.9913000000000007</v>
      </c>
      <c r="CY82" s="283">
        <v>9.4717000000000002</v>
      </c>
      <c r="CZ82" s="283">
        <v>8.8390000000000004</v>
      </c>
      <c r="DA82" s="283">
        <v>1.0421</v>
      </c>
      <c r="DB82" s="283">
        <v>0.94769999999999999</v>
      </c>
      <c r="DC82" s="283">
        <v>0.9597</v>
      </c>
      <c r="DE82" s="283">
        <v>0.9244</v>
      </c>
      <c r="DF82" s="283">
        <v>0.98750000000000004</v>
      </c>
      <c r="DG82" s="283">
        <v>9.8131000000000004</v>
      </c>
      <c r="DH82" s="283">
        <v>8.3268000000000004</v>
      </c>
      <c r="DI82" s="283">
        <v>8.2007999999999992</v>
      </c>
      <c r="DJ82" s="283">
        <v>9.4170999999999996</v>
      </c>
      <c r="DK82" s="283">
        <v>8.7861999999999991</v>
      </c>
      <c r="DL82" s="283">
        <v>8.5449000000000002</v>
      </c>
      <c r="DM82" s="283">
        <v>9.0936000000000003</v>
      </c>
      <c r="DN82" s="283">
        <v>8.26</v>
      </c>
      <c r="DO82" s="283">
        <v>8.5569000000000006</v>
      </c>
      <c r="DQ82" s="283">
        <v>8.9356000000000009</v>
      </c>
      <c r="DR82" s="283">
        <v>8.6649999999999991</v>
      </c>
      <c r="DS82" s="283">
        <v>1.0088999999999999</v>
      </c>
      <c r="DT82" s="283">
        <v>0.95469999999999999</v>
      </c>
      <c r="DU82" s="283">
        <v>0.95020000000000004</v>
      </c>
      <c r="DW82" s="283">
        <v>0.95199999999999996</v>
      </c>
      <c r="DX82" s="283">
        <v>0.98329999999999995</v>
      </c>
      <c r="DY82" s="283">
        <v>8.6931999999999992</v>
      </c>
      <c r="DZ82" s="283">
        <v>7.7081</v>
      </c>
      <c r="EA82" s="283">
        <v>7.5152000000000001</v>
      </c>
      <c r="EB82" s="283">
        <v>8.6161999999999992</v>
      </c>
      <c r="EC82" s="283">
        <v>8.0738000000000003</v>
      </c>
      <c r="ED82" s="283">
        <v>7.9089</v>
      </c>
      <c r="EE82" s="283">
        <v>8.2454000000000001</v>
      </c>
      <c r="EF82" s="283">
        <v>7.7683999999999997</v>
      </c>
      <c r="EG82" s="283">
        <v>7.9016999999999999</v>
      </c>
      <c r="EI82" s="283">
        <v>8.1603999999999992</v>
      </c>
      <c r="EJ82" s="283">
        <v>8.0357000000000003</v>
      </c>
      <c r="EL82" s="283">
        <v>1.8887</v>
      </c>
      <c r="EM82" s="283">
        <v>0.82499999999999996</v>
      </c>
      <c r="EN82" s="283">
        <v>0.94779999999999998</v>
      </c>
      <c r="EP82" s="283">
        <v>1.4108000000000001</v>
      </c>
      <c r="EQ82" s="283">
        <v>0.91400000000000003</v>
      </c>
      <c r="ER82" s="283">
        <v>0.27950000000000003</v>
      </c>
      <c r="ES82" s="283">
        <v>0.159</v>
      </c>
      <c r="ET82" s="283">
        <v>0.2132</v>
      </c>
      <c r="EU82" s="283">
        <v>0.14799999999999999</v>
      </c>
      <c r="EV82" s="283">
        <v>0.19270000000000001</v>
      </c>
      <c r="EW82" s="283">
        <v>0.22489999999999999</v>
      </c>
      <c r="EX82" s="283">
        <v>0.20169999999999999</v>
      </c>
      <c r="EY82" s="283">
        <v>0.19059999999999999</v>
      </c>
      <c r="EZ82" s="283">
        <v>0.16619999999999999</v>
      </c>
      <c r="FB82" s="283">
        <v>0.1351</v>
      </c>
      <c r="FC82" s="283">
        <v>0.18179999999999999</v>
      </c>
      <c r="FD82" s="283">
        <v>2.2519</v>
      </c>
      <c r="FE82" s="283">
        <v>0.97770000000000001</v>
      </c>
      <c r="FF82" s="283">
        <v>0.66390000000000005</v>
      </c>
      <c r="FH82" s="283">
        <v>2.4342999999999999</v>
      </c>
      <c r="FI82" s="283">
        <v>1.1534</v>
      </c>
      <c r="FJ82" s="283">
        <v>0.2878</v>
      </c>
      <c r="FK82" s="283">
        <v>0.1699</v>
      </c>
      <c r="FL82" s="283">
        <v>0.15040000000000001</v>
      </c>
      <c r="FM82" s="283">
        <v>0.1278</v>
      </c>
      <c r="FN82" s="283">
        <v>0.17380000000000001</v>
      </c>
      <c r="FO82" s="283">
        <v>0.2266</v>
      </c>
      <c r="FP82" s="283">
        <v>0.17760000000000001</v>
      </c>
      <c r="FQ82" s="283">
        <v>0.21879999999999999</v>
      </c>
      <c r="FR82" s="283">
        <v>0.20649999999999999</v>
      </c>
      <c r="FT82" s="283">
        <v>8.9899999999999994E-2</v>
      </c>
      <c r="FU82" s="283">
        <v>0.17899999999999999</v>
      </c>
      <c r="FV82" s="283">
        <v>1.6306</v>
      </c>
      <c r="FW82" s="283">
        <v>1.4795</v>
      </c>
      <c r="FX82" s="283">
        <v>0.74080000000000001</v>
      </c>
      <c r="FZ82" s="283">
        <v>1.8621000000000001</v>
      </c>
      <c r="GA82" s="283">
        <v>1.2844</v>
      </c>
      <c r="GB82" s="283">
        <v>0.24909999999999999</v>
      </c>
      <c r="GC82" s="283">
        <v>0.32040000000000002</v>
      </c>
      <c r="GD82" s="283">
        <v>0.2036</v>
      </c>
      <c r="GE82" s="283">
        <v>0.15279999999999999</v>
      </c>
      <c r="GF82" s="283">
        <v>0.21659999999999999</v>
      </c>
      <c r="GG82" s="283">
        <v>0.27479999999999999</v>
      </c>
      <c r="GH82" s="283">
        <v>0.1114</v>
      </c>
      <c r="GI82" s="283">
        <v>0.2102</v>
      </c>
      <c r="GJ82" s="283">
        <v>0.29580000000000001</v>
      </c>
      <c r="GL82" s="283">
        <v>0.1129</v>
      </c>
      <c r="GM82" s="283">
        <v>0.2303</v>
      </c>
    </row>
    <row r="83" spans="1:195">
      <c r="A83" s="71">
        <v>45373</v>
      </c>
      <c r="B83" s="283">
        <v>13.040699999999999</v>
      </c>
      <c r="C83" s="283">
        <v>12.8535</v>
      </c>
      <c r="D83" s="283">
        <v>12.998699999999999</v>
      </c>
      <c r="E83" s="283">
        <v>12.835000000000001</v>
      </c>
      <c r="F83" s="283">
        <v>13.0608</v>
      </c>
      <c r="G83" s="283">
        <v>12.9635</v>
      </c>
      <c r="H83" s="283">
        <v>12.9114</v>
      </c>
      <c r="I83" s="283">
        <v>10.7616</v>
      </c>
      <c r="J83" s="283">
        <v>12.9802</v>
      </c>
      <c r="K83" s="283">
        <v>12.9467</v>
      </c>
      <c r="L83" s="283">
        <v>12.943300000000001</v>
      </c>
      <c r="M83" s="283">
        <v>13.17</v>
      </c>
      <c r="N83" s="283">
        <v>5.6805000000000003</v>
      </c>
      <c r="O83" s="283">
        <v>0.73699999999999999</v>
      </c>
      <c r="P83" s="283">
        <v>1.0145999999999999</v>
      </c>
      <c r="R83" s="283">
        <v>1.8056000000000001</v>
      </c>
      <c r="S83" s="283">
        <v>1.1056999999999999</v>
      </c>
      <c r="T83" s="283">
        <v>1.3848</v>
      </c>
      <c r="U83" s="283">
        <v>0.21060000000000001</v>
      </c>
      <c r="V83" s="283">
        <v>0.27039999999999997</v>
      </c>
      <c r="W83" s="283">
        <v>0.24379999999999999</v>
      </c>
      <c r="X83" s="283">
        <v>0.28570000000000001</v>
      </c>
      <c r="Y83" s="283">
        <v>0.26650000000000001</v>
      </c>
      <c r="Z83" s="283">
        <v>0.27300000000000002</v>
      </c>
      <c r="AA83" s="283">
        <v>0.33810000000000001</v>
      </c>
      <c r="AB83" s="283">
        <v>0.20619999999999999</v>
      </c>
      <c r="AD83" s="283">
        <v>0.18729999999999999</v>
      </c>
      <c r="AE83" s="283">
        <v>0.1865</v>
      </c>
      <c r="AF83" s="283">
        <v>5.0494000000000003</v>
      </c>
      <c r="AG83" s="283">
        <v>1.0858000000000001</v>
      </c>
      <c r="AH83" s="283">
        <v>0.40439999999999998</v>
      </c>
      <c r="AJ83" s="283">
        <v>1.6419999999999999</v>
      </c>
      <c r="AK83" s="283">
        <v>1.1459999999999999</v>
      </c>
      <c r="AL83" s="283">
        <v>1.3613</v>
      </c>
      <c r="AM83" s="283">
        <v>0.32040000000000002</v>
      </c>
      <c r="AN83" s="283">
        <v>0.17780000000000001</v>
      </c>
      <c r="AO83" s="283">
        <v>0.26960000000000001</v>
      </c>
      <c r="AP83" s="283">
        <v>0.29509999999999997</v>
      </c>
      <c r="AQ83" s="283">
        <v>0.43980000000000002</v>
      </c>
      <c r="AR83" s="283">
        <v>0.255</v>
      </c>
      <c r="AS83" s="283">
        <v>0.24660000000000001</v>
      </c>
      <c r="AT83" s="283">
        <v>0.33129999999999998</v>
      </c>
      <c r="AV83" s="283">
        <v>0.1502</v>
      </c>
      <c r="AW83" s="283">
        <v>0.28910000000000002</v>
      </c>
      <c r="AX83" s="283">
        <v>7.1875</v>
      </c>
      <c r="AY83" s="283">
        <v>3.3290000000000002</v>
      </c>
      <c r="AZ83" s="283">
        <v>0.41570000000000001</v>
      </c>
      <c r="BB83" s="283">
        <v>0.74280000000000002</v>
      </c>
      <c r="BC83" s="283">
        <v>2.4386999999999999</v>
      </c>
      <c r="BD83" s="283">
        <v>1.4669000000000001</v>
      </c>
      <c r="BE83" s="283">
        <v>0.62429999999999997</v>
      </c>
      <c r="BF83" s="283">
        <v>0.22509999999999999</v>
      </c>
      <c r="BG83" s="283">
        <v>0.2041</v>
      </c>
      <c r="BH83" s="283">
        <v>0.1875</v>
      </c>
      <c r="BI83" s="283">
        <v>0.54149999999999998</v>
      </c>
      <c r="BJ83" s="283">
        <v>9.2200000000000004E-2</v>
      </c>
      <c r="BK83" s="283">
        <v>0.15920000000000001</v>
      </c>
      <c r="BL83" s="283">
        <v>0.52370000000000005</v>
      </c>
      <c r="BN83" s="283">
        <v>0.21429999999999999</v>
      </c>
      <c r="BO83" s="283">
        <v>0.21479999999999999</v>
      </c>
      <c r="BQ83" s="283">
        <v>1.9182999999999999</v>
      </c>
      <c r="BR83" s="283">
        <v>1.1343000000000001</v>
      </c>
      <c r="BS83" s="283">
        <v>0.79920000000000002</v>
      </c>
      <c r="BU83" s="283">
        <v>1.7863</v>
      </c>
      <c r="BV83" s="283">
        <v>1.1336999999999999</v>
      </c>
      <c r="BW83" s="283">
        <v>0.54659999999999997</v>
      </c>
      <c r="BX83" s="283">
        <v>0.44340000000000002</v>
      </c>
      <c r="BY83" s="283">
        <v>0.38729999999999998</v>
      </c>
      <c r="BZ83" s="283">
        <v>0.28489999999999999</v>
      </c>
      <c r="CA83" s="283">
        <v>0.39090000000000003</v>
      </c>
      <c r="CB83" s="283">
        <v>0.48459999999999998</v>
      </c>
      <c r="CC83" s="283">
        <v>0.32</v>
      </c>
      <c r="CD83" s="283">
        <v>0.40870000000000001</v>
      </c>
      <c r="CE83" s="283">
        <v>0.44600000000000001</v>
      </c>
      <c r="CG83" s="283">
        <v>0.2288</v>
      </c>
      <c r="CH83" s="283">
        <v>0.39350000000000002</v>
      </c>
      <c r="CI83" s="283">
        <v>1.0427999999999999</v>
      </c>
      <c r="CJ83" s="283">
        <v>0.97960000000000003</v>
      </c>
      <c r="CK83" s="283">
        <v>1.0038</v>
      </c>
      <c r="CM83" s="283">
        <v>0.93789999999999996</v>
      </c>
      <c r="CN83" s="283">
        <v>1.0604</v>
      </c>
      <c r="CO83" s="283">
        <v>10.450200000000001</v>
      </c>
      <c r="CP83" s="283">
        <v>9.7011000000000003</v>
      </c>
      <c r="CQ83" s="283">
        <v>9.0257000000000005</v>
      </c>
      <c r="CR83" s="283">
        <v>10.0212</v>
      </c>
      <c r="CS83" s="283">
        <v>9.9027999999999992</v>
      </c>
      <c r="CT83" s="283">
        <v>8.9913000000000007</v>
      </c>
      <c r="CU83" s="283">
        <v>10.018700000000001</v>
      </c>
      <c r="CV83" s="283">
        <v>9.2440999999999995</v>
      </c>
      <c r="CW83" s="283">
        <v>9.7908000000000008</v>
      </c>
      <c r="CY83" s="283">
        <v>9.8562999999999992</v>
      </c>
      <c r="CZ83" s="283">
        <v>9.2329000000000008</v>
      </c>
      <c r="DA83" s="283">
        <v>1.0330999999999999</v>
      </c>
      <c r="DB83" s="283">
        <v>0.94240000000000002</v>
      </c>
      <c r="DC83" s="283">
        <v>0.95069999999999999</v>
      </c>
      <c r="DE83" s="283">
        <v>0.92920000000000003</v>
      </c>
      <c r="DF83" s="283">
        <v>0.98839999999999995</v>
      </c>
      <c r="DG83" s="283">
        <v>10.119999999999999</v>
      </c>
      <c r="DH83" s="283">
        <v>8.6218000000000004</v>
      </c>
      <c r="DI83" s="283">
        <v>8.4650999999999996</v>
      </c>
      <c r="DJ83" s="283">
        <v>9.7959999999999994</v>
      </c>
      <c r="DK83" s="283">
        <v>9.1489999999999991</v>
      </c>
      <c r="DL83" s="283">
        <v>8.9038000000000004</v>
      </c>
      <c r="DM83" s="283">
        <v>9.4352999999999998</v>
      </c>
      <c r="DN83" s="283">
        <v>8.5716000000000001</v>
      </c>
      <c r="DO83" s="283">
        <v>8.7973999999999997</v>
      </c>
      <c r="DQ83" s="283">
        <v>9.2248000000000001</v>
      </c>
      <c r="DR83" s="283">
        <v>8.9009</v>
      </c>
      <c r="DS83" s="283">
        <v>1.0048999999999999</v>
      </c>
      <c r="DT83" s="283">
        <v>0.95089999999999997</v>
      </c>
      <c r="DU83" s="283">
        <v>0.94510000000000005</v>
      </c>
      <c r="DW83" s="283">
        <v>0.95469999999999999</v>
      </c>
      <c r="DX83" s="283">
        <v>0.98580000000000001</v>
      </c>
      <c r="DY83" s="283">
        <v>9.0010999999999992</v>
      </c>
      <c r="DZ83" s="283">
        <v>7.9827000000000004</v>
      </c>
      <c r="EA83" s="283">
        <v>7.7614000000000001</v>
      </c>
      <c r="EB83" s="283">
        <v>8.9570000000000007</v>
      </c>
      <c r="EC83" s="283">
        <v>8.3946000000000005</v>
      </c>
      <c r="ED83" s="283">
        <v>8.2120999999999995</v>
      </c>
      <c r="EE83" s="283">
        <v>8.5586000000000002</v>
      </c>
      <c r="EF83" s="283">
        <v>8.0595999999999997</v>
      </c>
      <c r="EG83" s="283">
        <v>8.1183999999999994</v>
      </c>
      <c r="EI83" s="283">
        <v>8.4417000000000009</v>
      </c>
      <c r="EJ83" s="283">
        <v>8.2352000000000007</v>
      </c>
      <c r="EL83" s="283">
        <v>1.968</v>
      </c>
      <c r="EM83" s="283">
        <v>0.83540000000000003</v>
      </c>
      <c r="EN83" s="283">
        <v>0.95730000000000004</v>
      </c>
      <c r="EP83" s="283">
        <v>1.4313</v>
      </c>
      <c r="EQ83" s="283">
        <v>0.92430000000000001</v>
      </c>
      <c r="ER83" s="283">
        <v>0.28210000000000002</v>
      </c>
      <c r="ES83" s="283">
        <v>0.158</v>
      </c>
      <c r="ET83" s="283">
        <v>0.21149999999999999</v>
      </c>
      <c r="EU83" s="283">
        <v>0.14330000000000001</v>
      </c>
      <c r="EV83" s="283">
        <v>0.18909999999999999</v>
      </c>
      <c r="EW83" s="283">
        <v>0.221</v>
      </c>
      <c r="EX83" s="283">
        <v>0.1971</v>
      </c>
      <c r="EY83" s="283">
        <v>0.18920000000000001</v>
      </c>
      <c r="EZ83" s="283">
        <v>0.16189999999999999</v>
      </c>
      <c r="FB83" s="283">
        <v>0.13220000000000001</v>
      </c>
      <c r="FC83" s="283">
        <v>0.17519999999999999</v>
      </c>
      <c r="FD83" s="283">
        <v>2.3096000000000001</v>
      </c>
      <c r="FE83" s="283">
        <v>0.97950000000000004</v>
      </c>
      <c r="FF83" s="283">
        <v>0.67069999999999996</v>
      </c>
      <c r="FH83" s="283">
        <v>2.4157999999999999</v>
      </c>
      <c r="FI83" s="283">
        <v>1.149</v>
      </c>
      <c r="FJ83" s="283">
        <v>0.29120000000000001</v>
      </c>
      <c r="FK83" s="283">
        <v>0.1699</v>
      </c>
      <c r="FL83" s="283">
        <v>0.151</v>
      </c>
      <c r="FM83" s="283">
        <v>0.12609999999999999</v>
      </c>
      <c r="FN83" s="283">
        <v>0.17349999999999999</v>
      </c>
      <c r="FO83" s="283">
        <v>0.22509999999999999</v>
      </c>
      <c r="FP83" s="283">
        <v>0.17730000000000001</v>
      </c>
      <c r="FQ83" s="283">
        <v>0.21859999999999999</v>
      </c>
      <c r="FR83" s="283">
        <v>0.20549999999999999</v>
      </c>
      <c r="FT83" s="283">
        <v>9.0499999999999997E-2</v>
      </c>
      <c r="FU83" s="283">
        <v>0.1789</v>
      </c>
      <c r="FV83" s="283">
        <v>1.6559999999999999</v>
      </c>
      <c r="FW83" s="283">
        <v>1.4782999999999999</v>
      </c>
      <c r="FX83" s="283">
        <v>0.74239999999999995</v>
      </c>
      <c r="FZ83" s="283">
        <v>1.8660000000000001</v>
      </c>
      <c r="GA83" s="283">
        <v>1.2849999999999999</v>
      </c>
      <c r="GB83" s="283">
        <v>0.2525</v>
      </c>
      <c r="GC83" s="283">
        <v>0.31990000000000002</v>
      </c>
      <c r="GD83" s="283">
        <v>0.20419999999999999</v>
      </c>
      <c r="GE83" s="283">
        <v>0.1525</v>
      </c>
      <c r="GF83" s="283">
        <v>0.21640000000000001</v>
      </c>
      <c r="GG83" s="283">
        <v>0.27510000000000001</v>
      </c>
      <c r="GH83" s="283">
        <v>0.1113</v>
      </c>
      <c r="GI83" s="283">
        <v>0.21</v>
      </c>
      <c r="GJ83" s="283">
        <v>0.29580000000000001</v>
      </c>
      <c r="GL83" s="283">
        <v>0.11260000000000001</v>
      </c>
      <c r="GM83" s="283">
        <v>0.23019999999999999</v>
      </c>
    </row>
    <row r="84" spans="1:195">
      <c r="A84" s="71">
        <v>45374</v>
      </c>
      <c r="B84" s="283">
        <v>13.0566</v>
      </c>
      <c r="C84" s="283">
        <v>12.867800000000001</v>
      </c>
      <c r="D84" s="283">
        <v>13.0205</v>
      </c>
      <c r="E84" s="283">
        <v>12.8468</v>
      </c>
      <c r="F84" s="283">
        <v>13.086</v>
      </c>
      <c r="G84" s="283">
        <v>12.9467</v>
      </c>
      <c r="H84" s="283">
        <v>12.929</v>
      </c>
      <c r="I84" s="283">
        <v>10.805300000000001</v>
      </c>
      <c r="J84" s="283">
        <v>12.9551</v>
      </c>
      <c r="K84" s="283">
        <v>12.9475</v>
      </c>
      <c r="L84" s="283">
        <v>12.958399999999999</v>
      </c>
      <c r="M84" s="283">
        <v>13.165800000000001</v>
      </c>
      <c r="N84" s="283">
        <v>5.8384</v>
      </c>
      <c r="O84" s="283">
        <v>0.72419999999999995</v>
      </c>
      <c r="P84" s="283">
        <v>1.0130999999999999</v>
      </c>
      <c r="R84" s="283">
        <v>1.8111999999999999</v>
      </c>
      <c r="S84" s="283">
        <v>1.093</v>
      </c>
      <c r="T84" s="283">
        <v>1.3998999999999999</v>
      </c>
      <c r="U84" s="283">
        <v>0.2054</v>
      </c>
      <c r="V84" s="283">
        <v>0.26819999999999999</v>
      </c>
      <c r="W84" s="283">
        <v>0.23980000000000001</v>
      </c>
      <c r="X84" s="283">
        <v>0.28370000000000001</v>
      </c>
      <c r="Y84" s="283">
        <v>0.26469999999999999</v>
      </c>
      <c r="Z84" s="283">
        <v>0.27139999999999997</v>
      </c>
      <c r="AA84" s="283">
        <v>0.33510000000000001</v>
      </c>
      <c r="AB84" s="283">
        <v>0.19989999999999999</v>
      </c>
      <c r="AD84" s="283">
        <v>0.185</v>
      </c>
      <c r="AE84" s="283">
        <v>0.18290000000000001</v>
      </c>
      <c r="AF84" s="283">
        <v>5.1055000000000001</v>
      </c>
      <c r="AG84" s="283">
        <v>1.0723</v>
      </c>
      <c r="AH84" s="283">
        <v>0.40450000000000003</v>
      </c>
      <c r="AJ84" s="283">
        <v>1.6463000000000001</v>
      </c>
      <c r="AK84" s="283">
        <v>1.1417999999999999</v>
      </c>
      <c r="AL84" s="283">
        <v>1.3746</v>
      </c>
      <c r="AM84" s="283">
        <v>0.31809999999999999</v>
      </c>
      <c r="AN84" s="283">
        <v>0.17879999999999999</v>
      </c>
      <c r="AO84" s="283">
        <v>0.26919999999999999</v>
      </c>
      <c r="AP84" s="283">
        <v>0.29659999999999997</v>
      </c>
      <c r="AQ84" s="283">
        <v>0.442</v>
      </c>
      <c r="AR84" s="283">
        <v>0.25779999999999997</v>
      </c>
      <c r="AS84" s="283">
        <v>0.2495</v>
      </c>
      <c r="AT84" s="283">
        <v>0.33160000000000001</v>
      </c>
      <c r="AV84" s="283">
        <v>0.1515</v>
      </c>
      <c r="AW84" s="283">
        <v>0.29039999999999999</v>
      </c>
      <c r="AX84" s="283">
        <v>7.173</v>
      </c>
      <c r="AY84" s="283">
        <v>3.3269000000000002</v>
      </c>
      <c r="AZ84" s="283">
        <v>0.41670000000000001</v>
      </c>
      <c r="BB84" s="283">
        <v>0.74429999999999996</v>
      </c>
      <c r="BC84" s="283">
        <v>2.4447000000000001</v>
      </c>
      <c r="BD84" s="283">
        <v>1.478</v>
      </c>
      <c r="BE84" s="283">
        <v>0.62949999999999995</v>
      </c>
      <c r="BF84" s="283">
        <v>0.22700000000000001</v>
      </c>
      <c r="BG84" s="283">
        <v>0.20610000000000001</v>
      </c>
      <c r="BH84" s="283">
        <v>0.18920000000000001</v>
      </c>
      <c r="BI84" s="283">
        <v>0.54469999999999996</v>
      </c>
      <c r="BJ84" s="283">
        <v>9.2999999999999999E-2</v>
      </c>
      <c r="BK84" s="283">
        <v>0.16070000000000001</v>
      </c>
      <c r="BL84" s="283">
        <v>0.52880000000000005</v>
      </c>
      <c r="BN84" s="283">
        <v>0.21590000000000001</v>
      </c>
      <c r="BO84" s="283">
        <v>0.21629999999999999</v>
      </c>
      <c r="BQ84" s="283">
        <v>1.9672000000000001</v>
      </c>
      <c r="BR84" s="283">
        <v>1.1439999999999999</v>
      </c>
      <c r="BS84" s="283">
        <v>0.80549999999999999</v>
      </c>
      <c r="BU84" s="283">
        <v>1.7998000000000001</v>
      </c>
      <c r="BV84" s="283">
        <v>1.1371</v>
      </c>
      <c r="BW84" s="283">
        <v>0.54900000000000004</v>
      </c>
      <c r="BX84" s="283">
        <v>0.44190000000000002</v>
      </c>
      <c r="BY84" s="283">
        <v>0.38540000000000002</v>
      </c>
      <c r="BZ84" s="283">
        <v>0.27910000000000001</v>
      </c>
      <c r="CA84" s="283">
        <v>0.38619999999999999</v>
      </c>
      <c r="CB84" s="283">
        <v>0.47849999999999998</v>
      </c>
      <c r="CC84" s="283">
        <v>0.31630000000000003</v>
      </c>
      <c r="CD84" s="283">
        <v>0.40649999999999997</v>
      </c>
      <c r="CE84" s="283">
        <v>0.44109999999999999</v>
      </c>
      <c r="CG84" s="283">
        <v>0.22589999999999999</v>
      </c>
      <c r="CH84" s="283">
        <v>0.38800000000000001</v>
      </c>
      <c r="CI84" s="283">
        <v>1.0470999999999999</v>
      </c>
      <c r="CJ84" s="283">
        <v>0.97789999999999999</v>
      </c>
      <c r="CK84" s="283">
        <v>0.97719999999999996</v>
      </c>
      <c r="CM84" s="283">
        <v>0.92830000000000001</v>
      </c>
      <c r="CN84" s="283">
        <v>1.0745</v>
      </c>
      <c r="CO84" s="283">
        <v>11.0619</v>
      </c>
      <c r="CP84" s="283">
        <v>10.059799999999999</v>
      </c>
      <c r="CQ84" s="283">
        <v>9.3286999999999995</v>
      </c>
      <c r="CR84" s="283">
        <v>10.5647</v>
      </c>
      <c r="CS84" s="283">
        <v>10.287100000000001</v>
      </c>
      <c r="CT84" s="283">
        <v>9.5460999999999991</v>
      </c>
      <c r="CU84" s="283">
        <v>10.462899999999999</v>
      </c>
      <c r="CV84" s="283">
        <v>9.5341000000000005</v>
      </c>
      <c r="CW84" s="283">
        <v>10.246</v>
      </c>
      <c r="CY84" s="283">
        <v>10.2704</v>
      </c>
      <c r="CZ84" s="283">
        <v>9.5353999999999992</v>
      </c>
      <c r="DA84" s="283">
        <v>1.03</v>
      </c>
      <c r="DB84" s="283">
        <v>0.94520000000000004</v>
      </c>
      <c r="DC84" s="283">
        <v>0.94710000000000005</v>
      </c>
      <c r="DE84" s="283">
        <v>0.93330000000000002</v>
      </c>
      <c r="DF84" s="283">
        <v>0.99</v>
      </c>
      <c r="DG84" s="283">
        <v>10.446199999999999</v>
      </c>
      <c r="DH84" s="283">
        <v>8.92</v>
      </c>
      <c r="DI84" s="283">
        <v>8.7314000000000007</v>
      </c>
      <c r="DJ84" s="283">
        <v>10.142200000000001</v>
      </c>
      <c r="DK84" s="283">
        <v>9.4372000000000007</v>
      </c>
      <c r="DL84" s="283">
        <v>9.2193000000000005</v>
      </c>
      <c r="DM84" s="283">
        <v>9.7713000000000001</v>
      </c>
      <c r="DN84" s="283">
        <v>8.8701000000000008</v>
      </c>
      <c r="DO84" s="283">
        <v>9.0640000000000001</v>
      </c>
      <c r="DQ84" s="283">
        <v>9.5042000000000009</v>
      </c>
      <c r="DR84" s="283">
        <v>9.1555</v>
      </c>
      <c r="DS84" s="283">
        <v>1.002</v>
      </c>
      <c r="DT84" s="283">
        <v>0.95140000000000002</v>
      </c>
      <c r="DU84" s="283">
        <v>0.94369999999999998</v>
      </c>
      <c r="DW84" s="283">
        <v>0.95730000000000004</v>
      </c>
      <c r="DX84" s="283">
        <v>0.98750000000000004</v>
      </c>
      <c r="DY84" s="283">
        <v>9.3039000000000005</v>
      </c>
      <c r="DZ84" s="283">
        <v>8.2766999999999999</v>
      </c>
      <c r="EA84" s="283">
        <v>8.0284999999999993</v>
      </c>
      <c r="EB84" s="283">
        <v>9.2852999999999994</v>
      </c>
      <c r="EC84" s="283">
        <v>8.6995000000000005</v>
      </c>
      <c r="ED84" s="283">
        <v>8.5075000000000003</v>
      </c>
      <c r="EE84" s="283">
        <v>8.8770000000000007</v>
      </c>
      <c r="EF84" s="283">
        <v>8.3553999999999995</v>
      </c>
      <c r="EG84" s="283">
        <v>8.3864999999999998</v>
      </c>
      <c r="EI84" s="283">
        <v>8.7279</v>
      </c>
      <c r="EJ84" s="283">
        <v>8.4925999999999995</v>
      </c>
      <c r="EL84" s="283">
        <v>2.0367000000000002</v>
      </c>
      <c r="EM84" s="283">
        <v>0.84689999999999999</v>
      </c>
      <c r="EN84" s="283">
        <v>0.97840000000000005</v>
      </c>
      <c r="EP84" s="283">
        <v>1.4548000000000001</v>
      </c>
      <c r="EQ84" s="283">
        <v>0.92749999999999999</v>
      </c>
      <c r="ER84" s="283">
        <v>0.28160000000000002</v>
      </c>
      <c r="ES84" s="283">
        <v>0.15629999999999999</v>
      </c>
      <c r="ET84" s="283">
        <v>0.20930000000000001</v>
      </c>
      <c r="EU84" s="283">
        <v>0.13819999999999999</v>
      </c>
      <c r="EV84" s="283">
        <v>0.1845</v>
      </c>
      <c r="EW84" s="283">
        <v>0.21390000000000001</v>
      </c>
      <c r="EX84" s="283">
        <v>0.19259999999999999</v>
      </c>
      <c r="EY84" s="283">
        <v>0.18709999999999999</v>
      </c>
      <c r="EZ84" s="283">
        <v>0.15640000000000001</v>
      </c>
      <c r="FB84" s="283">
        <v>0.12859999999999999</v>
      </c>
      <c r="FC84" s="283">
        <v>0.1686</v>
      </c>
      <c r="FD84" s="283">
        <v>2.3658000000000001</v>
      </c>
      <c r="FE84" s="283">
        <v>0.98019999999999996</v>
      </c>
      <c r="FF84" s="283">
        <v>0.67359999999999998</v>
      </c>
      <c r="FH84" s="283">
        <v>2.4098999999999999</v>
      </c>
      <c r="FI84" s="283">
        <v>1.1505000000000001</v>
      </c>
      <c r="FJ84" s="283">
        <v>0.29260000000000003</v>
      </c>
      <c r="FK84" s="283">
        <v>0.1691</v>
      </c>
      <c r="FL84" s="283">
        <v>0.15090000000000001</v>
      </c>
      <c r="FM84" s="283">
        <v>0.1237</v>
      </c>
      <c r="FN84" s="283">
        <v>0.17249999999999999</v>
      </c>
      <c r="FO84" s="283">
        <v>0.224</v>
      </c>
      <c r="FP84" s="283">
        <v>0.1769</v>
      </c>
      <c r="FQ84" s="283">
        <v>0.21759999999999999</v>
      </c>
      <c r="FR84" s="283">
        <v>0.20469999999999999</v>
      </c>
      <c r="FT84" s="283">
        <v>9.0300000000000005E-2</v>
      </c>
      <c r="FU84" s="283">
        <v>0.1779</v>
      </c>
      <c r="FV84" s="283">
        <v>1.6865000000000001</v>
      </c>
      <c r="FW84" s="283">
        <v>1.486</v>
      </c>
      <c r="FX84" s="283">
        <v>0.74270000000000003</v>
      </c>
      <c r="FZ84" s="283">
        <v>1.8677999999999999</v>
      </c>
      <c r="GA84" s="283">
        <v>1.2837000000000001</v>
      </c>
      <c r="GB84" s="283">
        <v>0.25530000000000003</v>
      </c>
      <c r="GC84" s="283">
        <v>0.32019999999999998</v>
      </c>
      <c r="GD84" s="283">
        <v>0.20399999999999999</v>
      </c>
      <c r="GE84" s="283">
        <v>0.15140000000000001</v>
      </c>
      <c r="GF84" s="283">
        <v>0.2155</v>
      </c>
      <c r="GG84" s="283">
        <v>0.2747</v>
      </c>
      <c r="GH84" s="283">
        <v>0.11119999999999999</v>
      </c>
      <c r="GI84" s="283">
        <v>0.2099</v>
      </c>
      <c r="GJ84" s="283">
        <v>0.29530000000000001</v>
      </c>
      <c r="GL84" s="283">
        <v>0.1124</v>
      </c>
      <c r="GM84" s="283">
        <v>0.23</v>
      </c>
    </row>
    <row r="85" spans="1:195">
      <c r="A85" s="71">
        <v>45375</v>
      </c>
      <c r="B85" s="283">
        <v>13.0852</v>
      </c>
      <c r="C85" s="283">
        <v>12.891299999999999</v>
      </c>
      <c r="D85" s="283">
        <v>13.0566</v>
      </c>
      <c r="E85" s="283">
        <v>12.877000000000001</v>
      </c>
      <c r="F85" s="283">
        <v>13.1053</v>
      </c>
      <c r="G85" s="283">
        <v>12.9727</v>
      </c>
      <c r="H85" s="283">
        <v>12.9693</v>
      </c>
      <c r="I85" s="283">
        <v>10.822100000000001</v>
      </c>
      <c r="J85" s="283">
        <v>13.0113</v>
      </c>
      <c r="K85" s="283">
        <v>12.959300000000001</v>
      </c>
      <c r="L85" s="283">
        <v>12.9794</v>
      </c>
      <c r="M85" s="283">
        <v>13.184200000000001</v>
      </c>
      <c r="N85" s="283">
        <v>5.9302999999999999</v>
      </c>
      <c r="O85" s="283">
        <v>0.71260000000000001</v>
      </c>
      <c r="P85" s="283">
        <v>1.0286999999999999</v>
      </c>
      <c r="R85" s="283">
        <v>1.8381000000000001</v>
      </c>
      <c r="S85" s="283">
        <v>1.0786</v>
      </c>
      <c r="T85" s="283">
        <v>1.3787</v>
      </c>
      <c r="U85" s="283">
        <v>0.19769999999999999</v>
      </c>
      <c r="V85" s="283">
        <v>0.2636</v>
      </c>
      <c r="W85" s="283">
        <v>0.23250000000000001</v>
      </c>
      <c r="X85" s="283">
        <v>0.27739999999999998</v>
      </c>
      <c r="Y85" s="283">
        <v>0.25629999999999997</v>
      </c>
      <c r="Z85" s="283">
        <v>0.2661</v>
      </c>
      <c r="AA85" s="283">
        <v>0.32969999999999999</v>
      </c>
      <c r="AB85" s="283">
        <v>0.19139999999999999</v>
      </c>
      <c r="AD85" s="283">
        <v>0.1794</v>
      </c>
      <c r="AE85" s="283">
        <v>0.17749999999999999</v>
      </c>
      <c r="AF85" s="283">
        <v>5.1546000000000003</v>
      </c>
      <c r="AG85" s="283">
        <v>1.0643</v>
      </c>
      <c r="AH85" s="283">
        <v>0.40689999999999998</v>
      </c>
      <c r="AJ85" s="283">
        <v>1.6561999999999999</v>
      </c>
      <c r="AK85" s="283">
        <v>1.1358999999999999</v>
      </c>
      <c r="AL85" s="283">
        <v>1.3698999999999999</v>
      </c>
      <c r="AM85" s="283">
        <v>0.31609999999999999</v>
      </c>
      <c r="AN85" s="283">
        <v>0.1797</v>
      </c>
      <c r="AO85" s="283">
        <v>0.26579999999999998</v>
      </c>
      <c r="AP85" s="283">
        <v>0.29699999999999999</v>
      </c>
      <c r="AQ85" s="283">
        <v>0.44169999999999998</v>
      </c>
      <c r="AR85" s="283">
        <v>0.25850000000000001</v>
      </c>
      <c r="AS85" s="283">
        <v>0.252</v>
      </c>
      <c r="AT85" s="283">
        <v>0.33100000000000002</v>
      </c>
      <c r="AV85" s="283">
        <v>0.1522</v>
      </c>
      <c r="AW85" s="283">
        <v>0.2913</v>
      </c>
      <c r="AX85" s="283">
        <v>7.1783999999999999</v>
      </c>
      <c r="AY85" s="283">
        <v>3.3302999999999998</v>
      </c>
      <c r="AZ85" s="283">
        <v>0.41289999999999999</v>
      </c>
      <c r="BB85" s="283">
        <v>0.74770000000000003</v>
      </c>
      <c r="BC85" s="283">
        <v>2.4422000000000001</v>
      </c>
      <c r="BD85" s="283">
        <v>1.4901</v>
      </c>
      <c r="BE85" s="283">
        <v>0.63639999999999997</v>
      </c>
      <c r="BF85" s="283">
        <v>0.22839999999999999</v>
      </c>
      <c r="BG85" s="283">
        <v>0.20760000000000001</v>
      </c>
      <c r="BH85" s="283">
        <v>0.19109999999999999</v>
      </c>
      <c r="BI85" s="283">
        <v>0.55320000000000003</v>
      </c>
      <c r="BJ85" s="283">
        <v>9.3700000000000006E-2</v>
      </c>
      <c r="BK85" s="283">
        <v>0.16259999999999999</v>
      </c>
      <c r="BL85" s="283">
        <v>0.53459999999999996</v>
      </c>
      <c r="BN85" s="283">
        <v>0.2175</v>
      </c>
      <c r="BO85" s="283">
        <v>0.21890000000000001</v>
      </c>
      <c r="BQ85" s="283">
        <v>2.0022000000000002</v>
      </c>
      <c r="BR85" s="283">
        <v>1.1527000000000001</v>
      </c>
      <c r="BS85" s="283">
        <v>0.80389999999999995</v>
      </c>
      <c r="BU85" s="283">
        <v>1.8117000000000001</v>
      </c>
      <c r="BV85" s="283">
        <v>1.1425000000000001</v>
      </c>
      <c r="BW85" s="283">
        <v>0.54959999999999998</v>
      </c>
      <c r="BX85" s="283">
        <v>0.43980000000000002</v>
      </c>
      <c r="BY85" s="283">
        <v>0.3826</v>
      </c>
      <c r="BZ85" s="283">
        <v>0.27450000000000002</v>
      </c>
      <c r="CA85" s="283">
        <v>0.38159999999999999</v>
      </c>
      <c r="CB85" s="283">
        <v>0.47589999999999999</v>
      </c>
      <c r="CC85" s="283">
        <v>0.312</v>
      </c>
      <c r="CD85" s="283">
        <v>0.4037</v>
      </c>
      <c r="CE85" s="283">
        <v>0.43730000000000002</v>
      </c>
      <c r="CG85" s="283">
        <v>0.22289999999999999</v>
      </c>
      <c r="CH85" s="283">
        <v>0.38269999999999998</v>
      </c>
      <c r="CI85" s="283">
        <v>1.0391999999999999</v>
      </c>
      <c r="CJ85" s="283">
        <v>0.98770000000000002</v>
      </c>
      <c r="CK85" s="283">
        <v>0.97850000000000004</v>
      </c>
      <c r="CM85" s="283">
        <v>0.95399999999999996</v>
      </c>
      <c r="CN85" s="283">
        <v>1.0557000000000001</v>
      </c>
      <c r="CO85" s="283">
        <v>11.008699999999999</v>
      </c>
      <c r="CP85" s="283">
        <v>10.1693</v>
      </c>
      <c r="CQ85" s="283">
        <v>9.5</v>
      </c>
      <c r="CR85" s="283">
        <v>10.5937</v>
      </c>
      <c r="CS85" s="283">
        <v>10.2958</v>
      </c>
      <c r="CT85" s="283">
        <v>9.7088999999999999</v>
      </c>
      <c r="CU85" s="283">
        <v>10.5349</v>
      </c>
      <c r="CV85" s="283">
        <v>9.7603000000000009</v>
      </c>
      <c r="CW85" s="283">
        <v>10.2331</v>
      </c>
      <c r="CY85" s="283">
        <v>10.2309</v>
      </c>
      <c r="CZ85" s="283">
        <v>9.6934000000000005</v>
      </c>
      <c r="DA85" s="283">
        <v>1.0311999999999999</v>
      </c>
      <c r="DB85" s="283">
        <v>0.95350000000000001</v>
      </c>
      <c r="DC85" s="283">
        <v>0.95840000000000003</v>
      </c>
      <c r="DE85" s="283">
        <v>0.94489999999999996</v>
      </c>
      <c r="DF85" s="283">
        <v>0.99199999999999999</v>
      </c>
      <c r="DG85" s="283">
        <v>10.538</v>
      </c>
      <c r="DH85" s="283">
        <v>9.2147000000000006</v>
      </c>
      <c r="DI85" s="283">
        <v>9.0160999999999998</v>
      </c>
      <c r="DJ85" s="283">
        <v>10.2194</v>
      </c>
      <c r="DK85" s="283">
        <v>9.6636000000000006</v>
      </c>
      <c r="DL85" s="283">
        <v>9.4070999999999998</v>
      </c>
      <c r="DM85" s="283">
        <v>9.9933999999999994</v>
      </c>
      <c r="DN85" s="283">
        <v>9.1987000000000005</v>
      </c>
      <c r="DO85" s="283">
        <v>9.3468999999999998</v>
      </c>
      <c r="DQ85" s="283">
        <v>9.7347000000000001</v>
      </c>
      <c r="DR85" s="283">
        <v>9.4222999999999999</v>
      </c>
      <c r="DS85" s="283">
        <v>1.0082</v>
      </c>
      <c r="DT85" s="283">
        <v>0.95320000000000005</v>
      </c>
      <c r="DU85" s="283">
        <v>0.94799999999999995</v>
      </c>
      <c r="DW85" s="283">
        <v>0.96240000000000003</v>
      </c>
      <c r="DX85" s="283">
        <v>0.98929999999999996</v>
      </c>
      <c r="DY85" s="283">
        <v>9.6212999999999997</v>
      </c>
      <c r="DZ85" s="283">
        <v>8.6364999999999998</v>
      </c>
      <c r="EA85" s="283">
        <v>8.3561999999999994</v>
      </c>
      <c r="EB85" s="283">
        <v>9.5427</v>
      </c>
      <c r="EC85" s="283">
        <v>9.0602999999999998</v>
      </c>
      <c r="ED85" s="283">
        <v>8.8143999999999991</v>
      </c>
      <c r="EE85" s="283">
        <v>9.2270000000000003</v>
      </c>
      <c r="EF85" s="283">
        <v>8.7192000000000007</v>
      </c>
      <c r="EG85" s="283">
        <v>8.7423999999999999</v>
      </c>
      <c r="EI85" s="283">
        <v>9.06</v>
      </c>
      <c r="EJ85" s="283">
        <v>8.8364999999999991</v>
      </c>
      <c r="EL85" s="283">
        <v>2.0949</v>
      </c>
      <c r="EM85" s="283">
        <v>0.85840000000000005</v>
      </c>
      <c r="EN85" s="283">
        <v>0.97950000000000004</v>
      </c>
      <c r="EP85" s="283">
        <v>1.4772000000000001</v>
      </c>
      <c r="EQ85" s="283">
        <v>0.93479999999999996</v>
      </c>
      <c r="ER85" s="283">
        <v>0.27989999999999998</v>
      </c>
      <c r="ES85" s="283">
        <v>0.15409999999999999</v>
      </c>
      <c r="ET85" s="283">
        <v>0.20569999999999999</v>
      </c>
      <c r="EU85" s="283">
        <v>0.1336</v>
      </c>
      <c r="EV85" s="283">
        <v>0.17960000000000001</v>
      </c>
      <c r="EW85" s="283">
        <v>0.21</v>
      </c>
      <c r="EX85" s="283">
        <v>0.18759999999999999</v>
      </c>
      <c r="EY85" s="283">
        <v>0.1845</v>
      </c>
      <c r="EZ85" s="283">
        <v>0.1512</v>
      </c>
      <c r="FB85" s="283">
        <v>0.1249</v>
      </c>
      <c r="FC85" s="283">
        <v>0.1618</v>
      </c>
      <c r="FD85" s="283">
        <v>2.4274</v>
      </c>
      <c r="FE85" s="283">
        <v>0.98360000000000003</v>
      </c>
      <c r="FF85" s="283">
        <v>0.67049999999999998</v>
      </c>
      <c r="FH85" s="283">
        <v>2.4104000000000001</v>
      </c>
      <c r="FI85" s="283">
        <v>1.1476999999999999</v>
      </c>
      <c r="FJ85" s="283">
        <v>0.29549999999999998</v>
      </c>
      <c r="FK85" s="283">
        <v>0.16800000000000001</v>
      </c>
      <c r="FL85" s="283">
        <v>0.15079999999999999</v>
      </c>
      <c r="FM85" s="283">
        <v>0.1217</v>
      </c>
      <c r="FN85" s="283">
        <v>0.17080000000000001</v>
      </c>
      <c r="FO85" s="283">
        <v>0.22489999999999999</v>
      </c>
      <c r="FP85" s="283">
        <v>0.17599999999999999</v>
      </c>
      <c r="FQ85" s="283">
        <v>0.21729999999999999</v>
      </c>
      <c r="FR85" s="283">
        <v>0.20319999999999999</v>
      </c>
      <c r="FT85" s="283">
        <v>9.0200000000000002E-2</v>
      </c>
      <c r="FU85" s="283">
        <v>0.17699999999999999</v>
      </c>
      <c r="FV85" s="283">
        <v>1.6920999999999999</v>
      </c>
      <c r="FW85" s="283">
        <v>1.4876</v>
      </c>
      <c r="FX85" s="283">
        <v>0.74250000000000005</v>
      </c>
      <c r="FZ85" s="283">
        <v>1.8632</v>
      </c>
      <c r="GA85" s="283">
        <v>1.2855000000000001</v>
      </c>
      <c r="GB85" s="283">
        <v>0.25580000000000003</v>
      </c>
      <c r="GC85" s="283">
        <v>0.32029999999999997</v>
      </c>
      <c r="GD85" s="283">
        <v>0.2039</v>
      </c>
      <c r="GE85" s="283">
        <v>0.1512</v>
      </c>
      <c r="GF85" s="283">
        <v>0.21529999999999999</v>
      </c>
      <c r="GG85" s="283">
        <v>0.27460000000000001</v>
      </c>
      <c r="GH85" s="283">
        <v>0.1111</v>
      </c>
      <c r="GI85" s="283">
        <v>0.20899999999999999</v>
      </c>
      <c r="GJ85" s="283">
        <v>0.29630000000000001</v>
      </c>
      <c r="GL85" s="283">
        <v>0.11219999999999999</v>
      </c>
      <c r="GM85" s="283">
        <v>0.23050000000000001</v>
      </c>
    </row>
    <row r="86" spans="1:195">
      <c r="A86" s="71">
        <v>45376</v>
      </c>
      <c r="B86" s="283">
        <v>13.098599999999999</v>
      </c>
      <c r="C86" s="283">
        <v>12.882</v>
      </c>
      <c r="D86" s="283">
        <v>13.106999999999999</v>
      </c>
      <c r="E86" s="283">
        <v>12.885400000000001</v>
      </c>
      <c r="F86" s="283">
        <v>13.0684</v>
      </c>
      <c r="G86" s="283">
        <v>13.154</v>
      </c>
      <c r="H86" s="283">
        <v>12.958399999999999</v>
      </c>
      <c r="I86" s="283">
        <v>10.8027</v>
      </c>
      <c r="J86" s="283">
        <v>13.0298</v>
      </c>
      <c r="K86" s="283">
        <v>13.06</v>
      </c>
      <c r="L86" s="283">
        <v>13.017200000000001</v>
      </c>
      <c r="M86" s="283">
        <v>13.249700000000001</v>
      </c>
      <c r="N86" s="283">
        <v>5.9474999999999998</v>
      </c>
      <c r="O86" s="283">
        <v>0.72140000000000004</v>
      </c>
      <c r="P86" s="283">
        <v>1.0479000000000001</v>
      </c>
      <c r="R86" s="283">
        <v>1.8551</v>
      </c>
      <c r="S86" s="283">
        <v>1.0487</v>
      </c>
      <c r="T86" s="283">
        <v>1.2694000000000001</v>
      </c>
      <c r="U86" s="283">
        <v>0.18740000000000001</v>
      </c>
      <c r="V86" s="283">
        <v>0.25030000000000002</v>
      </c>
      <c r="W86" s="283">
        <v>0.21340000000000001</v>
      </c>
      <c r="X86" s="283">
        <v>0.25979999999999998</v>
      </c>
      <c r="Y86" s="283">
        <v>0.23880000000000001</v>
      </c>
      <c r="Z86" s="283">
        <v>0.2485</v>
      </c>
      <c r="AA86" s="283">
        <v>0.31090000000000001</v>
      </c>
      <c r="AB86" s="283">
        <v>0.1772</v>
      </c>
      <c r="AD86" s="283">
        <v>0.1676</v>
      </c>
      <c r="AE86" s="283">
        <v>0.16889999999999999</v>
      </c>
      <c r="AF86" s="283">
        <v>5.1921999999999997</v>
      </c>
      <c r="AG86" s="283">
        <v>1.0790999999999999</v>
      </c>
      <c r="AH86" s="283">
        <v>0.41099999999999998</v>
      </c>
      <c r="AJ86" s="283">
        <v>1.6671</v>
      </c>
      <c r="AK86" s="283">
        <v>1.1367</v>
      </c>
      <c r="AL86" s="283">
        <v>1.3258000000000001</v>
      </c>
      <c r="AM86" s="283">
        <v>0.31369999999999998</v>
      </c>
      <c r="AN86" s="283">
        <v>0.17649999999999999</v>
      </c>
      <c r="AO86" s="283">
        <v>0.25530000000000003</v>
      </c>
      <c r="AP86" s="283">
        <v>0.29070000000000001</v>
      </c>
      <c r="AQ86" s="283">
        <v>0.4294</v>
      </c>
      <c r="AR86" s="283">
        <v>0.25030000000000002</v>
      </c>
      <c r="AS86" s="283">
        <v>0.24740000000000001</v>
      </c>
      <c r="AT86" s="283">
        <v>0.32440000000000002</v>
      </c>
      <c r="AV86" s="283">
        <v>0.1484</v>
      </c>
      <c r="AW86" s="283">
        <v>0.28539999999999999</v>
      </c>
      <c r="AX86" s="283">
        <v>7.1680999999999999</v>
      </c>
      <c r="AY86" s="283">
        <v>3.3331</v>
      </c>
      <c r="AZ86" s="283">
        <v>0.41489999999999999</v>
      </c>
      <c r="BB86" s="283">
        <v>0.74970000000000003</v>
      </c>
      <c r="BC86" s="283">
        <v>2.456</v>
      </c>
      <c r="BD86" s="283">
        <v>1.4743999999999999</v>
      </c>
      <c r="BE86" s="283">
        <v>0.63670000000000004</v>
      </c>
      <c r="BF86" s="283">
        <v>0.22900000000000001</v>
      </c>
      <c r="BG86" s="283">
        <v>0.20569999999999999</v>
      </c>
      <c r="BH86" s="283">
        <v>0.191</v>
      </c>
      <c r="BI86" s="283">
        <v>0.55189999999999995</v>
      </c>
      <c r="BJ86" s="283">
        <v>9.3100000000000002E-2</v>
      </c>
      <c r="BK86" s="283">
        <v>0.16200000000000001</v>
      </c>
      <c r="BL86" s="283">
        <v>0.53710000000000002</v>
      </c>
      <c r="BN86" s="283">
        <v>0.21609999999999999</v>
      </c>
      <c r="BO86" s="283">
        <v>0.21870000000000001</v>
      </c>
      <c r="BQ86" s="283">
        <v>1.9348000000000001</v>
      </c>
      <c r="BR86" s="283">
        <v>1.1526000000000001</v>
      </c>
      <c r="BS86" s="283">
        <v>0.80130000000000001</v>
      </c>
      <c r="BU86" s="283">
        <v>1.8311999999999999</v>
      </c>
      <c r="BV86" s="283">
        <v>1.1331</v>
      </c>
      <c r="BW86" s="283">
        <v>0.52759999999999996</v>
      </c>
      <c r="BX86" s="283">
        <v>0.43809999999999999</v>
      </c>
      <c r="BY86" s="283">
        <v>0.37940000000000002</v>
      </c>
      <c r="BZ86" s="283">
        <v>0.2727</v>
      </c>
      <c r="CA86" s="283">
        <v>0.38009999999999999</v>
      </c>
      <c r="CB86" s="283">
        <v>0.47339999999999999</v>
      </c>
      <c r="CC86" s="283">
        <v>0.30969999999999998</v>
      </c>
      <c r="CD86" s="283">
        <v>0.40360000000000001</v>
      </c>
      <c r="CE86" s="283">
        <v>0.43390000000000001</v>
      </c>
      <c r="CG86" s="283">
        <v>0.22040000000000001</v>
      </c>
      <c r="CH86" s="283">
        <v>0.38300000000000001</v>
      </c>
      <c r="CI86" s="283">
        <v>0.9657</v>
      </c>
      <c r="CJ86" s="283">
        <v>1.0007999999999999</v>
      </c>
      <c r="CK86" s="283">
        <v>1.0608</v>
      </c>
      <c r="CM86" s="283">
        <v>1.0521</v>
      </c>
      <c r="CN86" s="283">
        <v>0.9506</v>
      </c>
      <c r="CO86" s="283">
        <v>8.0383999999999993</v>
      </c>
      <c r="CP86" s="283">
        <v>8.4326000000000008</v>
      </c>
      <c r="CQ86" s="283">
        <v>8.2596000000000007</v>
      </c>
      <c r="CR86" s="283">
        <v>8.3239000000000001</v>
      </c>
      <c r="CS86" s="283">
        <v>8.4260000000000002</v>
      </c>
      <c r="CT86" s="283">
        <v>7.7864000000000004</v>
      </c>
      <c r="CU86" s="283">
        <v>8.7260000000000009</v>
      </c>
      <c r="CV86" s="283">
        <v>8.7354000000000003</v>
      </c>
      <c r="CW86" s="283">
        <v>8.1225000000000005</v>
      </c>
      <c r="CY86" s="283">
        <v>8.3026999999999997</v>
      </c>
      <c r="CZ86" s="283">
        <v>8.5444999999999993</v>
      </c>
      <c r="DA86" s="283">
        <v>1.0016</v>
      </c>
      <c r="DB86" s="283">
        <v>0.96399999999999997</v>
      </c>
      <c r="DC86" s="283">
        <v>0.99919999999999998</v>
      </c>
      <c r="DE86" s="283">
        <v>0.98550000000000004</v>
      </c>
      <c r="DF86" s="283">
        <v>0.99619999999999997</v>
      </c>
      <c r="DG86" s="283">
        <v>9.1214999999999993</v>
      </c>
      <c r="DH86" s="283">
        <v>8.7264999999999997</v>
      </c>
      <c r="DI86" s="283">
        <v>8.5664999999999996</v>
      </c>
      <c r="DJ86" s="283">
        <v>9.1067</v>
      </c>
      <c r="DK86" s="283">
        <v>9.0525000000000002</v>
      </c>
      <c r="DL86" s="283">
        <v>8.5734999999999992</v>
      </c>
      <c r="DM86" s="283">
        <v>9.1349999999999998</v>
      </c>
      <c r="DN86" s="283">
        <v>8.85</v>
      </c>
      <c r="DO86" s="283">
        <v>8.8275000000000006</v>
      </c>
      <c r="DQ86" s="283">
        <v>8.9807000000000006</v>
      </c>
      <c r="DR86" s="283">
        <v>8.8613999999999997</v>
      </c>
      <c r="DS86" s="283">
        <v>1.0096000000000001</v>
      </c>
      <c r="DT86" s="283">
        <v>0.96089999999999998</v>
      </c>
      <c r="DU86" s="283">
        <v>0.96899999999999997</v>
      </c>
      <c r="DW86" s="283">
        <v>0.96950000000000003</v>
      </c>
      <c r="DX86" s="283">
        <v>0.998</v>
      </c>
      <c r="DY86" s="283">
        <v>9.2970000000000006</v>
      </c>
      <c r="DZ86" s="283">
        <v>8.6704000000000008</v>
      </c>
      <c r="EA86" s="283">
        <v>8.4346999999999994</v>
      </c>
      <c r="EB86" s="283">
        <v>9.2090999999999994</v>
      </c>
      <c r="EC86" s="283">
        <v>9.0231999999999992</v>
      </c>
      <c r="ED86" s="283">
        <v>8.7043999999999997</v>
      </c>
      <c r="EE86" s="283">
        <v>9.0563000000000002</v>
      </c>
      <c r="EF86" s="283">
        <v>8.6852</v>
      </c>
      <c r="EG86" s="283">
        <v>8.7872000000000003</v>
      </c>
      <c r="EI86" s="283">
        <v>8.9581</v>
      </c>
      <c r="EJ86" s="283">
        <v>8.8048999999999999</v>
      </c>
      <c r="EL86" s="283">
        <v>1.9923999999999999</v>
      </c>
      <c r="EM86" s="283">
        <v>0.86070000000000002</v>
      </c>
      <c r="EN86" s="283">
        <v>0.97330000000000005</v>
      </c>
      <c r="EP86" s="283">
        <v>1.4978</v>
      </c>
      <c r="EQ86" s="283">
        <v>0.90790000000000004</v>
      </c>
      <c r="ER86" s="283">
        <v>0.2621</v>
      </c>
      <c r="ES86" s="283">
        <v>0.15229999999999999</v>
      </c>
      <c r="ET86" s="283">
        <v>0.20230000000000001</v>
      </c>
      <c r="EU86" s="283">
        <v>0.13159999999999999</v>
      </c>
      <c r="EV86" s="283">
        <v>0.1769</v>
      </c>
      <c r="EW86" s="283">
        <v>0.2079</v>
      </c>
      <c r="EX86" s="283">
        <v>0.18559999999999999</v>
      </c>
      <c r="EY86" s="283">
        <v>0.1835</v>
      </c>
      <c r="EZ86" s="283">
        <v>0.14760000000000001</v>
      </c>
      <c r="FB86" s="283">
        <v>0.1225</v>
      </c>
      <c r="FC86" s="283">
        <v>0.16259999999999999</v>
      </c>
      <c r="FD86" s="283">
        <v>2.3491</v>
      </c>
      <c r="FE86" s="283">
        <v>0.98080000000000001</v>
      </c>
      <c r="FF86" s="283">
        <v>0.67090000000000005</v>
      </c>
      <c r="FH86" s="283">
        <v>2.4470999999999998</v>
      </c>
      <c r="FI86" s="283">
        <v>1.1486000000000001</v>
      </c>
      <c r="FJ86" s="283">
        <v>0.28389999999999999</v>
      </c>
      <c r="FK86" s="283">
        <v>0.16750000000000001</v>
      </c>
      <c r="FL86" s="283">
        <v>0.14960000000000001</v>
      </c>
      <c r="FM86" s="283">
        <v>0.12089999999999999</v>
      </c>
      <c r="FN86" s="283">
        <v>0.17080000000000001</v>
      </c>
      <c r="FO86" s="283">
        <v>0.223</v>
      </c>
      <c r="FP86" s="283">
        <v>0.1754</v>
      </c>
      <c r="FQ86" s="283">
        <v>0.2185</v>
      </c>
      <c r="FR86" s="283">
        <v>0.20230000000000001</v>
      </c>
      <c r="FT86" s="283">
        <v>8.9300000000000004E-2</v>
      </c>
      <c r="FU86" s="283">
        <v>0.17610000000000001</v>
      </c>
      <c r="FV86" s="283">
        <v>1.6642999999999999</v>
      </c>
      <c r="FW86" s="283">
        <v>1.482</v>
      </c>
      <c r="FX86" s="283">
        <v>0.7419</v>
      </c>
      <c r="FZ86" s="283">
        <v>1.8686</v>
      </c>
      <c r="GA86" s="283">
        <v>1.2839</v>
      </c>
      <c r="GB86" s="283">
        <v>0.252</v>
      </c>
      <c r="GC86" s="283">
        <v>0.32019999999999998</v>
      </c>
      <c r="GD86" s="283">
        <v>0.20380000000000001</v>
      </c>
      <c r="GE86" s="283">
        <v>0.15140000000000001</v>
      </c>
      <c r="GF86" s="283">
        <v>0.21609999999999999</v>
      </c>
      <c r="GG86" s="283">
        <v>0.2747</v>
      </c>
      <c r="GH86" s="283">
        <v>0.1104</v>
      </c>
      <c r="GI86" s="283">
        <v>0.20899999999999999</v>
      </c>
      <c r="GJ86" s="283">
        <v>0.29609999999999997</v>
      </c>
      <c r="GL86" s="283">
        <v>0.1119</v>
      </c>
      <c r="GM86" s="283">
        <v>0.2306</v>
      </c>
    </row>
    <row r="87" spans="1:195">
      <c r="A87" s="71">
        <v>45377</v>
      </c>
      <c r="B87" s="283">
        <v>13.073399999999999</v>
      </c>
      <c r="C87" s="283">
        <v>12.858499999999999</v>
      </c>
      <c r="D87" s="283">
        <v>13.0701</v>
      </c>
      <c r="E87" s="283">
        <v>12.8552</v>
      </c>
      <c r="F87" s="283">
        <v>13.0852</v>
      </c>
      <c r="G87" s="283">
        <v>13.098599999999999</v>
      </c>
      <c r="H87" s="283">
        <v>12.942500000000001</v>
      </c>
      <c r="I87" s="283">
        <v>10.7776</v>
      </c>
      <c r="J87" s="283">
        <v>12.9878</v>
      </c>
      <c r="K87" s="283">
        <v>12.991199999999999</v>
      </c>
      <c r="L87" s="283">
        <v>12.9819</v>
      </c>
      <c r="M87" s="283">
        <v>13.196</v>
      </c>
      <c r="N87" s="283">
        <v>6.0735999999999999</v>
      </c>
      <c r="O87" s="283">
        <v>0.72219999999999995</v>
      </c>
      <c r="P87" s="283">
        <v>1.0414000000000001</v>
      </c>
      <c r="R87" s="283">
        <v>1.8726</v>
      </c>
      <c r="S87" s="283">
        <v>1.0224</v>
      </c>
      <c r="T87" s="283">
        <v>1.2665999999999999</v>
      </c>
      <c r="U87" s="283">
        <v>0.1845</v>
      </c>
      <c r="V87" s="283">
        <v>0.24560000000000001</v>
      </c>
      <c r="W87" s="283">
        <v>0.20849999999999999</v>
      </c>
      <c r="X87" s="283">
        <v>0.2555</v>
      </c>
      <c r="Y87" s="283">
        <v>0.2359</v>
      </c>
      <c r="Z87" s="283">
        <v>0.2545</v>
      </c>
      <c r="AA87" s="283">
        <v>0.30859999999999999</v>
      </c>
      <c r="AB87" s="283">
        <v>0.1749</v>
      </c>
      <c r="AD87" s="283">
        <v>0.1648</v>
      </c>
      <c r="AE87" s="283">
        <v>0.17100000000000001</v>
      </c>
      <c r="AF87" s="283">
        <v>5.2141000000000002</v>
      </c>
      <c r="AG87" s="283">
        <v>1.0725</v>
      </c>
      <c r="AH87" s="283">
        <v>0.40889999999999999</v>
      </c>
      <c r="AJ87" s="283">
        <v>1.663</v>
      </c>
      <c r="AK87" s="283">
        <v>1.1325000000000001</v>
      </c>
      <c r="AL87" s="283">
        <v>1.3229</v>
      </c>
      <c r="AM87" s="283">
        <v>0.30890000000000001</v>
      </c>
      <c r="AN87" s="283">
        <v>0.17449999999999999</v>
      </c>
      <c r="AO87" s="283">
        <v>0.25369999999999998</v>
      </c>
      <c r="AP87" s="283">
        <v>0.28799999999999998</v>
      </c>
      <c r="AQ87" s="283">
        <v>0.42670000000000002</v>
      </c>
      <c r="AR87" s="283">
        <v>0.24940000000000001</v>
      </c>
      <c r="AS87" s="283">
        <v>0.2455</v>
      </c>
      <c r="AT87" s="283">
        <v>0.32200000000000001</v>
      </c>
      <c r="AV87" s="283">
        <v>0.14760000000000001</v>
      </c>
      <c r="AW87" s="283">
        <v>0.2843</v>
      </c>
      <c r="AX87" s="283">
        <v>7.1302000000000003</v>
      </c>
      <c r="AY87" s="283">
        <v>3.3405</v>
      </c>
      <c r="AZ87" s="283">
        <v>0.4138</v>
      </c>
      <c r="BB87" s="283">
        <v>0.75019999999999998</v>
      </c>
      <c r="BC87" s="283">
        <v>2.4584000000000001</v>
      </c>
      <c r="BD87" s="283">
        <v>1.4562999999999999</v>
      </c>
      <c r="BE87" s="283">
        <v>0.63049999999999995</v>
      </c>
      <c r="BF87" s="283">
        <v>0.22639999999999999</v>
      </c>
      <c r="BG87" s="283">
        <v>0.20419999999999999</v>
      </c>
      <c r="BH87" s="283">
        <v>0.18870000000000001</v>
      </c>
      <c r="BI87" s="283">
        <v>0.54720000000000002</v>
      </c>
      <c r="BJ87" s="283">
        <v>9.1999999999999998E-2</v>
      </c>
      <c r="BK87" s="283">
        <v>0.1605</v>
      </c>
      <c r="BL87" s="283">
        <v>0.53210000000000002</v>
      </c>
      <c r="BN87" s="283">
        <v>0.21390000000000001</v>
      </c>
      <c r="BO87" s="283">
        <v>0.2165</v>
      </c>
      <c r="BQ87" s="283">
        <v>1.9401999999999999</v>
      </c>
      <c r="BR87" s="283">
        <v>1.1597</v>
      </c>
      <c r="BS87" s="283">
        <v>0.79859999999999998</v>
      </c>
      <c r="BU87" s="283">
        <v>1.8392999999999999</v>
      </c>
      <c r="BV87" s="283">
        <v>1.1246</v>
      </c>
      <c r="BW87" s="283">
        <v>0.52400000000000002</v>
      </c>
      <c r="BX87" s="283">
        <v>0.43709999999999999</v>
      </c>
      <c r="BY87" s="283">
        <v>0.37730000000000002</v>
      </c>
      <c r="BZ87" s="283">
        <v>0.27010000000000001</v>
      </c>
      <c r="CA87" s="283">
        <v>0.37690000000000001</v>
      </c>
      <c r="CB87" s="283">
        <v>0.47239999999999999</v>
      </c>
      <c r="CC87" s="283">
        <v>0.31330000000000002</v>
      </c>
      <c r="CD87" s="283">
        <v>0.40310000000000001</v>
      </c>
      <c r="CE87" s="283">
        <v>0.43149999999999999</v>
      </c>
      <c r="CG87" s="283">
        <v>0.21920000000000001</v>
      </c>
      <c r="CH87" s="283">
        <v>0.38369999999999999</v>
      </c>
      <c r="CI87" s="283">
        <v>1.0093000000000001</v>
      </c>
      <c r="CJ87" s="283">
        <v>1.0275000000000001</v>
      </c>
      <c r="CK87" s="283">
        <v>1.0865</v>
      </c>
      <c r="CM87" s="283">
        <v>1.0472999999999999</v>
      </c>
      <c r="CN87" s="283">
        <v>0.95879999999999999</v>
      </c>
      <c r="CO87" s="283">
        <v>8.1471999999999998</v>
      </c>
      <c r="CP87" s="283">
        <v>8.4468999999999994</v>
      </c>
      <c r="CQ87" s="283">
        <v>7.9941000000000004</v>
      </c>
      <c r="CR87" s="283">
        <v>8.0723000000000003</v>
      </c>
      <c r="CS87" s="283">
        <v>8.2205999999999992</v>
      </c>
      <c r="CT87" s="283">
        <v>7.3578999999999999</v>
      </c>
      <c r="CU87" s="283">
        <v>8.6283999999999992</v>
      </c>
      <c r="CV87" s="283">
        <v>8.5976999999999997</v>
      </c>
      <c r="CW87" s="283">
        <v>8.0830000000000002</v>
      </c>
      <c r="CY87" s="283">
        <v>8.2093000000000007</v>
      </c>
      <c r="CZ87" s="283">
        <v>8.4300999999999995</v>
      </c>
      <c r="DA87" s="283">
        <v>1.0145999999999999</v>
      </c>
      <c r="DB87" s="283">
        <v>0.96899999999999997</v>
      </c>
      <c r="DC87" s="283">
        <v>0.98960000000000004</v>
      </c>
      <c r="DE87" s="283">
        <v>0.97019999999999995</v>
      </c>
      <c r="DF87" s="283">
        <v>0.98809999999999998</v>
      </c>
      <c r="DG87" s="283">
        <v>9.0753000000000004</v>
      </c>
      <c r="DH87" s="283">
        <v>8.4185999999999996</v>
      </c>
      <c r="DI87" s="283">
        <v>8.2322000000000006</v>
      </c>
      <c r="DJ87" s="283">
        <v>8.9444999999999997</v>
      </c>
      <c r="DK87" s="283">
        <v>8.6875999999999998</v>
      </c>
      <c r="DL87" s="283">
        <v>8.3186</v>
      </c>
      <c r="DM87" s="283">
        <v>8.9075000000000006</v>
      </c>
      <c r="DN87" s="283">
        <v>8.4712999999999994</v>
      </c>
      <c r="DO87" s="283">
        <v>8.5281000000000002</v>
      </c>
      <c r="DQ87" s="283">
        <v>8.7316000000000003</v>
      </c>
      <c r="DR87" s="283">
        <v>8.6304999999999996</v>
      </c>
      <c r="DS87" s="283">
        <v>1.0017</v>
      </c>
      <c r="DT87" s="283">
        <v>0.97009999999999996</v>
      </c>
      <c r="DU87" s="283">
        <v>0.96799999999999997</v>
      </c>
      <c r="DW87" s="283">
        <v>0.96819999999999995</v>
      </c>
      <c r="DX87" s="283">
        <v>0.99490000000000001</v>
      </c>
      <c r="DY87" s="283">
        <v>8.8673999999999999</v>
      </c>
      <c r="DZ87" s="283">
        <v>8.2955000000000005</v>
      </c>
      <c r="EA87" s="283">
        <v>8.0946999999999996</v>
      </c>
      <c r="EB87" s="283">
        <v>8.8527000000000005</v>
      </c>
      <c r="EC87" s="283">
        <v>8.5509000000000004</v>
      </c>
      <c r="ED87" s="283">
        <v>8.3619000000000003</v>
      </c>
      <c r="EE87" s="283">
        <v>8.6568000000000005</v>
      </c>
      <c r="EF87" s="283">
        <v>8.2851999999999997</v>
      </c>
      <c r="EG87" s="283">
        <v>8.4001999999999999</v>
      </c>
      <c r="EI87" s="283">
        <v>8.5571000000000002</v>
      </c>
      <c r="EJ87" s="283">
        <v>8.4436</v>
      </c>
      <c r="EL87" s="283">
        <v>2.0287999999999999</v>
      </c>
      <c r="EM87" s="283">
        <v>0.86760000000000004</v>
      </c>
      <c r="EN87" s="283">
        <v>0.96989999999999998</v>
      </c>
      <c r="EP87" s="283">
        <v>1.5147999999999999</v>
      </c>
      <c r="EQ87" s="283">
        <v>0.88019999999999998</v>
      </c>
      <c r="ER87" s="283">
        <v>0.26190000000000002</v>
      </c>
      <c r="ES87" s="283">
        <v>0.15110000000000001</v>
      </c>
      <c r="ET87" s="283">
        <v>0.20030000000000001</v>
      </c>
      <c r="EU87" s="283">
        <v>0.12909999999999999</v>
      </c>
      <c r="EV87" s="283">
        <v>0.17419999999999999</v>
      </c>
      <c r="EW87" s="283">
        <v>0.20660000000000001</v>
      </c>
      <c r="EX87" s="283">
        <v>0.19040000000000001</v>
      </c>
      <c r="EY87" s="283">
        <v>0.1837</v>
      </c>
      <c r="EZ87" s="283">
        <v>0.14560000000000001</v>
      </c>
      <c r="FB87" s="283">
        <v>0.12130000000000001</v>
      </c>
      <c r="FC87" s="283">
        <v>0.16539999999999999</v>
      </c>
      <c r="FD87" s="283">
        <v>2.3542999999999998</v>
      </c>
      <c r="FE87" s="283">
        <v>0.98229999999999995</v>
      </c>
      <c r="FF87" s="283">
        <v>0.66759999999999997</v>
      </c>
      <c r="FH87" s="283">
        <v>2.4365000000000001</v>
      </c>
      <c r="FI87" s="283">
        <v>1.1496999999999999</v>
      </c>
      <c r="FJ87" s="283">
        <v>0.28320000000000001</v>
      </c>
      <c r="FK87" s="283">
        <v>0.1673</v>
      </c>
      <c r="FL87" s="283">
        <v>0.14910000000000001</v>
      </c>
      <c r="FM87" s="283">
        <v>0.1203</v>
      </c>
      <c r="FN87" s="283">
        <v>0.17030000000000001</v>
      </c>
      <c r="FO87" s="283">
        <v>0.22339999999999999</v>
      </c>
      <c r="FP87" s="283">
        <v>0.1749</v>
      </c>
      <c r="FQ87" s="283">
        <v>0.21790000000000001</v>
      </c>
      <c r="FR87" s="283">
        <v>0.20169999999999999</v>
      </c>
      <c r="FT87" s="283">
        <v>8.9399999999999993E-2</v>
      </c>
      <c r="FU87" s="283">
        <v>0.17549999999999999</v>
      </c>
      <c r="FV87" s="283">
        <v>1.6442000000000001</v>
      </c>
      <c r="FW87" s="283">
        <v>1.4905999999999999</v>
      </c>
      <c r="FX87" s="283">
        <v>0.74080000000000001</v>
      </c>
      <c r="FZ87" s="283">
        <v>1.8728</v>
      </c>
      <c r="GA87" s="283">
        <v>1.2881</v>
      </c>
      <c r="GB87" s="283">
        <v>0.248</v>
      </c>
      <c r="GC87" s="283">
        <v>0.3201</v>
      </c>
      <c r="GD87" s="283">
        <v>0.20330000000000001</v>
      </c>
      <c r="GE87" s="283">
        <v>0.15079999999999999</v>
      </c>
      <c r="GF87" s="283">
        <v>0.2147</v>
      </c>
      <c r="GG87" s="283">
        <v>0.27439999999999998</v>
      </c>
      <c r="GH87" s="283">
        <v>0.1106</v>
      </c>
      <c r="GI87" s="283">
        <v>0.2084</v>
      </c>
      <c r="GJ87" s="283">
        <v>0.29530000000000001</v>
      </c>
      <c r="GL87" s="283">
        <v>0.1113</v>
      </c>
      <c r="GM87" s="283">
        <v>0.22919999999999999</v>
      </c>
    </row>
    <row r="88" spans="1:195">
      <c r="A88" s="71">
        <v>45378</v>
      </c>
      <c r="B88" s="283">
        <v>13.055</v>
      </c>
      <c r="C88" s="283">
        <v>12.8459</v>
      </c>
      <c r="D88" s="283">
        <v>13.0566</v>
      </c>
      <c r="E88" s="283">
        <v>12.835000000000001</v>
      </c>
      <c r="F88" s="283">
        <v>13.0793</v>
      </c>
      <c r="G88" s="283">
        <v>13.0314</v>
      </c>
      <c r="H88" s="283">
        <v>12.9215</v>
      </c>
      <c r="I88" s="283">
        <v>10.689399999999999</v>
      </c>
      <c r="J88" s="283">
        <v>12.983599999999999</v>
      </c>
      <c r="K88" s="283">
        <v>12.951700000000001</v>
      </c>
      <c r="L88" s="283">
        <v>12.9567</v>
      </c>
      <c r="M88" s="283">
        <v>13.1951</v>
      </c>
      <c r="N88" s="283">
        <v>6.1421000000000001</v>
      </c>
      <c r="O88" s="283">
        <v>0.71120000000000005</v>
      </c>
      <c r="P88" s="283">
        <v>1.0345</v>
      </c>
      <c r="R88" s="283">
        <v>1.8766</v>
      </c>
      <c r="S88" s="283">
        <v>1.0230999999999999</v>
      </c>
      <c r="T88" s="283">
        <v>1.2654000000000001</v>
      </c>
      <c r="U88" s="283">
        <v>0.1802</v>
      </c>
      <c r="V88" s="283">
        <v>0.2417</v>
      </c>
      <c r="W88" s="283">
        <v>0.20599999999999999</v>
      </c>
      <c r="X88" s="283">
        <v>0.25340000000000001</v>
      </c>
      <c r="Y88" s="283">
        <v>0.23369999999999999</v>
      </c>
      <c r="Z88" s="283">
        <v>0.25390000000000001</v>
      </c>
      <c r="AA88" s="283">
        <v>0.30590000000000001</v>
      </c>
      <c r="AB88" s="283">
        <v>0.17299999999999999</v>
      </c>
      <c r="AD88" s="283">
        <v>0.16300000000000001</v>
      </c>
      <c r="AE88" s="283">
        <v>0.1691</v>
      </c>
      <c r="AF88" s="283">
        <v>5.2560000000000002</v>
      </c>
      <c r="AG88" s="283">
        <v>1.0692999999999999</v>
      </c>
      <c r="AH88" s="283">
        <v>0.4083</v>
      </c>
      <c r="AJ88" s="283">
        <v>1.6506000000000001</v>
      </c>
      <c r="AK88" s="283">
        <v>1.1327</v>
      </c>
      <c r="AL88" s="283">
        <v>1.3221000000000001</v>
      </c>
      <c r="AM88" s="283">
        <v>0.30580000000000002</v>
      </c>
      <c r="AN88" s="283">
        <v>0.17330000000000001</v>
      </c>
      <c r="AO88" s="283">
        <v>0.2515</v>
      </c>
      <c r="AP88" s="283">
        <v>0.28599999999999998</v>
      </c>
      <c r="AQ88" s="283">
        <v>0.42449999999999999</v>
      </c>
      <c r="AR88" s="283">
        <v>0.24829999999999999</v>
      </c>
      <c r="AS88" s="283">
        <v>0.24379999999999999</v>
      </c>
      <c r="AT88" s="283">
        <v>0.31919999999999998</v>
      </c>
      <c r="AV88" s="283">
        <v>0.1477</v>
      </c>
      <c r="AW88" s="283">
        <v>0.28179999999999999</v>
      </c>
      <c r="AX88" s="283">
        <v>7.1158000000000001</v>
      </c>
      <c r="AY88" s="283">
        <v>3.3584999999999998</v>
      </c>
      <c r="AZ88" s="283">
        <v>0.41210000000000002</v>
      </c>
      <c r="BB88" s="283">
        <v>0.74860000000000004</v>
      </c>
      <c r="BC88" s="283">
        <v>2.4578000000000002</v>
      </c>
      <c r="BD88" s="283">
        <v>1.4466000000000001</v>
      </c>
      <c r="BE88" s="283">
        <v>0.62929999999999997</v>
      </c>
      <c r="BF88" s="283">
        <v>0.22450000000000001</v>
      </c>
      <c r="BG88" s="283">
        <v>0.20330000000000001</v>
      </c>
      <c r="BH88" s="283">
        <v>0.18740000000000001</v>
      </c>
      <c r="BI88" s="283">
        <v>0.54479999999999995</v>
      </c>
      <c r="BJ88" s="283">
        <v>9.1300000000000006E-2</v>
      </c>
      <c r="BK88" s="283">
        <v>0.1593</v>
      </c>
      <c r="BL88" s="283">
        <v>0.52969999999999995</v>
      </c>
      <c r="BN88" s="283">
        <v>0.2127</v>
      </c>
      <c r="BO88" s="283">
        <v>0.2155</v>
      </c>
      <c r="BQ88" s="283">
        <v>1.9497</v>
      </c>
      <c r="BR88" s="283">
        <v>1.1604000000000001</v>
      </c>
      <c r="BS88" s="283">
        <v>0.79790000000000005</v>
      </c>
      <c r="BU88" s="283">
        <v>1.8607</v>
      </c>
      <c r="BV88" s="283">
        <v>1.1245000000000001</v>
      </c>
      <c r="BW88" s="283">
        <v>0.52290000000000003</v>
      </c>
      <c r="BX88" s="283">
        <v>0.43519999999999998</v>
      </c>
      <c r="BY88" s="283">
        <v>0.375</v>
      </c>
      <c r="BZ88" s="283">
        <v>0.26819999999999999</v>
      </c>
      <c r="CA88" s="283">
        <v>0.37509999999999999</v>
      </c>
      <c r="CB88" s="283">
        <v>0.47</v>
      </c>
      <c r="CC88" s="283">
        <v>0.31219999999999998</v>
      </c>
      <c r="CD88" s="283">
        <v>0.40310000000000001</v>
      </c>
      <c r="CE88" s="283">
        <v>0.42920000000000003</v>
      </c>
      <c r="CG88" s="283">
        <v>0.2167</v>
      </c>
      <c r="CH88" s="283">
        <v>0.38169999999999998</v>
      </c>
      <c r="CI88" s="283">
        <v>1.0163</v>
      </c>
      <c r="CJ88" s="283">
        <v>1.0104</v>
      </c>
      <c r="CK88" s="283">
        <v>1.0741000000000001</v>
      </c>
      <c r="CM88" s="283">
        <v>1.0108999999999999</v>
      </c>
      <c r="CN88" s="283">
        <v>0.98560000000000003</v>
      </c>
      <c r="CO88" s="283">
        <v>8.2439</v>
      </c>
      <c r="CP88" s="283">
        <v>8.3569999999999993</v>
      </c>
      <c r="CQ88" s="283">
        <v>7.8539000000000003</v>
      </c>
      <c r="CR88" s="283">
        <v>8.1120000000000001</v>
      </c>
      <c r="CS88" s="283">
        <v>8.2713000000000001</v>
      </c>
      <c r="CT88" s="283">
        <v>7.3120000000000003</v>
      </c>
      <c r="CU88" s="283">
        <v>8.5823999999999998</v>
      </c>
      <c r="CV88" s="283">
        <v>8.4206000000000003</v>
      </c>
      <c r="CW88" s="283">
        <v>8.1006999999999998</v>
      </c>
      <c r="CY88" s="283">
        <v>8.3297000000000008</v>
      </c>
      <c r="CZ88" s="283">
        <v>8.2187999999999999</v>
      </c>
      <c r="DA88" s="283">
        <v>1.0213000000000001</v>
      </c>
      <c r="DB88" s="283">
        <v>0.96940000000000004</v>
      </c>
      <c r="DC88" s="283">
        <v>0.98499999999999999</v>
      </c>
      <c r="DE88" s="283">
        <v>0.96260000000000001</v>
      </c>
      <c r="DF88" s="283">
        <v>0.99109999999999998</v>
      </c>
      <c r="DG88" s="283">
        <v>8.9438999999999993</v>
      </c>
      <c r="DH88" s="283">
        <v>8.26</v>
      </c>
      <c r="DI88" s="283">
        <v>8.0219000000000005</v>
      </c>
      <c r="DJ88" s="283">
        <v>8.7570999999999994</v>
      </c>
      <c r="DK88" s="283">
        <v>8.5203000000000007</v>
      </c>
      <c r="DL88" s="283">
        <v>8.1439000000000004</v>
      </c>
      <c r="DM88" s="283">
        <v>8.7204999999999995</v>
      </c>
      <c r="DN88" s="283">
        <v>8.2737999999999996</v>
      </c>
      <c r="DO88" s="283">
        <v>8.3299000000000003</v>
      </c>
      <c r="DQ88" s="283">
        <v>8.5950000000000006</v>
      </c>
      <c r="DR88" s="283">
        <v>8.4048999999999996</v>
      </c>
      <c r="DS88" s="283">
        <v>1.0064</v>
      </c>
      <c r="DT88" s="283">
        <v>0.9738</v>
      </c>
      <c r="DU88" s="283">
        <v>0.96819999999999995</v>
      </c>
      <c r="DW88" s="283">
        <v>0.96609999999999996</v>
      </c>
      <c r="DX88" s="283">
        <v>0.99650000000000005</v>
      </c>
      <c r="DY88" s="283">
        <v>8.6692</v>
      </c>
      <c r="DZ88" s="283">
        <v>8.1370000000000005</v>
      </c>
      <c r="EA88" s="283">
        <v>7.9173</v>
      </c>
      <c r="EB88" s="283">
        <v>8.6138999999999992</v>
      </c>
      <c r="EC88" s="283">
        <v>8.3556000000000008</v>
      </c>
      <c r="ED88" s="283">
        <v>8.1770999999999994</v>
      </c>
      <c r="EE88" s="283">
        <v>8.4575999999999993</v>
      </c>
      <c r="EF88" s="283">
        <v>8.0783000000000005</v>
      </c>
      <c r="EG88" s="283">
        <v>8.2234999999999996</v>
      </c>
      <c r="EI88" s="283">
        <v>8.3620000000000001</v>
      </c>
      <c r="EJ88" s="283">
        <v>8.2525999999999993</v>
      </c>
      <c r="EL88" s="283">
        <v>2.0514000000000001</v>
      </c>
      <c r="EM88" s="283">
        <v>0.87270000000000003</v>
      </c>
      <c r="EN88" s="283">
        <v>0.96940000000000004</v>
      </c>
      <c r="EP88" s="283">
        <v>1.5525</v>
      </c>
      <c r="EQ88" s="283">
        <v>0.88329999999999997</v>
      </c>
      <c r="ER88" s="283">
        <v>0.26169999999999999</v>
      </c>
      <c r="ES88" s="283">
        <v>0.1502</v>
      </c>
      <c r="ET88" s="283">
        <v>0.1983</v>
      </c>
      <c r="EU88" s="283">
        <v>0.12759999999999999</v>
      </c>
      <c r="EV88" s="283">
        <v>0.1721</v>
      </c>
      <c r="EW88" s="283">
        <v>0.2046</v>
      </c>
      <c r="EX88" s="283">
        <v>0.18970000000000001</v>
      </c>
      <c r="EY88" s="283">
        <v>0.18410000000000001</v>
      </c>
      <c r="EZ88" s="283">
        <v>0.14430000000000001</v>
      </c>
      <c r="FB88" s="283">
        <v>0.1186</v>
      </c>
      <c r="FC88" s="283">
        <v>0.1633</v>
      </c>
      <c r="FD88" s="283">
        <v>2.3591000000000002</v>
      </c>
      <c r="FE88" s="283">
        <v>0.97829999999999995</v>
      </c>
      <c r="FF88" s="283">
        <v>0.66820000000000002</v>
      </c>
      <c r="FH88" s="283">
        <v>2.4300999999999999</v>
      </c>
      <c r="FI88" s="283">
        <v>1.149</v>
      </c>
      <c r="FJ88" s="283">
        <v>0.28260000000000002</v>
      </c>
      <c r="FK88" s="283">
        <v>0.1661</v>
      </c>
      <c r="FL88" s="283">
        <v>0.14849999999999999</v>
      </c>
      <c r="FM88" s="283">
        <v>0.1198</v>
      </c>
      <c r="FN88" s="283">
        <v>0.16980000000000001</v>
      </c>
      <c r="FO88" s="283">
        <v>0.22220000000000001</v>
      </c>
      <c r="FP88" s="283">
        <v>0.1749</v>
      </c>
      <c r="FQ88" s="283">
        <v>0.21729999999999999</v>
      </c>
      <c r="FR88" s="283">
        <v>0.20039999999999999</v>
      </c>
      <c r="FT88" s="283">
        <v>8.9399999999999993E-2</v>
      </c>
      <c r="FU88" s="283">
        <v>0.1744</v>
      </c>
      <c r="FV88" s="283">
        <v>1.6455</v>
      </c>
      <c r="FW88" s="283">
        <v>1.4866999999999999</v>
      </c>
      <c r="FX88" s="283">
        <v>0.7399</v>
      </c>
      <c r="FZ88" s="283">
        <v>1.8839999999999999</v>
      </c>
      <c r="GA88" s="283">
        <v>1.2839</v>
      </c>
      <c r="GB88" s="283">
        <v>0.24709999999999999</v>
      </c>
      <c r="GC88" s="283">
        <v>0.31940000000000002</v>
      </c>
      <c r="GD88" s="283">
        <v>0.20269999999999999</v>
      </c>
      <c r="GE88" s="283">
        <v>0.1502</v>
      </c>
      <c r="GF88" s="283">
        <v>0.21490000000000001</v>
      </c>
      <c r="GG88" s="283">
        <v>0.27400000000000002</v>
      </c>
      <c r="GH88" s="283">
        <v>0.1099</v>
      </c>
      <c r="GI88" s="283">
        <v>0.20849999999999999</v>
      </c>
      <c r="GJ88" s="283">
        <v>0.2944</v>
      </c>
      <c r="GL88" s="283">
        <v>0.11070000000000001</v>
      </c>
      <c r="GM88" s="283">
        <v>0.2293</v>
      </c>
    </row>
    <row r="89" spans="1:195">
      <c r="A89" s="71">
        <v>45379</v>
      </c>
      <c r="B89" s="283">
        <v>13.0541</v>
      </c>
      <c r="C89" s="283">
        <v>12.8543</v>
      </c>
      <c r="D89" s="283">
        <v>13.0617</v>
      </c>
      <c r="E89" s="283">
        <v>12.8484</v>
      </c>
      <c r="F89" s="283">
        <v>13.0785</v>
      </c>
      <c r="G89" s="283">
        <v>12.983599999999999</v>
      </c>
      <c r="H89" s="283">
        <v>12.9198</v>
      </c>
      <c r="I89" s="283">
        <v>10.7759</v>
      </c>
      <c r="J89" s="283">
        <v>12.991199999999999</v>
      </c>
      <c r="K89" s="283">
        <v>12.9374</v>
      </c>
      <c r="L89" s="283">
        <v>12.9702</v>
      </c>
      <c r="M89" s="283">
        <v>13.1968</v>
      </c>
      <c r="N89" s="283">
        <v>6.2759</v>
      </c>
      <c r="O89" s="283">
        <v>0.69820000000000004</v>
      </c>
      <c r="P89" s="283">
        <v>1.0222</v>
      </c>
      <c r="R89" s="283">
        <v>1.8865000000000001</v>
      </c>
      <c r="S89" s="283">
        <v>1.0250999999999999</v>
      </c>
      <c r="T89" s="283">
        <v>1.2803</v>
      </c>
      <c r="U89" s="283">
        <v>0.1762</v>
      </c>
      <c r="V89" s="283">
        <v>0.2379</v>
      </c>
      <c r="W89" s="283">
        <v>0.20399999999999999</v>
      </c>
      <c r="X89" s="283">
        <v>0.25240000000000001</v>
      </c>
      <c r="Y89" s="283">
        <v>0.23280000000000001</v>
      </c>
      <c r="Z89" s="283">
        <v>0.25380000000000003</v>
      </c>
      <c r="AA89" s="283">
        <v>0.30399999999999999</v>
      </c>
      <c r="AB89" s="283">
        <v>0.1721</v>
      </c>
      <c r="AD89" s="283">
        <v>0.16120000000000001</v>
      </c>
      <c r="AE89" s="283">
        <v>0.1678</v>
      </c>
      <c r="AF89" s="283">
        <v>5.2518000000000002</v>
      </c>
      <c r="AG89" s="283">
        <v>1.0533999999999999</v>
      </c>
      <c r="AH89" s="283">
        <v>0.40450000000000003</v>
      </c>
      <c r="AJ89" s="283">
        <v>1.651</v>
      </c>
      <c r="AK89" s="283">
        <v>1.1325000000000001</v>
      </c>
      <c r="AL89" s="283">
        <v>1.323</v>
      </c>
      <c r="AM89" s="283">
        <v>0.30130000000000001</v>
      </c>
      <c r="AN89" s="283">
        <v>0.1724</v>
      </c>
      <c r="AO89" s="283">
        <v>0.25190000000000001</v>
      </c>
      <c r="AP89" s="283">
        <v>0.28599999999999998</v>
      </c>
      <c r="AQ89" s="283">
        <v>0.42609999999999998</v>
      </c>
      <c r="AR89" s="283">
        <v>0.24940000000000001</v>
      </c>
      <c r="AS89" s="283">
        <v>0.24390000000000001</v>
      </c>
      <c r="AT89" s="283">
        <v>0.31809999999999999</v>
      </c>
      <c r="AV89" s="283">
        <v>0.1477</v>
      </c>
      <c r="AW89" s="283">
        <v>0.28089999999999998</v>
      </c>
      <c r="AX89" s="283">
        <v>7.0904999999999996</v>
      </c>
      <c r="AY89" s="283">
        <v>3.3532999999999999</v>
      </c>
      <c r="AZ89" s="283">
        <v>0.41020000000000001</v>
      </c>
      <c r="BB89" s="283">
        <v>0.75</v>
      </c>
      <c r="BC89" s="283">
        <v>2.4636999999999998</v>
      </c>
      <c r="BD89" s="283">
        <v>1.4437</v>
      </c>
      <c r="BE89" s="283">
        <v>0.62649999999999995</v>
      </c>
      <c r="BF89" s="283">
        <v>0.22289999999999999</v>
      </c>
      <c r="BG89" s="283">
        <v>0.2036</v>
      </c>
      <c r="BH89" s="283">
        <v>0.18679999999999999</v>
      </c>
      <c r="BI89" s="283">
        <v>0.54349999999999998</v>
      </c>
      <c r="BJ89" s="283">
        <v>9.0800000000000006E-2</v>
      </c>
      <c r="BK89" s="283">
        <v>0.1588</v>
      </c>
      <c r="BL89" s="283">
        <v>0.52790000000000004</v>
      </c>
      <c r="BN89" s="283">
        <v>0.2117</v>
      </c>
      <c r="BO89" s="283">
        <v>0.21429999999999999</v>
      </c>
      <c r="BQ89" s="283">
        <v>1.9744999999999999</v>
      </c>
      <c r="BR89" s="283">
        <v>1.1651</v>
      </c>
      <c r="BS89" s="283">
        <v>0.79659999999999997</v>
      </c>
      <c r="BU89" s="283">
        <v>1.8695999999999999</v>
      </c>
      <c r="BV89" s="283">
        <v>1.1273</v>
      </c>
      <c r="BW89" s="283">
        <v>0.52480000000000004</v>
      </c>
      <c r="BX89" s="283">
        <v>0.43390000000000001</v>
      </c>
      <c r="BY89" s="283">
        <v>0.37269999999999998</v>
      </c>
      <c r="BZ89" s="283">
        <v>0.26579999999999998</v>
      </c>
      <c r="CA89" s="283">
        <v>0.37240000000000001</v>
      </c>
      <c r="CB89" s="283">
        <v>0.46789999999999998</v>
      </c>
      <c r="CC89" s="283">
        <v>0.31</v>
      </c>
      <c r="CD89" s="283">
        <v>0.4022</v>
      </c>
      <c r="CE89" s="283">
        <v>0.4274</v>
      </c>
      <c r="CG89" s="283">
        <v>0.21510000000000001</v>
      </c>
      <c r="CH89" s="283">
        <v>0.37919999999999998</v>
      </c>
      <c r="CI89" s="283">
        <v>1.0422</v>
      </c>
      <c r="CJ89" s="283">
        <v>1.0047999999999999</v>
      </c>
      <c r="CK89" s="283">
        <v>1.0396000000000001</v>
      </c>
      <c r="CM89" s="283">
        <v>0.99260000000000004</v>
      </c>
      <c r="CN89" s="283">
        <v>1.0130999999999999</v>
      </c>
      <c r="CO89" s="283">
        <v>8.8364999999999991</v>
      </c>
      <c r="CP89" s="283">
        <v>8.5686999999999998</v>
      </c>
      <c r="CQ89" s="283">
        <v>7.8407</v>
      </c>
      <c r="CR89" s="283">
        <v>8.4791000000000007</v>
      </c>
      <c r="CS89" s="283">
        <v>8.5281000000000002</v>
      </c>
      <c r="CT89" s="283">
        <v>7.5418000000000003</v>
      </c>
      <c r="CU89" s="283">
        <v>8.8698999999999995</v>
      </c>
      <c r="CV89" s="283">
        <v>8.4687999999999999</v>
      </c>
      <c r="CW89" s="283">
        <v>8.4039000000000001</v>
      </c>
      <c r="CY89" s="283">
        <v>8.5317000000000007</v>
      </c>
      <c r="CZ89" s="283">
        <v>8.2955000000000005</v>
      </c>
      <c r="DA89" s="283">
        <v>1.0265</v>
      </c>
      <c r="DB89" s="283">
        <v>0.95789999999999997</v>
      </c>
      <c r="DC89" s="283">
        <v>0.96130000000000004</v>
      </c>
      <c r="DE89" s="283">
        <v>0.95499999999999996</v>
      </c>
      <c r="DF89" s="283">
        <v>0.9919</v>
      </c>
      <c r="DG89" s="283">
        <v>9.1854999999999993</v>
      </c>
      <c r="DH89" s="283">
        <v>8.1804000000000006</v>
      </c>
      <c r="DI89" s="283">
        <v>7.9112999999999998</v>
      </c>
      <c r="DJ89" s="283">
        <v>8.9481000000000002</v>
      </c>
      <c r="DK89" s="283">
        <v>8.5401000000000007</v>
      </c>
      <c r="DL89" s="283">
        <v>8.2301000000000002</v>
      </c>
      <c r="DM89" s="283">
        <v>8.8109000000000002</v>
      </c>
      <c r="DN89" s="283">
        <v>8.1611999999999991</v>
      </c>
      <c r="DO89" s="283">
        <v>8.2984000000000009</v>
      </c>
      <c r="DQ89" s="283">
        <v>8.5458999999999996</v>
      </c>
      <c r="DR89" s="283">
        <v>8.3658999999999999</v>
      </c>
      <c r="DS89" s="283">
        <v>1.0008999999999999</v>
      </c>
      <c r="DT89" s="283">
        <v>0.96789999999999998</v>
      </c>
      <c r="DU89" s="283">
        <v>0.95660000000000001</v>
      </c>
      <c r="DW89" s="283">
        <v>0.96560000000000001</v>
      </c>
      <c r="DX89" s="283">
        <v>0.99780000000000002</v>
      </c>
      <c r="DY89" s="283">
        <v>8.5867000000000004</v>
      </c>
      <c r="DZ89" s="283">
        <v>7.9592000000000001</v>
      </c>
      <c r="EA89" s="283">
        <v>7.7331000000000003</v>
      </c>
      <c r="EB89" s="283">
        <v>8.5786999999999995</v>
      </c>
      <c r="EC89" s="283">
        <v>8.2231000000000005</v>
      </c>
      <c r="ED89" s="283">
        <v>8.0836000000000006</v>
      </c>
      <c r="EE89" s="283">
        <v>8.3427000000000007</v>
      </c>
      <c r="EF89" s="283">
        <v>7.9100999999999999</v>
      </c>
      <c r="EG89" s="283">
        <v>8.0695999999999994</v>
      </c>
      <c r="EI89" s="283">
        <v>8.1920999999999999</v>
      </c>
      <c r="EJ89" s="283">
        <v>8.0870999999999995</v>
      </c>
      <c r="EL89" s="283">
        <v>2.1153</v>
      </c>
      <c r="EM89" s="283">
        <v>0.87819999999999998</v>
      </c>
      <c r="EN89" s="283">
        <v>0.97150000000000003</v>
      </c>
      <c r="EP89" s="283">
        <v>1.5749</v>
      </c>
      <c r="EQ89" s="283">
        <v>0.88570000000000004</v>
      </c>
      <c r="ER89" s="283">
        <v>0.26440000000000002</v>
      </c>
      <c r="ES89" s="283">
        <v>0.14910000000000001</v>
      </c>
      <c r="ET89" s="283">
        <v>0.1963</v>
      </c>
      <c r="EU89" s="283">
        <v>0.125</v>
      </c>
      <c r="EV89" s="283">
        <v>0.16980000000000001</v>
      </c>
      <c r="EW89" s="283">
        <v>0.2021</v>
      </c>
      <c r="EX89" s="283">
        <v>0.18740000000000001</v>
      </c>
      <c r="EY89" s="283">
        <v>0.1835</v>
      </c>
      <c r="EZ89" s="283">
        <v>0.1421</v>
      </c>
      <c r="FB89" s="283">
        <v>0.11650000000000001</v>
      </c>
      <c r="FC89" s="283">
        <v>0.16039999999999999</v>
      </c>
      <c r="FD89" s="283">
        <v>2.3961999999999999</v>
      </c>
      <c r="FE89" s="283">
        <v>0.98150000000000004</v>
      </c>
      <c r="FF89" s="283">
        <v>0.66669999999999996</v>
      </c>
      <c r="FH89" s="283">
        <v>2.4302000000000001</v>
      </c>
      <c r="FI89" s="283">
        <v>1.1514</v>
      </c>
      <c r="FJ89" s="283">
        <v>0.28489999999999999</v>
      </c>
      <c r="FK89" s="283">
        <v>0.1658</v>
      </c>
      <c r="FL89" s="283">
        <v>0.14779999999999999</v>
      </c>
      <c r="FM89" s="283">
        <v>0.11890000000000001</v>
      </c>
      <c r="FN89" s="283">
        <v>0.16889999999999999</v>
      </c>
      <c r="FO89" s="283">
        <v>0.22170000000000001</v>
      </c>
      <c r="FP89" s="283">
        <v>0.17399999999999999</v>
      </c>
      <c r="FQ89" s="283">
        <v>0.21729999999999999</v>
      </c>
      <c r="FR89" s="283">
        <v>0.19980000000000001</v>
      </c>
      <c r="FT89" s="283">
        <v>8.9399999999999993E-2</v>
      </c>
      <c r="FU89" s="283">
        <v>0.17349999999999999</v>
      </c>
      <c r="FV89" s="283">
        <v>1.6347</v>
      </c>
      <c r="FW89" s="283">
        <v>1.4891000000000001</v>
      </c>
      <c r="FX89" s="283">
        <v>0.73760000000000003</v>
      </c>
      <c r="FZ89" s="283">
        <v>1.8779999999999999</v>
      </c>
      <c r="GA89" s="283">
        <v>1.284</v>
      </c>
      <c r="GB89" s="283">
        <v>0.24540000000000001</v>
      </c>
      <c r="GC89" s="283">
        <v>0.31890000000000002</v>
      </c>
      <c r="GD89" s="283">
        <v>0.2021</v>
      </c>
      <c r="GE89" s="283">
        <v>0.15010000000000001</v>
      </c>
      <c r="GF89" s="283">
        <v>0.21410000000000001</v>
      </c>
      <c r="GG89" s="283">
        <v>0.27400000000000002</v>
      </c>
      <c r="GH89" s="283">
        <v>0.11</v>
      </c>
      <c r="GI89" s="283">
        <v>0.2079</v>
      </c>
      <c r="GJ89" s="283">
        <v>0.29459999999999997</v>
      </c>
      <c r="GL89" s="283">
        <v>0.11070000000000001</v>
      </c>
      <c r="GM89" s="283">
        <v>0.22939999999999999</v>
      </c>
    </row>
    <row r="90" spans="1:195">
      <c r="A90" s="71">
        <v>45380</v>
      </c>
      <c r="B90" s="283">
        <v>13.090199999999999</v>
      </c>
      <c r="C90" s="283">
        <v>12.894600000000001</v>
      </c>
      <c r="D90" s="283">
        <v>13.0885</v>
      </c>
      <c r="E90" s="283">
        <v>12.8879</v>
      </c>
      <c r="F90" s="283">
        <v>13.1129</v>
      </c>
      <c r="G90" s="283">
        <v>12.965999999999999</v>
      </c>
      <c r="H90" s="283">
        <v>13.008800000000001</v>
      </c>
      <c r="I90" s="283">
        <v>10.8078</v>
      </c>
      <c r="J90" s="283">
        <v>13.023899999999999</v>
      </c>
      <c r="L90" s="283">
        <v>12.9534</v>
      </c>
      <c r="M90" s="283">
        <v>13.201000000000001</v>
      </c>
      <c r="N90" s="283">
        <v>6.37</v>
      </c>
      <c r="O90" s="283">
        <v>0.66639999999999999</v>
      </c>
      <c r="P90" s="283">
        <v>0.99739999999999995</v>
      </c>
      <c r="R90" s="283">
        <v>1.8771</v>
      </c>
      <c r="S90" s="283">
        <v>1.046</v>
      </c>
      <c r="T90" s="283">
        <v>1.325</v>
      </c>
      <c r="U90" s="283">
        <v>0.17050000000000001</v>
      </c>
      <c r="V90" s="283">
        <v>0.23849999999999999</v>
      </c>
      <c r="W90" s="283">
        <v>0.20799999999999999</v>
      </c>
      <c r="X90" s="283">
        <v>0.25580000000000003</v>
      </c>
      <c r="Y90" s="283">
        <v>0.23910000000000001</v>
      </c>
      <c r="Z90" s="283">
        <v>0.26029999999999998</v>
      </c>
      <c r="AA90" s="283">
        <v>0.30520000000000003</v>
      </c>
      <c r="AB90" s="283">
        <v>0.17549999999999999</v>
      </c>
      <c r="AD90" s="283">
        <v>0.16259999999999999</v>
      </c>
      <c r="AE90" s="283">
        <v>0.1678</v>
      </c>
      <c r="AF90" s="283">
        <v>5.3110999999999997</v>
      </c>
      <c r="AG90" s="283">
        <v>1.0256000000000001</v>
      </c>
      <c r="AH90" s="283">
        <v>0.40379999999999999</v>
      </c>
      <c r="AJ90" s="283">
        <v>1.6526000000000001</v>
      </c>
      <c r="AK90" s="283">
        <v>1.1283000000000001</v>
      </c>
      <c r="AL90" s="283">
        <v>1.3436999999999999</v>
      </c>
      <c r="AM90" s="283">
        <v>0.29520000000000002</v>
      </c>
      <c r="AN90" s="283">
        <v>0.1736</v>
      </c>
      <c r="AO90" s="283">
        <v>0.253</v>
      </c>
      <c r="AP90" s="283">
        <v>0.28789999999999999</v>
      </c>
      <c r="AQ90" s="283">
        <v>0.4299</v>
      </c>
      <c r="AR90" s="283">
        <v>0.25280000000000002</v>
      </c>
      <c r="AS90" s="283">
        <v>0.24629999999999999</v>
      </c>
      <c r="AT90" s="283">
        <v>0.318</v>
      </c>
      <c r="AV90" s="283">
        <v>0.14899999999999999</v>
      </c>
      <c r="AW90" s="283">
        <v>0.28179999999999999</v>
      </c>
      <c r="AX90" s="283">
        <v>7.0734000000000004</v>
      </c>
      <c r="AY90" s="283">
        <v>3.3500999999999999</v>
      </c>
      <c r="AZ90" s="283">
        <v>0.40789999999999998</v>
      </c>
      <c r="BB90" s="283">
        <v>0.753</v>
      </c>
      <c r="BC90" s="283">
        <v>2.4685999999999999</v>
      </c>
      <c r="BD90" s="283">
        <v>1.4494</v>
      </c>
      <c r="BE90" s="283">
        <v>0.62919999999999998</v>
      </c>
      <c r="BF90" s="283">
        <v>0.22209999999999999</v>
      </c>
      <c r="BG90" s="283">
        <v>0.2049</v>
      </c>
      <c r="BH90" s="283">
        <v>0.18779999999999999</v>
      </c>
      <c r="BI90" s="283">
        <v>0.54459999999999997</v>
      </c>
      <c r="BJ90" s="283">
        <v>9.11E-2</v>
      </c>
      <c r="BK90" s="283">
        <v>0.1598</v>
      </c>
      <c r="BL90" s="283">
        <v>0.53129999999999999</v>
      </c>
      <c r="BN90" s="283">
        <v>0.2122</v>
      </c>
      <c r="BO90" s="283">
        <v>0.2152</v>
      </c>
      <c r="BQ90" s="283">
        <v>2.0329000000000002</v>
      </c>
      <c r="BR90" s="283">
        <v>1.1692</v>
      </c>
      <c r="BS90" s="283">
        <v>0.79979999999999996</v>
      </c>
      <c r="BU90" s="283">
        <v>1.8834</v>
      </c>
      <c r="BV90" s="283">
        <v>1.1357999999999999</v>
      </c>
      <c r="BW90" s="283">
        <v>0.53369999999999995</v>
      </c>
      <c r="BX90" s="283">
        <v>0.43159999999999998</v>
      </c>
      <c r="BY90" s="283">
        <v>0.37080000000000002</v>
      </c>
      <c r="BZ90" s="283">
        <v>0.26250000000000001</v>
      </c>
      <c r="CA90" s="283">
        <v>0.36909999999999998</v>
      </c>
      <c r="CB90" s="283">
        <v>0.4637</v>
      </c>
      <c r="CC90" s="283">
        <v>0.30690000000000001</v>
      </c>
      <c r="CD90" s="283">
        <v>0.4012</v>
      </c>
      <c r="CE90" s="283">
        <v>0.42549999999999999</v>
      </c>
      <c r="CG90" s="283">
        <v>0.21299999999999999</v>
      </c>
      <c r="CH90" s="283">
        <v>0.37459999999999999</v>
      </c>
      <c r="CI90" s="283">
        <v>1.0522</v>
      </c>
      <c r="CJ90" s="283">
        <v>0.97950000000000004</v>
      </c>
      <c r="CK90" s="283">
        <v>0.93989999999999996</v>
      </c>
      <c r="CM90" s="283">
        <v>0.92659999999999998</v>
      </c>
      <c r="CN90" s="283">
        <v>1.0862000000000001</v>
      </c>
      <c r="CO90" s="283">
        <v>10.6713</v>
      </c>
      <c r="CP90" s="283">
        <v>9.3928999999999991</v>
      </c>
      <c r="CQ90" s="283">
        <v>8.5640000000000001</v>
      </c>
      <c r="CR90" s="283">
        <v>10.1416</v>
      </c>
      <c r="CS90" s="283">
        <v>9.5891999999999999</v>
      </c>
      <c r="CT90" s="283">
        <v>9.1113</v>
      </c>
      <c r="CU90" s="283">
        <v>9.9748999999999999</v>
      </c>
      <c r="CV90" s="283">
        <v>8.9605999999999995</v>
      </c>
      <c r="CW90" s="283">
        <v>9.6902000000000008</v>
      </c>
      <c r="CY90" s="283">
        <v>9.6708999999999996</v>
      </c>
      <c r="CZ90" s="283">
        <v>8.9215</v>
      </c>
      <c r="DA90" s="283">
        <v>1.0347999999999999</v>
      </c>
      <c r="DB90" s="283">
        <v>0.95950000000000002</v>
      </c>
      <c r="DC90" s="283">
        <v>0.94579999999999997</v>
      </c>
      <c r="DE90" s="283">
        <v>0.94440000000000002</v>
      </c>
      <c r="DF90" s="283">
        <v>0.99209999999999998</v>
      </c>
      <c r="DG90" s="283">
        <v>9.7192000000000007</v>
      </c>
      <c r="DH90" s="283">
        <v>8.4757999999999996</v>
      </c>
      <c r="DI90" s="283">
        <v>8.1606000000000005</v>
      </c>
      <c r="DJ90" s="283">
        <v>9.3926999999999996</v>
      </c>
      <c r="DK90" s="283">
        <v>8.8335000000000008</v>
      </c>
      <c r="DL90" s="283">
        <v>8.6286000000000005</v>
      </c>
      <c r="DM90" s="283">
        <v>9.2047000000000008</v>
      </c>
      <c r="DN90" s="283">
        <v>8.4321999999999999</v>
      </c>
      <c r="DO90" s="283">
        <v>8.5734999999999992</v>
      </c>
      <c r="DQ90" s="283">
        <v>8.9289000000000005</v>
      </c>
      <c r="DR90" s="283">
        <v>8.6418999999999997</v>
      </c>
      <c r="DS90" s="283">
        <v>1.0044999999999999</v>
      </c>
      <c r="DT90" s="283">
        <v>0.96689999999999998</v>
      </c>
      <c r="DU90" s="283">
        <v>0.95040000000000002</v>
      </c>
      <c r="DW90" s="283">
        <v>0.96419999999999995</v>
      </c>
      <c r="DX90" s="283">
        <v>0.99670000000000003</v>
      </c>
      <c r="DY90" s="283">
        <v>8.7608999999999995</v>
      </c>
      <c r="DZ90" s="283">
        <v>8.0991999999999997</v>
      </c>
      <c r="EA90" s="283">
        <v>7.8076999999999996</v>
      </c>
      <c r="EB90" s="283">
        <v>8.7218999999999998</v>
      </c>
      <c r="EC90" s="283">
        <v>8.3767999999999994</v>
      </c>
      <c r="ED90" s="283">
        <v>8.2151999999999994</v>
      </c>
      <c r="EE90" s="283">
        <v>8.5063999999999993</v>
      </c>
      <c r="EF90" s="283">
        <v>8.0566999999999993</v>
      </c>
      <c r="EG90" s="283">
        <v>8.1982999999999997</v>
      </c>
      <c r="EI90" s="283">
        <v>8.3559999999999999</v>
      </c>
      <c r="EJ90" s="283">
        <v>8.2256999999999998</v>
      </c>
      <c r="EL90" s="283">
        <v>2.2227999999999999</v>
      </c>
      <c r="EM90" s="283">
        <v>0.88800000000000001</v>
      </c>
      <c r="EN90" s="283">
        <v>0.98160000000000003</v>
      </c>
      <c r="EP90" s="283">
        <v>1.6013999999999999</v>
      </c>
      <c r="EQ90" s="283">
        <v>0.90900000000000003</v>
      </c>
      <c r="ER90" s="283">
        <v>0.27300000000000002</v>
      </c>
      <c r="ES90" s="283">
        <v>0.14760000000000001</v>
      </c>
      <c r="ET90" s="283">
        <v>0.1946</v>
      </c>
      <c r="EU90" s="283">
        <v>0.12280000000000001</v>
      </c>
      <c r="EV90" s="283">
        <v>0.16619999999999999</v>
      </c>
      <c r="EW90" s="283">
        <v>0.1983</v>
      </c>
      <c r="EX90" s="283">
        <v>0.18429999999999999</v>
      </c>
      <c r="EY90" s="283">
        <v>0.1825</v>
      </c>
      <c r="EZ90" s="283">
        <v>0.14169999999999999</v>
      </c>
      <c r="FB90" s="283">
        <v>0.114</v>
      </c>
      <c r="FC90" s="283">
        <v>0.15579999999999999</v>
      </c>
      <c r="FD90" s="283">
        <v>2.4466999999999999</v>
      </c>
      <c r="FE90" s="283">
        <v>0.98260000000000003</v>
      </c>
      <c r="FF90" s="283">
        <v>0.67010000000000003</v>
      </c>
      <c r="FH90" s="283">
        <v>2.4335</v>
      </c>
      <c r="FI90" s="283">
        <v>1.1480999999999999</v>
      </c>
      <c r="FJ90" s="283">
        <v>0.28660000000000002</v>
      </c>
      <c r="FK90" s="283">
        <v>0.16500000000000001</v>
      </c>
      <c r="FL90" s="283">
        <v>0.1477</v>
      </c>
      <c r="FM90" s="283">
        <v>0.1171</v>
      </c>
      <c r="FN90" s="283">
        <v>0.16789999999999999</v>
      </c>
      <c r="FO90" s="283">
        <v>0.22040000000000001</v>
      </c>
      <c r="FP90" s="283">
        <v>0.1736</v>
      </c>
      <c r="FQ90" s="283">
        <v>0.21709999999999999</v>
      </c>
      <c r="FR90" s="283">
        <v>0.19819999999999999</v>
      </c>
      <c r="FT90" s="283">
        <v>8.9200000000000002E-2</v>
      </c>
      <c r="FU90" s="283">
        <v>0.1726</v>
      </c>
      <c r="FV90" s="283">
        <v>1.6597</v>
      </c>
      <c r="FW90" s="283">
        <v>1.4850000000000001</v>
      </c>
      <c r="FX90" s="283">
        <v>0.73760000000000003</v>
      </c>
      <c r="FZ90" s="283">
        <v>1.8782000000000001</v>
      </c>
      <c r="GA90" s="283">
        <v>1.2842</v>
      </c>
      <c r="GB90" s="283">
        <v>0.2475</v>
      </c>
      <c r="GC90" s="283">
        <v>0.31790000000000002</v>
      </c>
      <c r="GD90" s="283">
        <v>0.2014</v>
      </c>
      <c r="GE90" s="283">
        <v>0.14910000000000001</v>
      </c>
      <c r="GF90" s="283">
        <v>0.21410000000000001</v>
      </c>
      <c r="GG90" s="283">
        <v>0.27300000000000002</v>
      </c>
      <c r="GH90" s="283">
        <v>0.10929999999999999</v>
      </c>
      <c r="GI90" s="283">
        <v>0.20780000000000001</v>
      </c>
      <c r="GJ90" s="283">
        <v>0.29360000000000003</v>
      </c>
      <c r="GL90" s="283">
        <v>0.1106</v>
      </c>
      <c r="GM90" s="283">
        <v>0.2286</v>
      </c>
    </row>
    <row r="91" spans="1:195">
      <c r="A91" s="71">
        <v>45381</v>
      </c>
      <c r="B91" s="283">
        <v>13.098599999999999</v>
      </c>
      <c r="C91" s="283">
        <v>12.903</v>
      </c>
      <c r="D91" s="283">
        <v>13.1104</v>
      </c>
      <c r="E91" s="283">
        <v>12.8963</v>
      </c>
      <c r="F91" s="283">
        <v>13.1213</v>
      </c>
      <c r="G91" s="283">
        <v>13.0541</v>
      </c>
      <c r="H91" s="283">
        <v>13.000400000000001</v>
      </c>
      <c r="I91" s="283">
        <v>10.7423</v>
      </c>
      <c r="J91" s="283">
        <v>13.033099999999999</v>
      </c>
      <c r="L91" s="283">
        <v>13.0021</v>
      </c>
      <c r="M91" s="283">
        <v>13.2254</v>
      </c>
      <c r="N91" s="283">
        <v>6.3268000000000004</v>
      </c>
      <c r="O91" s="283">
        <v>0.6673</v>
      </c>
      <c r="P91" s="283">
        <v>1.0121</v>
      </c>
      <c r="R91" s="283">
        <v>1.8946000000000001</v>
      </c>
      <c r="S91" s="283">
        <v>1.0449999999999999</v>
      </c>
      <c r="T91" s="283">
        <v>1.2967</v>
      </c>
      <c r="U91" s="283">
        <v>0.16930000000000001</v>
      </c>
      <c r="V91" s="283">
        <v>0.2384</v>
      </c>
      <c r="W91" s="283">
        <v>0.20499999999999999</v>
      </c>
      <c r="X91" s="283">
        <v>0.25369999999999998</v>
      </c>
      <c r="Y91" s="283">
        <v>0.23549999999999999</v>
      </c>
      <c r="Z91" s="283">
        <v>0.25679999999999997</v>
      </c>
      <c r="AA91" s="283">
        <v>0.30349999999999999</v>
      </c>
      <c r="AB91" s="283">
        <v>0.1739</v>
      </c>
      <c r="AD91" s="283">
        <v>0.16020000000000001</v>
      </c>
      <c r="AE91" s="283">
        <v>0.16639999999999999</v>
      </c>
      <c r="AF91" s="283">
        <v>5.2933000000000003</v>
      </c>
      <c r="AG91" s="283">
        <v>1.0329999999999999</v>
      </c>
      <c r="AH91" s="283">
        <v>0.40689999999999998</v>
      </c>
      <c r="AJ91" s="283">
        <v>1.6609</v>
      </c>
      <c r="AK91" s="283">
        <v>1.1231</v>
      </c>
      <c r="AL91" s="283">
        <v>1.3474999999999999</v>
      </c>
      <c r="AM91" s="283">
        <v>0.30120000000000002</v>
      </c>
      <c r="AN91" s="283">
        <v>0.1767</v>
      </c>
      <c r="AO91" s="283">
        <v>0.25459999999999999</v>
      </c>
      <c r="AP91" s="283">
        <v>0.29160000000000003</v>
      </c>
      <c r="AQ91" s="283">
        <v>0.43430000000000002</v>
      </c>
      <c r="AR91" s="283">
        <v>0.25540000000000002</v>
      </c>
      <c r="AS91" s="283">
        <v>0.25040000000000001</v>
      </c>
      <c r="AT91" s="283">
        <v>0.32129999999999997</v>
      </c>
      <c r="AV91" s="283">
        <v>0.15079999999999999</v>
      </c>
      <c r="AW91" s="283">
        <v>0.28610000000000002</v>
      </c>
      <c r="AX91" s="283">
        <v>7.0279999999999996</v>
      </c>
      <c r="AY91" s="283">
        <v>3.3439999999999999</v>
      </c>
      <c r="AZ91" s="283">
        <v>0.40770000000000001</v>
      </c>
      <c r="BB91" s="283">
        <v>0.75060000000000004</v>
      </c>
      <c r="BC91" s="283">
        <v>2.4643999999999999</v>
      </c>
      <c r="BD91" s="283">
        <v>1.4668000000000001</v>
      </c>
      <c r="BE91" s="283">
        <v>0.63870000000000005</v>
      </c>
      <c r="BF91" s="283">
        <v>0.22559999999999999</v>
      </c>
      <c r="BG91" s="283">
        <v>0.2087</v>
      </c>
      <c r="BH91" s="283">
        <v>0.191</v>
      </c>
      <c r="BI91" s="283">
        <v>0.55330000000000001</v>
      </c>
      <c r="BJ91" s="283">
        <v>9.2499999999999999E-2</v>
      </c>
      <c r="BK91" s="283">
        <v>0.16189999999999999</v>
      </c>
      <c r="BL91" s="283">
        <v>0.53969999999999996</v>
      </c>
      <c r="BN91" s="283">
        <v>0.2157</v>
      </c>
      <c r="BO91" s="283">
        <v>0.219</v>
      </c>
      <c r="BQ91" s="283">
        <v>2.0484</v>
      </c>
      <c r="BR91" s="283">
        <v>1.1758999999999999</v>
      </c>
      <c r="BS91" s="283">
        <v>0.80269999999999997</v>
      </c>
      <c r="BU91" s="283">
        <v>1.8791</v>
      </c>
      <c r="BV91" s="283">
        <v>1.1408</v>
      </c>
      <c r="BW91" s="283">
        <v>0.53620000000000001</v>
      </c>
      <c r="BX91" s="283">
        <v>0.4325</v>
      </c>
      <c r="BY91" s="283">
        <v>0.3715</v>
      </c>
      <c r="BZ91" s="283">
        <v>0.26179999999999998</v>
      </c>
      <c r="CA91" s="283">
        <v>0.36780000000000002</v>
      </c>
      <c r="CB91" s="283">
        <v>0.46279999999999999</v>
      </c>
      <c r="CC91" s="283">
        <v>0.30549999999999999</v>
      </c>
      <c r="CD91" s="283">
        <v>0.40079999999999999</v>
      </c>
      <c r="CE91" s="283">
        <v>0.42580000000000001</v>
      </c>
      <c r="CG91" s="283">
        <v>0.21329999999999999</v>
      </c>
      <c r="CH91" s="283">
        <v>0.37330000000000002</v>
      </c>
      <c r="CI91" s="283">
        <v>1.0123</v>
      </c>
      <c r="CJ91" s="283">
        <v>0.98860000000000003</v>
      </c>
      <c r="CK91" s="283">
        <v>0.98499999999999999</v>
      </c>
      <c r="CM91" s="283">
        <v>0.97219999999999995</v>
      </c>
      <c r="CN91" s="283">
        <v>1.0346</v>
      </c>
      <c r="CO91" s="283">
        <v>10.071199999999999</v>
      </c>
      <c r="CP91" s="283">
        <v>9.5305</v>
      </c>
      <c r="CQ91" s="283">
        <v>8.9621999999999993</v>
      </c>
      <c r="CR91" s="283">
        <v>9.9488000000000003</v>
      </c>
      <c r="CS91" s="283">
        <v>9.6399000000000008</v>
      </c>
      <c r="CT91" s="283">
        <v>9.0982000000000003</v>
      </c>
      <c r="CU91" s="283">
        <v>10.016</v>
      </c>
      <c r="CV91" s="283">
        <v>9.3646999999999991</v>
      </c>
      <c r="CW91" s="283">
        <v>9.5962999999999994</v>
      </c>
      <c r="CY91" s="283">
        <v>9.6319999999999997</v>
      </c>
      <c r="CZ91" s="283">
        <v>9.2754999999999992</v>
      </c>
      <c r="DA91" s="283">
        <v>1.0143</v>
      </c>
      <c r="DB91" s="283">
        <v>0.95920000000000005</v>
      </c>
      <c r="DC91" s="283">
        <v>0.96220000000000006</v>
      </c>
      <c r="DE91" s="283">
        <v>0.95420000000000005</v>
      </c>
      <c r="DF91" s="283">
        <v>0.99239999999999995</v>
      </c>
      <c r="DG91" s="283">
        <v>9.8958999999999993</v>
      </c>
      <c r="DH91" s="283">
        <v>8.9507999999999992</v>
      </c>
      <c r="DI91" s="283">
        <v>8.6895000000000007</v>
      </c>
      <c r="DJ91" s="283">
        <v>9.7568000000000001</v>
      </c>
      <c r="DK91" s="283">
        <v>9.3317999999999994</v>
      </c>
      <c r="DL91" s="283">
        <v>9.0306999999999995</v>
      </c>
      <c r="DM91" s="283">
        <v>9.6135000000000002</v>
      </c>
      <c r="DN91" s="283">
        <v>8.9585000000000008</v>
      </c>
      <c r="DO91" s="283">
        <v>9.0686</v>
      </c>
      <c r="DQ91" s="283">
        <v>9.3885000000000005</v>
      </c>
      <c r="DR91" s="283">
        <v>9.1376000000000008</v>
      </c>
      <c r="DS91" s="283">
        <v>1.0022</v>
      </c>
      <c r="DT91" s="283">
        <v>0.96279999999999999</v>
      </c>
      <c r="DU91" s="283">
        <v>0.95099999999999996</v>
      </c>
      <c r="DW91" s="283">
        <v>0.96360000000000001</v>
      </c>
      <c r="DX91" s="283">
        <v>0.99439999999999995</v>
      </c>
      <c r="DY91" s="283">
        <v>9.2609999999999992</v>
      </c>
      <c r="DZ91" s="283">
        <v>8.5649999999999995</v>
      </c>
      <c r="EA91" s="283">
        <v>8.2335999999999991</v>
      </c>
      <c r="EB91" s="283">
        <v>9.2401999999999997</v>
      </c>
      <c r="EC91" s="283">
        <v>8.8958999999999993</v>
      </c>
      <c r="ED91" s="283">
        <v>8.6576000000000004</v>
      </c>
      <c r="EE91" s="283">
        <v>9.0198999999999998</v>
      </c>
      <c r="EF91" s="283">
        <v>8.5792999999999999</v>
      </c>
      <c r="EG91" s="283">
        <v>8.6527999999999992</v>
      </c>
      <c r="EI91" s="283">
        <v>8.9032</v>
      </c>
      <c r="EJ91" s="283">
        <v>8.7015999999999991</v>
      </c>
      <c r="EL91" s="283">
        <v>2.2107999999999999</v>
      </c>
      <c r="EM91" s="283">
        <v>0.89300000000000002</v>
      </c>
      <c r="EN91" s="283">
        <v>0.99009999999999998</v>
      </c>
      <c r="EP91" s="283">
        <v>1.6016999999999999</v>
      </c>
      <c r="EQ91" s="283">
        <v>0.91739999999999999</v>
      </c>
      <c r="ER91" s="283">
        <v>0.26900000000000002</v>
      </c>
      <c r="ES91" s="283">
        <v>0.1469</v>
      </c>
      <c r="ET91" s="283">
        <v>0.1943</v>
      </c>
      <c r="EU91" s="283">
        <v>0.1217</v>
      </c>
      <c r="EV91" s="283">
        <v>0.16450000000000001</v>
      </c>
      <c r="EW91" s="283">
        <v>0.19620000000000001</v>
      </c>
      <c r="EX91" s="283">
        <v>0.18229999999999999</v>
      </c>
      <c r="EY91" s="283">
        <v>0.18190000000000001</v>
      </c>
      <c r="EZ91" s="283">
        <v>0.14030000000000001</v>
      </c>
      <c r="FB91" s="283">
        <v>0.11360000000000001</v>
      </c>
      <c r="FC91" s="283">
        <v>0.153</v>
      </c>
      <c r="FD91" s="283">
        <v>2.4807999999999999</v>
      </c>
      <c r="FE91" s="283">
        <v>0.98570000000000002</v>
      </c>
      <c r="FF91" s="283">
        <v>0.6744</v>
      </c>
      <c r="FH91" s="283">
        <v>2.4255</v>
      </c>
      <c r="FI91" s="283">
        <v>1.1488</v>
      </c>
      <c r="FJ91" s="283">
        <v>0.28999999999999998</v>
      </c>
      <c r="FK91" s="283">
        <v>0.1658</v>
      </c>
      <c r="FL91" s="283">
        <v>0.14879999999999999</v>
      </c>
      <c r="FM91" s="283">
        <v>0.1169</v>
      </c>
      <c r="FN91" s="283">
        <v>0.16819999999999999</v>
      </c>
      <c r="FO91" s="283">
        <v>0.22070000000000001</v>
      </c>
      <c r="FP91" s="283">
        <v>0.17399999999999999</v>
      </c>
      <c r="FQ91" s="283">
        <v>0.2175</v>
      </c>
      <c r="FR91" s="283">
        <v>0.1986</v>
      </c>
      <c r="FT91" s="283">
        <v>8.9700000000000002E-2</v>
      </c>
      <c r="FU91" s="283">
        <v>0.1729</v>
      </c>
      <c r="FV91" s="283">
        <v>1.6904999999999999</v>
      </c>
      <c r="FW91" s="283">
        <v>1.4934000000000001</v>
      </c>
      <c r="FX91" s="283">
        <v>0.73729999999999996</v>
      </c>
      <c r="FZ91" s="283">
        <v>1.8687</v>
      </c>
      <c r="GA91" s="283">
        <v>1.2857000000000001</v>
      </c>
      <c r="GB91" s="283">
        <v>0.25259999999999999</v>
      </c>
      <c r="GC91" s="283">
        <v>0.31919999999999998</v>
      </c>
      <c r="GD91" s="283">
        <v>0.20180000000000001</v>
      </c>
      <c r="GE91" s="283">
        <v>0.14940000000000001</v>
      </c>
      <c r="GF91" s="283">
        <v>0.21379999999999999</v>
      </c>
      <c r="GG91" s="283">
        <v>0.2737</v>
      </c>
      <c r="GH91" s="283">
        <v>0.1091</v>
      </c>
      <c r="GI91" s="283">
        <v>0.20760000000000001</v>
      </c>
      <c r="GJ91" s="283">
        <v>0.29499999999999998</v>
      </c>
      <c r="GL91" s="283">
        <v>0.1111</v>
      </c>
      <c r="GM91" s="283">
        <v>0.22950000000000001</v>
      </c>
    </row>
    <row r="92" spans="1:195">
      <c r="A92" s="71">
        <v>45382</v>
      </c>
      <c r="B92" s="283">
        <v>13.058299999999999</v>
      </c>
      <c r="C92" s="283">
        <v>12.886200000000001</v>
      </c>
      <c r="D92" s="283">
        <v>13.0449</v>
      </c>
      <c r="E92" s="283">
        <v>12.861000000000001</v>
      </c>
      <c r="F92" s="283">
        <v>13.100300000000001</v>
      </c>
      <c r="G92" s="283">
        <v>12.967700000000001</v>
      </c>
      <c r="H92" s="283">
        <v>12.9786</v>
      </c>
      <c r="I92" s="283">
        <v>10.755699999999999</v>
      </c>
      <c r="J92" s="283">
        <v>12.998699999999999</v>
      </c>
      <c r="L92" s="283">
        <v>12.967700000000001</v>
      </c>
      <c r="M92" s="283">
        <v>13.189299999999999</v>
      </c>
      <c r="N92" s="283">
        <v>6.3377999999999997</v>
      </c>
      <c r="O92" s="283">
        <v>0.64680000000000004</v>
      </c>
      <c r="P92" s="283">
        <v>1.0102</v>
      </c>
      <c r="R92" s="283">
        <v>1.8905000000000001</v>
      </c>
      <c r="S92" s="283">
        <v>1.0627</v>
      </c>
      <c r="T92" s="283">
        <v>1.3019000000000001</v>
      </c>
      <c r="U92" s="283">
        <v>0.1641</v>
      </c>
      <c r="V92" s="283">
        <v>0.2361</v>
      </c>
      <c r="W92" s="283">
        <v>0.2054</v>
      </c>
      <c r="X92" s="283">
        <v>0.25369999999999998</v>
      </c>
      <c r="Y92" s="283">
        <v>0.23369999999999999</v>
      </c>
      <c r="Z92" s="283">
        <v>0.25719999999999998</v>
      </c>
      <c r="AA92" s="283">
        <v>0.30170000000000002</v>
      </c>
      <c r="AB92" s="283">
        <v>0.17460000000000001</v>
      </c>
      <c r="AD92" s="283">
        <v>0.15959999999999999</v>
      </c>
      <c r="AE92" s="283">
        <v>0.1643</v>
      </c>
      <c r="AF92" s="283">
        <v>5.3589000000000002</v>
      </c>
      <c r="AG92" s="283">
        <v>1.0133000000000001</v>
      </c>
      <c r="AH92" s="283">
        <v>0.40600000000000003</v>
      </c>
      <c r="AJ92" s="283">
        <v>1.6645000000000001</v>
      </c>
      <c r="AK92" s="283">
        <v>1.1193</v>
      </c>
      <c r="AL92" s="283">
        <v>1.369</v>
      </c>
      <c r="AM92" s="283">
        <v>0.29759999999999998</v>
      </c>
      <c r="AN92" s="283">
        <v>0.17780000000000001</v>
      </c>
      <c r="AO92" s="283">
        <v>0.2555</v>
      </c>
      <c r="AP92" s="283">
        <v>0.29370000000000002</v>
      </c>
      <c r="AQ92" s="283">
        <v>0.43790000000000001</v>
      </c>
      <c r="AR92" s="283">
        <v>0.25800000000000001</v>
      </c>
      <c r="AS92" s="283">
        <v>0.25309999999999999</v>
      </c>
      <c r="AT92" s="283">
        <v>0.3221</v>
      </c>
      <c r="AV92" s="283">
        <v>0.15210000000000001</v>
      </c>
      <c r="AW92" s="283">
        <v>0.2878</v>
      </c>
      <c r="AX92" s="283">
        <v>7.0019999999999998</v>
      </c>
      <c r="AY92" s="283">
        <v>3.3490000000000002</v>
      </c>
      <c r="AZ92" s="283">
        <v>0.40579999999999999</v>
      </c>
      <c r="BB92" s="283">
        <v>0.75319999999999998</v>
      </c>
      <c r="BC92" s="283">
        <v>2.4653999999999998</v>
      </c>
      <c r="BD92" s="283">
        <v>1.4742999999999999</v>
      </c>
      <c r="BE92" s="283">
        <v>0.64339999999999997</v>
      </c>
      <c r="BF92" s="283">
        <v>0.22650000000000001</v>
      </c>
      <c r="BG92" s="283">
        <v>0.21060000000000001</v>
      </c>
      <c r="BH92" s="283">
        <v>0.19209999999999999</v>
      </c>
      <c r="BI92" s="283">
        <v>0.55820000000000003</v>
      </c>
      <c r="BJ92" s="283">
        <v>9.3100000000000002E-2</v>
      </c>
      <c r="BK92" s="283">
        <v>0.16339999999999999</v>
      </c>
      <c r="BL92" s="283">
        <v>0.54430000000000001</v>
      </c>
      <c r="BN92" s="283">
        <v>0.217</v>
      </c>
      <c r="BO92" s="283">
        <v>0.2208</v>
      </c>
      <c r="BQ92" s="283">
        <v>2.0706000000000002</v>
      </c>
      <c r="BR92" s="283">
        <v>1.1791</v>
      </c>
      <c r="BS92" s="283">
        <v>0.80330000000000001</v>
      </c>
      <c r="BU92" s="283">
        <v>1.8761000000000001</v>
      </c>
      <c r="BV92" s="283">
        <v>1.1454</v>
      </c>
      <c r="BW92" s="283">
        <v>0.5393</v>
      </c>
      <c r="BX92" s="283">
        <v>0.43080000000000002</v>
      </c>
      <c r="BY92" s="283">
        <v>0.37</v>
      </c>
      <c r="BZ92" s="283">
        <v>0.26040000000000002</v>
      </c>
      <c r="CA92" s="283">
        <v>0.3654</v>
      </c>
      <c r="CB92" s="283">
        <v>0.46050000000000002</v>
      </c>
      <c r="CC92" s="283">
        <v>0.30349999999999999</v>
      </c>
      <c r="CD92" s="283">
        <v>0.39900000000000002</v>
      </c>
      <c r="CE92" s="283">
        <v>0.42399999999999999</v>
      </c>
      <c r="CG92" s="283">
        <v>0.2127</v>
      </c>
      <c r="CH92" s="283">
        <v>0.37009999999999998</v>
      </c>
      <c r="CI92" s="283">
        <v>1.0266999999999999</v>
      </c>
      <c r="CJ92" s="283">
        <v>0.98450000000000004</v>
      </c>
      <c r="CK92" s="283">
        <v>0.99309999999999998</v>
      </c>
      <c r="CM92" s="283">
        <v>0.95650000000000002</v>
      </c>
      <c r="CN92" s="283">
        <v>1.0424</v>
      </c>
      <c r="CO92" s="283">
        <v>10.7601</v>
      </c>
      <c r="CP92" s="283">
        <v>9.9998000000000005</v>
      </c>
      <c r="CQ92" s="283">
        <v>9.33</v>
      </c>
      <c r="CR92" s="283">
        <v>10.4803</v>
      </c>
      <c r="CS92" s="283">
        <v>10.157500000000001</v>
      </c>
      <c r="CT92" s="283">
        <v>9.3945000000000007</v>
      </c>
      <c r="CU92" s="283">
        <v>10.4976</v>
      </c>
      <c r="CV92" s="283">
        <v>9.7097999999999995</v>
      </c>
      <c r="CW92" s="283">
        <v>10.046099999999999</v>
      </c>
      <c r="CY92" s="283">
        <v>10.151</v>
      </c>
      <c r="CZ92" s="283">
        <v>9.6372</v>
      </c>
      <c r="DA92" s="283">
        <v>1.0186999999999999</v>
      </c>
      <c r="DB92" s="283">
        <v>0.95699999999999996</v>
      </c>
      <c r="DC92" s="283">
        <v>0.95840000000000003</v>
      </c>
      <c r="DE92" s="283">
        <v>0.94750000000000001</v>
      </c>
      <c r="DF92" s="283">
        <v>0.99039999999999995</v>
      </c>
      <c r="DG92" s="283">
        <v>10.3072</v>
      </c>
      <c r="DH92" s="283">
        <v>9.2443000000000008</v>
      </c>
      <c r="DI92" s="283">
        <v>8.9969999999999999</v>
      </c>
      <c r="DJ92" s="283">
        <v>10.1182</v>
      </c>
      <c r="DK92" s="283">
        <v>9.6593999999999998</v>
      </c>
      <c r="DL92" s="283">
        <v>9.3873999999999995</v>
      </c>
      <c r="DM92" s="283">
        <v>9.9434000000000005</v>
      </c>
      <c r="DN92" s="283">
        <v>9.2363999999999997</v>
      </c>
      <c r="DO92" s="283">
        <v>9.3537999999999997</v>
      </c>
      <c r="DQ92" s="283">
        <v>9.7479999999999993</v>
      </c>
      <c r="DR92" s="283">
        <v>9.4443000000000001</v>
      </c>
      <c r="DS92" s="283">
        <v>1.0001</v>
      </c>
      <c r="DT92" s="283">
        <v>0.96279999999999999</v>
      </c>
      <c r="DU92" s="283">
        <v>0.95179999999999998</v>
      </c>
      <c r="DW92" s="283">
        <v>0.96309999999999996</v>
      </c>
      <c r="DX92" s="283">
        <v>0.99029999999999996</v>
      </c>
      <c r="DY92" s="283">
        <v>9.4883000000000006</v>
      </c>
      <c r="DZ92" s="283">
        <v>8.7913999999999994</v>
      </c>
      <c r="EA92" s="283">
        <v>8.4733000000000001</v>
      </c>
      <c r="EB92" s="283">
        <v>9.4870000000000001</v>
      </c>
      <c r="EC92" s="283">
        <v>9.1309000000000005</v>
      </c>
      <c r="ED92" s="283">
        <v>8.9026999999999994</v>
      </c>
      <c r="EE92" s="283">
        <v>9.2513000000000005</v>
      </c>
      <c r="EF92" s="283">
        <v>8.8192000000000004</v>
      </c>
      <c r="EG92" s="283">
        <v>8.8630999999999993</v>
      </c>
      <c r="EI92" s="283">
        <v>9.1569000000000003</v>
      </c>
      <c r="EJ92" s="283">
        <v>8.9497</v>
      </c>
      <c r="EL92" s="283">
        <v>2.2545999999999999</v>
      </c>
      <c r="EM92" s="283">
        <v>0.89929999999999999</v>
      </c>
      <c r="EN92" s="283">
        <v>0.99580000000000002</v>
      </c>
      <c r="EP92" s="283">
        <v>1.6002000000000001</v>
      </c>
      <c r="EQ92" s="283">
        <v>0.93730000000000002</v>
      </c>
      <c r="ER92" s="283">
        <v>0.27239999999999998</v>
      </c>
      <c r="ES92" s="283">
        <v>0.14530000000000001</v>
      </c>
      <c r="ET92" s="283">
        <v>0.19239999999999999</v>
      </c>
      <c r="EU92" s="283">
        <v>0.1208</v>
      </c>
      <c r="EV92" s="283">
        <v>0.16159999999999999</v>
      </c>
      <c r="EW92" s="283">
        <v>0.19320000000000001</v>
      </c>
      <c r="EX92" s="283">
        <v>0.1799</v>
      </c>
      <c r="EY92" s="283">
        <v>0.18049999999999999</v>
      </c>
      <c r="EZ92" s="283">
        <v>0.13950000000000001</v>
      </c>
      <c r="FB92" s="283">
        <v>0.1128</v>
      </c>
      <c r="FC92" s="283">
        <v>0.14879999999999999</v>
      </c>
      <c r="FD92" s="283">
        <v>2.5068000000000001</v>
      </c>
      <c r="FE92" s="283">
        <v>0.98570000000000002</v>
      </c>
      <c r="FF92" s="283">
        <v>0.67520000000000002</v>
      </c>
      <c r="FH92" s="283">
        <v>2.4283999999999999</v>
      </c>
      <c r="FI92" s="283">
        <v>1.1403000000000001</v>
      </c>
      <c r="FJ92" s="283">
        <v>0.29070000000000001</v>
      </c>
      <c r="FK92" s="283">
        <v>0.16550000000000001</v>
      </c>
      <c r="FL92" s="283">
        <v>0.1487</v>
      </c>
      <c r="FM92" s="283">
        <v>0.11600000000000001</v>
      </c>
      <c r="FN92" s="283">
        <v>0.16789999999999999</v>
      </c>
      <c r="FO92" s="283">
        <v>0.2203</v>
      </c>
      <c r="FP92" s="283">
        <v>0.17369999999999999</v>
      </c>
      <c r="FQ92" s="283">
        <v>0.2172</v>
      </c>
      <c r="FR92" s="283">
        <v>0.19689999999999999</v>
      </c>
      <c r="FT92" s="283">
        <v>8.9399999999999993E-2</v>
      </c>
      <c r="FU92" s="283">
        <v>0.1726</v>
      </c>
      <c r="FV92" s="283">
        <v>1.6955</v>
      </c>
      <c r="FW92" s="283">
        <v>1.492</v>
      </c>
      <c r="FX92" s="283">
        <v>0.73619999999999997</v>
      </c>
      <c r="FZ92" s="283">
        <v>1.8597999999999999</v>
      </c>
      <c r="GA92" s="283">
        <v>1.2827999999999999</v>
      </c>
      <c r="GB92" s="283">
        <v>0.25280000000000002</v>
      </c>
      <c r="GC92" s="283">
        <v>0.31879999999999997</v>
      </c>
      <c r="GD92" s="283">
        <v>0.20169999999999999</v>
      </c>
      <c r="GE92" s="283">
        <v>0.14910000000000001</v>
      </c>
      <c r="GF92" s="283">
        <v>0.2137</v>
      </c>
      <c r="GG92" s="283">
        <v>0.27400000000000002</v>
      </c>
      <c r="GH92" s="283">
        <v>0.109</v>
      </c>
      <c r="GI92" s="283">
        <v>0.20669999999999999</v>
      </c>
      <c r="GJ92" s="283">
        <v>0.29459999999999997</v>
      </c>
      <c r="GL92" s="283">
        <v>0.1111</v>
      </c>
      <c r="GM92" s="283">
        <v>0.2296</v>
      </c>
    </row>
    <row r="93" spans="1:195">
      <c r="A93" s="71">
        <v>45383</v>
      </c>
      <c r="B93" s="283">
        <v>13.0877</v>
      </c>
      <c r="C93" s="283">
        <v>12.900499999999999</v>
      </c>
      <c r="D93" s="283">
        <v>13.092700000000001</v>
      </c>
      <c r="E93" s="283">
        <v>12.885400000000001</v>
      </c>
      <c r="F93" s="283">
        <v>13.0877</v>
      </c>
      <c r="G93" s="283">
        <v>13.026400000000001</v>
      </c>
      <c r="H93" s="283">
        <v>12.992000000000001</v>
      </c>
      <c r="I93" s="283">
        <v>10.7927</v>
      </c>
      <c r="J93" s="283">
        <v>13.0197</v>
      </c>
      <c r="L93" s="283">
        <v>12.9979</v>
      </c>
      <c r="M93" s="283">
        <v>13.2186</v>
      </c>
      <c r="N93" s="283">
        <v>6.4131999999999998</v>
      </c>
      <c r="O93" s="283">
        <v>0.63180000000000003</v>
      </c>
      <c r="P93" s="283">
        <v>1.024</v>
      </c>
      <c r="R93" s="283">
        <v>1.9235</v>
      </c>
      <c r="S93" s="283">
        <v>1.0663</v>
      </c>
      <c r="T93" s="283">
        <v>1.2543</v>
      </c>
      <c r="U93" s="283">
        <v>0.15290000000000001</v>
      </c>
      <c r="V93" s="283">
        <v>0.2261</v>
      </c>
      <c r="W93" s="283">
        <v>0.1956</v>
      </c>
      <c r="X93" s="283">
        <v>0.24199999999999999</v>
      </c>
      <c r="Y93" s="283">
        <v>0.2208</v>
      </c>
      <c r="Z93" s="283">
        <v>0.24590000000000001</v>
      </c>
      <c r="AA93" s="283">
        <v>0.29049999999999998</v>
      </c>
      <c r="AB93" s="283">
        <v>0.16689999999999999</v>
      </c>
      <c r="AD93" s="283">
        <v>0.151</v>
      </c>
      <c r="AE93" s="283">
        <v>0.1565</v>
      </c>
      <c r="AF93" s="283">
        <v>5.4132999999999996</v>
      </c>
      <c r="AG93" s="283">
        <v>1.0056</v>
      </c>
      <c r="AH93" s="283">
        <v>0.4088</v>
      </c>
      <c r="AJ93" s="283">
        <v>1.67</v>
      </c>
      <c r="AK93" s="283">
        <v>1.1156999999999999</v>
      </c>
      <c r="AL93" s="283">
        <v>1.3445</v>
      </c>
      <c r="AM93" s="283">
        <v>0.2903</v>
      </c>
      <c r="AN93" s="283">
        <v>0.1757</v>
      </c>
      <c r="AO93" s="283">
        <v>0.24840000000000001</v>
      </c>
      <c r="AP93" s="283">
        <v>0.28870000000000001</v>
      </c>
      <c r="AQ93" s="283">
        <v>0.42980000000000002</v>
      </c>
      <c r="AR93" s="283">
        <v>0.254</v>
      </c>
      <c r="AS93" s="283">
        <v>0.25069999999999998</v>
      </c>
      <c r="AT93" s="283">
        <v>0.3165</v>
      </c>
      <c r="AV93" s="283">
        <v>0.15010000000000001</v>
      </c>
      <c r="AW93" s="283">
        <v>0.28360000000000002</v>
      </c>
      <c r="AX93" s="283">
        <v>7.0007999999999999</v>
      </c>
      <c r="AY93" s="283">
        <v>3.3597999999999999</v>
      </c>
      <c r="AZ93" s="283">
        <v>0.40179999999999999</v>
      </c>
      <c r="BB93" s="283">
        <v>0.75429999999999997</v>
      </c>
      <c r="BC93" s="283">
        <v>2.4738000000000002</v>
      </c>
      <c r="BD93" s="283">
        <v>1.4696</v>
      </c>
      <c r="BE93" s="283">
        <v>0.64439999999999997</v>
      </c>
      <c r="BF93" s="283">
        <v>0.2258</v>
      </c>
      <c r="BG93" s="283">
        <v>0.2099</v>
      </c>
      <c r="BH93" s="283">
        <v>0.1918</v>
      </c>
      <c r="BI93" s="283">
        <v>0.56179999999999997</v>
      </c>
      <c r="BJ93" s="283">
        <v>9.2899999999999996E-2</v>
      </c>
      <c r="BK93" s="283">
        <v>0.1633</v>
      </c>
      <c r="BL93" s="283">
        <v>0.5464</v>
      </c>
      <c r="BN93" s="283">
        <v>0.21659999999999999</v>
      </c>
      <c r="BO93" s="283">
        <v>0.22090000000000001</v>
      </c>
      <c r="BQ93" s="283">
        <v>2.0516999999999999</v>
      </c>
      <c r="BR93" s="283">
        <v>1.1814</v>
      </c>
      <c r="BS93" s="283">
        <v>0.80159999999999998</v>
      </c>
      <c r="BU93" s="283">
        <v>1.8997999999999999</v>
      </c>
      <c r="BV93" s="283">
        <v>1.1497999999999999</v>
      </c>
      <c r="BW93" s="283">
        <v>0.52849999999999997</v>
      </c>
      <c r="BX93" s="283">
        <v>0.42709999999999998</v>
      </c>
      <c r="BY93" s="283">
        <v>0.36699999999999999</v>
      </c>
      <c r="BZ93" s="283">
        <v>0.2576</v>
      </c>
      <c r="CA93" s="283">
        <v>0.36149999999999999</v>
      </c>
      <c r="CB93" s="283">
        <v>0.45779999999999998</v>
      </c>
      <c r="CC93" s="283">
        <v>0.3</v>
      </c>
      <c r="CD93" s="283">
        <v>0.39729999999999999</v>
      </c>
      <c r="CE93" s="283">
        <v>0.42080000000000001</v>
      </c>
      <c r="CG93" s="283">
        <v>0.20910000000000001</v>
      </c>
      <c r="CH93" s="283">
        <v>0.36599999999999999</v>
      </c>
      <c r="CI93" s="283">
        <v>1.0243</v>
      </c>
      <c r="CJ93" s="283">
        <v>1.0079</v>
      </c>
      <c r="CK93" s="283">
        <v>1.0404</v>
      </c>
      <c r="CM93" s="283">
        <v>1.0116000000000001</v>
      </c>
      <c r="CN93" s="283">
        <v>0.97860000000000003</v>
      </c>
      <c r="CO93" s="283">
        <v>9.5734999999999992</v>
      </c>
      <c r="CP93" s="283">
        <v>9.1705000000000005</v>
      </c>
      <c r="CQ93" s="283">
        <v>8.6853999999999996</v>
      </c>
      <c r="CR93" s="283">
        <v>9.3462999999999994</v>
      </c>
      <c r="CS93" s="283">
        <v>9.0983999999999998</v>
      </c>
      <c r="CT93" s="283">
        <v>8.3483000000000001</v>
      </c>
      <c r="CU93" s="283">
        <v>9.5977999999999994</v>
      </c>
      <c r="CV93" s="283">
        <v>9.2370999999999999</v>
      </c>
      <c r="CW93" s="283">
        <v>8.9056999999999995</v>
      </c>
      <c r="CY93" s="283">
        <v>9.1311</v>
      </c>
      <c r="CZ93" s="283">
        <v>9.1008999999999993</v>
      </c>
      <c r="DA93" s="283">
        <v>1.0155000000000001</v>
      </c>
      <c r="DB93" s="283">
        <v>0.96919999999999995</v>
      </c>
      <c r="DC93" s="283">
        <v>0.98499999999999999</v>
      </c>
      <c r="DE93" s="283">
        <v>0.96740000000000004</v>
      </c>
      <c r="DF93" s="283">
        <v>0.98770000000000002</v>
      </c>
      <c r="DG93" s="283">
        <v>9.7678999999999991</v>
      </c>
      <c r="DH93" s="283">
        <v>9.0326000000000004</v>
      </c>
      <c r="DI93" s="283">
        <v>8.7784999999999993</v>
      </c>
      <c r="DJ93" s="283">
        <v>9.6189</v>
      </c>
      <c r="DK93" s="283">
        <v>9.3194999999999997</v>
      </c>
      <c r="DL93" s="283">
        <v>8.9118999999999993</v>
      </c>
      <c r="DM93" s="283">
        <v>9.5480999999999998</v>
      </c>
      <c r="DN93" s="283">
        <v>9.0793999999999997</v>
      </c>
      <c r="DO93" s="283">
        <v>9.0908999999999995</v>
      </c>
      <c r="DQ93" s="283">
        <v>9.3856999999999999</v>
      </c>
      <c r="DR93" s="283">
        <v>9.2041000000000004</v>
      </c>
      <c r="DS93" s="283">
        <v>1.0028999999999999</v>
      </c>
      <c r="DT93" s="283">
        <v>0.9677</v>
      </c>
      <c r="DU93" s="283">
        <v>0.96460000000000001</v>
      </c>
      <c r="DW93" s="283">
        <v>0.96709999999999996</v>
      </c>
      <c r="DX93" s="283">
        <v>0.99450000000000005</v>
      </c>
      <c r="DY93" s="283">
        <v>9.4208999999999996</v>
      </c>
      <c r="DZ93" s="283">
        <v>8.8595000000000006</v>
      </c>
      <c r="EA93" s="283">
        <v>8.5569000000000006</v>
      </c>
      <c r="EB93" s="283">
        <v>9.3940999999999999</v>
      </c>
      <c r="EC93" s="283">
        <v>9.1555</v>
      </c>
      <c r="ED93" s="283">
        <v>8.8710000000000004</v>
      </c>
      <c r="EE93" s="283">
        <v>9.2273999999999994</v>
      </c>
      <c r="EF93" s="283">
        <v>8.8569999999999993</v>
      </c>
      <c r="EG93" s="283">
        <v>8.9343000000000004</v>
      </c>
      <c r="EI93" s="283">
        <v>9.1582000000000008</v>
      </c>
      <c r="EJ93" s="283">
        <v>8.9839000000000002</v>
      </c>
      <c r="EL93" s="283">
        <v>2.1993</v>
      </c>
      <c r="EM93" s="283">
        <v>0.8952</v>
      </c>
      <c r="EN93" s="283">
        <v>0.99370000000000003</v>
      </c>
      <c r="EP93" s="283">
        <v>1.641</v>
      </c>
      <c r="EQ93" s="283">
        <v>0.94410000000000005</v>
      </c>
      <c r="ER93" s="283">
        <v>0.26200000000000001</v>
      </c>
      <c r="ES93" s="283">
        <v>0.14169999999999999</v>
      </c>
      <c r="ET93" s="283">
        <v>0.18870000000000001</v>
      </c>
      <c r="EU93" s="283">
        <v>0.1191</v>
      </c>
      <c r="EV93" s="283">
        <v>0.1583</v>
      </c>
      <c r="EW93" s="283">
        <v>0.18990000000000001</v>
      </c>
      <c r="EX93" s="283">
        <v>0.1759</v>
      </c>
      <c r="EY93" s="283">
        <v>0.17860000000000001</v>
      </c>
      <c r="EZ93" s="283">
        <v>0.1366</v>
      </c>
      <c r="FB93" s="283">
        <v>0.10879999999999999</v>
      </c>
      <c r="FC93" s="283">
        <v>0.1447</v>
      </c>
      <c r="FD93" s="283">
        <v>2.5152000000000001</v>
      </c>
      <c r="FE93" s="283">
        <v>0.99160000000000004</v>
      </c>
      <c r="FF93" s="283">
        <v>0.6724</v>
      </c>
      <c r="FH93" s="283">
        <v>2.4340999999999999</v>
      </c>
      <c r="FI93" s="283">
        <v>1.1371</v>
      </c>
      <c r="FJ93" s="283">
        <v>0.28649999999999998</v>
      </c>
      <c r="FK93" s="283">
        <v>0.1648</v>
      </c>
      <c r="FL93" s="283">
        <v>0.1482</v>
      </c>
      <c r="FM93" s="283">
        <v>0.1139</v>
      </c>
      <c r="FN93" s="283">
        <v>0.16619999999999999</v>
      </c>
      <c r="FO93" s="283">
        <v>0.22040000000000001</v>
      </c>
      <c r="FP93" s="283">
        <v>0.1726</v>
      </c>
      <c r="FQ93" s="283">
        <v>0.2167</v>
      </c>
      <c r="FR93" s="283">
        <v>0.1951</v>
      </c>
      <c r="FT93" s="283">
        <v>8.8999999999999996E-2</v>
      </c>
      <c r="FU93" s="283">
        <v>0.1716</v>
      </c>
      <c r="FV93" s="283">
        <v>1.6960999999999999</v>
      </c>
      <c r="FW93" s="283">
        <v>1.4930000000000001</v>
      </c>
      <c r="FX93" s="283">
        <v>0.73760000000000003</v>
      </c>
      <c r="FZ93" s="283">
        <v>1.8676999999999999</v>
      </c>
      <c r="GA93" s="283">
        <v>1.2862</v>
      </c>
      <c r="GB93" s="283">
        <v>0.25169999999999998</v>
      </c>
      <c r="GC93" s="283">
        <v>0.31790000000000002</v>
      </c>
      <c r="GD93" s="283">
        <v>0.20180000000000001</v>
      </c>
      <c r="GE93" s="283">
        <v>0.1484</v>
      </c>
      <c r="GF93" s="283">
        <v>0.21290000000000001</v>
      </c>
      <c r="GG93" s="283">
        <v>0.27360000000000001</v>
      </c>
      <c r="GH93" s="283">
        <v>0.109</v>
      </c>
      <c r="GI93" s="283">
        <v>0.20669999999999999</v>
      </c>
      <c r="GJ93" s="283">
        <v>0.2944</v>
      </c>
      <c r="GL93" s="283">
        <v>0.11070000000000001</v>
      </c>
      <c r="GM93" s="283">
        <v>0.22889999999999999</v>
      </c>
    </row>
    <row r="94" spans="1:195">
      <c r="A94" s="71">
        <v>45384</v>
      </c>
      <c r="B94" s="283">
        <v>13.2128</v>
      </c>
      <c r="C94" s="283">
        <v>12.998699999999999</v>
      </c>
      <c r="D94" s="283">
        <v>13.199299999999999</v>
      </c>
      <c r="E94" s="283">
        <v>12.924799999999999</v>
      </c>
      <c r="F94" s="283">
        <v>13.1951</v>
      </c>
      <c r="G94" s="283">
        <v>13.337</v>
      </c>
      <c r="H94" s="283">
        <v>13.098599999999999</v>
      </c>
      <c r="I94" s="283">
        <v>12.7242</v>
      </c>
      <c r="J94" s="283">
        <v>13.1288</v>
      </c>
      <c r="K94" s="283">
        <v>13.1523</v>
      </c>
      <c r="L94" s="283">
        <v>13.100300000000001</v>
      </c>
      <c r="M94" s="283">
        <v>13.3538</v>
      </c>
      <c r="N94" s="283">
        <v>6.4292999999999996</v>
      </c>
      <c r="O94" s="283">
        <v>0.62160000000000004</v>
      </c>
      <c r="P94" s="283">
        <v>1.0149999999999999</v>
      </c>
      <c r="Q94" s="283">
        <v>0.59060000000000001</v>
      </c>
      <c r="R94" s="283">
        <v>1.9242999999999999</v>
      </c>
      <c r="S94" s="283">
        <v>1.0812999999999999</v>
      </c>
      <c r="T94" s="283">
        <v>1.2532000000000001</v>
      </c>
      <c r="U94" s="283">
        <v>0.14929999999999999</v>
      </c>
      <c r="V94" s="283">
        <v>0.22439999999999999</v>
      </c>
      <c r="W94" s="283">
        <v>0.19489999999999999</v>
      </c>
      <c r="X94" s="283">
        <v>0.2402</v>
      </c>
      <c r="Y94" s="283">
        <v>0.221</v>
      </c>
      <c r="Z94" s="283">
        <v>0.24199999999999999</v>
      </c>
      <c r="AA94" s="283">
        <v>0.2878</v>
      </c>
      <c r="AB94" s="283">
        <v>0.16719999999999999</v>
      </c>
      <c r="AC94" s="283">
        <v>0.4098</v>
      </c>
      <c r="AD94" s="283">
        <v>0.14960000000000001</v>
      </c>
      <c r="AE94" s="283">
        <v>0.15459999999999999</v>
      </c>
      <c r="AF94" s="283">
        <v>5.4663000000000004</v>
      </c>
      <c r="AG94" s="283">
        <v>0.99270000000000003</v>
      </c>
      <c r="AH94" s="283">
        <v>0.40510000000000002</v>
      </c>
      <c r="AI94" s="283">
        <v>0.2382</v>
      </c>
      <c r="AJ94" s="283">
        <v>1.6758999999999999</v>
      </c>
      <c r="AK94" s="283">
        <v>1.1164000000000001</v>
      </c>
      <c r="AL94" s="283">
        <v>1.3539000000000001</v>
      </c>
      <c r="AM94" s="283">
        <v>0.28610000000000002</v>
      </c>
      <c r="AN94" s="283">
        <v>0.17480000000000001</v>
      </c>
      <c r="AO94" s="283">
        <v>0.2477</v>
      </c>
      <c r="AP94" s="283">
        <v>0.28820000000000001</v>
      </c>
      <c r="AQ94" s="283">
        <v>0.43149999999999999</v>
      </c>
      <c r="AR94" s="283">
        <v>0.25469999999999998</v>
      </c>
      <c r="AS94" s="283">
        <v>0.25109999999999999</v>
      </c>
      <c r="AT94" s="283">
        <v>0.31609999999999999</v>
      </c>
      <c r="AU94" s="283">
        <v>1.0691999999999999</v>
      </c>
      <c r="AV94" s="283">
        <v>0.14979999999999999</v>
      </c>
      <c r="AW94" s="283">
        <v>0.28310000000000002</v>
      </c>
      <c r="AX94" s="283">
        <v>6.9683999999999999</v>
      </c>
      <c r="AY94" s="283">
        <v>3.3578999999999999</v>
      </c>
      <c r="AZ94" s="283">
        <v>0.4</v>
      </c>
      <c r="BA94" s="283">
        <v>0.14979999999999999</v>
      </c>
      <c r="BB94" s="283">
        <v>0.75539999999999996</v>
      </c>
      <c r="BC94" s="283">
        <v>2.4721000000000002</v>
      </c>
      <c r="BD94" s="283">
        <v>1.4650000000000001</v>
      </c>
      <c r="BE94" s="283">
        <v>0.64239999999999997</v>
      </c>
      <c r="BF94" s="283">
        <v>0.2238</v>
      </c>
      <c r="BG94" s="283">
        <v>0.2102</v>
      </c>
      <c r="BH94" s="283">
        <v>0.1913</v>
      </c>
      <c r="BI94" s="283">
        <v>0.55940000000000001</v>
      </c>
      <c r="BJ94" s="283">
        <v>9.2399999999999996E-2</v>
      </c>
      <c r="BK94" s="283">
        <v>0.16289999999999999</v>
      </c>
      <c r="BL94" s="283">
        <v>0.54520000000000002</v>
      </c>
      <c r="BM94" s="283">
        <v>0.6169</v>
      </c>
      <c r="BN94" s="283">
        <v>0.21560000000000001</v>
      </c>
      <c r="BO94" s="283">
        <v>0.2205</v>
      </c>
      <c r="BQ94" s="283">
        <v>2.0760999999999998</v>
      </c>
      <c r="BR94" s="283">
        <v>1.1832</v>
      </c>
      <c r="BS94" s="283">
        <v>0.80510000000000004</v>
      </c>
      <c r="BT94" s="283">
        <v>0.86240000000000006</v>
      </c>
      <c r="BU94" s="283">
        <v>1.9040999999999999</v>
      </c>
      <c r="BV94" s="283">
        <v>1.1560999999999999</v>
      </c>
      <c r="BW94" s="283">
        <v>0.52910000000000001</v>
      </c>
      <c r="BX94" s="283">
        <v>0.42609999999999998</v>
      </c>
      <c r="BY94" s="283">
        <v>0.3659</v>
      </c>
      <c r="BZ94" s="283">
        <v>0.25480000000000003</v>
      </c>
      <c r="CA94" s="283">
        <v>0.36009999999999998</v>
      </c>
      <c r="CB94" s="283">
        <v>0.45440000000000003</v>
      </c>
      <c r="CC94" s="283">
        <v>0.29780000000000001</v>
      </c>
      <c r="CD94" s="283">
        <v>0.3957</v>
      </c>
      <c r="CE94" s="283">
        <v>0.4199</v>
      </c>
      <c r="CF94" s="283">
        <v>0.3453</v>
      </c>
      <c r="CG94" s="283">
        <v>0.20780000000000001</v>
      </c>
      <c r="CH94" s="283">
        <v>0.36320000000000002</v>
      </c>
      <c r="CI94" s="283">
        <v>1.0238</v>
      </c>
      <c r="CJ94" s="283">
        <v>1.0058</v>
      </c>
      <c r="CK94" s="283">
        <v>1.0051000000000001</v>
      </c>
      <c r="CL94" s="283">
        <v>1.0562</v>
      </c>
      <c r="CM94" s="283">
        <v>0.997</v>
      </c>
      <c r="CN94" s="283">
        <v>1.0119</v>
      </c>
      <c r="CO94" s="283">
        <v>9.9518000000000004</v>
      </c>
      <c r="CP94" s="283">
        <v>9.4271999999999991</v>
      </c>
      <c r="CQ94" s="283">
        <v>8.8210999999999995</v>
      </c>
      <c r="CR94" s="283">
        <v>9.7209000000000003</v>
      </c>
      <c r="CS94" s="283">
        <v>9.3729999999999993</v>
      </c>
      <c r="CT94" s="283">
        <v>8.7764000000000006</v>
      </c>
      <c r="CU94" s="283">
        <v>9.8621999999999996</v>
      </c>
      <c r="CV94" s="283">
        <v>9.3508999999999993</v>
      </c>
      <c r="CW94" s="283">
        <v>9.3626000000000005</v>
      </c>
      <c r="CX94" s="283">
        <v>9.3375000000000004</v>
      </c>
      <c r="CY94" s="283">
        <v>9.3795000000000002</v>
      </c>
      <c r="CZ94" s="283">
        <v>9.2521000000000004</v>
      </c>
      <c r="DA94" s="283">
        <v>1.0227999999999999</v>
      </c>
      <c r="DB94" s="283">
        <v>0.96889999999999998</v>
      </c>
      <c r="DC94" s="283">
        <v>0.96919999999999995</v>
      </c>
      <c r="DD94" s="283">
        <v>0.98629999999999995</v>
      </c>
      <c r="DE94" s="283">
        <v>0.96450000000000002</v>
      </c>
      <c r="DF94" s="283">
        <v>0.98980000000000001</v>
      </c>
      <c r="DG94" s="283">
        <v>9.9651999999999994</v>
      </c>
      <c r="DH94" s="283">
        <v>9.0375999999999994</v>
      </c>
      <c r="DI94" s="283">
        <v>8.7596000000000007</v>
      </c>
      <c r="DJ94" s="283">
        <v>9.7431000000000001</v>
      </c>
      <c r="DK94" s="283">
        <v>9.3272999999999993</v>
      </c>
      <c r="DL94" s="283">
        <v>9.0380000000000003</v>
      </c>
      <c r="DM94" s="283">
        <v>9.6023999999999994</v>
      </c>
      <c r="DN94" s="283">
        <v>9.0422999999999991</v>
      </c>
      <c r="DO94" s="283">
        <v>9.1430000000000007</v>
      </c>
      <c r="DP94" s="283">
        <v>9.7362000000000002</v>
      </c>
      <c r="DQ94" s="283">
        <v>9.3750999999999998</v>
      </c>
      <c r="DR94" s="283">
        <v>9.2372999999999994</v>
      </c>
      <c r="DS94" s="283">
        <v>1.0017</v>
      </c>
      <c r="DT94" s="283">
        <v>0.96850000000000003</v>
      </c>
      <c r="DU94" s="283">
        <v>0.9577</v>
      </c>
      <c r="DV94" s="283">
        <v>0.97670000000000001</v>
      </c>
      <c r="DW94" s="283">
        <v>0.96819999999999995</v>
      </c>
      <c r="DX94" s="283">
        <v>0.99399999999999999</v>
      </c>
      <c r="DY94" s="283">
        <v>9.3591999999999995</v>
      </c>
      <c r="DZ94" s="283">
        <v>8.7573000000000008</v>
      </c>
      <c r="EA94" s="283">
        <v>8.4695999999999998</v>
      </c>
      <c r="EB94" s="283">
        <v>9.3429000000000002</v>
      </c>
      <c r="EC94" s="283">
        <v>9.0424000000000007</v>
      </c>
      <c r="ED94" s="283">
        <v>8.8438999999999997</v>
      </c>
      <c r="EE94" s="283">
        <v>9.1189999999999998</v>
      </c>
      <c r="EF94" s="283">
        <v>8.7520000000000007</v>
      </c>
      <c r="EG94" s="283">
        <v>8.8630999999999993</v>
      </c>
      <c r="EH94" s="283">
        <v>9.3367000000000004</v>
      </c>
      <c r="EI94" s="283">
        <v>9.0398999999999994</v>
      </c>
      <c r="EJ94" s="283">
        <v>8.9164999999999992</v>
      </c>
      <c r="EL94" s="283">
        <v>2.2410999999999999</v>
      </c>
      <c r="EM94" s="283">
        <v>0.89470000000000005</v>
      </c>
      <c r="EN94" s="283">
        <v>1.0125</v>
      </c>
      <c r="EO94" s="283">
        <v>1.4741</v>
      </c>
      <c r="EP94" s="283">
        <v>1.6487000000000001</v>
      </c>
      <c r="EQ94" s="283">
        <v>0.96550000000000002</v>
      </c>
      <c r="ER94" s="283">
        <v>0.26190000000000002</v>
      </c>
      <c r="ES94" s="283">
        <v>0.1404</v>
      </c>
      <c r="ET94" s="283">
        <v>0.189</v>
      </c>
      <c r="EU94" s="283">
        <v>0.1169</v>
      </c>
      <c r="EV94" s="283">
        <v>0.15690000000000001</v>
      </c>
      <c r="EW94" s="283">
        <v>0.1867</v>
      </c>
      <c r="EX94" s="283">
        <v>0.17369999999999999</v>
      </c>
      <c r="EY94" s="283">
        <v>0.17730000000000001</v>
      </c>
      <c r="EZ94" s="283">
        <v>0.1366</v>
      </c>
      <c r="FA94" s="283">
        <v>0.1179</v>
      </c>
      <c r="FB94" s="283">
        <v>0.1075</v>
      </c>
      <c r="FC94" s="283">
        <v>0.14149999999999999</v>
      </c>
      <c r="FD94" s="283">
        <v>2.5432000000000001</v>
      </c>
      <c r="FE94" s="283">
        <v>0.99439999999999995</v>
      </c>
      <c r="FF94" s="283">
        <v>0.67259999999999998</v>
      </c>
      <c r="FG94" s="283">
        <v>0.68879999999999997</v>
      </c>
      <c r="FH94" s="283">
        <v>2.4321000000000002</v>
      </c>
      <c r="FI94" s="283">
        <v>1.1375999999999999</v>
      </c>
      <c r="FJ94" s="283">
        <v>0.28760000000000002</v>
      </c>
      <c r="FK94" s="283">
        <v>0.16450000000000001</v>
      </c>
      <c r="FL94" s="283">
        <v>0.14749999999999999</v>
      </c>
      <c r="FM94" s="283">
        <v>0.11310000000000001</v>
      </c>
      <c r="FN94" s="283">
        <v>0.16539999999999999</v>
      </c>
      <c r="FO94" s="283">
        <v>0.21940000000000001</v>
      </c>
      <c r="FP94" s="283">
        <v>0.17249999999999999</v>
      </c>
      <c r="FQ94" s="283">
        <v>0.21659999999999999</v>
      </c>
      <c r="FR94" s="283">
        <v>0.1943</v>
      </c>
      <c r="FS94" s="283">
        <v>0.2505</v>
      </c>
      <c r="FT94" s="283">
        <v>8.9099999999999999E-2</v>
      </c>
      <c r="FU94" s="283">
        <v>0.17080000000000001</v>
      </c>
      <c r="FV94" s="283">
        <v>1.7068000000000001</v>
      </c>
      <c r="FW94" s="283">
        <v>1.4936</v>
      </c>
      <c r="FX94" s="283">
        <v>0.73429999999999995</v>
      </c>
      <c r="FY94" s="283">
        <v>0.6169</v>
      </c>
      <c r="FZ94" s="283">
        <v>1.8689</v>
      </c>
      <c r="GA94" s="283">
        <v>1.2830999999999999</v>
      </c>
      <c r="GB94" s="283">
        <v>0.25180000000000002</v>
      </c>
      <c r="GC94" s="283">
        <v>0.31809999999999999</v>
      </c>
      <c r="GD94" s="283">
        <v>0.20050000000000001</v>
      </c>
      <c r="GE94" s="283">
        <v>0.14749999999999999</v>
      </c>
      <c r="GF94" s="283">
        <v>0.21299999999999999</v>
      </c>
      <c r="GG94" s="283">
        <v>0.27300000000000002</v>
      </c>
      <c r="GH94" s="283">
        <v>0.10829999999999999</v>
      </c>
      <c r="GI94" s="283">
        <v>0.20599999999999999</v>
      </c>
      <c r="GJ94" s="283">
        <v>0.29370000000000002</v>
      </c>
      <c r="GK94" s="283">
        <v>0.17560000000000001</v>
      </c>
      <c r="GL94" s="283">
        <v>0.11020000000000001</v>
      </c>
      <c r="GM94" s="283">
        <v>0.22889999999999999</v>
      </c>
    </row>
    <row r="95" spans="1:195">
      <c r="A95" s="71">
        <v>45385</v>
      </c>
      <c r="B95" s="283">
        <v>13.148999999999999</v>
      </c>
      <c r="C95" s="283">
        <v>12.9274</v>
      </c>
      <c r="D95" s="283">
        <v>13.1271</v>
      </c>
      <c r="E95" s="283">
        <v>12.877000000000001</v>
      </c>
      <c r="F95" s="283">
        <v>13.156499999999999</v>
      </c>
      <c r="G95" s="283">
        <v>13.289199999999999</v>
      </c>
      <c r="H95" s="283">
        <v>13.043200000000001</v>
      </c>
      <c r="I95" s="283">
        <v>10.8338</v>
      </c>
      <c r="J95" s="283">
        <v>13.059200000000001</v>
      </c>
      <c r="K95" s="283">
        <v>13.049899999999999</v>
      </c>
      <c r="L95" s="283">
        <v>13.041499999999999</v>
      </c>
      <c r="M95" s="283">
        <v>13.3009</v>
      </c>
      <c r="N95" s="283">
        <v>6.5974000000000004</v>
      </c>
      <c r="O95" s="283">
        <v>0.59489999999999998</v>
      </c>
      <c r="P95" s="283">
        <v>1.0136000000000001</v>
      </c>
      <c r="Q95" s="283">
        <v>0.60260000000000002</v>
      </c>
      <c r="R95" s="283">
        <v>1.9135</v>
      </c>
      <c r="S95" s="283">
        <v>1.1043000000000001</v>
      </c>
      <c r="T95" s="283">
        <v>1.2853000000000001</v>
      </c>
      <c r="U95" s="283">
        <v>0.1447</v>
      </c>
      <c r="V95" s="283">
        <v>0.22489999999999999</v>
      </c>
      <c r="W95" s="283">
        <v>0.1948</v>
      </c>
      <c r="X95" s="283">
        <v>0.24329999999999999</v>
      </c>
      <c r="Y95" s="283">
        <v>0.22189999999999999</v>
      </c>
      <c r="Z95" s="283">
        <v>0.24629999999999999</v>
      </c>
      <c r="AA95" s="283">
        <v>0.28920000000000001</v>
      </c>
      <c r="AB95" s="283">
        <v>0.1691</v>
      </c>
      <c r="AC95" s="283">
        <v>0.40870000000000001</v>
      </c>
      <c r="AD95" s="283">
        <v>0.1512</v>
      </c>
      <c r="AE95" s="283">
        <v>0.15310000000000001</v>
      </c>
      <c r="AF95" s="283">
        <v>5.5324</v>
      </c>
      <c r="AG95" s="283">
        <v>0.95379999999999998</v>
      </c>
      <c r="AH95" s="283">
        <v>0.40100000000000002</v>
      </c>
      <c r="AI95" s="283">
        <v>0.23930000000000001</v>
      </c>
      <c r="AJ95" s="283">
        <v>1.6733</v>
      </c>
      <c r="AK95" s="283">
        <v>1.1208</v>
      </c>
      <c r="AL95" s="283">
        <v>1.3823000000000001</v>
      </c>
      <c r="AM95" s="283">
        <v>0.27789999999999998</v>
      </c>
      <c r="AN95" s="283">
        <v>0.1757</v>
      </c>
      <c r="AO95" s="283">
        <v>0.24990000000000001</v>
      </c>
      <c r="AP95" s="283">
        <v>0.2913</v>
      </c>
      <c r="AQ95" s="283">
        <v>0.43819999999999998</v>
      </c>
      <c r="AR95" s="283">
        <v>0.25969999999999999</v>
      </c>
      <c r="AS95" s="283">
        <v>0.25369999999999998</v>
      </c>
      <c r="AT95" s="283">
        <v>0.31769999999999998</v>
      </c>
      <c r="AU95" s="283">
        <v>1.085</v>
      </c>
      <c r="AV95" s="283">
        <v>0.15160000000000001</v>
      </c>
      <c r="AW95" s="283">
        <v>0.28339999999999999</v>
      </c>
      <c r="AX95" s="283">
        <v>6.9257999999999997</v>
      </c>
      <c r="AY95" s="283">
        <v>3.3542999999999998</v>
      </c>
      <c r="AZ95" s="283">
        <v>0.39090000000000003</v>
      </c>
      <c r="BA95" s="283">
        <v>0.14899999999999999</v>
      </c>
      <c r="BB95" s="283">
        <v>0.75829999999999997</v>
      </c>
      <c r="BC95" s="283">
        <v>2.48</v>
      </c>
      <c r="BD95" s="283">
        <v>1.4709000000000001</v>
      </c>
      <c r="BE95" s="283">
        <v>0.64290000000000003</v>
      </c>
      <c r="BF95" s="283">
        <v>0.2218</v>
      </c>
      <c r="BG95" s="283">
        <v>0.21240000000000001</v>
      </c>
      <c r="BH95" s="283">
        <v>0.19170000000000001</v>
      </c>
      <c r="BI95" s="283">
        <v>0.5675</v>
      </c>
      <c r="BJ95" s="283">
        <v>9.2799999999999994E-2</v>
      </c>
      <c r="BK95" s="283">
        <v>0.16350000000000001</v>
      </c>
      <c r="BL95" s="283">
        <v>0.54879999999999995</v>
      </c>
      <c r="BM95" s="283">
        <v>0.62239999999999995</v>
      </c>
      <c r="BN95" s="283">
        <v>0.21560000000000001</v>
      </c>
      <c r="BO95" s="283">
        <v>0.2213</v>
      </c>
      <c r="BQ95" s="283">
        <v>2.1185</v>
      </c>
      <c r="BR95" s="283">
        <v>1.1867000000000001</v>
      </c>
      <c r="BS95" s="283">
        <v>0.80269999999999997</v>
      </c>
      <c r="BT95" s="283">
        <v>0.86</v>
      </c>
      <c r="BU95" s="283">
        <v>1.9147000000000001</v>
      </c>
      <c r="BV95" s="283">
        <v>1.1611</v>
      </c>
      <c r="BW95" s="283">
        <v>0.53610000000000002</v>
      </c>
      <c r="BX95" s="283">
        <v>0.4239</v>
      </c>
      <c r="BY95" s="283">
        <v>0.3634</v>
      </c>
      <c r="BZ95" s="283">
        <v>0.25309999999999999</v>
      </c>
      <c r="CA95" s="283">
        <v>0.35720000000000002</v>
      </c>
      <c r="CB95" s="283">
        <v>0.45269999999999999</v>
      </c>
      <c r="CC95" s="283">
        <v>0.29530000000000001</v>
      </c>
      <c r="CD95" s="283">
        <v>0.39369999999999999</v>
      </c>
      <c r="CE95" s="283">
        <v>0.41789999999999999</v>
      </c>
      <c r="CF95" s="283">
        <v>0.34339999999999998</v>
      </c>
      <c r="CG95" s="283">
        <v>0.2056</v>
      </c>
      <c r="CH95" s="283">
        <v>0.36</v>
      </c>
      <c r="CI95" s="283">
        <v>1.0578000000000001</v>
      </c>
      <c r="CJ95" s="283">
        <v>0.99119999999999997</v>
      </c>
      <c r="CK95" s="283">
        <v>0.98699999999999999</v>
      </c>
      <c r="CL95" s="283">
        <v>1.0545</v>
      </c>
      <c r="CM95" s="283">
        <v>0.94199999999999995</v>
      </c>
      <c r="CN95" s="283">
        <v>1.0388999999999999</v>
      </c>
      <c r="CO95" s="283">
        <v>11.382</v>
      </c>
      <c r="CP95" s="283">
        <v>10.170999999999999</v>
      </c>
      <c r="CQ95" s="283">
        <v>9.4738000000000007</v>
      </c>
      <c r="CR95" s="283">
        <v>10.7599</v>
      </c>
      <c r="CS95" s="283">
        <v>10.260899999999999</v>
      </c>
      <c r="CT95" s="283">
        <v>9.5982000000000003</v>
      </c>
      <c r="CU95" s="283">
        <v>10.844200000000001</v>
      </c>
      <c r="CV95" s="283">
        <v>9.9216999999999995</v>
      </c>
      <c r="CW95" s="283">
        <v>10.184100000000001</v>
      </c>
      <c r="CX95" s="283">
        <v>10.2835</v>
      </c>
      <c r="CY95" s="283">
        <v>10.532999999999999</v>
      </c>
      <c r="CZ95" s="283">
        <v>9.8032000000000004</v>
      </c>
      <c r="DA95" s="283">
        <v>1.0247999999999999</v>
      </c>
      <c r="DB95" s="283">
        <v>0.95299999999999996</v>
      </c>
      <c r="DC95" s="283">
        <v>0.93859999999999999</v>
      </c>
      <c r="DD95" s="283">
        <v>0.98270000000000002</v>
      </c>
      <c r="DE95" s="283">
        <v>0.95230000000000004</v>
      </c>
      <c r="DF95" s="283">
        <v>0.98919999999999997</v>
      </c>
      <c r="DG95" s="283">
        <v>10.7255</v>
      </c>
      <c r="DH95" s="283">
        <v>9.3155000000000001</v>
      </c>
      <c r="DI95" s="283">
        <v>9.0076000000000001</v>
      </c>
      <c r="DJ95" s="283">
        <v>10.4657</v>
      </c>
      <c r="DK95" s="283">
        <v>9.7750000000000004</v>
      </c>
      <c r="DL95" s="283">
        <v>9.5968999999999998</v>
      </c>
      <c r="DM95" s="283">
        <v>10.1449</v>
      </c>
      <c r="DN95" s="283">
        <v>9.3026</v>
      </c>
      <c r="DO95" s="283">
        <v>9.5004000000000008</v>
      </c>
      <c r="DP95" s="283">
        <v>10.3238</v>
      </c>
      <c r="DQ95" s="283">
        <v>9.7690000000000001</v>
      </c>
      <c r="DR95" s="283">
        <v>9.6044999999999998</v>
      </c>
      <c r="DS95" s="283">
        <v>0.99250000000000005</v>
      </c>
      <c r="DT95" s="283">
        <v>0.96120000000000005</v>
      </c>
      <c r="DU95" s="283">
        <v>0.94450000000000001</v>
      </c>
      <c r="DV95" s="283">
        <v>0.97589999999999999</v>
      </c>
      <c r="DW95" s="283">
        <v>0.97689999999999999</v>
      </c>
      <c r="DX95" s="283">
        <v>0.99019999999999997</v>
      </c>
      <c r="DY95" s="283">
        <v>9.5297000000000001</v>
      </c>
      <c r="DZ95" s="283">
        <v>8.8117000000000001</v>
      </c>
      <c r="EA95" s="283">
        <v>8.4831000000000003</v>
      </c>
      <c r="EB95" s="283">
        <v>9.6015999999999995</v>
      </c>
      <c r="EC95" s="283">
        <v>9.1669999999999998</v>
      </c>
      <c r="ED95" s="283">
        <v>8.9814000000000007</v>
      </c>
      <c r="EE95" s="283">
        <v>9.2681000000000004</v>
      </c>
      <c r="EF95" s="283">
        <v>8.8589000000000002</v>
      </c>
      <c r="EG95" s="283">
        <v>8.9183000000000003</v>
      </c>
      <c r="EH95" s="283">
        <v>9.4968000000000004</v>
      </c>
      <c r="EI95" s="283">
        <v>9.0686</v>
      </c>
      <c r="EJ95" s="283">
        <v>9.0063999999999993</v>
      </c>
      <c r="EL95" s="283">
        <v>2.3176000000000001</v>
      </c>
      <c r="EM95" s="283">
        <v>0.90010000000000001</v>
      </c>
      <c r="EN95" s="283">
        <v>1.0069999999999999</v>
      </c>
      <c r="EO95" s="283">
        <v>1.4803999999999999</v>
      </c>
      <c r="EP95" s="283">
        <v>1.6625000000000001</v>
      </c>
      <c r="EQ95" s="283">
        <v>0.98</v>
      </c>
      <c r="ER95" s="283">
        <v>0.26779999999999998</v>
      </c>
      <c r="ES95" s="283">
        <v>0.13869999999999999</v>
      </c>
      <c r="ET95" s="283">
        <v>0.18640000000000001</v>
      </c>
      <c r="EU95" s="283">
        <v>0.11559999999999999</v>
      </c>
      <c r="EV95" s="283">
        <v>0.15409999999999999</v>
      </c>
      <c r="EW95" s="283">
        <v>0.18509999999999999</v>
      </c>
      <c r="EX95" s="283">
        <v>0.17080000000000001</v>
      </c>
      <c r="EY95" s="283">
        <v>0.1754</v>
      </c>
      <c r="EZ95" s="283">
        <v>0.1356</v>
      </c>
      <c r="FA95" s="283">
        <v>0.1154</v>
      </c>
      <c r="FB95" s="283">
        <v>0.1055</v>
      </c>
      <c r="FC95" s="283">
        <v>0.13830000000000001</v>
      </c>
      <c r="FD95" s="283">
        <v>2.6051000000000002</v>
      </c>
      <c r="FE95" s="283">
        <v>0.99329999999999996</v>
      </c>
      <c r="FF95" s="283">
        <v>0.67469999999999997</v>
      </c>
      <c r="FG95" s="283">
        <v>0.68269999999999997</v>
      </c>
      <c r="FH95" s="283">
        <v>2.4376000000000002</v>
      </c>
      <c r="FI95" s="283">
        <v>1.1427</v>
      </c>
      <c r="FJ95" s="283">
        <v>0.29160000000000003</v>
      </c>
      <c r="FK95" s="283">
        <v>0.16389999999999999</v>
      </c>
      <c r="FL95" s="283">
        <v>0.1474</v>
      </c>
      <c r="FM95" s="283">
        <v>0.1119</v>
      </c>
      <c r="FN95" s="283">
        <v>0.16500000000000001</v>
      </c>
      <c r="FO95" s="283">
        <v>0.2185</v>
      </c>
      <c r="FP95" s="283">
        <v>0.1719</v>
      </c>
      <c r="FQ95" s="283">
        <v>0.21640000000000001</v>
      </c>
      <c r="FR95" s="283">
        <v>0.1933</v>
      </c>
      <c r="FS95" s="283">
        <v>0.25190000000000001</v>
      </c>
      <c r="FT95" s="283">
        <v>8.8800000000000004E-2</v>
      </c>
      <c r="FU95" s="283">
        <v>0.16919999999999999</v>
      </c>
      <c r="FV95" s="283">
        <v>1.7156</v>
      </c>
      <c r="FW95" s="283">
        <v>1.4952000000000001</v>
      </c>
      <c r="FX95" s="283">
        <v>0.73240000000000005</v>
      </c>
      <c r="FY95" s="283">
        <v>0.62029999999999996</v>
      </c>
      <c r="FZ95" s="283">
        <v>1.875</v>
      </c>
      <c r="GA95" s="283">
        <v>1.2797000000000001</v>
      </c>
      <c r="GB95" s="283">
        <v>0.25259999999999999</v>
      </c>
      <c r="GC95" s="283">
        <v>0.31719999999999998</v>
      </c>
      <c r="GD95" s="283">
        <v>0.19989999999999999</v>
      </c>
      <c r="GE95" s="283">
        <v>0.1472</v>
      </c>
      <c r="GF95" s="283">
        <v>0.2122</v>
      </c>
      <c r="GG95" s="283">
        <v>0.27289999999999998</v>
      </c>
      <c r="GH95" s="283">
        <v>0.10829999999999999</v>
      </c>
      <c r="GI95" s="283">
        <v>0.20519999999999999</v>
      </c>
      <c r="GJ95" s="283">
        <v>0.2928</v>
      </c>
      <c r="GK95" s="283">
        <v>0.17460000000000001</v>
      </c>
      <c r="GL95" s="283">
        <v>0.1094</v>
      </c>
      <c r="GM95" s="283">
        <v>0.2288</v>
      </c>
    </row>
    <row r="96" spans="1:195">
      <c r="A96" s="71">
        <v>45386</v>
      </c>
      <c r="B96" s="283">
        <v>13.124599999999999</v>
      </c>
      <c r="C96" s="283">
        <v>12.910600000000001</v>
      </c>
      <c r="D96" s="283">
        <v>13.107799999999999</v>
      </c>
      <c r="E96" s="283">
        <v>12.857699999999999</v>
      </c>
      <c r="F96" s="283">
        <v>13.142200000000001</v>
      </c>
      <c r="G96" s="283">
        <v>13.238</v>
      </c>
      <c r="H96" s="283">
        <v>13.025600000000001</v>
      </c>
      <c r="I96" s="283">
        <v>10.8078</v>
      </c>
      <c r="J96" s="283">
        <v>13.0281</v>
      </c>
      <c r="K96" s="283">
        <v>13.0105</v>
      </c>
      <c r="L96" s="283">
        <v>13.0121</v>
      </c>
      <c r="M96" s="283">
        <v>13.273199999999999</v>
      </c>
      <c r="N96" s="283">
        <v>6.8009000000000004</v>
      </c>
      <c r="O96" s="283">
        <v>0.57040000000000002</v>
      </c>
      <c r="P96" s="283">
        <v>1.0009999999999999</v>
      </c>
      <c r="R96" s="283">
        <v>1.9373</v>
      </c>
      <c r="S96" s="283">
        <v>1.1424000000000001</v>
      </c>
      <c r="T96" s="283">
        <v>1.3115000000000001</v>
      </c>
      <c r="U96" s="283">
        <v>0.13919999999999999</v>
      </c>
      <c r="V96" s="283">
        <v>0.2218</v>
      </c>
      <c r="W96" s="283">
        <v>0.1928</v>
      </c>
      <c r="X96" s="283">
        <v>0.24410000000000001</v>
      </c>
      <c r="Y96" s="283">
        <v>0.22159999999999999</v>
      </c>
      <c r="Z96" s="283">
        <v>0.25319999999999998</v>
      </c>
      <c r="AA96" s="283">
        <v>0.28999999999999998</v>
      </c>
      <c r="AB96" s="283">
        <v>0.1711</v>
      </c>
      <c r="AD96" s="283">
        <v>0.1497</v>
      </c>
      <c r="AE96" s="283">
        <v>0.1497</v>
      </c>
      <c r="AF96" s="283">
        <v>5.62</v>
      </c>
      <c r="AG96" s="283">
        <v>0.91139999999999999</v>
      </c>
      <c r="AH96" s="283">
        <v>0.39900000000000002</v>
      </c>
      <c r="AJ96" s="283">
        <v>1.6839999999999999</v>
      </c>
      <c r="AK96" s="283">
        <v>1.1355</v>
      </c>
      <c r="AL96" s="283">
        <v>1.4025000000000001</v>
      </c>
      <c r="AM96" s="283">
        <v>0.2676</v>
      </c>
      <c r="AN96" s="283">
        <v>0.17649999999999999</v>
      </c>
      <c r="AO96" s="283">
        <v>0.24959999999999999</v>
      </c>
      <c r="AP96" s="283">
        <v>0.29360000000000003</v>
      </c>
      <c r="AQ96" s="283">
        <v>0.44240000000000002</v>
      </c>
      <c r="AR96" s="283">
        <v>0.26479999999999998</v>
      </c>
      <c r="AS96" s="283">
        <v>0.2576</v>
      </c>
      <c r="AT96" s="283">
        <v>0.31940000000000002</v>
      </c>
      <c r="AV96" s="283">
        <v>0.153</v>
      </c>
      <c r="AW96" s="283">
        <v>0.28129999999999999</v>
      </c>
      <c r="AX96" s="283">
        <v>6.8960999999999997</v>
      </c>
      <c r="AY96" s="283">
        <v>3.3616000000000001</v>
      </c>
      <c r="AZ96" s="283">
        <v>0.38279999999999997</v>
      </c>
      <c r="BB96" s="283">
        <v>0.76100000000000001</v>
      </c>
      <c r="BC96" s="283">
        <v>2.4741</v>
      </c>
      <c r="BD96" s="283">
        <v>1.486</v>
      </c>
      <c r="BE96" s="283">
        <v>0.64890000000000003</v>
      </c>
      <c r="BF96" s="283">
        <v>0.21990000000000001</v>
      </c>
      <c r="BG96" s="283">
        <v>0.2155</v>
      </c>
      <c r="BH96" s="283">
        <v>0.193</v>
      </c>
      <c r="BI96" s="283">
        <v>0.57450000000000001</v>
      </c>
      <c r="BJ96" s="283">
        <v>9.3799999999999994E-2</v>
      </c>
      <c r="BK96" s="283">
        <v>0.16500000000000001</v>
      </c>
      <c r="BL96" s="283">
        <v>0.55320000000000003</v>
      </c>
      <c r="BN96" s="283">
        <v>0.21690000000000001</v>
      </c>
      <c r="BO96" s="283">
        <v>0.22359999999999999</v>
      </c>
      <c r="BQ96" s="283">
        <v>2.1808999999999998</v>
      </c>
      <c r="BR96" s="283">
        <v>1.1934</v>
      </c>
      <c r="BS96" s="283">
        <v>0.80149999999999999</v>
      </c>
      <c r="BU96" s="283">
        <v>1.9300999999999999</v>
      </c>
      <c r="BV96" s="283">
        <v>1.1739999999999999</v>
      </c>
      <c r="BW96" s="283">
        <v>0.54349999999999998</v>
      </c>
      <c r="BX96" s="283">
        <v>0.42099999999999999</v>
      </c>
      <c r="BY96" s="283">
        <v>0.36020000000000002</v>
      </c>
      <c r="BZ96" s="283">
        <v>0.2492</v>
      </c>
      <c r="CA96" s="283">
        <v>0.35270000000000001</v>
      </c>
      <c r="CB96" s="283">
        <v>0.44940000000000002</v>
      </c>
      <c r="CC96" s="283">
        <v>0.29370000000000002</v>
      </c>
      <c r="CD96" s="283">
        <v>0.39240000000000003</v>
      </c>
      <c r="CE96" s="283">
        <v>0.4163</v>
      </c>
      <c r="CG96" s="283">
        <v>0.20330000000000001</v>
      </c>
      <c r="CH96" s="283">
        <v>0.35460000000000003</v>
      </c>
      <c r="CI96" s="283">
        <v>1.0728</v>
      </c>
      <c r="CJ96" s="283">
        <v>0.999</v>
      </c>
      <c r="CK96" s="283">
        <v>0.9627</v>
      </c>
      <c r="CM96" s="283">
        <v>0.91830000000000001</v>
      </c>
      <c r="CN96" s="283">
        <v>1.0680000000000001</v>
      </c>
      <c r="CO96" s="283">
        <v>12.689</v>
      </c>
      <c r="CP96" s="283">
        <v>11.0953</v>
      </c>
      <c r="CQ96" s="283">
        <v>10.136900000000001</v>
      </c>
      <c r="CR96" s="283">
        <v>11.8277</v>
      </c>
      <c r="CS96" s="283">
        <v>11.1065</v>
      </c>
      <c r="CT96" s="283">
        <v>10.530200000000001</v>
      </c>
      <c r="CU96" s="283">
        <v>11.797700000000001</v>
      </c>
      <c r="CV96" s="283">
        <v>10.5823</v>
      </c>
      <c r="CW96" s="283">
        <v>11.206</v>
      </c>
      <c r="CY96" s="283">
        <v>11.523199999999999</v>
      </c>
      <c r="CZ96" s="283">
        <v>10.4925</v>
      </c>
      <c r="DA96" s="283">
        <v>1.0354000000000001</v>
      </c>
      <c r="DB96" s="283">
        <v>0.95479999999999998</v>
      </c>
      <c r="DC96" s="283">
        <v>0.92659999999999998</v>
      </c>
      <c r="DE96" s="283">
        <v>0.94440000000000002</v>
      </c>
      <c r="DF96" s="283">
        <v>0.99119999999999997</v>
      </c>
      <c r="DG96" s="283">
        <v>11.5533</v>
      </c>
      <c r="DH96" s="283">
        <v>9.8257999999999992</v>
      </c>
      <c r="DI96" s="283">
        <v>9.4115000000000002</v>
      </c>
      <c r="DJ96" s="283">
        <v>11.1585</v>
      </c>
      <c r="DK96" s="283">
        <v>10.2911</v>
      </c>
      <c r="DL96" s="283">
        <v>10.1569</v>
      </c>
      <c r="DM96" s="283">
        <v>10.8009</v>
      </c>
      <c r="DN96" s="283">
        <v>9.7607999999999997</v>
      </c>
      <c r="DO96" s="283">
        <v>10.016400000000001</v>
      </c>
      <c r="DQ96" s="283">
        <v>10.335000000000001</v>
      </c>
      <c r="DR96" s="283">
        <v>10.1051</v>
      </c>
      <c r="DS96" s="283">
        <v>0.99480000000000002</v>
      </c>
      <c r="DT96" s="283">
        <v>0.9597</v>
      </c>
      <c r="DU96" s="283">
        <v>0.93759999999999999</v>
      </c>
      <c r="DW96" s="283">
        <v>0.97989999999999999</v>
      </c>
      <c r="DX96" s="283">
        <v>0.98799999999999999</v>
      </c>
      <c r="DY96" s="283">
        <v>10.0023</v>
      </c>
      <c r="DZ96" s="283">
        <v>9.1062999999999992</v>
      </c>
      <c r="EA96" s="283">
        <v>8.7049000000000003</v>
      </c>
      <c r="EB96" s="283">
        <v>10.0541</v>
      </c>
      <c r="EC96" s="283">
        <v>9.4888999999999992</v>
      </c>
      <c r="ED96" s="283">
        <v>9.2843999999999998</v>
      </c>
      <c r="EE96" s="283">
        <v>9.6862999999999992</v>
      </c>
      <c r="EF96" s="283">
        <v>9.2029999999999994</v>
      </c>
      <c r="EG96" s="283">
        <v>9.2127999999999997</v>
      </c>
      <c r="EI96" s="283">
        <v>9.3916000000000004</v>
      </c>
      <c r="EJ96" s="283">
        <v>9.3247</v>
      </c>
      <c r="EL96" s="283">
        <v>2.4037999999999999</v>
      </c>
      <c r="EM96" s="283">
        <v>0.90280000000000005</v>
      </c>
      <c r="EN96" s="283">
        <v>1.0049999999999999</v>
      </c>
      <c r="EP96" s="283">
        <v>1.6939</v>
      </c>
      <c r="EQ96" s="283">
        <v>1.0172000000000001</v>
      </c>
      <c r="ER96" s="283">
        <v>0.27029999999999998</v>
      </c>
      <c r="ES96" s="283">
        <v>0.13639999999999999</v>
      </c>
      <c r="ET96" s="283">
        <v>0.1827</v>
      </c>
      <c r="EU96" s="283">
        <v>0.1125</v>
      </c>
      <c r="EV96" s="283">
        <v>0.15110000000000001</v>
      </c>
      <c r="EW96" s="283">
        <v>0.18179999999999999</v>
      </c>
      <c r="EX96" s="283">
        <v>0.16919999999999999</v>
      </c>
      <c r="EY96" s="283">
        <v>0.1741</v>
      </c>
      <c r="EZ96" s="283">
        <v>0.1353</v>
      </c>
      <c r="FB96" s="283">
        <v>0.1028</v>
      </c>
      <c r="FC96" s="283">
        <v>0.13300000000000001</v>
      </c>
      <c r="FD96" s="283">
        <v>2.7159</v>
      </c>
      <c r="FE96" s="283">
        <v>1.0028999999999999</v>
      </c>
      <c r="FF96" s="283">
        <v>0.67589999999999995</v>
      </c>
      <c r="FH96" s="283">
        <v>2.4396</v>
      </c>
      <c r="FI96" s="283">
        <v>1.1408</v>
      </c>
      <c r="FJ96" s="283">
        <v>0.29749999999999999</v>
      </c>
      <c r="FK96" s="283">
        <v>0.1636</v>
      </c>
      <c r="FL96" s="283">
        <v>0.14729999999999999</v>
      </c>
      <c r="FM96" s="283">
        <v>0.1095</v>
      </c>
      <c r="FN96" s="283">
        <v>0.16309999999999999</v>
      </c>
      <c r="FO96" s="283">
        <v>0.218</v>
      </c>
      <c r="FP96" s="283">
        <v>0.17130000000000001</v>
      </c>
      <c r="FQ96" s="283">
        <v>0.216</v>
      </c>
      <c r="FR96" s="283">
        <v>0.1915</v>
      </c>
      <c r="FT96" s="283">
        <v>8.8499999999999995E-2</v>
      </c>
      <c r="FU96" s="283">
        <v>0.16789999999999999</v>
      </c>
      <c r="FV96" s="283">
        <v>1.7441</v>
      </c>
      <c r="FW96" s="283">
        <v>1.5003</v>
      </c>
      <c r="FX96" s="283">
        <v>0.73260000000000003</v>
      </c>
      <c r="FZ96" s="283">
        <v>1.877</v>
      </c>
      <c r="GA96" s="283">
        <v>1.2818000000000001</v>
      </c>
      <c r="GB96" s="283">
        <v>0.25600000000000001</v>
      </c>
      <c r="GC96" s="283">
        <v>0.31580000000000003</v>
      </c>
      <c r="GD96" s="283">
        <v>0.1993</v>
      </c>
      <c r="GE96" s="283">
        <v>0.14680000000000001</v>
      </c>
      <c r="GF96" s="283">
        <v>0.21049999999999999</v>
      </c>
      <c r="GG96" s="283">
        <v>0.27210000000000001</v>
      </c>
      <c r="GH96" s="283">
        <v>0.1081</v>
      </c>
      <c r="GI96" s="283">
        <v>0.20499999999999999</v>
      </c>
      <c r="GJ96" s="283">
        <v>0.29210000000000003</v>
      </c>
      <c r="GL96" s="283">
        <v>0.10920000000000001</v>
      </c>
      <c r="GM96" s="283">
        <v>0.22789999999999999</v>
      </c>
    </row>
    <row r="97" spans="1:195">
      <c r="A97" s="71">
        <v>45387</v>
      </c>
      <c r="B97" s="283">
        <v>13.133900000000001</v>
      </c>
      <c r="C97" s="283">
        <v>12.919</v>
      </c>
      <c r="D97" s="283">
        <v>13.117900000000001</v>
      </c>
      <c r="E97" s="283">
        <v>12.876200000000001</v>
      </c>
      <c r="F97" s="283">
        <v>13.140599999999999</v>
      </c>
      <c r="G97" s="283">
        <v>13.231199999999999</v>
      </c>
      <c r="H97" s="283">
        <v>13.035600000000001</v>
      </c>
      <c r="I97" s="283">
        <v>10.888400000000001</v>
      </c>
      <c r="J97" s="283">
        <v>13.0382</v>
      </c>
      <c r="K97" s="283">
        <v>13.001200000000001</v>
      </c>
      <c r="L97" s="283">
        <v>13.0021</v>
      </c>
      <c r="M97" s="283">
        <v>13.273199999999999</v>
      </c>
      <c r="N97" s="283">
        <v>6.9261999999999997</v>
      </c>
      <c r="O97" s="283">
        <v>0.53269999999999995</v>
      </c>
      <c r="P97" s="283">
        <v>0.98729999999999996</v>
      </c>
      <c r="Q97" s="283">
        <v>0.62680000000000002</v>
      </c>
      <c r="R97" s="283">
        <v>2.0026999999999999</v>
      </c>
      <c r="S97" s="283">
        <v>1.2061999999999999</v>
      </c>
      <c r="T97" s="283">
        <v>1.2874000000000001</v>
      </c>
      <c r="U97" s="283">
        <v>0.1275</v>
      </c>
      <c r="V97" s="283">
        <v>0.21490000000000001</v>
      </c>
      <c r="W97" s="283">
        <v>0.18590000000000001</v>
      </c>
      <c r="X97" s="283">
        <v>0.2394</v>
      </c>
      <c r="Y97" s="283">
        <v>0.2177</v>
      </c>
      <c r="Z97" s="283">
        <v>0.25169999999999998</v>
      </c>
      <c r="AA97" s="283">
        <v>0.28639999999999999</v>
      </c>
      <c r="AB97" s="283">
        <v>0.17030000000000001</v>
      </c>
      <c r="AC97" s="283">
        <v>0.40160000000000001</v>
      </c>
      <c r="AD97" s="283">
        <v>0.14299999999999999</v>
      </c>
      <c r="AE97" s="283">
        <v>0.14119999999999999</v>
      </c>
      <c r="AF97" s="283">
        <v>5.8228</v>
      </c>
      <c r="AG97" s="283">
        <v>0.85140000000000005</v>
      </c>
      <c r="AH97" s="283">
        <v>0.39850000000000002</v>
      </c>
      <c r="AI97" s="283">
        <v>0.24129999999999999</v>
      </c>
      <c r="AJ97" s="283">
        <v>1.708</v>
      </c>
      <c r="AK97" s="283">
        <v>1.1589</v>
      </c>
      <c r="AL97" s="283">
        <v>1.4112</v>
      </c>
      <c r="AM97" s="283">
        <v>0.2495</v>
      </c>
      <c r="AN97" s="283">
        <v>0.17649999999999999</v>
      </c>
      <c r="AO97" s="283">
        <v>0.2424</v>
      </c>
      <c r="AP97" s="283">
        <v>0.29310000000000003</v>
      </c>
      <c r="AQ97" s="283">
        <v>0.44309999999999999</v>
      </c>
      <c r="AR97" s="283">
        <v>0.26690000000000003</v>
      </c>
      <c r="AS97" s="283">
        <v>0.26069999999999999</v>
      </c>
      <c r="AT97" s="283">
        <v>0.3175</v>
      </c>
      <c r="AU97" s="283">
        <v>1.1059000000000001</v>
      </c>
      <c r="AV97" s="283">
        <v>0.15260000000000001</v>
      </c>
      <c r="AW97" s="283">
        <v>0.27389999999999998</v>
      </c>
      <c r="AX97" s="283">
        <v>6.8840000000000003</v>
      </c>
      <c r="AY97" s="283">
        <v>3.3689</v>
      </c>
      <c r="AZ97" s="283">
        <v>0.37130000000000002</v>
      </c>
      <c r="BA97" s="283">
        <v>0.14960000000000001</v>
      </c>
      <c r="BB97" s="283">
        <v>0.76790000000000003</v>
      </c>
      <c r="BC97" s="283">
        <v>2.4750999999999999</v>
      </c>
      <c r="BD97" s="283">
        <v>1.4981</v>
      </c>
      <c r="BE97" s="283">
        <v>0.65359999999999996</v>
      </c>
      <c r="BF97" s="283">
        <v>0.2165</v>
      </c>
      <c r="BG97" s="283">
        <v>0.21759999999999999</v>
      </c>
      <c r="BH97" s="283">
        <v>0.19400000000000001</v>
      </c>
      <c r="BI97" s="283">
        <v>0.58289999999999997</v>
      </c>
      <c r="BJ97" s="283">
        <v>9.4799999999999995E-2</v>
      </c>
      <c r="BK97" s="283">
        <v>0.16689999999999999</v>
      </c>
      <c r="BL97" s="283">
        <v>0.55859999999999999</v>
      </c>
      <c r="BM97" s="283">
        <v>0.6341</v>
      </c>
      <c r="BN97" s="283">
        <v>0.21740000000000001</v>
      </c>
      <c r="BO97" s="283">
        <v>0.22570000000000001</v>
      </c>
      <c r="BQ97" s="283">
        <v>2.2324999999999999</v>
      </c>
      <c r="BR97" s="283">
        <v>1.2013</v>
      </c>
      <c r="BS97" s="283">
        <v>0.80130000000000001</v>
      </c>
      <c r="BT97" s="283">
        <v>0.86050000000000004</v>
      </c>
      <c r="BU97" s="283">
        <v>1.9657</v>
      </c>
      <c r="BV97" s="283">
        <v>1.1891</v>
      </c>
      <c r="BW97" s="283">
        <v>0.54400000000000004</v>
      </c>
      <c r="BX97" s="283">
        <v>0.41560000000000002</v>
      </c>
      <c r="BY97" s="283">
        <v>0.35580000000000001</v>
      </c>
      <c r="BZ97" s="283">
        <v>0.2437</v>
      </c>
      <c r="CA97" s="283">
        <v>0.34589999999999999</v>
      </c>
      <c r="CB97" s="283">
        <v>0.44409999999999999</v>
      </c>
      <c r="CC97" s="283">
        <v>0.2893</v>
      </c>
      <c r="CD97" s="283">
        <v>0.38969999999999999</v>
      </c>
      <c r="CE97" s="283">
        <v>0.41260000000000002</v>
      </c>
      <c r="CF97" s="283">
        <v>0.3362</v>
      </c>
      <c r="CG97" s="283">
        <v>0.1983</v>
      </c>
      <c r="CH97" s="283">
        <v>0.34689999999999999</v>
      </c>
      <c r="CI97" s="283">
        <v>1.0590999999999999</v>
      </c>
      <c r="CJ97" s="283">
        <v>0.9889</v>
      </c>
      <c r="CK97" s="283">
        <v>0.94010000000000005</v>
      </c>
      <c r="CL97" s="283">
        <v>0.99660000000000004</v>
      </c>
      <c r="CM97" s="283">
        <v>0.91739999999999999</v>
      </c>
      <c r="CN97" s="283">
        <v>1.0819000000000001</v>
      </c>
      <c r="CO97" s="283">
        <v>13.0725</v>
      </c>
      <c r="CP97" s="283">
        <v>11.5533</v>
      </c>
      <c r="CQ97" s="283">
        <v>10.6234</v>
      </c>
      <c r="CR97" s="283">
        <v>12.3428</v>
      </c>
      <c r="CS97" s="283">
        <v>11.683400000000001</v>
      </c>
      <c r="CT97" s="283">
        <v>11.3</v>
      </c>
      <c r="CU97" s="283">
        <v>12.286199999999999</v>
      </c>
      <c r="CV97" s="283">
        <v>11.000999999999999</v>
      </c>
      <c r="CW97" s="283">
        <v>11.8035</v>
      </c>
      <c r="CX97" s="283">
        <v>12.3284</v>
      </c>
      <c r="CY97" s="283">
        <v>11.9909</v>
      </c>
      <c r="CZ97" s="283">
        <v>10.9102</v>
      </c>
      <c r="DA97" s="283">
        <v>1.0374000000000001</v>
      </c>
      <c r="DB97" s="283">
        <v>0.95250000000000001</v>
      </c>
      <c r="DC97" s="283">
        <v>0.9224</v>
      </c>
      <c r="DD97" s="283">
        <v>0.97640000000000005</v>
      </c>
      <c r="DE97" s="283">
        <v>0.94699999999999995</v>
      </c>
      <c r="DF97" s="283">
        <v>0.99770000000000003</v>
      </c>
      <c r="DG97" s="283">
        <v>11.981</v>
      </c>
      <c r="DH97" s="283">
        <v>10.2723</v>
      </c>
      <c r="DI97" s="283">
        <v>9.8551000000000002</v>
      </c>
      <c r="DJ97" s="283">
        <v>11.5486</v>
      </c>
      <c r="DK97" s="283">
        <v>10.785</v>
      </c>
      <c r="DL97" s="283">
        <v>10.6846</v>
      </c>
      <c r="DM97" s="283">
        <v>11.2812</v>
      </c>
      <c r="DN97" s="283">
        <v>10.2204</v>
      </c>
      <c r="DO97" s="283">
        <v>10.4885</v>
      </c>
      <c r="DP97" s="283">
        <v>11.553900000000001</v>
      </c>
      <c r="DQ97" s="283">
        <v>10.7918</v>
      </c>
      <c r="DR97" s="283">
        <v>10.5128</v>
      </c>
      <c r="DS97" s="283">
        <v>1.002</v>
      </c>
      <c r="DT97" s="283">
        <v>0.95530000000000004</v>
      </c>
      <c r="DU97" s="283">
        <v>0.93200000000000005</v>
      </c>
      <c r="DV97" s="283">
        <v>0.97770000000000001</v>
      </c>
      <c r="DW97" s="283">
        <v>0.97799999999999998</v>
      </c>
      <c r="DX97" s="283">
        <v>0.99060000000000004</v>
      </c>
      <c r="DY97" s="283">
        <v>10.52</v>
      </c>
      <c r="DZ97" s="283">
        <v>9.5081000000000007</v>
      </c>
      <c r="EA97" s="283">
        <v>9.0629000000000008</v>
      </c>
      <c r="EB97" s="283">
        <v>10.498699999999999</v>
      </c>
      <c r="EC97" s="283">
        <v>9.9526000000000003</v>
      </c>
      <c r="ED97" s="283">
        <v>9.7241999999999997</v>
      </c>
      <c r="EE97" s="283">
        <v>10.1632</v>
      </c>
      <c r="EF97" s="283">
        <v>9.6225000000000005</v>
      </c>
      <c r="EG97" s="283">
        <v>9.6353000000000009</v>
      </c>
      <c r="EH97" s="283">
        <v>10.3948</v>
      </c>
      <c r="EI97" s="283">
        <v>9.8392999999999997</v>
      </c>
      <c r="EJ97" s="283">
        <v>9.7263999999999999</v>
      </c>
      <c r="EL97" s="283">
        <v>2.4527999999999999</v>
      </c>
      <c r="EM97" s="283">
        <v>0.90529999999999999</v>
      </c>
      <c r="EN97" s="283">
        <v>1.0156000000000001</v>
      </c>
      <c r="EO97" s="283">
        <v>1.5162</v>
      </c>
      <c r="EP97" s="283">
        <v>1.7541</v>
      </c>
      <c r="EQ97" s="283">
        <v>1.0601</v>
      </c>
      <c r="ER97" s="283">
        <v>0.26690000000000003</v>
      </c>
      <c r="ES97" s="283">
        <v>0.13200000000000001</v>
      </c>
      <c r="ET97" s="283">
        <v>0.1794</v>
      </c>
      <c r="EU97" s="283">
        <v>0.10879999999999999</v>
      </c>
      <c r="EV97" s="283">
        <v>0.14580000000000001</v>
      </c>
      <c r="EW97" s="283">
        <v>0.17660000000000001</v>
      </c>
      <c r="EX97" s="283">
        <v>0.16500000000000001</v>
      </c>
      <c r="EY97" s="283">
        <v>0.17169999999999999</v>
      </c>
      <c r="EZ97" s="283">
        <v>0.13339999999999999</v>
      </c>
      <c r="FA97" s="283">
        <v>0.10879999999999999</v>
      </c>
      <c r="FB97" s="283">
        <v>9.7900000000000001E-2</v>
      </c>
      <c r="FC97" s="283">
        <v>0.1258</v>
      </c>
      <c r="FD97" s="283">
        <v>2.8315999999999999</v>
      </c>
      <c r="FE97" s="283">
        <v>1.0119</v>
      </c>
      <c r="FF97" s="283">
        <v>0.68069999999999997</v>
      </c>
      <c r="FG97" s="283">
        <v>0.67569999999999997</v>
      </c>
      <c r="FH97" s="283">
        <v>2.4762</v>
      </c>
      <c r="FI97" s="283">
        <v>1.1486000000000001</v>
      </c>
      <c r="FJ97" s="283">
        <v>0.29959999999999998</v>
      </c>
      <c r="FK97" s="283">
        <v>0.1618</v>
      </c>
      <c r="FL97" s="283">
        <v>0.14660000000000001</v>
      </c>
      <c r="FM97" s="283">
        <v>0.10580000000000001</v>
      </c>
      <c r="FN97" s="283">
        <v>0.15989999999999999</v>
      </c>
      <c r="FO97" s="283">
        <v>0.21529999999999999</v>
      </c>
      <c r="FP97" s="283">
        <v>0.17019999999999999</v>
      </c>
      <c r="FQ97" s="283">
        <v>0.2157</v>
      </c>
      <c r="FR97" s="283">
        <v>0.1893</v>
      </c>
      <c r="FS97" s="283">
        <v>0.25190000000000001</v>
      </c>
      <c r="FT97" s="283">
        <v>8.7099999999999997E-2</v>
      </c>
      <c r="FU97" s="283">
        <v>0.1648</v>
      </c>
      <c r="FV97" s="283">
        <v>1.7776000000000001</v>
      </c>
      <c r="FW97" s="283">
        <v>1.5045999999999999</v>
      </c>
      <c r="FX97" s="283">
        <v>0.72570000000000001</v>
      </c>
      <c r="FY97" s="283">
        <v>0.62549999999999994</v>
      </c>
      <c r="FZ97" s="283">
        <v>1.8833</v>
      </c>
      <c r="GA97" s="283">
        <v>1.2803</v>
      </c>
      <c r="GB97" s="283">
        <v>0.25869999999999999</v>
      </c>
      <c r="GC97" s="283">
        <v>0.31430000000000002</v>
      </c>
      <c r="GD97" s="283">
        <v>0.1973</v>
      </c>
      <c r="GE97" s="283">
        <v>0.14549999999999999</v>
      </c>
      <c r="GF97" s="283">
        <v>0.2089</v>
      </c>
      <c r="GG97" s="283">
        <v>0.27189999999999998</v>
      </c>
      <c r="GH97" s="283">
        <v>0.10730000000000001</v>
      </c>
      <c r="GI97" s="283">
        <v>0.2041</v>
      </c>
      <c r="GJ97" s="283">
        <v>0.29049999999999998</v>
      </c>
      <c r="GK97" s="283">
        <v>0.17150000000000001</v>
      </c>
      <c r="GL97" s="283">
        <v>0.1084</v>
      </c>
      <c r="GM97" s="283">
        <v>0.22689999999999999</v>
      </c>
    </row>
    <row r="98" spans="1:195">
      <c r="A98" s="71">
        <v>45388</v>
      </c>
      <c r="B98" s="283">
        <v>13.1288</v>
      </c>
      <c r="C98" s="283">
        <v>12.926500000000001</v>
      </c>
      <c r="D98" s="283">
        <v>13.116199999999999</v>
      </c>
      <c r="E98" s="283">
        <v>12.8812</v>
      </c>
      <c r="F98" s="283">
        <v>13.142200000000001</v>
      </c>
      <c r="G98" s="283">
        <v>13.3101</v>
      </c>
      <c r="H98" s="283">
        <v>13.034800000000001</v>
      </c>
      <c r="I98" s="283">
        <v>10.8078</v>
      </c>
      <c r="J98" s="283">
        <v>13.032299999999999</v>
      </c>
      <c r="K98" s="283">
        <v>13.0793</v>
      </c>
      <c r="L98" s="283">
        <v>13.0038</v>
      </c>
      <c r="M98" s="283">
        <v>13.311</v>
      </c>
      <c r="N98" s="283">
        <v>7.0713999999999997</v>
      </c>
      <c r="O98" s="283">
        <v>0.50609999999999999</v>
      </c>
      <c r="P98" s="283">
        <v>0.97819999999999996</v>
      </c>
      <c r="Q98" s="283">
        <v>0.64029999999999998</v>
      </c>
      <c r="R98" s="283">
        <v>2.0676000000000001</v>
      </c>
      <c r="S98" s="283">
        <v>1.2762</v>
      </c>
      <c r="T98" s="283">
        <v>1.2516</v>
      </c>
      <c r="U98" s="283">
        <v>0.1173</v>
      </c>
      <c r="V98" s="283">
        <v>0.20480000000000001</v>
      </c>
      <c r="W98" s="283">
        <v>0.17699999999999999</v>
      </c>
      <c r="X98" s="283">
        <v>0.23180000000000001</v>
      </c>
      <c r="Y98" s="283">
        <v>0.2094</v>
      </c>
      <c r="Z98" s="283">
        <v>0.24729999999999999</v>
      </c>
      <c r="AA98" s="283">
        <v>0.27939999999999998</v>
      </c>
      <c r="AB98" s="283">
        <v>0.16819999999999999</v>
      </c>
      <c r="AC98" s="283">
        <v>0.38629999999999998</v>
      </c>
      <c r="AD98" s="283">
        <v>0.1351</v>
      </c>
      <c r="AE98" s="283">
        <v>0.1318</v>
      </c>
      <c r="AF98" s="283">
        <v>6.0842000000000001</v>
      </c>
      <c r="AG98" s="283">
        <v>0.80600000000000005</v>
      </c>
      <c r="AH98" s="283">
        <v>0.39939999999999998</v>
      </c>
      <c r="AI98" s="283">
        <v>0.2427</v>
      </c>
      <c r="AJ98" s="283">
        <v>1.7243999999999999</v>
      </c>
      <c r="AK98" s="283">
        <v>1.1881999999999999</v>
      </c>
      <c r="AL98" s="283">
        <v>1.4238999999999999</v>
      </c>
      <c r="AM98" s="283">
        <v>0.2346</v>
      </c>
      <c r="AN98" s="283">
        <v>0.17580000000000001</v>
      </c>
      <c r="AO98" s="283">
        <v>0.23400000000000001</v>
      </c>
      <c r="AP98" s="283">
        <v>0.29110000000000003</v>
      </c>
      <c r="AQ98" s="283">
        <v>0.44019999999999998</v>
      </c>
      <c r="AR98" s="283">
        <v>0.26840000000000003</v>
      </c>
      <c r="AS98" s="283">
        <v>0.26229999999999998</v>
      </c>
      <c r="AT98" s="283">
        <v>0.31609999999999999</v>
      </c>
      <c r="AU98" s="283">
        <v>1.1059000000000001</v>
      </c>
      <c r="AV98" s="283">
        <v>0.15210000000000001</v>
      </c>
      <c r="AW98" s="283">
        <v>0.26600000000000001</v>
      </c>
      <c r="AX98" s="283">
        <v>6.8693999999999997</v>
      </c>
      <c r="AY98" s="283">
        <v>3.3742000000000001</v>
      </c>
      <c r="AZ98" s="283">
        <v>0.35970000000000002</v>
      </c>
      <c r="BA98" s="283">
        <v>0.14960000000000001</v>
      </c>
      <c r="BB98" s="283">
        <v>0.77270000000000005</v>
      </c>
      <c r="BC98" s="283">
        <v>2.476</v>
      </c>
      <c r="BD98" s="283">
        <v>1.5125999999999999</v>
      </c>
      <c r="BE98" s="283">
        <v>0.6583</v>
      </c>
      <c r="BF98" s="283">
        <v>0.2132</v>
      </c>
      <c r="BG98" s="283">
        <v>0.22020000000000001</v>
      </c>
      <c r="BH98" s="283">
        <v>0.1951</v>
      </c>
      <c r="BI98" s="283">
        <v>0.59279999999999999</v>
      </c>
      <c r="BJ98" s="283">
        <v>9.5899999999999999E-2</v>
      </c>
      <c r="BK98" s="283">
        <v>0.16839999999999999</v>
      </c>
      <c r="BL98" s="283">
        <v>0.56410000000000005</v>
      </c>
      <c r="BM98" s="283">
        <v>0.64119999999999999</v>
      </c>
      <c r="BN98" s="283">
        <v>0.21790000000000001</v>
      </c>
      <c r="BO98" s="283">
        <v>0.2278</v>
      </c>
      <c r="BQ98" s="283">
        <v>2.2816000000000001</v>
      </c>
      <c r="BR98" s="283">
        <v>1.2149000000000001</v>
      </c>
      <c r="BS98" s="283">
        <v>0.79890000000000005</v>
      </c>
      <c r="BT98" s="283">
        <v>0.86</v>
      </c>
      <c r="BU98" s="283">
        <v>1.9870000000000001</v>
      </c>
      <c r="BV98" s="283">
        <v>1.2009000000000001</v>
      </c>
      <c r="BW98" s="283">
        <v>0.54179999999999995</v>
      </c>
      <c r="BX98" s="283">
        <v>0.41070000000000001</v>
      </c>
      <c r="BY98" s="283">
        <v>0.34910000000000002</v>
      </c>
      <c r="BZ98" s="283">
        <v>0.23749999999999999</v>
      </c>
      <c r="CA98" s="283">
        <v>0.33800000000000002</v>
      </c>
      <c r="CB98" s="283">
        <v>0.437</v>
      </c>
      <c r="CC98" s="283">
        <v>0.2848</v>
      </c>
      <c r="CD98" s="283">
        <v>0.3856</v>
      </c>
      <c r="CE98" s="283">
        <v>0.40839999999999999</v>
      </c>
      <c r="CF98" s="283">
        <v>0.33119999999999999</v>
      </c>
      <c r="CG98" s="283">
        <v>0.19409999999999999</v>
      </c>
      <c r="CH98" s="283">
        <v>0.34010000000000001</v>
      </c>
      <c r="CI98" s="283">
        <v>1.0570999999999999</v>
      </c>
      <c r="CJ98" s="283">
        <v>0.99470000000000003</v>
      </c>
      <c r="CK98" s="283">
        <v>0.94899999999999995</v>
      </c>
      <c r="CL98" s="283">
        <v>0.99219999999999997</v>
      </c>
      <c r="CM98" s="283">
        <v>0.91720000000000002</v>
      </c>
      <c r="CN98" s="283">
        <v>1.0815999999999999</v>
      </c>
      <c r="CO98" s="283">
        <v>13.136200000000001</v>
      </c>
      <c r="CP98" s="283">
        <v>11.8401</v>
      </c>
      <c r="CQ98" s="283">
        <v>10.8508</v>
      </c>
      <c r="CR98" s="283">
        <v>12.427</v>
      </c>
      <c r="CS98" s="283">
        <v>11.9034</v>
      </c>
      <c r="CT98" s="283">
        <v>11.4336</v>
      </c>
      <c r="CU98" s="283">
        <v>12.5114</v>
      </c>
      <c r="CV98" s="283">
        <v>11.2211</v>
      </c>
      <c r="CW98" s="283">
        <v>11.999700000000001</v>
      </c>
      <c r="CX98" s="283">
        <v>12.6098</v>
      </c>
      <c r="CY98" s="283">
        <v>12.2339</v>
      </c>
      <c r="CZ98" s="283">
        <v>11.094799999999999</v>
      </c>
      <c r="DA98" s="283">
        <v>1.0354000000000001</v>
      </c>
      <c r="DB98" s="283">
        <v>0.9587</v>
      </c>
      <c r="DC98" s="283">
        <v>0.93330000000000002</v>
      </c>
      <c r="DD98" s="283">
        <v>0.97750000000000004</v>
      </c>
      <c r="DE98" s="283">
        <v>0.94350000000000001</v>
      </c>
      <c r="DF98" s="283">
        <v>1.0064</v>
      </c>
      <c r="DG98" s="283">
        <v>12.3314</v>
      </c>
      <c r="DH98" s="283">
        <v>10.7417</v>
      </c>
      <c r="DI98" s="283">
        <v>10.2875</v>
      </c>
      <c r="DJ98" s="283">
        <v>11.9102</v>
      </c>
      <c r="DK98" s="283">
        <v>11.205</v>
      </c>
      <c r="DL98" s="283">
        <v>11.023300000000001</v>
      </c>
      <c r="DM98" s="283">
        <v>11.7448</v>
      </c>
      <c r="DN98" s="283">
        <v>10.6287</v>
      </c>
      <c r="DO98" s="283">
        <v>10.9251</v>
      </c>
      <c r="DP98" s="283">
        <v>12.0154</v>
      </c>
      <c r="DQ98" s="283">
        <v>11.264900000000001</v>
      </c>
      <c r="DR98" s="283">
        <v>10.8561</v>
      </c>
      <c r="DS98" s="283">
        <v>1.008</v>
      </c>
      <c r="DT98" s="283">
        <v>0.9546</v>
      </c>
      <c r="DU98" s="283">
        <v>0.93400000000000005</v>
      </c>
      <c r="DV98" s="283">
        <v>0.97470000000000001</v>
      </c>
      <c r="DW98" s="283">
        <v>0.97060000000000002</v>
      </c>
      <c r="DX98" s="283">
        <v>0.99460000000000004</v>
      </c>
      <c r="DY98" s="283">
        <v>11.101900000000001</v>
      </c>
      <c r="DZ98" s="283">
        <v>9.9974000000000007</v>
      </c>
      <c r="EA98" s="283">
        <v>9.5200999999999993</v>
      </c>
      <c r="EB98" s="283">
        <v>11.014200000000001</v>
      </c>
      <c r="EC98" s="283">
        <v>10.473100000000001</v>
      </c>
      <c r="ED98" s="283">
        <v>10.193199999999999</v>
      </c>
      <c r="EE98" s="283">
        <v>10.712999999999999</v>
      </c>
      <c r="EF98" s="283">
        <v>10.077199999999999</v>
      </c>
      <c r="EG98" s="283">
        <v>10.109500000000001</v>
      </c>
      <c r="EH98" s="283">
        <v>10.9915</v>
      </c>
      <c r="EI98" s="283">
        <v>10.382300000000001</v>
      </c>
      <c r="EJ98" s="283">
        <v>10.164099999999999</v>
      </c>
      <c r="EL98" s="283">
        <v>2.5009000000000001</v>
      </c>
      <c r="EM98" s="283">
        <v>0.91249999999999998</v>
      </c>
      <c r="EN98" s="283">
        <v>1.0217000000000001</v>
      </c>
      <c r="EO98" s="283">
        <v>1.5254000000000001</v>
      </c>
      <c r="EP98" s="283">
        <v>1.7994000000000001</v>
      </c>
      <c r="EQ98" s="283">
        <v>1.1086</v>
      </c>
      <c r="ER98" s="283">
        <v>0.26200000000000001</v>
      </c>
      <c r="ES98" s="283">
        <v>0.12809999999999999</v>
      </c>
      <c r="ET98" s="283">
        <v>0.1741</v>
      </c>
      <c r="EU98" s="283">
        <v>0.1048</v>
      </c>
      <c r="EV98" s="283">
        <v>0.1404</v>
      </c>
      <c r="EW98" s="283">
        <v>0.1704</v>
      </c>
      <c r="EX98" s="283">
        <v>0.16039999999999999</v>
      </c>
      <c r="EY98" s="283">
        <v>0.16850000000000001</v>
      </c>
      <c r="EZ98" s="283">
        <v>0.1318</v>
      </c>
      <c r="FA98" s="283">
        <v>0.1051</v>
      </c>
      <c r="FB98" s="283">
        <v>9.3600000000000003E-2</v>
      </c>
      <c r="FC98" s="283">
        <v>0.11890000000000001</v>
      </c>
      <c r="FD98" s="283">
        <v>2.9215</v>
      </c>
      <c r="FE98" s="283">
        <v>1.0228999999999999</v>
      </c>
      <c r="FF98" s="283">
        <v>0.68389999999999995</v>
      </c>
      <c r="FG98" s="283">
        <v>0.67130000000000001</v>
      </c>
      <c r="FH98" s="283">
        <v>2.4841000000000002</v>
      </c>
      <c r="FI98" s="283">
        <v>1.1506000000000001</v>
      </c>
      <c r="FJ98" s="283">
        <v>0.2989</v>
      </c>
      <c r="FK98" s="283">
        <v>0.1605</v>
      </c>
      <c r="FL98" s="283">
        <v>0.14510000000000001</v>
      </c>
      <c r="FM98" s="283">
        <v>0.1023</v>
      </c>
      <c r="FN98" s="283">
        <v>0.15690000000000001</v>
      </c>
      <c r="FO98" s="283">
        <v>0.2122</v>
      </c>
      <c r="FP98" s="283">
        <v>0.16850000000000001</v>
      </c>
      <c r="FQ98" s="283">
        <v>0.21479999999999999</v>
      </c>
      <c r="FR98" s="283">
        <v>0.1862</v>
      </c>
      <c r="FS98" s="283">
        <v>0.25090000000000001</v>
      </c>
      <c r="FT98" s="283">
        <v>8.6499999999999994E-2</v>
      </c>
      <c r="FU98" s="283">
        <v>0.1618</v>
      </c>
      <c r="FV98" s="283">
        <v>1.8178000000000001</v>
      </c>
      <c r="FW98" s="283">
        <v>1.5188999999999999</v>
      </c>
      <c r="FX98" s="283">
        <v>0.71870000000000001</v>
      </c>
      <c r="FY98" s="283">
        <v>0.6331</v>
      </c>
      <c r="FZ98" s="283">
        <v>1.8838999999999999</v>
      </c>
      <c r="GA98" s="283">
        <v>1.2733000000000001</v>
      </c>
      <c r="GB98" s="283">
        <v>0.2611</v>
      </c>
      <c r="GC98" s="283">
        <v>0.31240000000000001</v>
      </c>
      <c r="GD98" s="283">
        <v>0.1946</v>
      </c>
      <c r="GE98" s="283">
        <v>0.14360000000000001</v>
      </c>
      <c r="GF98" s="283">
        <v>0.20569999999999999</v>
      </c>
      <c r="GG98" s="283">
        <v>0.2707</v>
      </c>
      <c r="GH98" s="283">
        <v>0.1071</v>
      </c>
      <c r="GI98" s="283">
        <v>0.20250000000000001</v>
      </c>
      <c r="GJ98" s="283">
        <v>0.28849999999999998</v>
      </c>
      <c r="GK98" s="283">
        <v>0.1691</v>
      </c>
      <c r="GL98" s="283">
        <v>0.1075</v>
      </c>
      <c r="GM98" s="283">
        <v>0.2266</v>
      </c>
    </row>
    <row r="99" spans="1:195">
      <c r="A99" s="71">
        <v>45389</v>
      </c>
      <c r="B99" s="283">
        <v>13.149800000000001</v>
      </c>
      <c r="C99" s="283">
        <v>12.940799999999999</v>
      </c>
      <c r="D99" s="283">
        <v>13.1305</v>
      </c>
      <c r="E99" s="283">
        <v>12.882</v>
      </c>
      <c r="F99" s="283">
        <v>13.154</v>
      </c>
      <c r="G99" s="283">
        <v>13.5318</v>
      </c>
      <c r="H99" s="283">
        <v>13.074299999999999</v>
      </c>
      <c r="I99" s="283">
        <v>10.789300000000001</v>
      </c>
      <c r="J99" s="283">
        <v>13.0717</v>
      </c>
      <c r="K99" s="283">
        <v>13.2875</v>
      </c>
      <c r="L99" s="283">
        <v>13.007099999999999</v>
      </c>
      <c r="M99" s="283">
        <v>13.4252</v>
      </c>
      <c r="N99" s="283">
        <v>7.1322000000000001</v>
      </c>
      <c r="O99" s="283">
        <v>0.50219999999999998</v>
      </c>
      <c r="P99" s="283">
        <v>1.0046999999999999</v>
      </c>
      <c r="Q99" s="283">
        <v>0.65920000000000001</v>
      </c>
      <c r="R99" s="283">
        <v>2.1644999999999999</v>
      </c>
      <c r="S99" s="283">
        <v>1.2806</v>
      </c>
      <c r="T99" s="283">
        <v>1.1087</v>
      </c>
      <c r="U99" s="283">
        <v>0.1048</v>
      </c>
      <c r="V99" s="283">
        <v>0.1867</v>
      </c>
      <c r="W99" s="283">
        <v>0.1555</v>
      </c>
      <c r="X99" s="283">
        <v>0.2087</v>
      </c>
      <c r="Y99" s="283">
        <v>0.18590000000000001</v>
      </c>
      <c r="Z99" s="283">
        <v>0.22259999999999999</v>
      </c>
      <c r="AA99" s="283">
        <v>0.25779999999999997</v>
      </c>
      <c r="AB99" s="283">
        <v>0.15129999999999999</v>
      </c>
      <c r="AC99" s="283">
        <v>0.33779999999999999</v>
      </c>
      <c r="AD99" s="283">
        <v>0.1191</v>
      </c>
      <c r="AE99" s="283">
        <v>0.1181</v>
      </c>
      <c r="AF99" s="283">
        <v>6.2270000000000003</v>
      </c>
      <c r="AG99" s="283">
        <v>0.79820000000000002</v>
      </c>
      <c r="AH99" s="283">
        <v>0.40510000000000002</v>
      </c>
      <c r="AI99" s="283">
        <v>0.24229999999999999</v>
      </c>
      <c r="AJ99" s="283">
        <v>1.7419</v>
      </c>
      <c r="AK99" s="283">
        <v>1.2030000000000001</v>
      </c>
      <c r="AL99" s="283">
        <v>1.3520000000000001</v>
      </c>
      <c r="AM99" s="283">
        <v>0.22189999999999999</v>
      </c>
      <c r="AN99" s="283">
        <v>0.16919999999999999</v>
      </c>
      <c r="AO99" s="283">
        <v>0.21709999999999999</v>
      </c>
      <c r="AP99" s="283">
        <v>0.27800000000000002</v>
      </c>
      <c r="AQ99" s="283">
        <v>0.41760000000000003</v>
      </c>
      <c r="AR99" s="283">
        <v>0.25459999999999999</v>
      </c>
      <c r="AS99" s="283">
        <v>0.25280000000000002</v>
      </c>
      <c r="AT99" s="283">
        <v>0.30430000000000001</v>
      </c>
      <c r="AU99" s="283">
        <v>1.0504</v>
      </c>
      <c r="AV99" s="283">
        <v>0.14510000000000001</v>
      </c>
      <c r="AW99" s="283">
        <v>0.25290000000000001</v>
      </c>
      <c r="AX99" s="283">
        <v>6.8647999999999998</v>
      </c>
      <c r="AY99" s="283">
        <v>3.4020000000000001</v>
      </c>
      <c r="AZ99" s="283">
        <v>0.35549999999999998</v>
      </c>
      <c r="BA99" s="283">
        <v>0.15</v>
      </c>
      <c r="BB99" s="283">
        <v>0.77649999999999997</v>
      </c>
      <c r="BC99" s="283">
        <v>2.4883999999999999</v>
      </c>
      <c r="BD99" s="283">
        <v>1.4786999999999999</v>
      </c>
      <c r="BE99" s="283">
        <v>0.65269999999999995</v>
      </c>
      <c r="BF99" s="283">
        <v>0.2087</v>
      </c>
      <c r="BG99" s="283">
        <v>0.21540000000000001</v>
      </c>
      <c r="BH99" s="283">
        <v>0.1918</v>
      </c>
      <c r="BI99" s="283">
        <v>0.58709999999999996</v>
      </c>
      <c r="BJ99" s="283">
        <v>9.3899999999999997E-2</v>
      </c>
      <c r="BK99" s="283">
        <v>0.1658</v>
      </c>
      <c r="BL99" s="283">
        <v>0.55979999999999996</v>
      </c>
      <c r="BM99" s="283">
        <v>0.62619999999999998</v>
      </c>
      <c r="BN99" s="283">
        <v>0.2135</v>
      </c>
      <c r="BO99" s="283">
        <v>0.22500000000000001</v>
      </c>
      <c r="BQ99" s="283">
        <v>2.2174999999999998</v>
      </c>
      <c r="BR99" s="283">
        <v>1.2142999999999999</v>
      </c>
      <c r="BS99" s="283">
        <v>0.79649999999999999</v>
      </c>
      <c r="BT99" s="283">
        <v>0.86180000000000001</v>
      </c>
      <c r="BU99" s="283">
        <v>2.0369999999999999</v>
      </c>
      <c r="BV99" s="283">
        <v>1.2045999999999999</v>
      </c>
      <c r="BW99" s="283">
        <v>0.51380000000000003</v>
      </c>
      <c r="BX99" s="283">
        <v>0.40329999999999999</v>
      </c>
      <c r="BY99" s="283">
        <v>0.34210000000000002</v>
      </c>
      <c r="BZ99" s="283">
        <v>0.23169999999999999</v>
      </c>
      <c r="CA99" s="283">
        <v>0.33210000000000001</v>
      </c>
      <c r="CB99" s="283">
        <v>0.42949999999999999</v>
      </c>
      <c r="CC99" s="283">
        <v>0.27889999999999998</v>
      </c>
      <c r="CD99" s="283">
        <v>0.38269999999999998</v>
      </c>
      <c r="CE99" s="283">
        <v>0.40139999999999998</v>
      </c>
      <c r="CF99" s="283">
        <v>0.3236</v>
      </c>
      <c r="CG99" s="283">
        <v>0.18790000000000001</v>
      </c>
      <c r="CH99" s="283">
        <v>0.3332</v>
      </c>
      <c r="CI99" s="283">
        <v>1.024</v>
      </c>
      <c r="CJ99" s="283">
        <v>1.0223</v>
      </c>
      <c r="CK99" s="283">
        <v>1.0721000000000001</v>
      </c>
      <c r="CL99" s="283">
        <v>1.1366000000000001</v>
      </c>
      <c r="CM99" s="283">
        <v>1.0186999999999999</v>
      </c>
      <c r="CN99" s="283">
        <v>0.96430000000000005</v>
      </c>
      <c r="CO99" s="283">
        <v>9.4469999999999992</v>
      </c>
      <c r="CP99" s="283">
        <v>9.4090000000000007</v>
      </c>
      <c r="CQ99" s="283">
        <v>8.9788999999999994</v>
      </c>
      <c r="CR99" s="283">
        <v>9.2254000000000005</v>
      </c>
      <c r="CS99" s="283">
        <v>9.2036999999999995</v>
      </c>
      <c r="CT99" s="283">
        <v>8.3754000000000008</v>
      </c>
      <c r="CU99" s="283">
        <v>9.8360000000000003</v>
      </c>
      <c r="CV99" s="283">
        <v>9.6334</v>
      </c>
      <c r="CW99" s="283">
        <v>8.9497999999999998</v>
      </c>
      <c r="CX99" s="283">
        <v>8.6539000000000001</v>
      </c>
      <c r="CY99" s="283">
        <v>9.4565000000000001</v>
      </c>
      <c r="CZ99" s="283">
        <v>9.2809000000000008</v>
      </c>
      <c r="DA99" s="283">
        <v>1.0153000000000001</v>
      </c>
      <c r="DB99" s="283">
        <v>0.97089999999999999</v>
      </c>
      <c r="DC99" s="283">
        <v>0.97370000000000001</v>
      </c>
      <c r="DD99" s="283">
        <v>0.99339999999999995</v>
      </c>
      <c r="DE99" s="283">
        <v>0.97570000000000001</v>
      </c>
      <c r="DF99" s="283">
        <v>1.0121</v>
      </c>
      <c r="DG99" s="283">
        <v>10.4071</v>
      </c>
      <c r="DH99" s="283">
        <v>9.7750000000000004</v>
      </c>
      <c r="DI99" s="283">
        <v>9.4236000000000004</v>
      </c>
      <c r="DJ99" s="283">
        <v>10.2501</v>
      </c>
      <c r="DK99" s="283">
        <v>10.068</v>
      </c>
      <c r="DL99" s="283">
        <v>9.6781000000000006</v>
      </c>
      <c r="DM99" s="283">
        <v>10.2958</v>
      </c>
      <c r="DN99" s="283">
        <v>9.8206000000000007</v>
      </c>
      <c r="DO99" s="283">
        <v>9.9227000000000007</v>
      </c>
      <c r="DP99" s="283">
        <v>10.3644</v>
      </c>
      <c r="DQ99" s="283">
        <v>10.065</v>
      </c>
      <c r="DR99" s="283">
        <v>9.8035999999999994</v>
      </c>
      <c r="DS99" s="283">
        <v>1.0130999999999999</v>
      </c>
      <c r="DT99" s="283">
        <v>0.96660000000000001</v>
      </c>
      <c r="DU99" s="283">
        <v>0.95689999999999997</v>
      </c>
      <c r="DV99" s="283">
        <v>0.97829999999999995</v>
      </c>
      <c r="DW99" s="283">
        <v>0.97060000000000002</v>
      </c>
      <c r="DX99" s="283">
        <v>1.0087999999999999</v>
      </c>
      <c r="DY99" s="283">
        <v>10.443</v>
      </c>
      <c r="DZ99" s="283">
        <v>9.7771000000000008</v>
      </c>
      <c r="EA99" s="283">
        <v>9.4008000000000003</v>
      </c>
      <c r="EB99" s="283">
        <v>10.308</v>
      </c>
      <c r="EC99" s="283">
        <v>10.1152</v>
      </c>
      <c r="ED99" s="283">
        <v>9.8238000000000003</v>
      </c>
      <c r="EE99" s="283">
        <v>10.207100000000001</v>
      </c>
      <c r="EF99" s="283">
        <v>9.7308000000000003</v>
      </c>
      <c r="EG99" s="283">
        <v>9.9184000000000001</v>
      </c>
      <c r="EH99" s="283">
        <v>10.4337</v>
      </c>
      <c r="EI99" s="283">
        <v>10.025700000000001</v>
      </c>
      <c r="EJ99" s="283">
        <v>9.8316999999999997</v>
      </c>
      <c r="EL99" s="283">
        <v>2.3852000000000002</v>
      </c>
      <c r="EM99" s="283">
        <v>0.90529999999999999</v>
      </c>
      <c r="EN99" s="283">
        <v>1.0324</v>
      </c>
      <c r="EO99" s="283">
        <v>1.5422</v>
      </c>
      <c r="EP99" s="283">
        <v>1.8731</v>
      </c>
      <c r="EQ99" s="283">
        <v>1.1155999999999999</v>
      </c>
      <c r="ER99" s="283">
        <v>0.2397</v>
      </c>
      <c r="ES99" s="283">
        <v>0.1225</v>
      </c>
      <c r="ET99" s="283">
        <v>0.16739999999999999</v>
      </c>
      <c r="EU99" s="283">
        <v>0.10050000000000001</v>
      </c>
      <c r="EV99" s="283">
        <v>0.1353</v>
      </c>
      <c r="EW99" s="283">
        <v>0.16220000000000001</v>
      </c>
      <c r="EX99" s="283">
        <v>0.1547</v>
      </c>
      <c r="EY99" s="283">
        <v>0.16550000000000001</v>
      </c>
      <c r="EZ99" s="283">
        <v>0.1258</v>
      </c>
      <c r="FA99" s="283">
        <v>0.1003</v>
      </c>
      <c r="FB99" s="283">
        <v>8.8300000000000003E-2</v>
      </c>
      <c r="FC99" s="283">
        <v>0.11269999999999999</v>
      </c>
      <c r="FD99" s="283">
        <v>2.91</v>
      </c>
      <c r="FE99" s="283">
        <v>1.0227999999999999</v>
      </c>
      <c r="FF99" s="283">
        <v>0.6804</v>
      </c>
      <c r="FG99" s="283">
        <v>0.68779999999999997</v>
      </c>
      <c r="FH99" s="283">
        <v>2.5289000000000001</v>
      </c>
      <c r="FI99" s="283">
        <v>1.1575</v>
      </c>
      <c r="FJ99" s="283">
        <v>0.28689999999999999</v>
      </c>
      <c r="FK99" s="283">
        <v>0.15809999999999999</v>
      </c>
      <c r="FL99" s="283">
        <v>0.1429</v>
      </c>
      <c r="FM99" s="283">
        <v>9.8599999999999993E-2</v>
      </c>
      <c r="FN99" s="283">
        <v>0.15459999999999999</v>
      </c>
      <c r="FO99" s="283">
        <v>0.21</v>
      </c>
      <c r="FP99" s="283">
        <v>0.16619999999999999</v>
      </c>
      <c r="FQ99" s="283">
        <v>0.21410000000000001</v>
      </c>
      <c r="FR99" s="283">
        <v>0.18440000000000001</v>
      </c>
      <c r="FS99" s="283">
        <v>0.24160000000000001</v>
      </c>
      <c r="FT99" s="283">
        <v>8.4699999999999998E-2</v>
      </c>
      <c r="FU99" s="283">
        <v>0.1593</v>
      </c>
      <c r="FV99" s="283">
        <v>1.7804</v>
      </c>
      <c r="FW99" s="283">
        <v>1.5152000000000001</v>
      </c>
      <c r="FX99" s="283">
        <v>0.71530000000000005</v>
      </c>
      <c r="FY99" s="283">
        <v>0.62519999999999998</v>
      </c>
      <c r="FZ99" s="283">
        <v>1.9112</v>
      </c>
      <c r="GA99" s="283">
        <v>1.2713000000000001</v>
      </c>
      <c r="GB99" s="283">
        <v>0.25409999999999999</v>
      </c>
      <c r="GC99" s="283">
        <v>0.30980000000000002</v>
      </c>
      <c r="GD99" s="283">
        <v>0.19350000000000001</v>
      </c>
      <c r="GE99" s="283">
        <v>0.14269999999999999</v>
      </c>
      <c r="GF99" s="283">
        <v>0.20449999999999999</v>
      </c>
      <c r="GG99" s="283">
        <v>0.27060000000000001</v>
      </c>
      <c r="GH99" s="283">
        <v>0.10630000000000001</v>
      </c>
      <c r="GI99" s="283">
        <v>0.20200000000000001</v>
      </c>
      <c r="GJ99" s="283">
        <v>0.28649999999999998</v>
      </c>
      <c r="GK99" s="283">
        <v>0.1701</v>
      </c>
      <c r="GL99" s="283">
        <v>0.1057</v>
      </c>
      <c r="GM99" s="283">
        <v>0.22539999999999999</v>
      </c>
    </row>
    <row r="100" spans="1:195">
      <c r="A100" s="71">
        <v>45390</v>
      </c>
      <c r="B100" s="283">
        <v>13.1271</v>
      </c>
      <c r="C100" s="283">
        <v>12.9215</v>
      </c>
      <c r="D100" s="283">
        <v>13.125500000000001</v>
      </c>
      <c r="E100" s="283">
        <v>12.858499999999999</v>
      </c>
      <c r="F100" s="283">
        <v>13.142200000000001</v>
      </c>
      <c r="G100" s="283">
        <v>13.4444</v>
      </c>
      <c r="H100" s="283">
        <v>13.041499999999999</v>
      </c>
      <c r="I100" s="283">
        <v>10.897600000000001</v>
      </c>
      <c r="J100" s="283">
        <v>13.049099999999999</v>
      </c>
      <c r="K100" s="283">
        <v>13.191800000000001</v>
      </c>
      <c r="L100" s="283">
        <v>12.9945</v>
      </c>
      <c r="M100" s="283">
        <v>13.3748</v>
      </c>
      <c r="N100" s="283">
        <v>7.1916000000000002</v>
      </c>
      <c r="O100" s="283">
        <v>0.49640000000000001</v>
      </c>
      <c r="P100" s="283">
        <v>0.99350000000000005</v>
      </c>
      <c r="Q100" s="283">
        <v>0.6573</v>
      </c>
      <c r="R100" s="283">
        <v>2.1511999999999998</v>
      </c>
      <c r="S100" s="283">
        <v>1.3351</v>
      </c>
      <c r="T100" s="283">
        <v>1.1233</v>
      </c>
      <c r="U100" s="283">
        <v>0.10349999999999999</v>
      </c>
      <c r="V100" s="283">
        <v>0.1822</v>
      </c>
      <c r="W100" s="283">
        <v>0.15620000000000001</v>
      </c>
      <c r="X100" s="283">
        <v>0.20849999999999999</v>
      </c>
      <c r="Y100" s="283">
        <v>0.18340000000000001</v>
      </c>
      <c r="Z100" s="283">
        <v>0.22459999999999999</v>
      </c>
      <c r="AA100" s="283">
        <v>0.25519999999999998</v>
      </c>
      <c r="AB100" s="283">
        <v>0.15329999999999999</v>
      </c>
      <c r="AC100" s="283">
        <v>0.34179999999999999</v>
      </c>
      <c r="AD100" s="283">
        <v>0.1186</v>
      </c>
      <c r="AE100" s="283">
        <v>0.1148</v>
      </c>
      <c r="AF100" s="283">
        <v>6.2502000000000004</v>
      </c>
      <c r="AG100" s="283">
        <v>0.77700000000000002</v>
      </c>
      <c r="AH100" s="283">
        <v>0.39979999999999999</v>
      </c>
      <c r="AI100" s="283">
        <v>0.24249999999999999</v>
      </c>
      <c r="AJ100" s="283">
        <v>1.7352000000000001</v>
      </c>
      <c r="AK100" s="283">
        <v>1.2191000000000001</v>
      </c>
      <c r="AL100" s="283">
        <v>1.3428</v>
      </c>
      <c r="AM100" s="283">
        <v>0.21249999999999999</v>
      </c>
      <c r="AN100" s="283">
        <v>0.1651</v>
      </c>
      <c r="AO100" s="283">
        <v>0.21479999999999999</v>
      </c>
      <c r="AP100" s="283">
        <v>0.27350000000000002</v>
      </c>
      <c r="AQ100" s="283">
        <v>0.41299999999999998</v>
      </c>
      <c r="AR100" s="283">
        <v>0.254</v>
      </c>
      <c r="AS100" s="283">
        <v>0.249</v>
      </c>
      <c r="AT100" s="283">
        <v>0.3009</v>
      </c>
      <c r="AU100" s="283">
        <v>1.0478000000000001</v>
      </c>
      <c r="AV100" s="283">
        <v>0.14349999999999999</v>
      </c>
      <c r="AW100" s="283">
        <v>0.24679999999999999</v>
      </c>
      <c r="AX100" s="283">
        <v>6.7920999999999996</v>
      </c>
      <c r="AY100" s="283">
        <v>3.4056000000000002</v>
      </c>
      <c r="AZ100" s="283">
        <v>0.34520000000000001</v>
      </c>
      <c r="BA100" s="283">
        <v>0.1487</v>
      </c>
      <c r="BB100" s="283">
        <v>0.7802</v>
      </c>
      <c r="BC100" s="283">
        <v>2.4874999999999998</v>
      </c>
      <c r="BD100" s="283">
        <v>1.4464999999999999</v>
      </c>
      <c r="BE100" s="283">
        <v>0.63649999999999995</v>
      </c>
      <c r="BF100" s="283">
        <v>0.19969999999999999</v>
      </c>
      <c r="BG100" s="283">
        <v>0.21299999999999999</v>
      </c>
      <c r="BH100" s="283">
        <v>0.18690000000000001</v>
      </c>
      <c r="BI100" s="283">
        <v>0.57840000000000003</v>
      </c>
      <c r="BJ100" s="283">
        <v>9.1999999999999998E-2</v>
      </c>
      <c r="BK100" s="283">
        <v>0.16239999999999999</v>
      </c>
      <c r="BL100" s="283">
        <v>0.54979999999999996</v>
      </c>
      <c r="BM100" s="283">
        <v>0.61870000000000003</v>
      </c>
      <c r="BN100" s="283">
        <v>0.2082</v>
      </c>
      <c r="BO100" s="283">
        <v>0.221</v>
      </c>
      <c r="BQ100" s="283">
        <v>2.2320000000000002</v>
      </c>
      <c r="BR100" s="283">
        <v>1.2181</v>
      </c>
      <c r="BS100" s="283">
        <v>0.79269999999999996</v>
      </c>
      <c r="BT100" s="283">
        <v>0.86319999999999997</v>
      </c>
      <c r="BU100" s="283">
        <v>2.0388000000000002</v>
      </c>
      <c r="BV100" s="283">
        <v>1.2137</v>
      </c>
      <c r="BW100" s="283">
        <v>0.51359999999999995</v>
      </c>
      <c r="BX100" s="283">
        <v>0.39939999999999998</v>
      </c>
      <c r="BY100" s="283">
        <v>0.33589999999999998</v>
      </c>
      <c r="BZ100" s="283">
        <v>0.2301</v>
      </c>
      <c r="CA100" s="283">
        <v>0.32790000000000002</v>
      </c>
      <c r="CB100" s="283">
        <v>0.42370000000000002</v>
      </c>
      <c r="CC100" s="283">
        <v>0.27650000000000002</v>
      </c>
      <c r="CD100" s="283">
        <v>0.37959999999999999</v>
      </c>
      <c r="CE100" s="283">
        <v>0.39850000000000002</v>
      </c>
      <c r="CF100" s="283">
        <v>0.32029999999999997</v>
      </c>
      <c r="CG100" s="283">
        <v>0.1862</v>
      </c>
      <c r="CH100" s="283">
        <v>0.32829999999999998</v>
      </c>
      <c r="CI100" s="283">
        <v>1.0527</v>
      </c>
      <c r="CJ100" s="283">
        <v>1.0155000000000001</v>
      </c>
      <c r="CK100" s="283">
        <v>0.99309999999999998</v>
      </c>
      <c r="CL100" s="283">
        <v>1.0354000000000001</v>
      </c>
      <c r="CM100" s="283">
        <v>0.93379999999999996</v>
      </c>
      <c r="CN100" s="283">
        <v>1.0278</v>
      </c>
      <c r="CO100" s="283">
        <v>10.8002</v>
      </c>
      <c r="CP100" s="283">
        <v>9.8322000000000003</v>
      </c>
      <c r="CQ100" s="283">
        <v>8.9118999999999993</v>
      </c>
      <c r="CR100" s="283">
        <v>10.2592</v>
      </c>
      <c r="CS100" s="283">
        <v>9.6819000000000006</v>
      </c>
      <c r="CT100" s="283">
        <v>8.9736999999999991</v>
      </c>
      <c r="CU100" s="283">
        <v>10.428699999999999</v>
      </c>
      <c r="CV100" s="283">
        <v>9.5420999999999996</v>
      </c>
      <c r="CW100" s="283">
        <v>9.6210000000000004</v>
      </c>
      <c r="CX100" s="283">
        <v>10.0718</v>
      </c>
      <c r="CY100" s="283">
        <v>10.218299999999999</v>
      </c>
      <c r="CZ100" s="283">
        <v>9.3609000000000009</v>
      </c>
      <c r="DA100" s="283">
        <v>1.0259</v>
      </c>
      <c r="DB100" s="283">
        <v>0.96970000000000001</v>
      </c>
      <c r="DC100" s="283">
        <v>0.93159999999999998</v>
      </c>
      <c r="DD100" s="283">
        <v>0.95940000000000003</v>
      </c>
      <c r="DE100" s="283">
        <v>0.94920000000000004</v>
      </c>
      <c r="DF100" s="283">
        <v>1.0049999999999999</v>
      </c>
      <c r="DG100" s="283">
        <v>10.604699999999999</v>
      </c>
      <c r="DH100" s="283">
        <v>9.3975000000000009</v>
      </c>
      <c r="DI100" s="283">
        <v>8.8750999999999998</v>
      </c>
      <c r="DJ100" s="283">
        <v>10.337</v>
      </c>
      <c r="DK100" s="283">
        <v>9.6914999999999996</v>
      </c>
      <c r="DL100" s="283">
        <v>9.5269999999999992</v>
      </c>
      <c r="DM100" s="283">
        <v>10.0943</v>
      </c>
      <c r="DN100" s="283">
        <v>9.2581000000000007</v>
      </c>
      <c r="DO100" s="283">
        <v>9.5349000000000004</v>
      </c>
      <c r="DP100" s="283">
        <v>10.521699999999999</v>
      </c>
      <c r="DQ100" s="283">
        <v>9.7531999999999996</v>
      </c>
      <c r="DR100" s="283">
        <v>9.4878</v>
      </c>
      <c r="DS100" s="283">
        <v>1.0046999999999999</v>
      </c>
      <c r="DT100" s="283">
        <v>0.97460000000000002</v>
      </c>
      <c r="DU100" s="283">
        <v>0.94450000000000001</v>
      </c>
      <c r="DV100" s="283">
        <v>0.96330000000000005</v>
      </c>
      <c r="DW100" s="283">
        <v>0.9677</v>
      </c>
      <c r="DX100" s="283">
        <v>1.0064</v>
      </c>
      <c r="DY100" s="283">
        <v>9.8338000000000001</v>
      </c>
      <c r="DZ100" s="283">
        <v>9.1780000000000008</v>
      </c>
      <c r="EA100" s="283">
        <v>8.7691999999999997</v>
      </c>
      <c r="EB100" s="283">
        <v>9.7881</v>
      </c>
      <c r="EC100" s="283">
        <v>9.4172999999999991</v>
      </c>
      <c r="ED100" s="283">
        <v>9.2848000000000006</v>
      </c>
      <c r="EE100" s="283">
        <v>9.5437999999999992</v>
      </c>
      <c r="EF100" s="283">
        <v>9.0551999999999992</v>
      </c>
      <c r="EG100" s="283">
        <v>9.3084000000000007</v>
      </c>
      <c r="EH100" s="283">
        <v>9.9079999999999995</v>
      </c>
      <c r="EI100" s="283">
        <v>9.3575999999999997</v>
      </c>
      <c r="EJ100" s="283">
        <v>9.2493999999999996</v>
      </c>
      <c r="EL100" s="283">
        <v>2.4361999999999999</v>
      </c>
      <c r="EM100" s="283">
        <v>0.90759999999999996</v>
      </c>
      <c r="EN100" s="283">
        <v>1.0396000000000001</v>
      </c>
      <c r="EO100" s="283">
        <v>1.5495000000000001</v>
      </c>
      <c r="EP100" s="283">
        <v>1.8792</v>
      </c>
      <c r="EQ100" s="283">
        <v>1.1600999999999999</v>
      </c>
      <c r="ER100" s="283">
        <v>0.24360000000000001</v>
      </c>
      <c r="ES100" s="283">
        <v>0.1212</v>
      </c>
      <c r="ET100" s="283">
        <v>0.16389999999999999</v>
      </c>
      <c r="EU100" s="283">
        <v>0.1</v>
      </c>
      <c r="EV100" s="283">
        <v>0.13350000000000001</v>
      </c>
      <c r="EW100" s="283">
        <v>0.15770000000000001</v>
      </c>
      <c r="EX100" s="283">
        <v>0.15290000000000001</v>
      </c>
      <c r="EY100" s="283">
        <v>0.16339999999999999</v>
      </c>
      <c r="EZ100" s="283">
        <v>0.12620000000000001</v>
      </c>
      <c r="FA100" s="283">
        <v>9.8699999999999996E-2</v>
      </c>
      <c r="FB100" s="283">
        <v>8.6900000000000005E-2</v>
      </c>
      <c r="FC100" s="283">
        <v>0.10879999999999999</v>
      </c>
      <c r="FD100" s="283">
        <v>2.9489999999999998</v>
      </c>
      <c r="FE100" s="283">
        <v>1.0274000000000001</v>
      </c>
      <c r="FF100" s="283">
        <v>0.68100000000000005</v>
      </c>
      <c r="FG100" s="283">
        <v>0.68600000000000005</v>
      </c>
      <c r="FH100" s="283">
        <v>2.5287999999999999</v>
      </c>
      <c r="FI100" s="283">
        <v>1.1604000000000001</v>
      </c>
      <c r="FJ100" s="283">
        <v>0.28920000000000001</v>
      </c>
      <c r="FK100" s="283">
        <v>0.15690000000000001</v>
      </c>
      <c r="FL100" s="283">
        <v>0.1411</v>
      </c>
      <c r="FM100" s="283">
        <v>9.8100000000000007E-2</v>
      </c>
      <c r="FN100" s="283">
        <v>0.1527</v>
      </c>
      <c r="FO100" s="283">
        <v>0.2072</v>
      </c>
      <c r="FP100" s="283">
        <v>0.16539999999999999</v>
      </c>
      <c r="FQ100" s="283">
        <v>0.21299999999999999</v>
      </c>
      <c r="FR100" s="283">
        <v>0.18229999999999999</v>
      </c>
      <c r="FS100" s="283">
        <v>0.2412</v>
      </c>
      <c r="FT100" s="283">
        <v>8.4199999999999997E-2</v>
      </c>
      <c r="FU100" s="283">
        <v>0.15709999999999999</v>
      </c>
      <c r="FV100" s="283">
        <v>1.7563</v>
      </c>
      <c r="FW100" s="283">
        <v>1.5196000000000001</v>
      </c>
      <c r="FX100" s="283">
        <v>0.70540000000000003</v>
      </c>
      <c r="FY100" s="283">
        <v>0.62929999999999997</v>
      </c>
      <c r="FZ100" s="283">
        <v>1.9092</v>
      </c>
      <c r="GA100" s="283">
        <v>1.2645999999999999</v>
      </c>
      <c r="GB100" s="283">
        <v>0.24840000000000001</v>
      </c>
      <c r="GC100" s="283">
        <v>0.30669999999999997</v>
      </c>
      <c r="GD100" s="283">
        <v>0.1898</v>
      </c>
      <c r="GE100" s="283">
        <v>0.1414</v>
      </c>
      <c r="GF100" s="283">
        <v>0.20180000000000001</v>
      </c>
      <c r="GG100" s="283">
        <v>0.26910000000000001</v>
      </c>
      <c r="GH100" s="283">
        <v>0.1055</v>
      </c>
      <c r="GI100" s="283">
        <v>0.20080000000000001</v>
      </c>
      <c r="GJ100" s="283">
        <v>0.28360000000000002</v>
      </c>
      <c r="GK100" s="283">
        <v>0.1676</v>
      </c>
      <c r="GL100" s="283">
        <v>0.1052</v>
      </c>
      <c r="GM100" s="283">
        <v>0.22420000000000001</v>
      </c>
    </row>
    <row r="101" spans="1:195">
      <c r="A101" s="71">
        <v>45391</v>
      </c>
      <c r="B101" s="283">
        <v>13.132199999999999</v>
      </c>
      <c r="C101" s="283">
        <v>12.917299999999999</v>
      </c>
      <c r="D101" s="283">
        <v>13.1104</v>
      </c>
      <c r="E101" s="283">
        <v>12.851000000000001</v>
      </c>
      <c r="F101" s="283">
        <v>13.1448</v>
      </c>
      <c r="G101" s="283">
        <v>13.405799999999999</v>
      </c>
      <c r="H101" s="283">
        <v>13.042400000000001</v>
      </c>
      <c r="I101" s="283">
        <v>10.765000000000001</v>
      </c>
      <c r="J101" s="283">
        <v>13.034800000000001</v>
      </c>
      <c r="K101" s="283">
        <v>13.1599</v>
      </c>
      <c r="L101" s="283">
        <v>13.0054</v>
      </c>
      <c r="M101" s="283">
        <v>13.356299999999999</v>
      </c>
      <c r="N101" s="283">
        <v>7.2633999999999999</v>
      </c>
      <c r="O101" s="283">
        <v>0.49270000000000003</v>
      </c>
      <c r="P101" s="283">
        <v>0.99909999999999999</v>
      </c>
      <c r="Q101" s="283">
        <v>0.66900000000000004</v>
      </c>
      <c r="R101" s="283">
        <v>2.2006999999999999</v>
      </c>
      <c r="S101" s="283">
        <v>1.3867</v>
      </c>
      <c r="T101" s="283">
        <v>1.1091</v>
      </c>
      <c r="U101" s="283">
        <v>0.10150000000000001</v>
      </c>
      <c r="V101" s="283">
        <v>0.17860000000000001</v>
      </c>
      <c r="W101" s="283">
        <v>0.1527</v>
      </c>
      <c r="X101" s="283">
        <v>0.20599999999999999</v>
      </c>
      <c r="Y101" s="283">
        <v>0.17879999999999999</v>
      </c>
      <c r="Z101" s="283">
        <v>0.2223</v>
      </c>
      <c r="AA101" s="283">
        <v>0.25230000000000002</v>
      </c>
      <c r="AB101" s="283">
        <v>0.153</v>
      </c>
      <c r="AC101" s="283">
        <v>0.33229999999999998</v>
      </c>
      <c r="AD101" s="283">
        <v>0.11459999999999999</v>
      </c>
      <c r="AE101" s="283">
        <v>0.1103</v>
      </c>
      <c r="AF101" s="283">
        <v>6.4207000000000001</v>
      </c>
      <c r="AG101" s="283">
        <v>0.75960000000000005</v>
      </c>
      <c r="AH101" s="283">
        <v>0.40160000000000001</v>
      </c>
      <c r="AI101" s="283">
        <v>0.2445</v>
      </c>
      <c r="AJ101" s="283">
        <v>1.7542</v>
      </c>
      <c r="AK101" s="283">
        <v>1.2399</v>
      </c>
      <c r="AL101" s="283">
        <v>1.3552999999999999</v>
      </c>
      <c r="AM101" s="283">
        <v>0.20619999999999999</v>
      </c>
      <c r="AN101" s="283">
        <v>0.16400000000000001</v>
      </c>
      <c r="AO101" s="283">
        <v>0.21110000000000001</v>
      </c>
      <c r="AP101" s="283">
        <v>0.27150000000000002</v>
      </c>
      <c r="AQ101" s="283">
        <v>0.4083</v>
      </c>
      <c r="AR101" s="283">
        <v>0.25409999999999999</v>
      </c>
      <c r="AS101" s="283">
        <v>0.24890000000000001</v>
      </c>
      <c r="AT101" s="283">
        <v>0.30080000000000001</v>
      </c>
      <c r="AU101" s="283">
        <v>1.0395000000000001</v>
      </c>
      <c r="AV101" s="283">
        <v>0.1419</v>
      </c>
      <c r="AW101" s="283">
        <v>0.24260000000000001</v>
      </c>
      <c r="AX101" s="283">
        <v>6.7729999999999997</v>
      </c>
      <c r="AY101" s="283">
        <v>3.4136000000000002</v>
      </c>
      <c r="AZ101" s="283">
        <v>0.33579999999999999</v>
      </c>
      <c r="BA101" s="283">
        <v>0.1487</v>
      </c>
      <c r="BB101" s="283">
        <v>0.78559999999999997</v>
      </c>
      <c r="BC101" s="283">
        <v>2.4963000000000002</v>
      </c>
      <c r="BD101" s="283">
        <v>1.4456</v>
      </c>
      <c r="BE101" s="283">
        <v>0.63080000000000003</v>
      </c>
      <c r="BF101" s="283">
        <v>0.1946</v>
      </c>
      <c r="BG101" s="283">
        <v>0.21340000000000001</v>
      </c>
      <c r="BH101" s="283">
        <v>0.18479999999999999</v>
      </c>
      <c r="BI101" s="283">
        <v>0.57950000000000002</v>
      </c>
      <c r="BJ101" s="283">
        <v>9.1600000000000001E-2</v>
      </c>
      <c r="BK101" s="283">
        <v>0.16170000000000001</v>
      </c>
      <c r="BL101" s="283">
        <v>0.54949999999999999</v>
      </c>
      <c r="BM101" s="283">
        <v>0.61599999999999999</v>
      </c>
      <c r="BN101" s="283">
        <v>0.20580000000000001</v>
      </c>
      <c r="BO101" s="283">
        <v>0.22009999999999999</v>
      </c>
      <c r="BQ101" s="283">
        <v>2.2526999999999999</v>
      </c>
      <c r="BR101" s="283">
        <v>1.2213000000000001</v>
      </c>
      <c r="BS101" s="283">
        <v>0.78990000000000005</v>
      </c>
      <c r="BT101" s="283">
        <v>0.86639999999999995</v>
      </c>
      <c r="BU101" s="283">
        <v>2.0461999999999998</v>
      </c>
      <c r="BV101" s="283">
        <v>1.2214</v>
      </c>
      <c r="BW101" s="283">
        <v>0.51039999999999996</v>
      </c>
      <c r="BX101" s="283">
        <v>0.39579999999999999</v>
      </c>
      <c r="BY101" s="283">
        <v>0.33100000000000002</v>
      </c>
      <c r="BZ101" s="283">
        <v>0.2266</v>
      </c>
      <c r="CA101" s="283">
        <v>0.32400000000000001</v>
      </c>
      <c r="CB101" s="283">
        <v>0.41909999999999997</v>
      </c>
      <c r="CC101" s="283">
        <v>0.27339999999999998</v>
      </c>
      <c r="CD101" s="283">
        <v>0.37659999999999999</v>
      </c>
      <c r="CE101" s="283">
        <v>0.39560000000000001</v>
      </c>
      <c r="CF101" s="283">
        <v>0.31559999999999999</v>
      </c>
      <c r="CG101" s="283">
        <v>0.18410000000000001</v>
      </c>
      <c r="CH101" s="283">
        <v>0.32390000000000002</v>
      </c>
      <c r="CI101" s="283">
        <v>1.0758000000000001</v>
      </c>
      <c r="CJ101" s="283">
        <v>1.0230999999999999</v>
      </c>
      <c r="CK101" s="283">
        <v>0.99309999999999998</v>
      </c>
      <c r="CL101" s="283">
        <v>1.0331999999999999</v>
      </c>
      <c r="CM101" s="283">
        <v>0.93230000000000002</v>
      </c>
      <c r="CN101" s="283">
        <v>1.0375000000000001</v>
      </c>
      <c r="CO101" s="283">
        <v>11.3683</v>
      </c>
      <c r="CP101" s="283">
        <v>10.099600000000001</v>
      </c>
      <c r="CQ101" s="283">
        <v>9.0380000000000003</v>
      </c>
      <c r="CR101" s="283">
        <v>10.567</v>
      </c>
      <c r="CS101" s="283">
        <v>9.8717000000000006</v>
      </c>
      <c r="CT101" s="283">
        <v>9.1006999999999998</v>
      </c>
      <c r="CU101" s="283">
        <v>10.6762</v>
      </c>
      <c r="CV101" s="283">
        <v>9.6685999999999996</v>
      </c>
      <c r="CW101" s="283">
        <v>9.8743999999999996</v>
      </c>
      <c r="CX101" s="283">
        <v>10.333399999999999</v>
      </c>
      <c r="CY101" s="283">
        <v>10.371</v>
      </c>
      <c r="CZ101" s="283">
        <v>9.5174000000000003</v>
      </c>
      <c r="DA101" s="283">
        <v>1.0407</v>
      </c>
      <c r="DB101" s="283">
        <v>0.97189999999999999</v>
      </c>
      <c r="DC101" s="283">
        <v>0.92710000000000004</v>
      </c>
      <c r="DD101" s="283">
        <v>0.96150000000000002</v>
      </c>
      <c r="DE101" s="283">
        <v>0.94799999999999995</v>
      </c>
      <c r="DF101" s="283">
        <v>1.0051000000000001</v>
      </c>
      <c r="DG101" s="283">
        <v>10.918900000000001</v>
      </c>
      <c r="DH101" s="283">
        <v>9.4626999999999999</v>
      </c>
      <c r="DI101" s="283">
        <v>8.8850999999999996</v>
      </c>
      <c r="DJ101" s="283">
        <v>10.491899999999999</v>
      </c>
      <c r="DK101" s="283">
        <v>9.7363999999999997</v>
      </c>
      <c r="DL101" s="283">
        <v>9.5835000000000008</v>
      </c>
      <c r="DM101" s="283">
        <v>10.228199999999999</v>
      </c>
      <c r="DN101" s="283">
        <v>9.2616999999999994</v>
      </c>
      <c r="DO101" s="283">
        <v>9.6112000000000002</v>
      </c>
      <c r="DP101" s="283">
        <v>10.6378</v>
      </c>
      <c r="DQ101" s="283">
        <v>9.7698</v>
      </c>
      <c r="DR101" s="283">
        <v>9.5624000000000002</v>
      </c>
      <c r="DS101" s="283">
        <v>1.0092000000000001</v>
      </c>
      <c r="DT101" s="283">
        <v>0.97350000000000003</v>
      </c>
      <c r="DU101" s="283">
        <v>0.93659999999999999</v>
      </c>
      <c r="DV101" s="283">
        <v>0.96240000000000003</v>
      </c>
      <c r="DW101" s="283">
        <v>0.96830000000000005</v>
      </c>
      <c r="DX101" s="283">
        <v>1.0065999999999999</v>
      </c>
      <c r="DY101" s="283">
        <v>9.9135000000000009</v>
      </c>
      <c r="DZ101" s="283">
        <v>9.1280000000000001</v>
      </c>
      <c r="EA101" s="283">
        <v>8.6556999999999995</v>
      </c>
      <c r="EB101" s="283">
        <v>9.8232999999999997</v>
      </c>
      <c r="EC101" s="283">
        <v>9.3762000000000008</v>
      </c>
      <c r="ED101" s="283">
        <v>9.2411999999999992</v>
      </c>
      <c r="EE101" s="283">
        <v>9.5408000000000008</v>
      </c>
      <c r="EF101" s="283">
        <v>8.9853000000000005</v>
      </c>
      <c r="EG101" s="283">
        <v>9.2711000000000006</v>
      </c>
      <c r="EH101" s="283">
        <v>9.9132999999999996</v>
      </c>
      <c r="EI101" s="283">
        <v>9.2797999999999998</v>
      </c>
      <c r="EJ101" s="283">
        <v>9.2104999999999997</v>
      </c>
      <c r="EL101" s="283">
        <v>2.4687000000000001</v>
      </c>
      <c r="EM101" s="283">
        <v>0.91439999999999999</v>
      </c>
      <c r="EN101" s="283">
        <v>1.0475000000000001</v>
      </c>
      <c r="EO101" s="283">
        <v>1.5609999999999999</v>
      </c>
      <c r="EP101" s="283">
        <v>1.9056999999999999</v>
      </c>
      <c r="EQ101" s="283">
        <v>1.1982999999999999</v>
      </c>
      <c r="ER101" s="283">
        <v>0.24349999999999999</v>
      </c>
      <c r="ES101" s="283">
        <v>0.12</v>
      </c>
      <c r="ET101" s="283">
        <v>0.16120000000000001</v>
      </c>
      <c r="EU101" s="283">
        <v>9.8599999999999993E-2</v>
      </c>
      <c r="EV101" s="283">
        <v>0.1313</v>
      </c>
      <c r="EW101" s="283">
        <v>0.15379999999999999</v>
      </c>
      <c r="EX101" s="283">
        <v>0.15</v>
      </c>
      <c r="EY101" s="283">
        <v>0.1613</v>
      </c>
      <c r="EZ101" s="283">
        <v>0.1255</v>
      </c>
      <c r="FA101" s="283">
        <v>9.6100000000000005E-2</v>
      </c>
      <c r="FB101" s="283">
        <v>8.4599999999999995E-2</v>
      </c>
      <c r="FC101" s="283">
        <v>0.1047</v>
      </c>
      <c r="FD101" s="283">
        <v>3.0158</v>
      </c>
      <c r="FE101" s="283">
        <v>1.0317000000000001</v>
      </c>
      <c r="FF101" s="283">
        <v>0.68459999999999999</v>
      </c>
      <c r="FG101" s="283">
        <v>0.69259999999999999</v>
      </c>
      <c r="FH101" s="283">
        <v>2.5562</v>
      </c>
      <c r="FI101" s="283">
        <v>1.1665000000000001</v>
      </c>
      <c r="FJ101" s="283">
        <v>0.2883</v>
      </c>
      <c r="FK101" s="283">
        <v>0.15540000000000001</v>
      </c>
      <c r="FL101" s="283">
        <v>0.14050000000000001</v>
      </c>
      <c r="FM101" s="283">
        <v>9.5600000000000004E-2</v>
      </c>
      <c r="FN101" s="283">
        <v>0.15060000000000001</v>
      </c>
      <c r="FO101" s="283">
        <v>0.20519999999999999</v>
      </c>
      <c r="FP101" s="283">
        <v>0.1646</v>
      </c>
      <c r="FQ101" s="283">
        <v>0.2122</v>
      </c>
      <c r="FR101" s="283">
        <v>0.1812</v>
      </c>
      <c r="FS101" s="283">
        <v>0.23769999999999999</v>
      </c>
      <c r="FT101" s="283">
        <v>8.3000000000000004E-2</v>
      </c>
      <c r="FU101" s="283">
        <v>0.15529999999999999</v>
      </c>
      <c r="FV101" s="283">
        <v>1.7521</v>
      </c>
      <c r="FW101" s="283">
        <v>1.5173000000000001</v>
      </c>
      <c r="FX101" s="283">
        <v>0.69569999999999999</v>
      </c>
      <c r="FY101" s="283">
        <v>0.63039999999999996</v>
      </c>
      <c r="FZ101" s="283">
        <v>1.8912</v>
      </c>
      <c r="GA101" s="283">
        <v>1.2577</v>
      </c>
      <c r="GB101" s="283">
        <v>0.24479999999999999</v>
      </c>
      <c r="GC101" s="283">
        <v>0.30409999999999998</v>
      </c>
      <c r="GD101" s="283">
        <v>0.1865</v>
      </c>
      <c r="GE101" s="283">
        <v>0.13969999999999999</v>
      </c>
      <c r="GF101" s="283">
        <v>0.20039999999999999</v>
      </c>
      <c r="GG101" s="283">
        <v>0.2681</v>
      </c>
      <c r="GH101" s="283">
        <v>0.1048</v>
      </c>
      <c r="GI101" s="283">
        <v>0.19939999999999999</v>
      </c>
      <c r="GJ101" s="283">
        <v>0.28120000000000001</v>
      </c>
      <c r="GK101" s="283">
        <v>0.16619999999999999</v>
      </c>
      <c r="GL101" s="283">
        <v>0.10539999999999999</v>
      </c>
      <c r="GM101" s="283">
        <v>0.2235</v>
      </c>
    </row>
    <row r="102" spans="1:195">
      <c r="A102" s="71">
        <v>45392</v>
      </c>
      <c r="B102" s="283">
        <v>13.041499999999999</v>
      </c>
      <c r="C102" s="283">
        <v>12.7989</v>
      </c>
      <c r="D102" s="283">
        <v>13.015499999999999</v>
      </c>
      <c r="E102" s="283">
        <v>12.8283</v>
      </c>
      <c r="F102" s="283">
        <v>13.035600000000001</v>
      </c>
      <c r="G102" s="283">
        <v>13.1532</v>
      </c>
      <c r="H102" s="283">
        <v>12.882899999999999</v>
      </c>
      <c r="I102" s="283">
        <v>10.6869</v>
      </c>
      <c r="J102" s="283">
        <v>12.9442</v>
      </c>
      <c r="K102" s="283">
        <v>13.0801</v>
      </c>
      <c r="L102" s="283">
        <v>12.9232</v>
      </c>
      <c r="M102" s="283">
        <v>13.223699999999999</v>
      </c>
      <c r="N102" s="283">
        <v>7.3197999999999999</v>
      </c>
      <c r="O102" s="283">
        <v>0.48520000000000002</v>
      </c>
      <c r="P102" s="283">
        <v>1.0044999999999999</v>
      </c>
      <c r="Q102" s="283">
        <v>0.67579999999999996</v>
      </c>
      <c r="R102" s="283">
        <v>2.2313000000000001</v>
      </c>
      <c r="S102" s="283">
        <v>1.4724999999999999</v>
      </c>
      <c r="T102" s="283">
        <v>1.1085</v>
      </c>
      <c r="U102" s="283">
        <v>0.1011</v>
      </c>
      <c r="V102" s="283">
        <v>0.17879999999999999</v>
      </c>
      <c r="W102" s="283">
        <v>0.15140000000000001</v>
      </c>
      <c r="X102" s="283">
        <v>0.2084</v>
      </c>
      <c r="Y102" s="283">
        <v>0.17799999999999999</v>
      </c>
      <c r="Z102" s="283">
        <v>0.2235</v>
      </c>
      <c r="AA102" s="283">
        <v>0.25269999999999998</v>
      </c>
      <c r="AB102" s="283">
        <v>0.15690000000000001</v>
      </c>
      <c r="AC102" s="283">
        <v>0.33069999999999999</v>
      </c>
      <c r="AD102" s="283">
        <v>0.1132</v>
      </c>
      <c r="AE102" s="283">
        <v>0.1066</v>
      </c>
      <c r="AF102" s="283">
        <v>6.5411999999999999</v>
      </c>
      <c r="AG102" s="283">
        <v>0.74229999999999996</v>
      </c>
      <c r="AH102" s="283">
        <v>0.40450000000000003</v>
      </c>
      <c r="AI102" s="283">
        <v>0.24679999999999999</v>
      </c>
      <c r="AJ102" s="283">
        <v>1.7674000000000001</v>
      </c>
      <c r="AK102" s="283">
        <v>1.2649999999999999</v>
      </c>
      <c r="AL102" s="283">
        <v>1.3646</v>
      </c>
      <c r="AM102" s="283">
        <v>0.2019</v>
      </c>
      <c r="AN102" s="283">
        <v>0.1646</v>
      </c>
      <c r="AO102" s="283">
        <v>0.20860000000000001</v>
      </c>
      <c r="AP102" s="283">
        <v>0.27200000000000002</v>
      </c>
      <c r="AQ102" s="283">
        <v>0.40679999999999999</v>
      </c>
      <c r="AR102" s="283">
        <v>0.25690000000000002</v>
      </c>
      <c r="AS102" s="283">
        <v>0.25069999999999998</v>
      </c>
      <c r="AT102" s="283">
        <v>0.30330000000000001</v>
      </c>
      <c r="AU102" s="283">
        <v>1.0407999999999999</v>
      </c>
      <c r="AV102" s="283">
        <v>0.14180000000000001</v>
      </c>
      <c r="AW102" s="283">
        <v>0.23980000000000001</v>
      </c>
      <c r="AX102" s="283">
        <v>6.7375999999999996</v>
      </c>
      <c r="AY102" s="283">
        <v>3.4190999999999998</v>
      </c>
      <c r="AZ102" s="283">
        <v>0.32679999999999998</v>
      </c>
      <c r="BA102" s="283">
        <v>0.14990000000000001</v>
      </c>
      <c r="BB102" s="283">
        <v>0.79139999999999999</v>
      </c>
      <c r="BC102" s="283">
        <v>2.4933000000000001</v>
      </c>
      <c r="BD102" s="283">
        <v>1.4471000000000001</v>
      </c>
      <c r="BE102" s="283">
        <v>0.62739999999999996</v>
      </c>
      <c r="BF102" s="283">
        <v>0.19059999999999999</v>
      </c>
      <c r="BG102" s="283">
        <v>0.21479999999999999</v>
      </c>
      <c r="BH102" s="283">
        <v>0.1835</v>
      </c>
      <c r="BI102" s="283">
        <v>0.58309999999999995</v>
      </c>
      <c r="BJ102" s="283">
        <v>9.1899999999999996E-2</v>
      </c>
      <c r="BK102" s="283">
        <v>0.16159999999999999</v>
      </c>
      <c r="BL102" s="283">
        <v>0.54959999999999998</v>
      </c>
      <c r="BM102" s="283">
        <v>0.6129</v>
      </c>
      <c r="BN102" s="283">
        <v>0.20419999999999999</v>
      </c>
      <c r="BO102" s="283">
        <v>0.22040000000000001</v>
      </c>
      <c r="BQ102" s="283">
        <v>2.2753000000000001</v>
      </c>
      <c r="BR102" s="283">
        <v>1.2253000000000001</v>
      </c>
      <c r="BS102" s="283">
        <v>0.78749999999999998</v>
      </c>
      <c r="BT102" s="283">
        <v>0.86780000000000002</v>
      </c>
      <c r="BU102" s="283">
        <v>2.0589</v>
      </c>
      <c r="BV102" s="283">
        <v>1.2372000000000001</v>
      </c>
      <c r="BW102" s="283">
        <v>0.51190000000000002</v>
      </c>
      <c r="BX102" s="283">
        <v>0.39229999999999998</v>
      </c>
      <c r="BY102" s="283">
        <v>0.32740000000000002</v>
      </c>
      <c r="BZ102" s="283">
        <v>0.22500000000000001</v>
      </c>
      <c r="CA102" s="283">
        <v>0.32019999999999998</v>
      </c>
      <c r="CB102" s="283">
        <v>0.41570000000000001</v>
      </c>
      <c r="CC102" s="283">
        <v>0.27039999999999997</v>
      </c>
      <c r="CD102" s="283">
        <v>0.37319999999999998</v>
      </c>
      <c r="CE102" s="283">
        <v>0.39410000000000001</v>
      </c>
      <c r="CF102" s="283">
        <v>0.31159999999999999</v>
      </c>
      <c r="CG102" s="283">
        <v>0.18129999999999999</v>
      </c>
      <c r="CH102" s="283">
        <v>0.31850000000000001</v>
      </c>
      <c r="CI102" s="283">
        <v>1.0694999999999999</v>
      </c>
      <c r="CJ102" s="283">
        <v>1.0072000000000001</v>
      </c>
      <c r="CK102" s="283">
        <v>0.94430000000000003</v>
      </c>
      <c r="CL102" s="283">
        <v>0.999</v>
      </c>
      <c r="CM102" s="283">
        <v>0.90910000000000002</v>
      </c>
      <c r="CN102" s="283">
        <v>1.0865</v>
      </c>
      <c r="CO102" s="283">
        <v>12.544</v>
      </c>
      <c r="CP102" s="283">
        <v>10.9268</v>
      </c>
      <c r="CQ102" s="283">
        <v>9.7224000000000004</v>
      </c>
      <c r="CR102" s="283">
        <v>11.7285</v>
      </c>
      <c r="CS102" s="283">
        <v>10.8484</v>
      </c>
      <c r="CT102" s="283">
        <v>10.296200000000001</v>
      </c>
      <c r="CU102" s="283">
        <v>11.6602</v>
      </c>
      <c r="CV102" s="283">
        <v>10.234999999999999</v>
      </c>
      <c r="CW102" s="283">
        <v>11.0091</v>
      </c>
      <c r="CX102" s="283">
        <v>11.6724</v>
      </c>
      <c r="CY102" s="283">
        <v>11.258699999999999</v>
      </c>
      <c r="CZ102" s="283">
        <v>10.1327</v>
      </c>
      <c r="DA102" s="283">
        <v>1.0412999999999999</v>
      </c>
      <c r="DB102" s="283">
        <v>0.96660000000000001</v>
      </c>
      <c r="DC102" s="283">
        <v>0.90849999999999997</v>
      </c>
      <c r="DD102" s="283">
        <v>0.96050000000000002</v>
      </c>
      <c r="DE102" s="283">
        <v>0.94140000000000001</v>
      </c>
      <c r="DF102" s="283">
        <v>1.0111000000000001</v>
      </c>
      <c r="DG102" s="283">
        <v>11.546900000000001</v>
      </c>
      <c r="DH102" s="283">
        <v>9.8270999999999997</v>
      </c>
      <c r="DI102" s="283">
        <v>9.1943000000000001</v>
      </c>
      <c r="DJ102" s="283">
        <v>11.088699999999999</v>
      </c>
      <c r="DK102" s="283">
        <v>10.1662</v>
      </c>
      <c r="DL102" s="283">
        <v>10.1205</v>
      </c>
      <c r="DM102" s="283">
        <v>10.767799999999999</v>
      </c>
      <c r="DN102" s="283">
        <v>9.5607000000000006</v>
      </c>
      <c r="DO102" s="283">
        <v>10.0252</v>
      </c>
      <c r="DP102" s="283">
        <v>11.210900000000001</v>
      </c>
      <c r="DQ102" s="283">
        <v>10.1563</v>
      </c>
      <c r="DR102" s="283">
        <v>9.9149999999999991</v>
      </c>
      <c r="DS102" s="283">
        <v>1.0098</v>
      </c>
      <c r="DT102" s="283">
        <v>0.97030000000000005</v>
      </c>
      <c r="DU102" s="283">
        <v>0.9244</v>
      </c>
      <c r="DV102" s="283">
        <v>0.96089999999999998</v>
      </c>
      <c r="DW102" s="283">
        <v>0.96740000000000004</v>
      </c>
      <c r="DX102" s="283">
        <v>1.0066999999999999</v>
      </c>
      <c r="DY102" s="283">
        <v>10.196</v>
      </c>
      <c r="DZ102" s="283">
        <v>9.2521000000000004</v>
      </c>
      <c r="EA102" s="283">
        <v>8.7166999999999994</v>
      </c>
      <c r="EB102" s="283">
        <v>10.0975</v>
      </c>
      <c r="EC102" s="283">
        <v>9.5350000000000001</v>
      </c>
      <c r="ED102" s="283">
        <v>9.4291</v>
      </c>
      <c r="EE102" s="283">
        <v>9.7629000000000001</v>
      </c>
      <c r="EF102" s="283">
        <v>9.1062999999999992</v>
      </c>
      <c r="EG102" s="283">
        <v>9.4047999999999998</v>
      </c>
      <c r="EH102" s="283">
        <v>10.1607</v>
      </c>
      <c r="EI102" s="283">
        <v>9.4130000000000003</v>
      </c>
      <c r="EJ102" s="283">
        <v>9.3419000000000008</v>
      </c>
      <c r="EL102" s="283">
        <v>2.4801000000000002</v>
      </c>
      <c r="EM102" s="283">
        <v>0.9173</v>
      </c>
      <c r="EN102" s="283">
        <v>1.0517000000000001</v>
      </c>
      <c r="EO102" s="283">
        <v>1.5685</v>
      </c>
      <c r="EP102" s="283">
        <v>1.9085000000000001</v>
      </c>
      <c r="EQ102" s="283">
        <v>1.2553000000000001</v>
      </c>
      <c r="ER102" s="283">
        <v>0.24510000000000001</v>
      </c>
      <c r="ES102" s="283">
        <v>0.11940000000000001</v>
      </c>
      <c r="ET102" s="283">
        <v>0.1595</v>
      </c>
      <c r="EU102" s="283">
        <v>9.8799999999999999E-2</v>
      </c>
      <c r="EV102" s="283">
        <v>0.13009999999999999</v>
      </c>
      <c r="EW102" s="283">
        <v>0.1517</v>
      </c>
      <c r="EX102" s="283">
        <v>0.14749999999999999</v>
      </c>
      <c r="EY102" s="283">
        <v>0.1588</v>
      </c>
      <c r="EZ102" s="283">
        <v>0.12620000000000001</v>
      </c>
      <c r="FA102" s="283">
        <v>9.4100000000000003E-2</v>
      </c>
      <c r="FB102" s="283">
        <v>8.3199999999999996E-2</v>
      </c>
      <c r="FC102" s="283">
        <v>0.10050000000000001</v>
      </c>
      <c r="FD102" s="283">
        <v>3.1032000000000002</v>
      </c>
      <c r="FE102" s="283">
        <v>1.0414000000000001</v>
      </c>
      <c r="FF102" s="283">
        <v>0.68559999999999999</v>
      </c>
      <c r="FG102" s="283">
        <v>0.69199999999999995</v>
      </c>
      <c r="FH102" s="283">
        <v>2.5670999999999999</v>
      </c>
      <c r="FI102" s="283">
        <v>1.1717</v>
      </c>
      <c r="FJ102" s="283">
        <v>0.29060000000000002</v>
      </c>
      <c r="FK102" s="283">
        <v>0.15509999999999999</v>
      </c>
      <c r="FL102" s="283">
        <v>0.13969999999999999</v>
      </c>
      <c r="FM102" s="283">
        <v>9.3600000000000003E-2</v>
      </c>
      <c r="FN102" s="283">
        <v>0.1489</v>
      </c>
      <c r="FO102" s="283">
        <v>0.20369999999999999</v>
      </c>
      <c r="FP102" s="283">
        <v>0.16350000000000001</v>
      </c>
      <c r="FQ102" s="283">
        <v>0.21129999999999999</v>
      </c>
      <c r="FR102" s="283">
        <v>0.17960000000000001</v>
      </c>
      <c r="FS102" s="283">
        <v>0.23630000000000001</v>
      </c>
      <c r="FT102" s="283">
        <v>8.2299999999999998E-2</v>
      </c>
      <c r="FU102" s="283">
        <v>0.15329999999999999</v>
      </c>
      <c r="FV102" s="283">
        <v>1.7567999999999999</v>
      </c>
      <c r="FW102" s="283">
        <v>1.5205</v>
      </c>
      <c r="FX102" s="283">
        <v>0.68930000000000002</v>
      </c>
      <c r="FY102" s="283">
        <v>0.63470000000000004</v>
      </c>
      <c r="FZ102" s="283">
        <v>1.9106000000000001</v>
      </c>
      <c r="GA102" s="283">
        <v>1.2591000000000001</v>
      </c>
      <c r="GB102" s="283">
        <v>0.2437</v>
      </c>
      <c r="GC102" s="283">
        <v>0.3004</v>
      </c>
      <c r="GD102" s="283">
        <v>0.18390000000000001</v>
      </c>
      <c r="GE102" s="283">
        <v>0.13869999999999999</v>
      </c>
      <c r="GF102" s="283">
        <v>0.19750000000000001</v>
      </c>
      <c r="GG102" s="283">
        <v>0.26679999999999998</v>
      </c>
      <c r="GH102" s="283">
        <v>0.1041</v>
      </c>
      <c r="GI102" s="283">
        <v>0.19789999999999999</v>
      </c>
      <c r="GJ102" s="283">
        <v>0.27950000000000003</v>
      </c>
      <c r="GK102" s="283">
        <v>0.16400000000000001</v>
      </c>
      <c r="GL102" s="283">
        <v>0.1036</v>
      </c>
      <c r="GM102" s="283">
        <v>0.222</v>
      </c>
    </row>
    <row r="103" spans="1:195">
      <c r="A103" s="71">
        <v>45393</v>
      </c>
      <c r="B103" s="283">
        <v>13.06</v>
      </c>
      <c r="C103" s="283">
        <v>12.8476</v>
      </c>
      <c r="D103" s="283">
        <v>12.976900000000001</v>
      </c>
      <c r="E103" s="283">
        <v>12.843400000000001</v>
      </c>
      <c r="F103" s="283">
        <v>13.0608</v>
      </c>
      <c r="G103" s="283">
        <v>13.0541</v>
      </c>
      <c r="H103" s="283">
        <v>12.932399999999999</v>
      </c>
      <c r="I103" s="283">
        <v>10.8271</v>
      </c>
      <c r="J103" s="283">
        <v>12.9693</v>
      </c>
      <c r="K103" s="283">
        <v>13.0373</v>
      </c>
      <c r="L103" s="283">
        <v>12.960900000000001</v>
      </c>
      <c r="M103" s="283">
        <v>13.18</v>
      </c>
      <c r="N103" s="283">
        <v>7.2927</v>
      </c>
      <c r="O103" s="283">
        <v>0.47920000000000001</v>
      </c>
      <c r="P103" s="283">
        <v>1.0138</v>
      </c>
      <c r="Q103" s="283">
        <v>0.68910000000000005</v>
      </c>
      <c r="R103" s="283">
        <v>2.2532000000000001</v>
      </c>
      <c r="S103" s="283">
        <v>1.5408999999999999</v>
      </c>
      <c r="T103" s="283">
        <v>1.0987</v>
      </c>
      <c r="U103" s="283">
        <v>0.10050000000000001</v>
      </c>
      <c r="V103" s="283">
        <v>0.1794</v>
      </c>
      <c r="W103" s="283">
        <v>0.1507</v>
      </c>
      <c r="X103" s="283">
        <v>0.2097</v>
      </c>
      <c r="Y103" s="283">
        <v>0.1769</v>
      </c>
      <c r="Z103" s="283">
        <v>0.22339999999999999</v>
      </c>
      <c r="AA103" s="283">
        <v>0.253</v>
      </c>
      <c r="AB103" s="283">
        <v>0.1595</v>
      </c>
      <c r="AC103" s="283">
        <v>0.32419999999999999</v>
      </c>
      <c r="AD103" s="283">
        <v>0.1123</v>
      </c>
      <c r="AE103" s="283">
        <v>0.10349999999999999</v>
      </c>
      <c r="AF103" s="283">
        <v>6.7218</v>
      </c>
      <c r="AG103" s="283">
        <v>0.72950000000000004</v>
      </c>
      <c r="AH103" s="283">
        <v>0.40789999999999998</v>
      </c>
      <c r="AI103" s="283">
        <v>0.2495</v>
      </c>
      <c r="AJ103" s="283">
        <v>1.7815000000000001</v>
      </c>
      <c r="AK103" s="283">
        <v>1.2957000000000001</v>
      </c>
      <c r="AL103" s="283">
        <v>1.3902000000000001</v>
      </c>
      <c r="AM103" s="283">
        <v>0.19980000000000001</v>
      </c>
      <c r="AN103" s="283">
        <v>0.16669999999999999</v>
      </c>
      <c r="AO103" s="283">
        <v>0.20680000000000001</v>
      </c>
      <c r="AP103" s="283">
        <v>0.27389999999999998</v>
      </c>
      <c r="AQ103" s="283">
        <v>0.40870000000000001</v>
      </c>
      <c r="AR103" s="283">
        <v>0.26090000000000002</v>
      </c>
      <c r="AS103" s="283">
        <v>0.25440000000000002</v>
      </c>
      <c r="AT103" s="283">
        <v>0.308</v>
      </c>
      <c r="AU103" s="283">
        <v>1.0458000000000001</v>
      </c>
      <c r="AV103" s="283">
        <v>0.14280000000000001</v>
      </c>
      <c r="AW103" s="283">
        <v>0.23769999999999999</v>
      </c>
      <c r="AX103" s="283">
        <v>6.7012</v>
      </c>
      <c r="AY103" s="283">
        <v>3.4239999999999999</v>
      </c>
      <c r="AZ103" s="283">
        <v>0.31819999999999998</v>
      </c>
      <c r="BA103" s="283">
        <v>0.15160000000000001</v>
      </c>
      <c r="BB103" s="283">
        <v>0.79869999999999997</v>
      </c>
      <c r="BC103" s="283">
        <v>2.4958</v>
      </c>
      <c r="BD103" s="283">
        <v>1.4596</v>
      </c>
      <c r="BE103" s="283">
        <v>0.62870000000000004</v>
      </c>
      <c r="BF103" s="283">
        <v>0.18859999999999999</v>
      </c>
      <c r="BG103" s="283">
        <v>0.21779999999999999</v>
      </c>
      <c r="BH103" s="283">
        <v>0.18360000000000001</v>
      </c>
      <c r="BI103" s="283">
        <v>0.5927</v>
      </c>
      <c r="BJ103" s="283">
        <v>9.3100000000000002E-2</v>
      </c>
      <c r="BK103" s="283">
        <v>0.1633</v>
      </c>
      <c r="BL103" s="283">
        <v>0.55520000000000003</v>
      </c>
      <c r="BM103" s="283">
        <v>0.61429999999999996</v>
      </c>
      <c r="BN103" s="283">
        <v>0.20449999999999999</v>
      </c>
      <c r="BO103" s="283">
        <v>0.2225</v>
      </c>
      <c r="BQ103" s="283">
        <v>2.3331</v>
      </c>
      <c r="BR103" s="283">
        <v>1.2333000000000001</v>
      </c>
      <c r="BS103" s="283">
        <v>0.7883</v>
      </c>
      <c r="BT103" s="283">
        <v>0.87450000000000006</v>
      </c>
      <c r="BU103" s="283">
        <v>2.0605000000000002</v>
      </c>
      <c r="BV103" s="283">
        <v>1.2477</v>
      </c>
      <c r="BW103" s="283">
        <v>0.51549999999999996</v>
      </c>
      <c r="BX103" s="283">
        <v>0.38800000000000001</v>
      </c>
      <c r="BY103" s="283">
        <v>0.32390000000000002</v>
      </c>
      <c r="BZ103" s="283">
        <v>0.22090000000000001</v>
      </c>
      <c r="CA103" s="283">
        <v>0.31459999999999999</v>
      </c>
      <c r="CB103" s="283">
        <v>0.4108</v>
      </c>
      <c r="CC103" s="283">
        <v>0.26729999999999998</v>
      </c>
      <c r="CD103" s="283">
        <v>0.3695</v>
      </c>
      <c r="CE103" s="283">
        <v>0.39140000000000003</v>
      </c>
      <c r="CF103" s="283">
        <v>0.30559999999999998</v>
      </c>
      <c r="CG103" s="283">
        <v>0.17929999999999999</v>
      </c>
      <c r="CH103" s="283">
        <v>0.31369999999999998</v>
      </c>
      <c r="CI103" s="283">
        <v>1.0708</v>
      </c>
      <c r="CJ103" s="283">
        <v>0.99829999999999997</v>
      </c>
      <c r="CK103" s="283">
        <v>0.94730000000000003</v>
      </c>
      <c r="CL103" s="283">
        <v>1.0006999999999999</v>
      </c>
      <c r="CM103" s="283">
        <v>0.90310000000000001</v>
      </c>
      <c r="CN103" s="283">
        <v>1.0908</v>
      </c>
      <c r="CO103" s="283">
        <v>13.604200000000001</v>
      </c>
      <c r="CP103" s="283">
        <v>11.8393</v>
      </c>
      <c r="CQ103" s="283">
        <v>10.5944</v>
      </c>
      <c r="CR103" s="283">
        <v>12.7052</v>
      </c>
      <c r="CS103" s="283">
        <v>11.859400000000001</v>
      </c>
      <c r="CT103" s="283">
        <v>11.1843</v>
      </c>
      <c r="CU103" s="283">
        <v>12.6562</v>
      </c>
      <c r="CV103" s="283">
        <v>11.040800000000001</v>
      </c>
      <c r="CW103" s="283">
        <v>11.9298</v>
      </c>
      <c r="CX103" s="283">
        <v>12.6473</v>
      </c>
      <c r="CY103" s="283">
        <v>12.226100000000001</v>
      </c>
      <c r="CZ103" s="283">
        <v>10.937200000000001</v>
      </c>
      <c r="DA103" s="283">
        <v>1.0397000000000001</v>
      </c>
      <c r="DB103" s="283">
        <v>0.95720000000000005</v>
      </c>
      <c r="DC103" s="283">
        <v>0.90449999999999997</v>
      </c>
      <c r="DD103" s="283">
        <v>0.96540000000000004</v>
      </c>
      <c r="DE103" s="283">
        <v>0.93820000000000003</v>
      </c>
      <c r="DF103" s="283">
        <v>1.0137</v>
      </c>
      <c r="DG103" s="283">
        <v>12.4298</v>
      </c>
      <c r="DH103" s="283">
        <v>10.4976</v>
      </c>
      <c r="DI103" s="283">
        <v>9.8588000000000005</v>
      </c>
      <c r="DJ103" s="283">
        <v>11.954800000000001</v>
      </c>
      <c r="DK103" s="283">
        <v>10.9666</v>
      </c>
      <c r="DL103" s="283">
        <v>10.9002</v>
      </c>
      <c r="DM103" s="283">
        <v>11.599399999999999</v>
      </c>
      <c r="DN103" s="283">
        <v>10.2227</v>
      </c>
      <c r="DO103" s="283">
        <v>10.741400000000001</v>
      </c>
      <c r="DP103" s="283">
        <v>12.0154</v>
      </c>
      <c r="DQ103" s="283">
        <v>10.895799999999999</v>
      </c>
      <c r="DR103" s="283">
        <v>10.5962</v>
      </c>
      <c r="DS103" s="283">
        <v>1.0086999999999999</v>
      </c>
      <c r="DT103" s="283">
        <v>0.9597</v>
      </c>
      <c r="DU103" s="283">
        <v>0.91600000000000004</v>
      </c>
      <c r="DV103" s="283">
        <v>0.96460000000000001</v>
      </c>
      <c r="DW103" s="283">
        <v>0.96899999999999997</v>
      </c>
      <c r="DX103" s="283">
        <v>1.0066999999999999</v>
      </c>
      <c r="DY103" s="283">
        <v>10.8537</v>
      </c>
      <c r="DZ103" s="283">
        <v>9.7058</v>
      </c>
      <c r="EA103" s="283">
        <v>9.1137999999999995</v>
      </c>
      <c r="EB103" s="283">
        <v>10.7599</v>
      </c>
      <c r="EC103" s="283">
        <v>10.113899999999999</v>
      </c>
      <c r="ED103" s="283">
        <v>9.9501000000000008</v>
      </c>
      <c r="EE103" s="283">
        <v>10.374700000000001</v>
      </c>
      <c r="EF103" s="283">
        <v>9.6311</v>
      </c>
      <c r="EG103" s="283">
        <v>9.8798999999999992</v>
      </c>
      <c r="EH103" s="283">
        <v>10.755699999999999</v>
      </c>
      <c r="EI103" s="283">
        <v>9.9390000000000001</v>
      </c>
      <c r="EJ103" s="283">
        <v>9.8139000000000003</v>
      </c>
      <c r="EL103" s="283">
        <v>2.5253000000000001</v>
      </c>
      <c r="EM103" s="283">
        <v>0.92469999999999997</v>
      </c>
      <c r="EN103" s="283">
        <v>1.0649999999999999</v>
      </c>
      <c r="EO103" s="283">
        <v>1.591</v>
      </c>
      <c r="EP103" s="283">
        <v>1.8982000000000001</v>
      </c>
      <c r="EQ103" s="283">
        <v>1.3053999999999999</v>
      </c>
      <c r="ER103" s="283">
        <v>0.24610000000000001</v>
      </c>
      <c r="ES103" s="283">
        <v>0.1187</v>
      </c>
      <c r="ET103" s="283">
        <v>0.1578</v>
      </c>
      <c r="EU103" s="283">
        <v>9.7500000000000003E-2</v>
      </c>
      <c r="EV103" s="283">
        <v>0.12839999999999999</v>
      </c>
      <c r="EW103" s="283">
        <v>0.1482</v>
      </c>
      <c r="EX103" s="283">
        <v>0.1444</v>
      </c>
      <c r="EY103" s="283">
        <v>0.15629999999999999</v>
      </c>
      <c r="EZ103" s="283">
        <v>0.12609999999999999</v>
      </c>
      <c r="FA103" s="283">
        <v>9.0700000000000003E-2</v>
      </c>
      <c r="FB103" s="283">
        <v>8.2400000000000001E-2</v>
      </c>
      <c r="FC103" s="283">
        <v>9.6600000000000005E-2</v>
      </c>
      <c r="FD103" s="283">
        <v>3.2075</v>
      </c>
      <c r="FE103" s="283">
        <v>1.0517000000000001</v>
      </c>
      <c r="FF103" s="283">
        <v>0.69379999999999997</v>
      </c>
      <c r="FG103" s="283">
        <v>0.69330000000000003</v>
      </c>
      <c r="FH103" s="283">
        <v>2.5817999999999999</v>
      </c>
      <c r="FI103" s="283">
        <v>1.1857</v>
      </c>
      <c r="FJ103" s="283">
        <v>0.29120000000000001</v>
      </c>
      <c r="FK103" s="283">
        <v>0.15379999999999999</v>
      </c>
      <c r="FL103" s="283">
        <v>0.1394</v>
      </c>
      <c r="FM103" s="283">
        <v>9.0800000000000006E-2</v>
      </c>
      <c r="FN103" s="283">
        <v>0.1462</v>
      </c>
      <c r="FO103" s="283">
        <v>0.2009</v>
      </c>
      <c r="FP103" s="283">
        <v>0.16220000000000001</v>
      </c>
      <c r="FQ103" s="283">
        <v>0.21010000000000001</v>
      </c>
      <c r="FR103" s="283">
        <v>0.17899999999999999</v>
      </c>
      <c r="FS103" s="283">
        <v>0.23400000000000001</v>
      </c>
      <c r="FT103" s="283">
        <v>8.14E-2</v>
      </c>
      <c r="FU103" s="283">
        <v>0.151</v>
      </c>
      <c r="FV103" s="283">
        <v>1.8087</v>
      </c>
      <c r="FW103" s="283">
        <v>1.5293000000000001</v>
      </c>
      <c r="FX103" s="283">
        <v>0.68149999999999999</v>
      </c>
      <c r="FY103" s="283">
        <v>0.64600000000000002</v>
      </c>
      <c r="FZ103" s="283">
        <v>1.9149</v>
      </c>
      <c r="GA103" s="283">
        <v>1.2506999999999999</v>
      </c>
      <c r="GB103" s="283">
        <v>0.24709999999999999</v>
      </c>
      <c r="GC103" s="283">
        <v>0.29609999999999997</v>
      </c>
      <c r="GD103" s="283">
        <v>0.18099999999999999</v>
      </c>
      <c r="GE103" s="283">
        <v>0.1366</v>
      </c>
      <c r="GF103" s="283">
        <v>0.19359999999999999</v>
      </c>
      <c r="GG103" s="283">
        <v>0.2656</v>
      </c>
      <c r="GH103" s="283">
        <v>0.10390000000000001</v>
      </c>
      <c r="GI103" s="283">
        <v>0.1963</v>
      </c>
      <c r="GJ103" s="283">
        <v>0.27639999999999998</v>
      </c>
      <c r="GK103" s="283">
        <v>0.1608</v>
      </c>
      <c r="GL103" s="283">
        <v>0.10249999999999999</v>
      </c>
      <c r="GM103" s="283">
        <v>0.221</v>
      </c>
    </row>
    <row r="104" spans="1:195">
      <c r="A104" s="71">
        <v>45394</v>
      </c>
      <c r="B104" s="283">
        <v>13.0617</v>
      </c>
      <c r="C104" s="283">
        <v>12.850099999999999</v>
      </c>
      <c r="D104" s="283">
        <v>12.95</v>
      </c>
      <c r="E104" s="283">
        <v>12.8484</v>
      </c>
      <c r="F104" s="283">
        <v>13.0524</v>
      </c>
      <c r="G104" s="283">
        <v>13.0222</v>
      </c>
      <c r="H104" s="283">
        <v>12.9383</v>
      </c>
      <c r="I104" s="283">
        <v>10.775</v>
      </c>
      <c r="J104" s="283">
        <v>12.975199999999999</v>
      </c>
      <c r="K104" s="283">
        <v>13.000400000000001</v>
      </c>
      <c r="L104" s="283">
        <v>12.960900000000001</v>
      </c>
      <c r="M104" s="283">
        <v>13.1557</v>
      </c>
      <c r="N104" s="283">
        <v>7.2796000000000003</v>
      </c>
      <c r="O104" s="283">
        <v>0.47220000000000001</v>
      </c>
      <c r="P104" s="283">
        <v>1.0216000000000001</v>
      </c>
      <c r="Q104" s="283">
        <v>0.69699999999999995</v>
      </c>
      <c r="R104" s="283">
        <v>2.2715000000000001</v>
      </c>
      <c r="S104" s="283">
        <v>1.6051</v>
      </c>
      <c r="T104" s="283">
        <v>1.0774999999999999</v>
      </c>
      <c r="U104" s="283">
        <v>9.8699999999999996E-2</v>
      </c>
      <c r="V104" s="283">
        <v>0.17829999999999999</v>
      </c>
      <c r="W104" s="283">
        <v>0.14799999999999999</v>
      </c>
      <c r="X104" s="283">
        <v>0.20899999999999999</v>
      </c>
      <c r="Y104" s="283">
        <v>0.17460000000000001</v>
      </c>
      <c r="Z104" s="283">
        <v>0.21920000000000001</v>
      </c>
      <c r="AA104" s="283">
        <v>0.2515</v>
      </c>
      <c r="AB104" s="283">
        <v>0.161</v>
      </c>
      <c r="AC104" s="283">
        <v>0.3145</v>
      </c>
      <c r="AD104" s="283">
        <v>0.11070000000000001</v>
      </c>
      <c r="AE104" s="283">
        <v>0.1003</v>
      </c>
      <c r="AF104" s="283">
        <v>6.8478000000000003</v>
      </c>
      <c r="AG104" s="283">
        <v>0.71870000000000001</v>
      </c>
      <c r="AH104" s="283">
        <v>0.41099999999999998</v>
      </c>
      <c r="AI104" s="283">
        <v>0.25240000000000001</v>
      </c>
      <c r="AJ104" s="283">
        <v>1.7998000000000001</v>
      </c>
      <c r="AK104" s="283">
        <v>1.3272999999999999</v>
      </c>
      <c r="AL104" s="283">
        <v>1.3922000000000001</v>
      </c>
      <c r="AM104" s="283">
        <v>0.19719999999999999</v>
      </c>
      <c r="AN104" s="283">
        <v>0.1673</v>
      </c>
      <c r="AO104" s="283">
        <v>0.20330000000000001</v>
      </c>
      <c r="AP104" s="283">
        <v>0.27429999999999999</v>
      </c>
      <c r="AQ104" s="283">
        <v>0.40710000000000002</v>
      </c>
      <c r="AR104" s="283">
        <v>0.26279999999999998</v>
      </c>
      <c r="AS104" s="283">
        <v>0.2576</v>
      </c>
      <c r="AT104" s="283">
        <v>0.31109999999999999</v>
      </c>
      <c r="AU104" s="283">
        <v>1.0411999999999999</v>
      </c>
      <c r="AV104" s="283">
        <v>0.1431</v>
      </c>
      <c r="AW104" s="283">
        <v>0.2344</v>
      </c>
      <c r="AX104" s="283">
        <v>6.7051999999999996</v>
      </c>
      <c r="AY104" s="283">
        <v>3.4217</v>
      </c>
      <c r="AZ104" s="283">
        <v>0.31080000000000002</v>
      </c>
      <c r="BA104" s="283">
        <v>0.15390000000000001</v>
      </c>
      <c r="BB104" s="283">
        <v>0.80520000000000003</v>
      </c>
      <c r="BC104" s="283">
        <v>2.4847000000000001</v>
      </c>
      <c r="BD104" s="283">
        <v>1.4671000000000001</v>
      </c>
      <c r="BE104" s="283">
        <v>0.62429999999999997</v>
      </c>
      <c r="BF104" s="283">
        <v>0.18659999999999999</v>
      </c>
      <c r="BG104" s="283">
        <v>0.21879999999999999</v>
      </c>
      <c r="BH104" s="283">
        <v>0.18240000000000001</v>
      </c>
      <c r="BI104" s="283">
        <v>0.60040000000000004</v>
      </c>
      <c r="BJ104" s="283">
        <v>9.4E-2</v>
      </c>
      <c r="BK104" s="283">
        <v>0.16439999999999999</v>
      </c>
      <c r="BL104" s="283">
        <v>0.55600000000000005</v>
      </c>
      <c r="BM104" s="283">
        <v>0.6109</v>
      </c>
      <c r="BN104" s="283">
        <v>0.2041</v>
      </c>
      <c r="BO104" s="283">
        <v>0.2238</v>
      </c>
      <c r="BQ104" s="283">
        <v>2.3855</v>
      </c>
      <c r="BR104" s="283">
        <v>1.2448999999999999</v>
      </c>
      <c r="BS104" s="283">
        <v>0.78490000000000004</v>
      </c>
      <c r="BT104" s="283">
        <v>0.87090000000000001</v>
      </c>
      <c r="BU104" s="283">
        <v>2.0684999999999998</v>
      </c>
      <c r="BV104" s="283">
        <v>1.2564</v>
      </c>
      <c r="BW104" s="283">
        <v>0.51629999999999998</v>
      </c>
      <c r="BX104" s="283">
        <v>0.38319999999999999</v>
      </c>
      <c r="BY104" s="283">
        <v>0.31900000000000001</v>
      </c>
      <c r="BZ104" s="283">
        <v>0.21640000000000001</v>
      </c>
      <c r="CA104" s="283">
        <v>0.30790000000000001</v>
      </c>
      <c r="CB104" s="283">
        <v>0.40639999999999998</v>
      </c>
      <c r="CC104" s="283">
        <v>0.26240000000000002</v>
      </c>
      <c r="CD104" s="283">
        <v>0.36549999999999999</v>
      </c>
      <c r="CE104" s="283">
        <v>0.38879999999999998</v>
      </c>
      <c r="CF104" s="283">
        <v>0.30130000000000001</v>
      </c>
      <c r="CG104" s="283">
        <v>0.1767</v>
      </c>
      <c r="CH104" s="283">
        <v>0.30940000000000001</v>
      </c>
      <c r="CI104" s="283">
        <v>1.0728</v>
      </c>
      <c r="CJ104" s="283">
        <v>0.99639999999999995</v>
      </c>
      <c r="CK104" s="283">
        <v>0.94079999999999997</v>
      </c>
      <c r="CL104" s="283">
        <v>0.99929999999999997</v>
      </c>
      <c r="CM104" s="283">
        <v>0.90210000000000001</v>
      </c>
      <c r="CN104" s="283">
        <v>1.0945</v>
      </c>
      <c r="CO104" s="283">
        <v>14.4102</v>
      </c>
      <c r="CP104" s="283">
        <v>12.4938</v>
      </c>
      <c r="CQ104" s="283">
        <v>11.168699999999999</v>
      </c>
      <c r="CR104" s="283">
        <v>13.4328</v>
      </c>
      <c r="CS104" s="283">
        <v>12.539199999999999</v>
      </c>
      <c r="CT104" s="283">
        <v>11.8712</v>
      </c>
      <c r="CU104" s="283">
        <v>13.3688</v>
      </c>
      <c r="CV104" s="283">
        <v>11.676299999999999</v>
      </c>
      <c r="CW104" s="283">
        <v>12.650399999999999</v>
      </c>
      <c r="CX104" s="283">
        <v>13.378399999999999</v>
      </c>
      <c r="CY104" s="283">
        <v>12.9442</v>
      </c>
      <c r="CZ104" s="283">
        <v>11.558199999999999</v>
      </c>
      <c r="DA104" s="283">
        <v>1.04</v>
      </c>
      <c r="DB104" s="283">
        <v>0.95269999999999999</v>
      </c>
      <c r="DC104" s="283">
        <v>0.90339999999999998</v>
      </c>
      <c r="DD104" s="283">
        <v>0.96850000000000003</v>
      </c>
      <c r="DE104" s="283">
        <v>0.9395</v>
      </c>
      <c r="DF104" s="283">
        <v>1.0123</v>
      </c>
      <c r="DG104" s="283">
        <v>13.0901</v>
      </c>
      <c r="DH104" s="283">
        <v>11.0229</v>
      </c>
      <c r="DI104" s="283">
        <v>10.360799999999999</v>
      </c>
      <c r="DJ104" s="283">
        <v>12.5861</v>
      </c>
      <c r="DK104" s="283">
        <v>11.569699999999999</v>
      </c>
      <c r="DL104" s="283">
        <v>11.468400000000001</v>
      </c>
      <c r="DM104" s="283">
        <v>12.209300000000001</v>
      </c>
      <c r="DN104" s="283">
        <v>10.781599999999999</v>
      </c>
      <c r="DO104" s="283">
        <v>11.276999999999999</v>
      </c>
      <c r="DP104" s="283">
        <v>12.6068</v>
      </c>
      <c r="DQ104" s="283">
        <v>11.4757</v>
      </c>
      <c r="DR104" s="283">
        <v>11.14</v>
      </c>
      <c r="DS104" s="283">
        <v>1.0081</v>
      </c>
      <c r="DT104" s="283">
        <v>0.9556</v>
      </c>
      <c r="DU104" s="283">
        <v>0.91390000000000005</v>
      </c>
      <c r="DV104" s="283">
        <v>0.96689999999999998</v>
      </c>
      <c r="DW104" s="283">
        <v>0.97050000000000003</v>
      </c>
      <c r="DX104" s="283">
        <v>1.0026999999999999</v>
      </c>
      <c r="DY104" s="283">
        <v>11.373799999999999</v>
      </c>
      <c r="DZ104" s="283">
        <v>10.1365</v>
      </c>
      <c r="EA104" s="283">
        <v>9.5032999999999994</v>
      </c>
      <c r="EB104" s="283">
        <v>11.2827</v>
      </c>
      <c r="EC104" s="283">
        <v>10.6075</v>
      </c>
      <c r="ED104" s="283">
        <v>10.398899999999999</v>
      </c>
      <c r="EE104" s="283">
        <v>10.8843</v>
      </c>
      <c r="EF104" s="283">
        <v>10.116199999999999</v>
      </c>
      <c r="EG104" s="283">
        <v>10.29</v>
      </c>
      <c r="EH104" s="283">
        <v>11.257199999999999</v>
      </c>
      <c r="EI104" s="283">
        <v>10.4236</v>
      </c>
      <c r="EJ104" s="283">
        <v>10.262600000000001</v>
      </c>
      <c r="EL104" s="283">
        <v>2.5516000000000001</v>
      </c>
      <c r="EM104" s="283">
        <v>0.93189999999999995</v>
      </c>
      <c r="EN104" s="283">
        <v>1.0734999999999999</v>
      </c>
      <c r="EO104" s="283">
        <v>1.5521</v>
      </c>
      <c r="EP104" s="283">
        <v>1.8954</v>
      </c>
      <c r="EQ104" s="283">
        <v>1.3369</v>
      </c>
      <c r="ER104" s="283">
        <v>0.24590000000000001</v>
      </c>
      <c r="ES104" s="283">
        <v>0.11749999999999999</v>
      </c>
      <c r="ET104" s="283">
        <v>0.1555</v>
      </c>
      <c r="EU104" s="283">
        <v>9.64E-2</v>
      </c>
      <c r="EV104" s="283">
        <v>0.12609999999999999</v>
      </c>
      <c r="EW104" s="283">
        <v>0.1449</v>
      </c>
      <c r="EX104" s="283">
        <v>0.1399</v>
      </c>
      <c r="EY104" s="283">
        <v>0.15329999999999999</v>
      </c>
      <c r="EZ104" s="283">
        <v>0.126</v>
      </c>
      <c r="FA104" s="283">
        <v>9.0200000000000002E-2</v>
      </c>
      <c r="FB104" s="283">
        <v>8.09E-2</v>
      </c>
      <c r="FC104" s="283">
        <v>9.4200000000000006E-2</v>
      </c>
      <c r="FD104" s="283">
        <v>3.3706999999999998</v>
      </c>
      <c r="FE104" s="283">
        <v>1.0687</v>
      </c>
      <c r="FF104" s="283">
        <v>0.69789999999999996</v>
      </c>
      <c r="FG104" s="283">
        <v>0.6946</v>
      </c>
      <c r="FH104" s="283">
        <v>2.5935000000000001</v>
      </c>
      <c r="FI104" s="283">
        <v>1.1974</v>
      </c>
      <c r="FJ104" s="283">
        <v>0.29459999999999997</v>
      </c>
      <c r="FK104" s="283">
        <v>0.1527</v>
      </c>
      <c r="FL104" s="283">
        <v>0.13850000000000001</v>
      </c>
      <c r="FM104" s="283">
        <v>8.7400000000000005E-2</v>
      </c>
      <c r="FN104" s="283">
        <v>0.1429</v>
      </c>
      <c r="FO104" s="283">
        <v>0.19850000000000001</v>
      </c>
      <c r="FP104" s="283">
        <v>0.1603</v>
      </c>
      <c r="FQ104" s="283">
        <v>0.20899999999999999</v>
      </c>
      <c r="FR104" s="283">
        <v>0.17780000000000001</v>
      </c>
      <c r="FS104" s="283">
        <v>0.23080000000000001</v>
      </c>
      <c r="FT104" s="283">
        <v>8.0600000000000005E-2</v>
      </c>
      <c r="FU104" s="283">
        <v>0.14849999999999999</v>
      </c>
      <c r="FV104" s="283">
        <v>1.8375999999999999</v>
      </c>
      <c r="FW104" s="283">
        <v>1.5423</v>
      </c>
      <c r="FX104" s="283">
        <v>0.67030000000000001</v>
      </c>
      <c r="FY104" s="283">
        <v>0.65349999999999997</v>
      </c>
      <c r="FZ104" s="283">
        <v>1.9278</v>
      </c>
      <c r="GA104" s="283">
        <v>1.2484999999999999</v>
      </c>
      <c r="GB104" s="283">
        <v>0.2462</v>
      </c>
      <c r="GC104" s="283">
        <v>0.29170000000000001</v>
      </c>
      <c r="GD104" s="283">
        <v>0.1774</v>
      </c>
      <c r="GE104" s="283">
        <v>0.13400000000000001</v>
      </c>
      <c r="GF104" s="283">
        <v>0.18909999999999999</v>
      </c>
      <c r="GG104" s="283">
        <v>0.26469999999999999</v>
      </c>
      <c r="GH104" s="283">
        <v>0.10299999999999999</v>
      </c>
      <c r="GI104" s="283">
        <v>0.19470000000000001</v>
      </c>
      <c r="GJ104" s="283">
        <v>0.27379999999999999</v>
      </c>
      <c r="GK104" s="283">
        <v>0.15759999999999999</v>
      </c>
      <c r="GL104" s="283">
        <v>0.10100000000000001</v>
      </c>
      <c r="GM104" s="283">
        <v>0.21929999999999999</v>
      </c>
    </row>
    <row r="105" spans="1:195">
      <c r="A105" s="71">
        <v>45395</v>
      </c>
      <c r="B105" s="283">
        <v>13.0801</v>
      </c>
      <c r="C105" s="283">
        <v>12.866099999999999</v>
      </c>
      <c r="D105" s="283">
        <v>13.0021</v>
      </c>
      <c r="E105" s="283">
        <v>12.8568</v>
      </c>
      <c r="F105" s="283">
        <v>13.059200000000001</v>
      </c>
      <c r="G105" s="283">
        <v>12.966799999999999</v>
      </c>
      <c r="H105" s="283">
        <v>12.9651</v>
      </c>
      <c r="I105" s="283">
        <v>10.806100000000001</v>
      </c>
      <c r="J105" s="283">
        <v>12.9895</v>
      </c>
      <c r="K105" s="283">
        <v>12.9878</v>
      </c>
      <c r="L105" s="283">
        <v>12.971</v>
      </c>
      <c r="M105" s="283">
        <v>13.1599</v>
      </c>
      <c r="N105" s="283">
        <v>7.1860999999999997</v>
      </c>
      <c r="O105" s="283">
        <v>0.46229999999999999</v>
      </c>
      <c r="P105" s="283">
        <v>1.0244</v>
      </c>
      <c r="R105" s="283">
        <v>2.2574999999999998</v>
      </c>
      <c r="S105" s="283">
        <v>1.6865000000000001</v>
      </c>
      <c r="T105" s="283">
        <v>1.0611999999999999</v>
      </c>
      <c r="U105" s="283">
        <v>9.7600000000000006E-2</v>
      </c>
      <c r="V105" s="283">
        <v>0.18</v>
      </c>
      <c r="W105" s="283">
        <v>0.1477</v>
      </c>
      <c r="X105" s="283">
        <v>0.2112</v>
      </c>
      <c r="Y105" s="283">
        <v>0.1757</v>
      </c>
      <c r="Z105" s="283">
        <v>0.2135</v>
      </c>
      <c r="AA105" s="283">
        <v>0.25040000000000001</v>
      </c>
      <c r="AB105" s="283">
        <v>0.16450000000000001</v>
      </c>
      <c r="AD105" s="283">
        <v>0.1109</v>
      </c>
      <c r="AE105" s="283">
        <v>9.7500000000000003E-2</v>
      </c>
      <c r="AF105" s="283">
        <v>7.0545999999999998</v>
      </c>
      <c r="AG105" s="283">
        <v>0.71540000000000004</v>
      </c>
      <c r="AH105" s="283">
        <v>0.41620000000000001</v>
      </c>
      <c r="AJ105" s="283">
        <v>1.8124</v>
      </c>
      <c r="AK105" s="283">
        <v>1.3608</v>
      </c>
      <c r="AL105" s="283">
        <v>1.4156</v>
      </c>
      <c r="AM105" s="283">
        <v>0.19620000000000001</v>
      </c>
      <c r="AN105" s="283">
        <v>0.16900000000000001</v>
      </c>
      <c r="AO105" s="283">
        <v>0.20069999999999999</v>
      </c>
      <c r="AP105" s="283">
        <v>0.2742</v>
      </c>
      <c r="AQ105" s="283">
        <v>0.40620000000000001</v>
      </c>
      <c r="AR105" s="283">
        <v>0.26419999999999999</v>
      </c>
      <c r="AS105" s="283">
        <v>0.26029999999999998</v>
      </c>
      <c r="AT105" s="283">
        <v>0.31509999999999999</v>
      </c>
      <c r="AV105" s="283">
        <v>0.14360000000000001</v>
      </c>
      <c r="AW105" s="283">
        <v>0.2316</v>
      </c>
      <c r="AX105" s="283">
        <v>6.7035999999999998</v>
      </c>
      <c r="AY105" s="283">
        <v>3.4476</v>
      </c>
      <c r="AZ105" s="283">
        <v>0.30580000000000002</v>
      </c>
      <c r="BB105" s="283">
        <v>0.81399999999999995</v>
      </c>
      <c r="BC105" s="283">
        <v>2.4754</v>
      </c>
      <c r="BD105" s="283">
        <v>1.4711000000000001</v>
      </c>
      <c r="BE105" s="283">
        <v>0.62239999999999995</v>
      </c>
      <c r="BF105" s="283">
        <v>0.18579999999999999</v>
      </c>
      <c r="BG105" s="283">
        <v>0.21940000000000001</v>
      </c>
      <c r="BH105" s="283">
        <v>0.18049999999999999</v>
      </c>
      <c r="BI105" s="283">
        <v>0.60780000000000001</v>
      </c>
      <c r="BJ105" s="283">
        <v>9.4899999999999998E-2</v>
      </c>
      <c r="BK105" s="283">
        <v>0.1658</v>
      </c>
      <c r="BL105" s="283">
        <v>0.5575</v>
      </c>
      <c r="BN105" s="283">
        <v>0.20369999999999999</v>
      </c>
      <c r="BO105" s="283">
        <v>0.22520000000000001</v>
      </c>
      <c r="BQ105" s="283">
        <v>2.4647999999999999</v>
      </c>
      <c r="BR105" s="283">
        <v>1.2505999999999999</v>
      </c>
      <c r="BS105" s="283">
        <v>0.78459999999999996</v>
      </c>
      <c r="BU105" s="283">
        <v>2.0541</v>
      </c>
      <c r="BV105" s="283">
        <v>1.2717000000000001</v>
      </c>
      <c r="BW105" s="283">
        <v>0.51929999999999998</v>
      </c>
      <c r="BX105" s="283">
        <v>0.37759999999999999</v>
      </c>
      <c r="BY105" s="283">
        <v>0.3155</v>
      </c>
      <c r="BZ105" s="283">
        <v>0.2107</v>
      </c>
      <c r="CA105" s="283">
        <v>0.3019</v>
      </c>
      <c r="CB105" s="283">
        <v>0.40210000000000001</v>
      </c>
      <c r="CC105" s="283">
        <v>0.25679999999999997</v>
      </c>
      <c r="CD105" s="283">
        <v>0.35980000000000001</v>
      </c>
      <c r="CE105" s="283">
        <v>0.38619999999999999</v>
      </c>
      <c r="CG105" s="283">
        <v>0.17519999999999999</v>
      </c>
      <c r="CH105" s="283">
        <v>0.30370000000000003</v>
      </c>
      <c r="CI105" s="283">
        <v>1.0532999999999999</v>
      </c>
      <c r="CJ105" s="283">
        <v>0.98519999999999996</v>
      </c>
      <c r="CK105" s="283">
        <v>0.9083</v>
      </c>
      <c r="CM105" s="283">
        <v>0.88519999999999999</v>
      </c>
      <c r="CN105" s="283">
        <v>1.1171</v>
      </c>
      <c r="CO105" s="283">
        <v>15.507</v>
      </c>
      <c r="CP105" s="283">
        <v>13.4877</v>
      </c>
      <c r="CQ105" s="283">
        <v>12.0809</v>
      </c>
      <c r="CR105" s="283">
        <v>14.722899999999999</v>
      </c>
      <c r="CS105" s="283">
        <v>13.6898</v>
      </c>
      <c r="CT105" s="283">
        <v>13.3004</v>
      </c>
      <c r="CU105" s="283">
        <v>14.452400000000001</v>
      </c>
      <c r="CV105" s="283">
        <v>12.4968</v>
      </c>
      <c r="CW105" s="283">
        <v>13.876099999999999</v>
      </c>
      <c r="CY105" s="283">
        <v>14.1173</v>
      </c>
      <c r="CZ105" s="283">
        <v>12.4216</v>
      </c>
      <c r="DA105" s="283">
        <v>1.0349999999999999</v>
      </c>
      <c r="DB105" s="283">
        <v>0.95130000000000003</v>
      </c>
      <c r="DC105" s="283">
        <v>0.89800000000000002</v>
      </c>
      <c r="DE105" s="283">
        <v>0.93230000000000002</v>
      </c>
      <c r="DF105" s="283">
        <v>1.0117</v>
      </c>
      <c r="DG105" s="283">
        <v>13.8598</v>
      </c>
      <c r="DH105" s="283">
        <v>11.6951</v>
      </c>
      <c r="DI105" s="283">
        <v>10.994199999999999</v>
      </c>
      <c r="DJ105" s="283">
        <v>13.3916</v>
      </c>
      <c r="DK105" s="283">
        <v>12.293699999999999</v>
      </c>
      <c r="DL105" s="283">
        <v>12.2425</v>
      </c>
      <c r="DM105" s="283">
        <v>13.0082</v>
      </c>
      <c r="DN105" s="283">
        <v>11.4398</v>
      </c>
      <c r="DO105" s="283">
        <v>11.963900000000001</v>
      </c>
      <c r="DQ105" s="283">
        <v>12.270200000000001</v>
      </c>
      <c r="DR105" s="283">
        <v>11.826000000000001</v>
      </c>
      <c r="DS105" s="283">
        <v>1.0085</v>
      </c>
      <c r="DT105" s="283">
        <v>0.95189999999999997</v>
      </c>
      <c r="DU105" s="283">
        <v>0.90980000000000005</v>
      </c>
      <c r="DW105" s="283">
        <v>0.96899999999999997</v>
      </c>
      <c r="DX105" s="283">
        <v>1.0002</v>
      </c>
      <c r="DY105" s="283">
        <v>12.0092</v>
      </c>
      <c r="DZ105" s="283">
        <v>10.645200000000001</v>
      </c>
      <c r="EA105" s="283">
        <v>9.9440000000000008</v>
      </c>
      <c r="EB105" s="283">
        <v>11.908099999999999</v>
      </c>
      <c r="EC105" s="283">
        <v>11.1836</v>
      </c>
      <c r="ED105" s="283">
        <v>10.9298</v>
      </c>
      <c r="EE105" s="283">
        <v>11.489800000000001</v>
      </c>
      <c r="EF105" s="283">
        <v>10.6736</v>
      </c>
      <c r="EG105" s="283">
        <v>10.792199999999999</v>
      </c>
      <c r="EI105" s="283">
        <v>11.015499999999999</v>
      </c>
      <c r="EJ105" s="283">
        <v>10.7902</v>
      </c>
      <c r="EL105" s="283">
        <v>2.5935999999999999</v>
      </c>
      <c r="EM105" s="283">
        <v>0.9355</v>
      </c>
      <c r="EN105" s="283">
        <v>1.0839000000000001</v>
      </c>
      <c r="EP105" s="283">
        <v>1.8464</v>
      </c>
      <c r="EQ105" s="283">
        <v>1.4164000000000001</v>
      </c>
      <c r="ER105" s="283">
        <v>0.24690000000000001</v>
      </c>
      <c r="ES105" s="283">
        <v>0.1169</v>
      </c>
      <c r="ET105" s="283">
        <v>0.1545</v>
      </c>
      <c r="EU105" s="283">
        <v>9.5200000000000007E-2</v>
      </c>
      <c r="EV105" s="283">
        <v>0.125</v>
      </c>
      <c r="EW105" s="283">
        <v>0.1426</v>
      </c>
      <c r="EX105" s="283">
        <v>0.13519999999999999</v>
      </c>
      <c r="EY105" s="283">
        <v>0.14929999999999999</v>
      </c>
      <c r="EZ105" s="283">
        <v>0.127</v>
      </c>
      <c r="FB105" s="283">
        <v>8.09E-2</v>
      </c>
      <c r="FC105" s="283">
        <v>8.9599999999999999E-2</v>
      </c>
      <c r="FD105" s="283">
        <v>3.4903</v>
      </c>
      <c r="FE105" s="283">
        <v>1.0811999999999999</v>
      </c>
      <c r="FF105" s="283">
        <v>0.7016</v>
      </c>
      <c r="FH105" s="283">
        <v>2.5971000000000002</v>
      </c>
      <c r="FI105" s="283">
        <v>1.2047000000000001</v>
      </c>
      <c r="FJ105" s="283">
        <v>0.29289999999999999</v>
      </c>
      <c r="FK105" s="283">
        <v>0.15190000000000001</v>
      </c>
      <c r="FL105" s="283">
        <v>0.1376</v>
      </c>
      <c r="FM105" s="283">
        <v>8.3900000000000002E-2</v>
      </c>
      <c r="FN105" s="283">
        <v>0.14050000000000001</v>
      </c>
      <c r="FO105" s="283">
        <v>0.1961</v>
      </c>
      <c r="FP105" s="283">
        <v>0.1578</v>
      </c>
      <c r="FQ105" s="283">
        <v>0.2072</v>
      </c>
      <c r="FR105" s="283">
        <v>0.17649999999999999</v>
      </c>
      <c r="FT105" s="283">
        <v>7.9799999999999996E-2</v>
      </c>
      <c r="FU105" s="283">
        <v>0.14649999999999999</v>
      </c>
      <c r="FV105" s="283">
        <v>1.9280999999999999</v>
      </c>
      <c r="FW105" s="283">
        <v>1.5510999999999999</v>
      </c>
      <c r="FX105" s="283">
        <v>0.66349999999999998</v>
      </c>
      <c r="FZ105" s="283">
        <v>1.9326000000000001</v>
      </c>
      <c r="GA105" s="283">
        <v>1.2422</v>
      </c>
      <c r="GB105" s="283">
        <v>0.25019999999999998</v>
      </c>
      <c r="GC105" s="283">
        <v>0.28520000000000001</v>
      </c>
      <c r="GD105" s="283">
        <v>0.1744</v>
      </c>
      <c r="GE105" s="283">
        <v>0.1298</v>
      </c>
      <c r="GF105" s="283">
        <v>0.18390000000000001</v>
      </c>
      <c r="GG105" s="283">
        <v>0.26290000000000002</v>
      </c>
      <c r="GH105" s="283">
        <v>0.1021</v>
      </c>
      <c r="GI105" s="283">
        <v>0.1923</v>
      </c>
      <c r="GJ105" s="283">
        <v>0.27039999999999997</v>
      </c>
      <c r="GL105" s="283">
        <v>9.9500000000000005E-2</v>
      </c>
      <c r="GM105" s="283">
        <v>0.21759999999999999</v>
      </c>
    </row>
    <row r="106" spans="1:195">
      <c r="A106" s="71">
        <v>45396</v>
      </c>
      <c r="B106" s="283">
        <v>13.0726</v>
      </c>
      <c r="C106" s="283">
        <v>12.8484</v>
      </c>
      <c r="D106" s="283">
        <v>12.933199999999999</v>
      </c>
      <c r="E106" s="283">
        <v>12.8384</v>
      </c>
      <c r="F106" s="283">
        <v>13.025600000000001</v>
      </c>
      <c r="G106" s="283">
        <v>12.976900000000001</v>
      </c>
      <c r="H106" s="283">
        <v>12.9122</v>
      </c>
      <c r="I106" s="283">
        <v>10.806100000000001</v>
      </c>
      <c r="J106" s="283">
        <v>12.971</v>
      </c>
      <c r="K106" s="283">
        <v>12.9895</v>
      </c>
      <c r="L106" s="283">
        <v>12.960900000000001</v>
      </c>
      <c r="M106" s="283">
        <v>13.139699999999999</v>
      </c>
      <c r="N106" s="283">
        <v>7.1646999999999998</v>
      </c>
      <c r="O106" s="283">
        <v>0.45490000000000003</v>
      </c>
      <c r="P106" s="283">
        <v>1.0465</v>
      </c>
      <c r="Q106" s="283">
        <v>0.69189999999999996</v>
      </c>
      <c r="R106" s="283">
        <v>2.2505000000000002</v>
      </c>
      <c r="S106" s="283">
        <v>1.7289000000000001</v>
      </c>
      <c r="T106" s="283">
        <v>1.0529999999999999</v>
      </c>
      <c r="U106" s="283">
        <v>9.7199999999999995E-2</v>
      </c>
      <c r="V106" s="283">
        <v>0.18210000000000001</v>
      </c>
      <c r="W106" s="283">
        <v>0.14699999999999999</v>
      </c>
      <c r="X106" s="283">
        <v>0.2137</v>
      </c>
      <c r="Y106" s="283">
        <v>0.17399999999999999</v>
      </c>
      <c r="Z106" s="283">
        <v>0.2059</v>
      </c>
      <c r="AA106" s="283">
        <v>0.25090000000000001</v>
      </c>
      <c r="AB106" s="283">
        <v>0.16700000000000001</v>
      </c>
      <c r="AC106" s="283">
        <v>0.29759999999999998</v>
      </c>
      <c r="AD106" s="283">
        <v>0.1115</v>
      </c>
      <c r="AE106" s="283">
        <v>9.6600000000000005E-2</v>
      </c>
      <c r="AF106" s="283">
        <v>7.2035</v>
      </c>
      <c r="AG106" s="283">
        <v>0.69410000000000005</v>
      </c>
      <c r="AH106" s="283">
        <v>0.42080000000000001</v>
      </c>
      <c r="AI106" s="283">
        <v>0.25619999999999998</v>
      </c>
      <c r="AJ106" s="283">
        <v>1.8121</v>
      </c>
      <c r="AK106" s="283">
        <v>1.3946000000000001</v>
      </c>
      <c r="AL106" s="283">
        <v>1.4446000000000001</v>
      </c>
      <c r="AM106" s="283">
        <v>0.19819999999999999</v>
      </c>
      <c r="AN106" s="283">
        <v>0.1721</v>
      </c>
      <c r="AO106" s="283">
        <v>0.20050000000000001</v>
      </c>
      <c r="AP106" s="283">
        <v>0.28549999999999998</v>
      </c>
      <c r="AQ106" s="283">
        <v>0.40910000000000002</v>
      </c>
      <c r="AR106" s="283">
        <v>0.26600000000000001</v>
      </c>
      <c r="AS106" s="283">
        <v>0.2651</v>
      </c>
      <c r="AT106" s="283">
        <v>0.32240000000000002</v>
      </c>
      <c r="AU106" s="283">
        <v>1.0382</v>
      </c>
      <c r="AV106" s="283">
        <v>0.14630000000000001</v>
      </c>
      <c r="AW106" s="283">
        <v>0.23119999999999999</v>
      </c>
      <c r="AX106" s="283">
        <v>6.7889999999999997</v>
      </c>
      <c r="AY106" s="283">
        <v>3.4636999999999998</v>
      </c>
      <c r="AZ106" s="283">
        <v>0.29880000000000001</v>
      </c>
      <c r="BA106" s="283">
        <v>0.16</v>
      </c>
      <c r="BB106" s="283">
        <v>0.81940000000000002</v>
      </c>
      <c r="BC106" s="283">
        <v>2.4548000000000001</v>
      </c>
      <c r="BD106" s="283">
        <v>1.4995000000000001</v>
      </c>
      <c r="BE106" s="283">
        <v>0.62129999999999996</v>
      </c>
      <c r="BF106" s="283">
        <v>0.1867</v>
      </c>
      <c r="BG106" s="283">
        <v>0.22090000000000001</v>
      </c>
      <c r="BH106" s="283">
        <v>0.1794</v>
      </c>
      <c r="BI106" s="283">
        <v>0.62470000000000003</v>
      </c>
      <c r="BJ106" s="283">
        <v>9.6699999999999994E-2</v>
      </c>
      <c r="BK106" s="283">
        <v>0.1681</v>
      </c>
      <c r="BL106" s="283">
        <v>0.5605</v>
      </c>
      <c r="BM106" s="283">
        <v>0.60450000000000004</v>
      </c>
      <c r="BN106" s="283">
        <v>0.2051</v>
      </c>
      <c r="BO106" s="283">
        <v>0.2283</v>
      </c>
      <c r="BQ106" s="283">
        <v>2.5552999999999999</v>
      </c>
      <c r="BR106" s="283">
        <v>1.2563</v>
      </c>
      <c r="BS106" s="283">
        <v>0.78669999999999995</v>
      </c>
      <c r="BT106" s="283">
        <v>0.86219999999999997</v>
      </c>
      <c r="BU106" s="283">
        <v>2.0428999999999999</v>
      </c>
      <c r="BV106" s="283">
        <v>1.2842</v>
      </c>
      <c r="BW106" s="283">
        <v>0.5252</v>
      </c>
      <c r="BX106" s="283">
        <v>0.37240000000000001</v>
      </c>
      <c r="BY106" s="283">
        <v>0.31269999999999998</v>
      </c>
      <c r="BZ106" s="283">
        <v>0.2056</v>
      </c>
      <c r="CA106" s="283">
        <v>0.2964</v>
      </c>
      <c r="CB106" s="283">
        <v>0.39750000000000002</v>
      </c>
      <c r="CC106" s="283">
        <v>0.24990000000000001</v>
      </c>
      <c r="CD106" s="283">
        <v>0.35389999999999999</v>
      </c>
      <c r="CE106" s="283">
        <v>0.38340000000000002</v>
      </c>
      <c r="CF106" s="283">
        <v>0.2898</v>
      </c>
      <c r="CG106" s="283">
        <v>0.17319999999999999</v>
      </c>
      <c r="CH106" s="283">
        <v>0.29849999999999999</v>
      </c>
      <c r="CI106" s="283">
        <v>1.0648</v>
      </c>
      <c r="CJ106" s="283">
        <v>0.98809999999999998</v>
      </c>
      <c r="CK106" s="283">
        <v>0.9335</v>
      </c>
      <c r="CL106" s="283">
        <v>0.9909</v>
      </c>
      <c r="CM106" s="283">
        <v>0.88980000000000004</v>
      </c>
      <c r="CN106" s="283">
        <v>1.0992999999999999</v>
      </c>
      <c r="CO106" s="283">
        <v>16.922799999999999</v>
      </c>
      <c r="CP106" s="283">
        <v>14.6656</v>
      </c>
      <c r="CQ106" s="283">
        <v>13.1462</v>
      </c>
      <c r="CR106" s="283">
        <v>15.893599999999999</v>
      </c>
      <c r="CS106" s="283">
        <v>14.8424</v>
      </c>
      <c r="CT106" s="283">
        <v>14.083500000000001</v>
      </c>
      <c r="CU106" s="283">
        <v>15.709899999999999</v>
      </c>
      <c r="CV106" s="283">
        <v>13.6709</v>
      </c>
      <c r="CW106" s="283">
        <v>14.880599999999999</v>
      </c>
      <c r="CX106" s="283">
        <v>15.854900000000001</v>
      </c>
      <c r="CY106" s="283">
        <v>15.363899999999999</v>
      </c>
      <c r="CZ106" s="283">
        <v>13.536</v>
      </c>
      <c r="DA106" s="283">
        <v>1.0347999999999999</v>
      </c>
      <c r="DB106" s="283">
        <v>0.9446</v>
      </c>
      <c r="DC106" s="283">
        <v>0.89780000000000004</v>
      </c>
      <c r="DD106" s="283">
        <v>0.97550000000000003</v>
      </c>
      <c r="DE106" s="283">
        <v>0.92949999999999999</v>
      </c>
      <c r="DF106" s="283">
        <v>1.0111000000000001</v>
      </c>
      <c r="DG106" s="283">
        <v>15.187799999999999</v>
      </c>
      <c r="DH106" s="283">
        <v>12.7242</v>
      </c>
      <c r="DI106" s="283">
        <v>11.9566</v>
      </c>
      <c r="DJ106" s="283">
        <v>14.676299999999999</v>
      </c>
      <c r="DK106" s="283">
        <v>13.469900000000001</v>
      </c>
      <c r="DL106" s="283">
        <v>13.317</v>
      </c>
      <c r="DM106" s="283">
        <v>14.22</v>
      </c>
      <c r="DN106" s="283">
        <v>12.486599999999999</v>
      </c>
      <c r="DO106" s="283">
        <v>13.0152</v>
      </c>
      <c r="DP106" s="283">
        <v>14.5768</v>
      </c>
      <c r="DQ106" s="283">
        <v>13.4339</v>
      </c>
      <c r="DR106" s="283">
        <v>12.872</v>
      </c>
      <c r="DS106" s="283">
        <v>1.0053000000000001</v>
      </c>
      <c r="DT106" s="283">
        <v>0.94489999999999996</v>
      </c>
      <c r="DU106" s="283">
        <v>0.90369999999999995</v>
      </c>
      <c r="DV106" s="283">
        <v>0.9708</v>
      </c>
      <c r="DW106" s="283">
        <v>0.96679999999999999</v>
      </c>
      <c r="DX106" s="283">
        <v>0.99719999999999998</v>
      </c>
      <c r="DY106" s="283">
        <v>13.0388</v>
      </c>
      <c r="DZ106" s="283">
        <v>11.457599999999999</v>
      </c>
      <c r="EA106" s="283">
        <v>10.664899999999999</v>
      </c>
      <c r="EB106" s="283">
        <v>12.969900000000001</v>
      </c>
      <c r="EC106" s="283">
        <v>12.1264</v>
      </c>
      <c r="ED106" s="283">
        <v>11.802</v>
      </c>
      <c r="EE106" s="283">
        <v>12.460800000000001</v>
      </c>
      <c r="EF106" s="283">
        <v>11.569699999999999</v>
      </c>
      <c r="EG106" s="283">
        <v>11.583600000000001</v>
      </c>
      <c r="EH106" s="283">
        <v>12.835599999999999</v>
      </c>
      <c r="EI106" s="283">
        <v>11.9664</v>
      </c>
      <c r="EJ106" s="283">
        <v>11.616400000000001</v>
      </c>
      <c r="EL106" s="283">
        <v>2.6634000000000002</v>
      </c>
      <c r="EM106" s="283">
        <v>0.94389999999999996</v>
      </c>
      <c r="EN106" s="283">
        <v>1.0981000000000001</v>
      </c>
      <c r="EO106" s="283">
        <v>1.5038</v>
      </c>
      <c r="EP106" s="283">
        <v>1.8342000000000001</v>
      </c>
      <c r="EQ106" s="283">
        <v>1.4568000000000001</v>
      </c>
      <c r="ER106" s="283">
        <v>0.251</v>
      </c>
      <c r="ES106" s="283">
        <v>0.1169</v>
      </c>
      <c r="ET106" s="283">
        <v>0.15340000000000001</v>
      </c>
      <c r="EU106" s="283">
        <v>9.4299999999999995E-2</v>
      </c>
      <c r="EV106" s="283">
        <v>0.12379999999999999</v>
      </c>
      <c r="EW106" s="283">
        <v>0.13969999999999999</v>
      </c>
      <c r="EX106" s="283">
        <v>0.12989999999999999</v>
      </c>
      <c r="EY106" s="283">
        <v>0.14599999999999999</v>
      </c>
      <c r="EZ106" s="283">
        <v>0.12659999999999999</v>
      </c>
      <c r="FA106" s="283">
        <v>8.6400000000000005E-2</v>
      </c>
      <c r="FB106" s="283">
        <v>7.9600000000000004E-2</v>
      </c>
      <c r="FC106" s="283">
        <v>8.6900000000000005E-2</v>
      </c>
      <c r="FD106" s="283">
        <v>3.6358999999999999</v>
      </c>
      <c r="FE106" s="283">
        <v>1.079</v>
      </c>
      <c r="FF106" s="283">
        <v>0.71040000000000003</v>
      </c>
      <c r="FG106" s="283">
        <v>0.68659999999999999</v>
      </c>
      <c r="FH106" s="283">
        <v>2.5861000000000001</v>
      </c>
      <c r="FI106" s="283">
        <v>1.2175</v>
      </c>
      <c r="FJ106" s="283">
        <v>0.29659999999999997</v>
      </c>
      <c r="FK106" s="283">
        <v>0.15160000000000001</v>
      </c>
      <c r="FL106" s="283">
        <v>0.13719999999999999</v>
      </c>
      <c r="FM106" s="283">
        <v>8.1600000000000006E-2</v>
      </c>
      <c r="FN106" s="283">
        <v>0.14050000000000001</v>
      </c>
      <c r="FO106" s="283">
        <v>0.19309999999999999</v>
      </c>
      <c r="FP106" s="283">
        <v>0.15429999999999999</v>
      </c>
      <c r="FQ106" s="283">
        <v>0.2051</v>
      </c>
      <c r="FR106" s="283">
        <v>0.17560000000000001</v>
      </c>
      <c r="FS106" s="283">
        <v>0.22470000000000001</v>
      </c>
      <c r="FT106" s="283">
        <v>7.9299999999999995E-2</v>
      </c>
      <c r="FU106" s="283">
        <v>0.14419999999999999</v>
      </c>
      <c r="FV106" s="283">
        <v>2.0055000000000001</v>
      </c>
      <c r="FW106" s="283">
        <v>1.5671999999999999</v>
      </c>
      <c r="FX106" s="283">
        <v>0.65780000000000005</v>
      </c>
      <c r="FY106" s="283">
        <v>0.66849999999999998</v>
      </c>
      <c r="FZ106" s="283">
        <v>1.9198</v>
      </c>
      <c r="GA106" s="283">
        <v>1.2442</v>
      </c>
      <c r="GB106" s="283">
        <v>0.25159999999999999</v>
      </c>
      <c r="GC106" s="283">
        <v>0.27860000000000001</v>
      </c>
      <c r="GD106" s="283">
        <v>0.17199999999999999</v>
      </c>
      <c r="GE106" s="283">
        <v>0.12540000000000001</v>
      </c>
      <c r="GF106" s="283">
        <v>0.17780000000000001</v>
      </c>
      <c r="GG106" s="283">
        <v>0.26150000000000001</v>
      </c>
      <c r="GH106" s="283">
        <v>0.1004</v>
      </c>
      <c r="GI106" s="283">
        <v>0.18909999999999999</v>
      </c>
      <c r="GJ106" s="283">
        <v>0.26750000000000002</v>
      </c>
      <c r="GK106" s="283">
        <v>0.1502</v>
      </c>
      <c r="GL106" s="283">
        <v>9.8500000000000004E-2</v>
      </c>
      <c r="GM106" s="283">
        <v>0.215</v>
      </c>
    </row>
    <row r="107" spans="1:195">
      <c r="A107" s="71">
        <v>45397</v>
      </c>
      <c r="B107" s="283">
        <v>13.0776</v>
      </c>
      <c r="C107" s="283">
        <v>12.8636</v>
      </c>
      <c r="D107" s="283">
        <v>12.9811</v>
      </c>
      <c r="E107" s="283">
        <v>12.852600000000001</v>
      </c>
      <c r="F107" s="283">
        <v>13.035600000000001</v>
      </c>
      <c r="G107" s="283">
        <v>12.9802</v>
      </c>
      <c r="H107" s="283">
        <v>12.9391</v>
      </c>
      <c r="I107" s="283">
        <v>10.815300000000001</v>
      </c>
      <c r="J107" s="283">
        <v>12.929</v>
      </c>
      <c r="K107" s="283">
        <v>12.999599999999999</v>
      </c>
      <c r="L107" s="283">
        <v>12.9693</v>
      </c>
      <c r="M107" s="283">
        <v>13.1456</v>
      </c>
      <c r="N107" s="283">
        <v>7.0778999999999996</v>
      </c>
      <c r="O107" s="283">
        <v>0.44869999999999999</v>
      </c>
      <c r="P107" s="283">
        <v>1.0646</v>
      </c>
      <c r="Q107" s="283">
        <v>0.67820000000000003</v>
      </c>
      <c r="R107" s="283">
        <v>2.2437999999999998</v>
      </c>
      <c r="S107" s="283">
        <v>1.768</v>
      </c>
      <c r="T107" s="283">
        <v>1.014</v>
      </c>
      <c r="U107" s="283">
        <v>9.5200000000000007E-2</v>
      </c>
      <c r="V107" s="283">
        <v>0.18090000000000001</v>
      </c>
      <c r="W107" s="283">
        <v>0.14330000000000001</v>
      </c>
      <c r="X107" s="283">
        <v>0.2122</v>
      </c>
      <c r="Y107" s="283">
        <v>0.1699</v>
      </c>
      <c r="Z107" s="283">
        <v>0.19209999999999999</v>
      </c>
      <c r="AA107" s="283">
        <v>0.2447</v>
      </c>
      <c r="AB107" s="283">
        <v>0.1671</v>
      </c>
      <c r="AC107" s="283">
        <v>0.28320000000000001</v>
      </c>
      <c r="AD107" s="283">
        <v>0.1091</v>
      </c>
      <c r="AE107" s="283">
        <v>9.4500000000000001E-2</v>
      </c>
      <c r="AF107" s="283">
        <v>7.3381999999999996</v>
      </c>
      <c r="AG107" s="283">
        <v>0.68510000000000004</v>
      </c>
      <c r="AH107" s="283">
        <v>0.4274</v>
      </c>
      <c r="AI107" s="283">
        <v>0.25240000000000001</v>
      </c>
      <c r="AJ107" s="283">
        <v>1.8206</v>
      </c>
      <c r="AK107" s="283">
        <v>1.4261999999999999</v>
      </c>
      <c r="AL107" s="283">
        <v>1.4389000000000001</v>
      </c>
      <c r="AM107" s="283">
        <v>0.19750000000000001</v>
      </c>
      <c r="AN107" s="283">
        <v>0.17269999999999999</v>
      </c>
      <c r="AO107" s="283">
        <v>0.1961</v>
      </c>
      <c r="AP107" s="283">
        <v>0.2883</v>
      </c>
      <c r="AQ107" s="283">
        <v>0.40410000000000001</v>
      </c>
      <c r="AR107" s="283">
        <v>0.25779999999999997</v>
      </c>
      <c r="AS107" s="283">
        <v>0.26479999999999998</v>
      </c>
      <c r="AT107" s="283">
        <v>0.32400000000000001</v>
      </c>
      <c r="AU107" s="283">
        <v>1.0210999999999999</v>
      </c>
      <c r="AV107" s="283">
        <v>0.1454</v>
      </c>
      <c r="AW107" s="283">
        <v>0.22720000000000001</v>
      </c>
      <c r="AX107" s="283">
        <v>6.9170999999999996</v>
      </c>
      <c r="AY107" s="283">
        <v>3.5045000000000002</v>
      </c>
      <c r="AZ107" s="283">
        <v>0.29320000000000002</v>
      </c>
      <c r="BA107" s="283">
        <v>0.16339999999999999</v>
      </c>
      <c r="BB107" s="283">
        <v>0.8266</v>
      </c>
      <c r="BC107" s="283">
        <v>2.4289000000000001</v>
      </c>
      <c r="BD107" s="283">
        <v>1.5008999999999999</v>
      </c>
      <c r="BE107" s="283">
        <v>0.61299999999999999</v>
      </c>
      <c r="BF107" s="283">
        <v>0.18609999999999999</v>
      </c>
      <c r="BG107" s="283">
        <v>0.217</v>
      </c>
      <c r="BH107" s="283">
        <v>0.1749</v>
      </c>
      <c r="BI107" s="283">
        <v>0.63449999999999995</v>
      </c>
      <c r="BJ107" s="283">
        <v>9.69E-2</v>
      </c>
      <c r="BK107" s="283">
        <v>0.16819999999999999</v>
      </c>
      <c r="BL107" s="283">
        <v>0.55530000000000002</v>
      </c>
      <c r="BM107" s="283">
        <v>0.59289999999999998</v>
      </c>
      <c r="BN107" s="283">
        <v>0.20349999999999999</v>
      </c>
      <c r="BO107" s="283">
        <v>0.2286</v>
      </c>
      <c r="BQ107" s="283">
        <v>2.6337999999999999</v>
      </c>
      <c r="BR107" s="283">
        <v>1.2681</v>
      </c>
      <c r="BS107" s="283">
        <v>0.79039999999999999</v>
      </c>
      <c r="BT107" s="283">
        <v>0.85370000000000001</v>
      </c>
      <c r="BU107" s="283">
        <v>2.0207999999999999</v>
      </c>
      <c r="BV107" s="283">
        <v>1.2865</v>
      </c>
      <c r="BW107" s="283">
        <v>0.5222</v>
      </c>
      <c r="BX107" s="283">
        <v>0.36570000000000003</v>
      </c>
      <c r="BY107" s="283">
        <v>0.309</v>
      </c>
      <c r="BZ107" s="283">
        <v>0.1983</v>
      </c>
      <c r="CA107" s="283">
        <v>0.28839999999999999</v>
      </c>
      <c r="CB107" s="283">
        <v>0.39100000000000001</v>
      </c>
      <c r="CC107" s="283">
        <v>0.24160000000000001</v>
      </c>
      <c r="CD107" s="283">
        <v>0.34599999999999997</v>
      </c>
      <c r="CE107" s="283">
        <v>0.37890000000000001</v>
      </c>
      <c r="CF107" s="283">
        <v>0.28299999999999997</v>
      </c>
      <c r="CG107" s="283">
        <v>0.17119999999999999</v>
      </c>
      <c r="CH107" s="283">
        <v>0.29449999999999998</v>
      </c>
      <c r="CI107" s="283">
        <v>1.0733999999999999</v>
      </c>
      <c r="CJ107" s="283">
        <v>0.98980000000000001</v>
      </c>
      <c r="CK107" s="283">
        <v>0.93459999999999999</v>
      </c>
      <c r="CL107" s="283">
        <v>0.99209999999999998</v>
      </c>
      <c r="CM107" s="283">
        <v>0.90080000000000005</v>
      </c>
      <c r="CN107" s="283">
        <v>1.0973999999999999</v>
      </c>
      <c r="CO107" s="283">
        <v>17.296399999999998</v>
      </c>
      <c r="CP107" s="283">
        <v>15.069699999999999</v>
      </c>
      <c r="CQ107" s="283">
        <v>13.566599999999999</v>
      </c>
      <c r="CR107" s="283">
        <v>16.113800000000001</v>
      </c>
      <c r="CS107" s="283">
        <v>15.2256</v>
      </c>
      <c r="CT107" s="283">
        <v>14.516400000000001</v>
      </c>
      <c r="CU107" s="283">
        <v>16.1816</v>
      </c>
      <c r="CV107" s="283">
        <v>14.1027</v>
      </c>
      <c r="CW107" s="283">
        <v>15.363200000000001</v>
      </c>
      <c r="CX107" s="283">
        <v>16.311</v>
      </c>
      <c r="CY107" s="283">
        <v>15.655799999999999</v>
      </c>
      <c r="CZ107" s="283">
        <v>14.0001</v>
      </c>
      <c r="DA107" s="283">
        <v>1.0448</v>
      </c>
      <c r="DB107" s="283">
        <v>0.9496</v>
      </c>
      <c r="DC107" s="283">
        <v>0.90590000000000004</v>
      </c>
      <c r="DD107" s="283">
        <v>0.97840000000000005</v>
      </c>
      <c r="DE107" s="283">
        <v>0.9365</v>
      </c>
      <c r="DF107" s="283">
        <v>1.0114000000000001</v>
      </c>
      <c r="DG107" s="283">
        <v>15.637600000000001</v>
      </c>
      <c r="DH107" s="283">
        <v>13.207000000000001</v>
      </c>
      <c r="DI107" s="283">
        <v>12.422499999999999</v>
      </c>
      <c r="DJ107" s="283">
        <v>14.966799999999999</v>
      </c>
      <c r="DK107" s="283">
        <v>13.908099999999999</v>
      </c>
      <c r="DL107" s="283">
        <v>13.7134</v>
      </c>
      <c r="DM107" s="283">
        <v>14.733000000000001</v>
      </c>
      <c r="DN107" s="283">
        <v>12.976000000000001</v>
      </c>
      <c r="DO107" s="283">
        <v>13.499499999999999</v>
      </c>
      <c r="DP107" s="283">
        <v>15.0585</v>
      </c>
      <c r="DQ107" s="283">
        <v>13.8561</v>
      </c>
      <c r="DR107" s="283">
        <v>13.3469</v>
      </c>
      <c r="DS107" s="283">
        <v>1.0123</v>
      </c>
      <c r="DT107" s="283">
        <v>0.94610000000000005</v>
      </c>
      <c r="DU107" s="283">
        <v>0.90849999999999997</v>
      </c>
      <c r="DV107" s="283">
        <v>0.97389999999999999</v>
      </c>
      <c r="DW107" s="283">
        <v>0.96970000000000001</v>
      </c>
      <c r="DX107" s="283">
        <v>0.997</v>
      </c>
      <c r="DY107" s="283">
        <v>13.6007</v>
      </c>
      <c r="DZ107" s="283">
        <v>11.98</v>
      </c>
      <c r="EA107" s="283">
        <v>11.1706</v>
      </c>
      <c r="EB107" s="283">
        <v>13.4354</v>
      </c>
      <c r="EC107" s="283">
        <v>12.662800000000001</v>
      </c>
      <c r="ED107" s="283">
        <v>12.296200000000001</v>
      </c>
      <c r="EE107" s="283">
        <v>13.027200000000001</v>
      </c>
      <c r="EF107" s="283">
        <v>12.103400000000001</v>
      </c>
      <c r="EG107" s="283">
        <v>12.091200000000001</v>
      </c>
      <c r="EH107" s="283">
        <v>13.3766</v>
      </c>
      <c r="EI107" s="283">
        <v>12.4817</v>
      </c>
      <c r="EJ107" s="283">
        <v>12.1275</v>
      </c>
      <c r="EL107" s="283">
        <v>2.6968999999999999</v>
      </c>
      <c r="EM107" s="283">
        <v>0.94579999999999997</v>
      </c>
      <c r="EN107" s="283">
        <v>1.1140000000000001</v>
      </c>
      <c r="EO107" s="283">
        <v>1.4791000000000001</v>
      </c>
      <c r="EP107" s="283">
        <v>1.7977000000000001</v>
      </c>
      <c r="EQ107" s="283">
        <v>1.4871000000000001</v>
      </c>
      <c r="ER107" s="283">
        <v>0.24970000000000001</v>
      </c>
      <c r="ES107" s="283">
        <v>0.1158</v>
      </c>
      <c r="ET107" s="283">
        <v>0.15160000000000001</v>
      </c>
      <c r="EU107" s="283">
        <v>9.2600000000000002E-2</v>
      </c>
      <c r="EV107" s="283">
        <v>0.1225</v>
      </c>
      <c r="EW107" s="283">
        <v>0.1361</v>
      </c>
      <c r="EX107" s="283">
        <v>0.1239</v>
      </c>
      <c r="EY107" s="283">
        <v>0.14130000000000001</v>
      </c>
      <c r="EZ107" s="283">
        <v>0.12659999999999999</v>
      </c>
      <c r="FA107" s="283">
        <v>8.3799999999999999E-2</v>
      </c>
      <c r="FB107" s="283">
        <v>7.8600000000000003E-2</v>
      </c>
      <c r="FC107" s="283">
        <v>8.5099999999999995E-2</v>
      </c>
      <c r="FD107" s="283">
        <v>3.7486999999999999</v>
      </c>
      <c r="FE107" s="283">
        <v>1.0900000000000001</v>
      </c>
      <c r="FF107" s="283">
        <v>0.7238</v>
      </c>
      <c r="FG107" s="283">
        <v>0.67659999999999998</v>
      </c>
      <c r="FH107" s="283">
        <v>2.5657000000000001</v>
      </c>
      <c r="FI107" s="283">
        <v>1.2258</v>
      </c>
      <c r="FJ107" s="283">
        <v>0.29399999999999998</v>
      </c>
      <c r="FK107" s="283">
        <v>0.151</v>
      </c>
      <c r="FL107" s="283">
        <v>0.1371</v>
      </c>
      <c r="FM107" s="283">
        <v>7.8399999999999997E-2</v>
      </c>
      <c r="FN107" s="283">
        <v>0.13850000000000001</v>
      </c>
      <c r="FO107" s="283">
        <v>0.18940000000000001</v>
      </c>
      <c r="FP107" s="283">
        <v>0.14899999999999999</v>
      </c>
      <c r="FQ107" s="283">
        <v>0.20200000000000001</v>
      </c>
      <c r="FR107" s="283">
        <v>0.17449999999999999</v>
      </c>
      <c r="FS107" s="283">
        <v>0.22020000000000001</v>
      </c>
      <c r="FT107" s="283">
        <v>7.8700000000000006E-2</v>
      </c>
      <c r="FU107" s="283">
        <v>0.1424</v>
      </c>
      <c r="FV107" s="283">
        <v>2.0968</v>
      </c>
      <c r="FW107" s="283">
        <v>1.5973999999999999</v>
      </c>
      <c r="FX107" s="283">
        <v>0.65280000000000005</v>
      </c>
      <c r="FY107" s="283">
        <v>0.67369999999999997</v>
      </c>
      <c r="FZ107" s="283">
        <v>1.9068000000000001</v>
      </c>
      <c r="GA107" s="283">
        <v>1.2333000000000001</v>
      </c>
      <c r="GB107" s="283">
        <v>0.2505</v>
      </c>
      <c r="GC107" s="283">
        <v>0.27110000000000001</v>
      </c>
      <c r="GD107" s="283">
        <v>0.16900000000000001</v>
      </c>
      <c r="GE107" s="283">
        <v>0.1195</v>
      </c>
      <c r="GF107" s="283">
        <v>0.16969999999999999</v>
      </c>
      <c r="GG107" s="283">
        <v>0.25890000000000002</v>
      </c>
      <c r="GH107" s="283">
        <v>9.8900000000000002E-2</v>
      </c>
      <c r="GI107" s="283">
        <v>0.18529999999999999</v>
      </c>
      <c r="GJ107" s="283">
        <v>0.26219999999999999</v>
      </c>
      <c r="GK107" s="283">
        <v>0.14680000000000001</v>
      </c>
      <c r="GL107" s="283">
        <v>9.7199999999999995E-2</v>
      </c>
      <c r="GM107" s="283">
        <v>0.21260000000000001</v>
      </c>
    </row>
    <row r="108" spans="1:195">
      <c r="A108" s="71">
        <v>45398</v>
      </c>
      <c r="B108" s="283">
        <v>13.116199999999999</v>
      </c>
      <c r="C108" s="283">
        <v>12.883699999999999</v>
      </c>
      <c r="D108" s="283">
        <v>13.083500000000001</v>
      </c>
      <c r="E108" s="283">
        <v>12.882</v>
      </c>
      <c r="F108" s="283">
        <v>13.117100000000001</v>
      </c>
      <c r="G108" s="283">
        <v>13.2203</v>
      </c>
      <c r="H108" s="283">
        <v>12.9962</v>
      </c>
      <c r="I108" s="283">
        <v>10.688599999999999</v>
      </c>
      <c r="J108" s="283">
        <v>13.027200000000001</v>
      </c>
      <c r="K108" s="283">
        <v>13.2136</v>
      </c>
      <c r="L108" s="283">
        <v>13.025600000000001</v>
      </c>
      <c r="M108" s="283">
        <v>13.241300000000001</v>
      </c>
      <c r="N108" s="283">
        <v>6.8967999999999998</v>
      </c>
      <c r="O108" s="283">
        <v>0.44700000000000001</v>
      </c>
      <c r="P108" s="283">
        <v>1.0864</v>
      </c>
      <c r="R108" s="283">
        <v>2.2605</v>
      </c>
      <c r="S108" s="283">
        <v>1.7518</v>
      </c>
      <c r="T108" s="283">
        <v>0.91220000000000001</v>
      </c>
      <c r="U108" s="283">
        <v>8.8999999999999996E-2</v>
      </c>
      <c r="V108" s="283">
        <v>0.17080000000000001</v>
      </c>
      <c r="W108" s="283">
        <v>0.1323</v>
      </c>
      <c r="X108" s="283">
        <v>0.19900000000000001</v>
      </c>
      <c r="Y108" s="283">
        <v>0.1573</v>
      </c>
      <c r="Z108" s="283">
        <v>0.17230000000000001</v>
      </c>
      <c r="AA108" s="283">
        <v>0.22969999999999999</v>
      </c>
      <c r="AB108" s="283">
        <v>0.15559999999999999</v>
      </c>
      <c r="AD108" s="283">
        <v>0.1016</v>
      </c>
      <c r="AE108" s="283">
        <v>8.8800000000000004E-2</v>
      </c>
      <c r="AF108" s="283">
        <v>7.3324999999999996</v>
      </c>
      <c r="AG108" s="283">
        <v>0.69269999999999998</v>
      </c>
      <c r="AH108" s="283">
        <v>0.43269999999999997</v>
      </c>
      <c r="AJ108" s="283">
        <v>1.8176000000000001</v>
      </c>
      <c r="AK108" s="283">
        <v>1.4399</v>
      </c>
      <c r="AL108" s="283">
        <v>1.3749</v>
      </c>
      <c r="AM108" s="283">
        <v>0.19470000000000001</v>
      </c>
      <c r="AN108" s="283">
        <v>0.16869999999999999</v>
      </c>
      <c r="AO108" s="283">
        <v>0.1875</v>
      </c>
      <c r="AP108" s="283">
        <v>0.28100000000000003</v>
      </c>
      <c r="AQ108" s="283">
        <v>0.38990000000000002</v>
      </c>
      <c r="AR108" s="283">
        <v>0.2404</v>
      </c>
      <c r="AS108" s="283">
        <v>0.25669999999999998</v>
      </c>
      <c r="AT108" s="283">
        <v>0.31740000000000002</v>
      </c>
      <c r="AV108" s="283">
        <v>0.14119999999999999</v>
      </c>
      <c r="AW108" s="283">
        <v>0.2205</v>
      </c>
      <c r="AX108" s="283">
        <v>7.0140000000000002</v>
      </c>
      <c r="AY108" s="283">
        <v>3.5651000000000002</v>
      </c>
      <c r="AZ108" s="283">
        <v>0.2903</v>
      </c>
      <c r="BB108" s="283">
        <v>0.83009999999999995</v>
      </c>
      <c r="BC108" s="283">
        <v>2.4135</v>
      </c>
      <c r="BD108" s="283">
        <v>1.4784999999999999</v>
      </c>
      <c r="BE108" s="283">
        <v>0.60260000000000002</v>
      </c>
      <c r="BF108" s="283">
        <v>0.18529999999999999</v>
      </c>
      <c r="BG108" s="283">
        <v>0.21079999999999999</v>
      </c>
      <c r="BH108" s="283">
        <v>0.16900000000000001</v>
      </c>
      <c r="BI108" s="283">
        <v>0.63829999999999998</v>
      </c>
      <c r="BJ108" s="283">
        <v>9.5699999999999993E-2</v>
      </c>
      <c r="BK108" s="283">
        <v>0.16650000000000001</v>
      </c>
      <c r="BL108" s="283">
        <v>0.54830000000000001</v>
      </c>
      <c r="BN108" s="283">
        <v>0.2006</v>
      </c>
      <c r="BO108" s="283">
        <v>0.22720000000000001</v>
      </c>
      <c r="BQ108" s="283">
        <v>2.5886999999999998</v>
      </c>
      <c r="BR108" s="283">
        <v>1.2701</v>
      </c>
      <c r="BS108" s="283">
        <v>0.79300000000000004</v>
      </c>
      <c r="BU108" s="283">
        <v>2.0198</v>
      </c>
      <c r="BV108" s="283">
        <v>1.2843</v>
      </c>
      <c r="BW108" s="283">
        <v>0.4985</v>
      </c>
      <c r="BX108" s="283">
        <v>0.35809999999999997</v>
      </c>
      <c r="BY108" s="283">
        <v>0.30530000000000002</v>
      </c>
      <c r="BZ108" s="283">
        <v>0.19259999999999999</v>
      </c>
      <c r="CA108" s="283">
        <v>0.28189999999999998</v>
      </c>
      <c r="CB108" s="283">
        <v>0.38490000000000002</v>
      </c>
      <c r="CC108" s="283">
        <v>0.23430000000000001</v>
      </c>
      <c r="CD108" s="283">
        <v>0.34050000000000002</v>
      </c>
      <c r="CE108" s="283">
        <v>0.37280000000000002</v>
      </c>
      <c r="CG108" s="283">
        <v>0.1686</v>
      </c>
      <c r="CH108" s="283">
        <v>0.2903</v>
      </c>
      <c r="CI108" s="283">
        <v>1.0217000000000001</v>
      </c>
      <c r="CJ108" s="283">
        <v>0.99350000000000005</v>
      </c>
      <c r="CK108" s="283">
        <v>0.97619999999999996</v>
      </c>
      <c r="CM108" s="283">
        <v>0.94669999999999999</v>
      </c>
      <c r="CN108" s="283">
        <v>1.0308999999999999</v>
      </c>
      <c r="CO108" s="283">
        <v>14.226000000000001</v>
      </c>
      <c r="CP108" s="283">
        <v>13.3245</v>
      </c>
      <c r="CQ108" s="283">
        <v>12.3942</v>
      </c>
      <c r="CR108" s="283">
        <v>13.923400000000001</v>
      </c>
      <c r="CS108" s="283">
        <v>13.4122</v>
      </c>
      <c r="CT108" s="283">
        <v>12.696300000000001</v>
      </c>
      <c r="CU108" s="283">
        <v>14.0907</v>
      </c>
      <c r="CV108" s="283">
        <v>12.9924</v>
      </c>
      <c r="CW108" s="283">
        <v>13.242599999999999</v>
      </c>
      <c r="CY108" s="283">
        <v>13.7242</v>
      </c>
      <c r="CZ108" s="283">
        <v>12.8462</v>
      </c>
      <c r="DA108" s="283">
        <v>1.0287999999999999</v>
      </c>
      <c r="DB108" s="283">
        <v>0.96150000000000002</v>
      </c>
      <c r="DC108" s="283">
        <v>0.94330000000000003</v>
      </c>
      <c r="DE108" s="283">
        <v>0.95089999999999997</v>
      </c>
      <c r="DF108" s="283">
        <v>1.0085</v>
      </c>
      <c r="DG108" s="283">
        <v>14.2517</v>
      </c>
      <c r="DH108" s="283">
        <v>12.778600000000001</v>
      </c>
      <c r="DI108" s="283">
        <v>12.089399999999999</v>
      </c>
      <c r="DJ108" s="283">
        <v>13.853300000000001</v>
      </c>
      <c r="DK108" s="283">
        <v>13.2905</v>
      </c>
      <c r="DL108" s="283">
        <v>12.8164</v>
      </c>
      <c r="DM108" s="283">
        <v>13.7697</v>
      </c>
      <c r="DN108" s="283">
        <v>12.642799999999999</v>
      </c>
      <c r="DO108" s="283">
        <v>12.912800000000001</v>
      </c>
      <c r="DQ108" s="283">
        <v>13.295500000000001</v>
      </c>
      <c r="DR108" s="283">
        <v>12.803599999999999</v>
      </c>
      <c r="DS108" s="283">
        <v>1.0201</v>
      </c>
      <c r="DT108" s="283">
        <v>0.95599999999999996</v>
      </c>
      <c r="DU108" s="283">
        <v>0.93179999999999996</v>
      </c>
      <c r="DW108" s="283">
        <v>0.96879999999999999</v>
      </c>
      <c r="DX108" s="283">
        <v>1.0014000000000001</v>
      </c>
      <c r="DY108" s="283">
        <v>13.4702</v>
      </c>
      <c r="DZ108" s="283">
        <v>12.1647</v>
      </c>
      <c r="EA108" s="283">
        <v>11.418699999999999</v>
      </c>
      <c r="EB108" s="283">
        <v>13.204599999999999</v>
      </c>
      <c r="EC108" s="283">
        <v>12.724600000000001</v>
      </c>
      <c r="ED108" s="283">
        <v>12.254099999999999</v>
      </c>
      <c r="EE108" s="283">
        <v>12.9489</v>
      </c>
      <c r="EF108" s="283">
        <v>12.1936</v>
      </c>
      <c r="EG108" s="283">
        <v>12.232200000000001</v>
      </c>
      <c r="EI108" s="283">
        <v>12.585800000000001</v>
      </c>
      <c r="EJ108" s="283">
        <v>12.215400000000001</v>
      </c>
      <c r="EL108" s="283">
        <v>2.5884999999999998</v>
      </c>
      <c r="EM108" s="283">
        <v>0.9395</v>
      </c>
      <c r="EN108" s="283">
        <v>1.1316999999999999</v>
      </c>
      <c r="EP108" s="283">
        <v>1.8042</v>
      </c>
      <c r="EQ108" s="283">
        <v>1.4795</v>
      </c>
      <c r="ER108" s="283">
        <v>0.23280000000000001</v>
      </c>
      <c r="ES108" s="283">
        <v>0.1124</v>
      </c>
      <c r="ET108" s="283">
        <v>0.14849999999999999</v>
      </c>
      <c r="EU108" s="283">
        <v>8.9899999999999994E-2</v>
      </c>
      <c r="EV108" s="283">
        <v>0.1196</v>
      </c>
      <c r="EW108" s="283">
        <v>0.13120000000000001</v>
      </c>
      <c r="EX108" s="283">
        <v>0.1186</v>
      </c>
      <c r="EY108" s="283">
        <v>0.1384</v>
      </c>
      <c r="EZ108" s="283">
        <v>0.1221</v>
      </c>
      <c r="FB108" s="283">
        <v>7.6700000000000004E-2</v>
      </c>
      <c r="FC108" s="283">
        <v>8.2500000000000004E-2</v>
      </c>
      <c r="FD108" s="283">
        <v>3.6760999999999999</v>
      </c>
      <c r="FE108" s="283">
        <v>1.0981000000000001</v>
      </c>
      <c r="FF108" s="283">
        <v>0.7268</v>
      </c>
      <c r="FH108" s="283">
        <v>2.5606</v>
      </c>
      <c r="FI108" s="283">
        <v>1.2267999999999999</v>
      </c>
      <c r="FJ108" s="283">
        <v>0.28239999999999998</v>
      </c>
      <c r="FK108" s="283">
        <v>0.15049999999999999</v>
      </c>
      <c r="FL108" s="283">
        <v>0.1353</v>
      </c>
      <c r="FM108" s="283">
        <v>7.6799999999999993E-2</v>
      </c>
      <c r="FN108" s="283">
        <v>0.1371</v>
      </c>
      <c r="FO108" s="283">
        <v>0.1862</v>
      </c>
      <c r="FP108" s="283">
        <v>0.14410000000000001</v>
      </c>
      <c r="FQ108" s="283">
        <v>0.19969999999999999</v>
      </c>
      <c r="FR108" s="283">
        <v>0.1729</v>
      </c>
      <c r="FT108" s="283">
        <v>7.8E-2</v>
      </c>
      <c r="FU108" s="283">
        <v>0.1409</v>
      </c>
      <c r="FV108" s="283">
        <v>2.1072000000000002</v>
      </c>
      <c r="FW108" s="283">
        <v>1.6052</v>
      </c>
      <c r="FX108" s="283">
        <v>0.65259999999999996</v>
      </c>
      <c r="FZ108" s="283">
        <v>1.8992</v>
      </c>
      <c r="GA108" s="283">
        <v>1.2334000000000001</v>
      </c>
      <c r="GB108" s="283">
        <v>0.24360000000000001</v>
      </c>
      <c r="GC108" s="283">
        <v>0.26469999999999999</v>
      </c>
      <c r="GD108" s="283">
        <v>0.16830000000000001</v>
      </c>
      <c r="GE108" s="283">
        <v>0.11559999999999999</v>
      </c>
      <c r="GF108" s="283">
        <v>0.16489999999999999</v>
      </c>
      <c r="GG108" s="283">
        <v>0.25790000000000002</v>
      </c>
      <c r="GH108" s="283">
        <v>9.7699999999999995E-2</v>
      </c>
      <c r="GI108" s="283">
        <v>0.18240000000000001</v>
      </c>
      <c r="GJ108" s="283">
        <v>0.25969999999999999</v>
      </c>
      <c r="GL108" s="283">
        <v>9.6100000000000005E-2</v>
      </c>
      <c r="GM108" s="283">
        <v>0.21060000000000001</v>
      </c>
    </row>
    <row r="109" spans="1:195">
      <c r="A109" s="71">
        <v>45399</v>
      </c>
      <c r="B109" s="283">
        <v>13.0885</v>
      </c>
      <c r="C109" s="283">
        <v>12.8703</v>
      </c>
      <c r="D109" s="283">
        <v>13.0063</v>
      </c>
      <c r="E109" s="283">
        <v>12.861000000000001</v>
      </c>
      <c r="F109" s="283">
        <v>13.0877</v>
      </c>
      <c r="G109" s="283">
        <v>13.0281</v>
      </c>
      <c r="H109" s="283">
        <v>12.960100000000001</v>
      </c>
      <c r="I109" s="283">
        <v>10.8103</v>
      </c>
      <c r="J109" s="283">
        <v>12.991199999999999</v>
      </c>
      <c r="K109" s="283">
        <v>13.0222</v>
      </c>
      <c r="L109" s="283">
        <v>12.9895</v>
      </c>
      <c r="M109" s="283">
        <v>13.157400000000001</v>
      </c>
      <c r="N109" s="283">
        <v>6.8779000000000003</v>
      </c>
      <c r="O109" s="283">
        <v>0.44359999999999999</v>
      </c>
      <c r="P109" s="283">
        <v>1.0817000000000001</v>
      </c>
      <c r="R109" s="283">
        <v>2.1964000000000001</v>
      </c>
      <c r="S109" s="283">
        <v>1.7754000000000001</v>
      </c>
      <c r="T109" s="283">
        <v>0.93289999999999995</v>
      </c>
      <c r="U109" s="283">
        <v>9.0800000000000006E-2</v>
      </c>
      <c r="V109" s="283">
        <v>0.17349999999999999</v>
      </c>
      <c r="W109" s="283">
        <v>0.1356</v>
      </c>
      <c r="X109" s="283">
        <v>0.2046</v>
      </c>
      <c r="Y109" s="283">
        <v>0.16039999999999999</v>
      </c>
      <c r="Z109" s="283">
        <v>0.1714</v>
      </c>
      <c r="AA109" s="283">
        <v>0.23039999999999999</v>
      </c>
      <c r="AB109" s="283">
        <v>0.161</v>
      </c>
      <c r="AD109" s="283">
        <v>0.10489999999999999</v>
      </c>
      <c r="AE109" s="283">
        <v>9.0700000000000003E-2</v>
      </c>
      <c r="AF109" s="283">
        <v>7.2904999999999998</v>
      </c>
      <c r="AG109" s="283">
        <v>0.69040000000000001</v>
      </c>
      <c r="AH109" s="283">
        <v>0.43169999999999997</v>
      </c>
      <c r="AJ109" s="283">
        <v>1.8004</v>
      </c>
      <c r="AK109" s="283">
        <v>1.454</v>
      </c>
      <c r="AL109" s="283">
        <v>1.3876999999999999</v>
      </c>
      <c r="AM109" s="283">
        <v>0.19489999999999999</v>
      </c>
      <c r="AN109" s="283">
        <v>0.1696</v>
      </c>
      <c r="AO109" s="283">
        <v>0.1903</v>
      </c>
      <c r="AP109" s="283">
        <v>0.28220000000000001</v>
      </c>
      <c r="AQ109" s="283">
        <v>0.39290000000000003</v>
      </c>
      <c r="AR109" s="283">
        <v>0.23549999999999999</v>
      </c>
      <c r="AS109" s="283">
        <v>0.25640000000000002</v>
      </c>
      <c r="AT109" s="283">
        <v>0.32050000000000001</v>
      </c>
      <c r="AV109" s="283">
        <v>0.1424</v>
      </c>
      <c r="AW109" s="283">
        <v>0.22040000000000001</v>
      </c>
      <c r="AX109" s="283">
        <v>7.0777000000000001</v>
      </c>
      <c r="AY109" s="283">
        <v>3.5871</v>
      </c>
      <c r="AZ109" s="283">
        <v>0.28689999999999999</v>
      </c>
      <c r="BB109" s="283">
        <v>0.83130000000000004</v>
      </c>
      <c r="BC109" s="283">
        <v>2.3950999999999998</v>
      </c>
      <c r="BD109" s="283">
        <v>1.4615</v>
      </c>
      <c r="BE109" s="283">
        <v>0.58899999999999997</v>
      </c>
      <c r="BF109" s="283">
        <v>0.18379999999999999</v>
      </c>
      <c r="BG109" s="283">
        <v>0.20649999999999999</v>
      </c>
      <c r="BH109" s="283">
        <v>0.16420000000000001</v>
      </c>
      <c r="BI109" s="283">
        <v>0.64049999999999996</v>
      </c>
      <c r="BJ109" s="283">
        <v>9.4500000000000001E-2</v>
      </c>
      <c r="BK109" s="283">
        <v>0.1648</v>
      </c>
      <c r="BL109" s="283">
        <v>0.53949999999999998</v>
      </c>
      <c r="BN109" s="283">
        <v>0.1983</v>
      </c>
      <c r="BO109" s="283">
        <v>0.2253</v>
      </c>
      <c r="BQ109" s="283">
        <v>2.66</v>
      </c>
      <c r="BR109" s="283">
        <v>1.2781</v>
      </c>
      <c r="BS109" s="283">
        <v>0.79330000000000001</v>
      </c>
      <c r="BU109" s="283">
        <v>1.9975000000000001</v>
      </c>
      <c r="BV109" s="283">
        <v>1.2909999999999999</v>
      </c>
      <c r="BW109" s="283">
        <v>0.50339999999999996</v>
      </c>
      <c r="BX109" s="283">
        <v>0.3538</v>
      </c>
      <c r="BY109" s="283">
        <v>0.3034</v>
      </c>
      <c r="BZ109" s="283">
        <v>0.18920000000000001</v>
      </c>
      <c r="CA109" s="283">
        <v>0.27679999999999999</v>
      </c>
      <c r="CB109" s="283">
        <v>0.38240000000000002</v>
      </c>
      <c r="CC109" s="283">
        <v>0.22850000000000001</v>
      </c>
      <c r="CD109" s="283">
        <v>0.33460000000000001</v>
      </c>
      <c r="CE109" s="283">
        <v>0.37140000000000001</v>
      </c>
      <c r="CG109" s="283">
        <v>0.16750000000000001</v>
      </c>
      <c r="CH109" s="283">
        <v>0.28770000000000001</v>
      </c>
      <c r="CI109" s="283">
        <v>1.0470999999999999</v>
      </c>
      <c r="CJ109" s="283">
        <v>0.98780000000000001</v>
      </c>
      <c r="CK109" s="283">
        <v>0.9486</v>
      </c>
      <c r="CM109" s="283">
        <v>0.91090000000000004</v>
      </c>
      <c r="CN109" s="283">
        <v>1.0677000000000001</v>
      </c>
      <c r="CO109" s="283">
        <v>16.136900000000001</v>
      </c>
      <c r="CP109" s="283">
        <v>14.335100000000001</v>
      </c>
      <c r="CQ109" s="283">
        <v>13.0487</v>
      </c>
      <c r="CR109" s="283">
        <v>15.4117</v>
      </c>
      <c r="CS109" s="283">
        <v>14.512700000000001</v>
      </c>
      <c r="CT109" s="283">
        <v>13.755599999999999</v>
      </c>
      <c r="CU109" s="283">
        <v>15.3916</v>
      </c>
      <c r="CV109" s="283">
        <v>13.7271</v>
      </c>
      <c r="CW109" s="283">
        <v>14.474500000000001</v>
      </c>
      <c r="CY109" s="283">
        <v>15.0694</v>
      </c>
      <c r="CZ109" s="283">
        <v>13.556900000000001</v>
      </c>
      <c r="DA109" s="283">
        <v>1.0230999999999999</v>
      </c>
      <c r="DB109" s="283">
        <v>0.95320000000000005</v>
      </c>
      <c r="DC109" s="283">
        <v>0.91669999999999996</v>
      </c>
      <c r="DE109" s="283">
        <v>0.94079999999999997</v>
      </c>
      <c r="DF109" s="283">
        <v>1.0036</v>
      </c>
      <c r="DG109" s="283">
        <v>14.9688</v>
      </c>
      <c r="DH109" s="283">
        <v>13.004799999999999</v>
      </c>
      <c r="DI109" s="283">
        <v>12.273</v>
      </c>
      <c r="DJ109" s="283">
        <v>14.6312</v>
      </c>
      <c r="DK109" s="283">
        <v>13.6434</v>
      </c>
      <c r="DL109" s="283">
        <v>13.3886</v>
      </c>
      <c r="DM109" s="283">
        <v>14.3146</v>
      </c>
      <c r="DN109" s="283">
        <v>12.8802</v>
      </c>
      <c r="DO109" s="283">
        <v>13.2203</v>
      </c>
      <c r="DQ109" s="283">
        <v>13.690899999999999</v>
      </c>
      <c r="DR109" s="283">
        <v>13.1724</v>
      </c>
      <c r="DS109" s="283">
        <v>1.0048999999999999</v>
      </c>
      <c r="DT109" s="283">
        <v>0.95450000000000002</v>
      </c>
      <c r="DU109" s="283">
        <v>0.92059999999999997</v>
      </c>
      <c r="DW109" s="283">
        <v>0.96940000000000004</v>
      </c>
      <c r="DX109" s="283">
        <v>0.99619999999999997</v>
      </c>
      <c r="DY109" s="283">
        <v>13.4268</v>
      </c>
      <c r="DZ109" s="283">
        <v>12.131399999999999</v>
      </c>
      <c r="EA109" s="283">
        <v>11.369</v>
      </c>
      <c r="EB109" s="283">
        <v>13.361599999999999</v>
      </c>
      <c r="EC109" s="283">
        <v>12.7097</v>
      </c>
      <c r="ED109" s="283">
        <v>12.350099999999999</v>
      </c>
      <c r="EE109" s="283">
        <v>12.9801</v>
      </c>
      <c r="EF109" s="283">
        <v>12.2174</v>
      </c>
      <c r="EG109" s="283">
        <v>12.2113</v>
      </c>
      <c r="EI109" s="283">
        <v>12.603300000000001</v>
      </c>
      <c r="EJ109" s="283">
        <v>12.2578</v>
      </c>
      <c r="EL109" s="283">
        <v>2.6608000000000001</v>
      </c>
      <c r="EM109" s="283">
        <v>0.94330000000000003</v>
      </c>
      <c r="EN109" s="283">
        <v>1.1333</v>
      </c>
      <c r="EP109" s="283">
        <v>1.7597</v>
      </c>
      <c r="EQ109" s="283">
        <v>1.496</v>
      </c>
      <c r="ER109" s="283">
        <v>0.2417</v>
      </c>
      <c r="ES109" s="283">
        <v>0.11360000000000001</v>
      </c>
      <c r="ET109" s="283">
        <v>0.1482</v>
      </c>
      <c r="EU109" s="283">
        <v>9.0899999999999995E-2</v>
      </c>
      <c r="EV109" s="283">
        <v>0.12039999999999999</v>
      </c>
      <c r="EW109" s="283">
        <v>0.1308</v>
      </c>
      <c r="EX109" s="283">
        <v>0.1157</v>
      </c>
      <c r="EY109" s="283">
        <v>0.1361</v>
      </c>
      <c r="EZ109" s="283">
        <v>0.1236</v>
      </c>
      <c r="FB109" s="283">
        <v>7.7399999999999997E-2</v>
      </c>
      <c r="FC109" s="283">
        <v>8.2600000000000007E-2</v>
      </c>
      <c r="FD109" s="283">
        <v>3.7326999999999999</v>
      </c>
      <c r="FE109" s="283">
        <v>1.1127</v>
      </c>
      <c r="FF109" s="283">
        <v>0.73119999999999996</v>
      </c>
      <c r="FH109" s="283">
        <v>2.5272999999999999</v>
      </c>
      <c r="FI109" s="283">
        <v>1.2305999999999999</v>
      </c>
      <c r="FJ109" s="283">
        <v>0.28489999999999999</v>
      </c>
      <c r="FK109" s="283">
        <v>0.15049999999999999</v>
      </c>
      <c r="FL109" s="283">
        <v>0.13519999999999999</v>
      </c>
      <c r="FM109" s="283">
        <v>7.6300000000000007E-2</v>
      </c>
      <c r="FN109" s="283">
        <v>0.1353</v>
      </c>
      <c r="FO109" s="283">
        <v>0.18490000000000001</v>
      </c>
      <c r="FP109" s="283">
        <v>0.14000000000000001</v>
      </c>
      <c r="FQ109" s="283">
        <v>0.1966</v>
      </c>
      <c r="FR109" s="283">
        <v>0.17249999999999999</v>
      </c>
      <c r="FT109" s="283">
        <v>7.7799999999999994E-2</v>
      </c>
      <c r="FU109" s="283">
        <v>0.14019999999999999</v>
      </c>
      <c r="FV109" s="283">
        <v>2.1656</v>
      </c>
      <c r="FW109" s="283">
        <v>1.6265000000000001</v>
      </c>
      <c r="FX109" s="283">
        <v>0.64949999999999997</v>
      </c>
      <c r="FZ109" s="283">
        <v>1.901</v>
      </c>
      <c r="GA109" s="283">
        <v>1.2364999999999999</v>
      </c>
      <c r="GB109" s="283">
        <v>0.2394</v>
      </c>
      <c r="GC109" s="283">
        <v>0.25779999999999997</v>
      </c>
      <c r="GD109" s="283">
        <v>0.16619999999999999</v>
      </c>
      <c r="GE109" s="283">
        <v>0.1106</v>
      </c>
      <c r="GF109" s="283">
        <v>0.1585</v>
      </c>
      <c r="GG109" s="283">
        <v>0.25580000000000003</v>
      </c>
      <c r="GH109" s="283">
        <v>9.5699999999999993E-2</v>
      </c>
      <c r="GI109" s="283">
        <v>0.1789</v>
      </c>
      <c r="GJ109" s="283">
        <v>0.25659999999999999</v>
      </c>
      <c r="GL109" s="283">
        <v>9.4100000000000003E-2</v>
      </c>
      <c r="GM109" s="283">
        <v>0.20749999999999999</v>
      </c>
    </row>
    <row r="110" spans="1:195">
      <c r="A110" s="71">
        <v>45400</v>
      </c>
      <c r="B110" s="283">
        <v>13.089399999999999</v>
      </c>
      <c r="C110" s="283">
        <v>12.8787</v>
      </c>
      <c r="D110" s="283">
        <v>12.966799999999999</v>
      </c>
      <c r="E110" s="283">
        <v>12.866099999999999</v>
      </c>
      <c r="F110" s="283">
        <v>13.0634</v>
      </c>
      <c r="G110" s="283">
        <v>12.9979</v>
      </c>
      <c r="H110" s="283">
        <v>12.968500000000001</v>
      </c>
      <c r="I110" s="283">
        <v>10.8363</v>
      </c>
      <c r="J110" s="283">
        <v>13.0029</v>
      </c>
      <c r="K110" s="283">
        <v>13.0105</v>
      </c>
      <c r="L110" s="283">
        <v>12.987</v>
      </c>
      <c r="M110" s="283">
        <v>13.1548</v>
      </c>
      <c r="N110" s="283">
        <v>6.7225000000000001</v>
      </c>
      <c r="O110" s="283">
        <v>0.43819999999999998</v>
      </c>
      <c r="P110" s="283">
        <v>1.0769</v>
      </c>
      <c r="Q110" s="283">
        <v>0.63939999999999997</v>
      </c>
      <c r="R110" s="283">
        <v>2.1448</v>
      </c>
      <c r="S110" s="283">
        <v>1.8037000000000001</v>
      </c>
      <c r="T110" s="283">
        <v>0.92379999999999995</v>
      </c>
      <c r="U110" s="283">
        <v>9.1499999999999998E-2</v>
      </c>
      <c r="V110" s="283">
        <v>0.17469999999999999</v>
      </c>
      <c r="W110" s="283">
        <v>0.13739999999999999</v>
      </c>
      <c r="X110" s="283">
        <v>0.20880000000000001</v>
      </c>
      <c r="Y110" s="283">
        <v>0.16220000000000001</v>
      </c>
      <c r="Z110" s="283">
        <v>0.1673</v>
      </c>
      <c r="AA110" s="283">
        <v>0.22689999999999999</v>
      </c>
      <c r="AB110" s="283">
        <v>0.16400000000000001</v>
      </c>
      <c r="AC110" s="283">
        <v>0.2616</v>
      </c>
      <c r="AD110" s="283">
        <v>0.10580000000000001</v>
      </c>
      <c r="AE110" s="283">
        <v>9.0899999999999995E-2</v>
      </c>
      <c r="AF110" s="283">
        <v>7.2893999999999997</v>
      </c>
      <c r="AG110" s="283">
        <v>0.69220000000000004</v>
      </c>
      <c r="AH110" s="283">
        <v>0.43390000000000001</v>
      </c>
      <c r="AI110" s="283">
        <v>0.22789999999999999</v>
      </c>
      <c r="AJ110" s="283">
        <v>1.7813000000000001</v>
      </c>
      <c r="AK110" s="283">
        <v>1.4815</v>
      </c>
      <c r="AL110" s="283">
        <v>1.3867</v>
      </c>
      <c r="AM110" s="283">
        <v>0.19539999999999999</v>
      </c>
      <c r="AN110" s="283">
        <v>0.1704</v>
      </c>
      <c r="AO110" s="283">
        <v>0.19020000000000001</v>
      </c>
      <c r="AP110" s="283">
        <v>0.2823</v>
      </c>
      <c r="AQ110" s="283">
        <v>0.39269999999999999</v>
      </c>
      <c r="AR110" s="283">
        <v>0.22689999999999999</v>
      </c>
      <c r="AS110" s="283">
        <v>0.25440000000000002</v>
      </c>
      <c r="AT110" s="283">
        <v>0.3236</v>
      </c>
      <c r="AU110" s="283">
        <v>0.99590000000000001</v>
      </c>
      <c r="AV110" s="283">
        <v>0.14280000000000001</v>
      </c>
      <c r="AW110" s="283">
        <v>0.21840000000000001</v>
      </c>
      <c r="AX110" s="283">
        <v>7.2811000000000003</v>
      </c>
      <c r="AY110" s="283">
        <v>3.6324000000000001</v>
      </c>
      <c r="AZ110" s="283">
        <v>0.2848</v>
      </c>
      <c r="BA110" s="283">
        <v>0.1668</v>
      </c>
      <c r="BB110" s="283">
        <v>0.82789999999999997</v>
      </c>
      <c r="BC110" s="283">
        <v>2.3791000000000002</v>
      </c>
      <c r="BD110" s="283">
        <v>1.4621</v>
      </c>
      <c r="BE110" s="283">
        <v>0.57599999999999996</v>
      </c>
      <c r="BF110" s="283">
        <v>0.1827</v>
      </c>
      <c r="BG110" s="283">
        <v>0.20080000000000001</v>
      </c>
      <c r="BH110" s="283">
        <v>0.15859999999999999</v>
      </c>
      <c r="BI110" s="283">
        <v>0.64149999999999996</v>
      </c>
      <c r="BJ110" s="283">
        <v>9.4200000000000006E-2</v>
      </c>
      <c r="BK110" s="283">
        <v>0.16300000000000001</v>
      </c>
      <c r="BL110" s="283">
        <v>0.53190000000000004</v>
      </c>
      <c r="BM110" s="283">
        <v>0.56459999999999999</v>
      </c>
      <c r="BN110" s="283">
        <v>0.19689999999999999</v>
      </c>
      <c r="BO110" s="283">
        <v>0.22359999999999999</v>
      </c>
      <c r="BQ110" s="283">
        <v>2.7223999999999999</v>
      </c>
      <c r="BR110" s="283">
        <v>1.2862</v>
      </c>
      <c r="BS110" s="283">
        <v>0.79669999999999996</v>
      </c>
      <c r="BT110" s="283">
        <v>0.80610000000000004</v>
      </c>
      <c r="BU110" s="283">
        <v>1.9556</v>
      </c>
      <c r="BV110" s="283">
        <v>1.2968999999999999</v>
      </c>
      <c r="BW110" s="283">
        <v>0.50219999999999998</v>
      </c>
      <c r="BX110" s="283">
        <v>0.34760000000000002</v>
      </c>
      <c r="BY110" s="283">
        <v>0.30209999999999998</v>
      </c>
      <c r="BZ110" s="283">
        <v>0.1845</v>
      </c>
      <c r="CA110" s="283">
        <v>0.2702</v>
      </c>
      <c r="CB110" s="283">
        <v>0.37919999999999998</v>
      </c>
      <c r="CC110" s="283">
        <v>0.22189999999999999</v>
      </c>
      <c r="CD110" s="283">
        <v>0.32600000000000001</v>
      </c>
      <c r="CE110" s="283">
        <v>0.36809999999999998</v>
      </c>
      <c r="CF110" s="283">
        <v>0.27529999999999999</v>
      </c>
      <c r="CG110" s="283">
        <v>0.16669999999999999</v>
      </c>
      <c r="CH110" s="283">
        <v>0.28389999999999999</v>
      </c>
      <c r="CI110" s="283">
        <v>1.038</v>
      </c>
      <c r="CJ110" s="283">
        <v>0.97289999999999999</v>
      </c>
      <c r="CK110" s="283">
        <v>0.91879999999999995</v>
      </c>
      <c r="CL110" s="283">
        <v>0.97640000000000005</v>
      </c>
      <c r="CM110" s="283">
        <v>0.89649999999999996</v>
      </c>
      <c r="CN110" s="283">
        <v>1.0855999999999999</v>
      </c>
      <c r="CO110" s="283">
        <v>17.0566</v>
      </c>
      <c r="CP110" s="283">
        <v>15.0388</v>
      </c>
      <c r="CQ110" s="283">
        <v>13.646800000000001</v>
      </c>
      <c r="CR110" s="283">
        <v>16.432500000000001</v>
      </c>
      <c r="CS110" s="283">
        <v>15.457800000000001</v>
      </c>
      <c r="CT110" s="283">
        <v>14.8529</v>
      </c>
      <c r="CU110" s="283">
        <v>16.3279</v>
      </c>
      <c r="CV110" s="283">
        <v>14.2578</v>
      </c>
      <c r="CW110" s="283">
        <v>15.382300000000001</v>
      </c>
      <c r="CX110" s="283">
        <v>16.721900000000002</v>
      </c>
      <c r="CY110" s="283">
        <v>15.9038</v>
      </c>
      <c r="CZ110" s="283">
        <v>14.1699</v>
      </c>
      <c r="DA110" s="283">
        <v>1.0201</v>
      </c>
      <c r="DB110" s="283">
        <v>0.94540000000000002</v>
      </c>
      <c r="DC110" s="283">
        <v>0.90649999999999997</v>
      </c>
      <c r="DD110" s="283">
        <v>0.9758</v>
      </c>
      <c r="DE110" s="283">
        <v>0.93659999999999999</v>
      </c>
      <c r="DF110" s="283">
        <v>1.0057</v>
      </c>
      <c r="DG110" s="283">
        <v>15.542400000000001</v>
      </c>
      <c r="DH110" s="283">
        <v>13.432399999999999</v>
      </c>
      <c r="DI110" s="283">
        <v>12.639099999999999</v>
      </c>
      <c r="DJ110" s="283">
        <v>15.236499999999999</v>
      </c>
      <c r="DK110" s="283">
        <v>14.2087</v>
      </c>
      <c r="DL110" s="283">
        <v>13.9434</v>
      </c>
      <c r="DM110" s="283">
        <v>14.9331</v>
      </c>
      <c r="DN110" s="283">
        <v>13.293100000000001</v>
      </c>
      <c r="DO110" s="283">
        <v>13.6736</v>
      </c>
      <c r="DP110" s="283">
        <v>15.3028</v>
      </c>
      <c r="DQ110" s="283">
        <v>14.1934</v>
      </c>
      <c r="DR110" s="283">
        <v>13.5966</v>
      </c>
      <c r="DS110" s="283">
        <v>1.0021</v>
      </c>
      <c r="DT110" s="283">
        <v>0.94830000000000003</v>
      </c>
      <c r="DU110" s="283">
        <v>0.91420000000000001</v>
      </c>
      <c r="DV110" s="283">
        <v>0.97140000000000004</v>
      </c>
      <c r="DW110" s="283">
        <v>0.96870000000000001</v>
      </c>
      <c r="DX110" s="283">
        <v>0.996</v>
      </c>
      <c r="DY110" s="283">
        <v>13.8215</v>
      </c>
      <c r="DZ110" s="283">
        <v>12.426299999999999</v>
      </c>
      <c r="EA110" s="283">
        <v>11.611000000000001</v>
      </c>
      <c r="EB110" s="283">
        <v>13.7928</v>
      </c>
      <c r="EC110" s="283">
        <v>13.1043</v>
      </c>
      <c r="ED110" s="283">
        <v>12.7013</v>
      </c>
      <c r="EE110" s="283">
        <v>13.403499999999999</v>
      </c>
      <c r="EF110" s="283">
        <v>12.5556</v>
      </c>
      <c r="EG110" s="283">
        <v>12.506</v>
      </c>
      <c r="EH110" s="283">
        <v>13.798400000000001</v>
      </c>
      <c r="EI110" s="283">
        <v>12.9619</v>
      </c>
      <c r="EJ110" s="283">
        <v>12.555899999999999</v>
      </c>
      <c r="EL110" s="283">
        <v>2.7012</v>
      </c>
      <c r="EM110" s="283">
        <v>0.94089999999999996</v>
      </c>
      <c r="EN110" s="283">
        <v>1.1348</v>
      </c>
      <c r="EO110" s="283">
        <v>1.3686</v>
      </c>
      <c r="EP110" s="283">
        <v>1.7092000000000001</v>
      </c>
      <c r="EQ110" s="283">
        <v>1.5126999999999999</v>
      </c>
      <c r="ER110" s="283">
        <v>0.24460000000000001</v>
      </c>
      <c r="ES110" s="283">
        <v>0.1134</v>
      </c>
      <c r="ET110" s="283">
        <v>0.14799999999999999</v>
      </c>
      <c r="EU110" s="283">
        <v>9.06E-2</v>
      </c>
      <c r="EV110" s="283">
        <v>0.1206</v>
      </c>
      <c r="EW110" s="283">
        <v>0.13039999999999999</v>
      </c>
      <c r="EX110" s="283">
        <v>0.1124</v>
      </c>
      <c r="EY110" s="283">
        <v>0.1323</v>
      </c>
      <c r="EZ110" s="283">
        <v>0.12429999999999999</v>
      </c>
      <c r="FA110" s="283">
        <v>8.2100000000000006E-2</v>
      </c>
      <c r="FB110" s="283">
        <v>7.7399999999999997E-2</v>
      </c>
      <c r="FC110" s="283">
        <v>8.2100000000000006E-2</v>
      </c>
      <c r="FD110" s="283">
        <v>3.7440000000000002</v>
      </c>
      <c r="FE110" s="283">
        <v>1.1256999999999999</v>
      </c>
      <c r="FF110" s="283">
        <v>0.73740000000000006</v>
      </c>
      <c r="FG110" s="283">
        <v>0.62760000000000005</v>
      </c>
      <c r="FH110" s="283">
        <v>2.5051999999999999</v>
      </c>
      <c r="FI110" s="283">
        <v>1.2333000000000001</v>
      </c>
      <c r="FJ110" s="283">
        <v>0.28289999999999998</v>
      </c>
      <c r="FK110" s="283">
        <v>0.15040000000000001</v>
      </c>
      <c r="FL110" s="283">
        <v>0.1351</v>
      </c>
      <c r="FM110" s="283">
        <v>7.5600000000000001E-2</v>
      </c>
      <c r="FN110" s="283">
        <v>0.1336</v>
      </c>
      <c r="FO110" s="283">
        <v>0.1832</v>
      </c>
      <c r="FP110" s="283">
        <v>0.1348</v>
      </c>
      <c r="FQ110" s="283">
        <v>0.19289999999999999</v>
      </c>
      <c r="FR110" s="283">
        <v>0.17130000000000001</v>
      </c>
      <c r="FS110" s="283">
        <v>0.21479999999999999</v>
      </c>
      <c r="FT110" s="283">
        <v>7.6999999999999999E-2</v>
      </c>
      <c r="FU110" s="283">
        <v>0.1389</v>
      </c>
      <c r="FV110" s="283">
        <v>2.2505999999999999</v>
      </c>
      <c r="FW110" s="283">
        <v>1.6575</v>
      </c>
      <c r="FX110" s="283">
        <v>0.6512</v>
      </c>
      <c r="FY110" s="283">
        <v>0.66039999999999999</v>
      </c>
      <c r="FZ110" s="283">
        <v>1.8577999999999999</v>
      </c>
      <c r="GA110" s="283">
        <v>1.2387999999999999</v>
      </c>
      <c r="GB110" s="283">
        <v>0.2364</v>
      </c>
      <c r="GC110" s="283">
        <v>0.24970000000000001</v>
      </c>
      <c r="GD110" s="283">
        <v>0.1648</v>
      </c>
      <c r="GE110" s="283">
        <v>0.105</v>
      </c>
      <c r="GF110" s="283">
        <v>0.15060000000000001</v>
      </c>
      <c r="GG110" s="283">
        <v>0.25309999999999999</v>
      </c>
      <c r="GH110" s="283">
        <v>9.35E-2</v>
      </c>
      <c r="GI110" s="283">
        <v>0.17380000000000001</v>
      </c>
      <c r="GJ110" s="283">
        <v>0.25240000000000001</v>
      </c>
      <c r="GK110" s="283">
        <v>0.1416</v>
      </c>
      <c r="GL110" s="283">
        <v>9.3600000000000003E-2</v>
      </c>
      <c r="GM110" s="283">
        <v>0.20369999999999999</v>
      </c>
    </row>
    <row r="111" spans="1:195">
      <c r="A111" s="71">
        <v>45401</v>
      </c>
      <c r="B111" s="283">
        <v>13.0449</v>
      </c>
      <c r="C111" s="283">
        <v>12.8988</v>
      </c>
      <c r="D111" s="283">
        <v>13.0021</v>
      </c>
      <c r="E111" s="283">
        <v>12.886200000000001</v>
      </c>
      <c r="F111" s="283">
        <v>13.0936</v>
      </c>
      <c r="G111" s="283">
        <v>13.0121</v>
      </c>
      <c r="H111" s="283">
        <v>12.992000000000001</v>
      </c>
      <c r="I111" s="283">
        <v>10.8447</v>
      </c>
      <c r="J111" s="283">
        <v>13.017200000000001</v>
      </c>
      <c r="K111" s="283">
        <v>13.0306</v>
      </c>
      <c r="L111" s="283">
        <v>13.008800000000001</v>
      </c>
      <c r="M111" s="283">
        <v>13.167400000000001</v>
      </c>
      <c r="N111" s="283">
        <v>6.5810000000000004</v>
      </c>
      <c r="O111" s="283">
        <v>0.43369999999999997</v>
      </c>
      <c r="P111" s="283">
        <v>1.0731999999999999</v>
      </c>
      <c r="Q111" s="283">
        <v>0.62890000000000001</v>
      </c>
      <c r="R111" s="283">
        <v>2.0956999999999999</v>
      </c>
      <c r="S111" s="283">
        <v>1.8190999999999999</v>
      </c>
      <c r="T111" s="283">
        <v>0.91249999999999998</v>
      </c>
      <c r="U111" s="283">
        <v>9.1700000000000004E-2</v>
      </c>
      <c r="V111" s="283">
        <v>0.17560000000000001</v>
      </c>
      <c r="W111" s="283">
        <v>0.13869999999999999</v>
      </c>
      <c r="X111" s="283">
        <v>0.21149999999999999</v>
      </c>
      <c r="Y111" s="283">
        <v>0.1636</v>
      </c>
      <c r="Z111" s="283">
        <v>0.1636</v>
      </c>
      <c r="AA111" s="283">
        <v>0.22420000000000001</v>
      </c>
      <c r="AB111" s="283">
        <v>0.1666</v>
      </c>
      <c r="AC111" s="283">
        <v>0.26019999999999999</v>
      </c>
      <c r="AD111" s="283">
        <v>0.107</v>
      </c>
      <c r="AE111" s="283">
        <v>9.1600000000000001E-2</v>
      </c>
      <c r="AF111" s="283">
        <v>7.2811000000000003</v>
      </c>
      <c r="AG111" s="283">
        <v>0.69510000000000005</v>
      </c>
      <c r="AH111" s="283">
        <v>0.43709999999999999</v>
      </c>
      <c r="AI111" s="283">
        <v>0.21859999999999999</v>
      </c>
      <c r="AJ111" s="283">
        <v>1.7581</v>
      </c>
      <c r="AK111" s="283">
        <v>1.5027999999999999</v>
      </c>
      <c r="AL111" s="283">
        <v>1.3873</v>
      </c>
      <c r="AM111" s="283">
        <v>0.19650000000000001</v>
      </c>
      <c r="AN111" s="283">
        <v>0.17130000000000001</v>
      </c>
      <c r="AO111" s="283">
        <v>0.1905</v>
      </c>
      <c r="AP111" s="283">
        <v>0.28270000000000001</v>
      </c>
      <c r="AQ111" s="283">
        <v>0.39190000000000003</v>
      </c>
      <c r="AR111" s="283">
        <v>0.2177</v>
      </c>
      <c r="AS111" s="283">
        <v>0.25259999999999999</v>
      </c>
      <c r="AT111" s="283">
        <v>0.32640000000000002</v>
      </c>
      <c r="AU111" s="283">
        <v>0.996</v>
      </c>
      <c r="AV111" s="283">
        <v>0.14369999999999999</v>
      </c>
      <c r="AW111" s="283">
        <v>0.2172</v>
      </c>
      <c r="AX111" s="283">
        <v>7.4802999999999997</v>
      </c>
      <c r="AY111" s="283">
        <v>3.6941000000000002</v>
      </c>
      <c r="AZ111" s="283">
        <v>0.28470000000000001</v>
      </c>
      <c r="BA111" s="283">
        <v>0.16869999999999999</v>
      </c>
      <c r="BB111" s="283">
        <v>0.81850000000000001</v>
      </c>
      <c r="BC111" s="283">
        <v>2.3527999999999998</v>
      </c>
      <c r="BD111" s="283">
        <v>1.4540999999999999</v>
      </c>
      <c r="BE111" s="283">
        <v>0.56440000000000001</v>
      </c>
      <c r="BF111" s="283">
        <v>0.1827</v>
      </c>
      <c r="BG111" s="283">
        <v>0.19439999999999999</v>
      </c>
      <c r="BH111" s="283">
        <v>0.15279999999999999</v>
      </c>
      <c r="BI111" s="283">
        <v>0.64159999999999995</v>
      </c>
      <c r="BJ111" s="283">
        <v>9.4100000000000003E-2</v>
      </c>
      <c r="BK111" s="283">
        <v>0.1613</v>
      </c>
      <c r="BL111" s="283">
        <v>0.52459999999999996</v>
      </c>
      <c r="BM111" s="283">
        <v>0.55759999999999998</v>
      </c>
      <c r="BN111" s="283">
        <v>0.1971</v>
      </c>
      <c r="BO111" s="283">
        <v>0.223</v>
      </c>
      <c r="BQ111" s="283">
        <v>2.8022</v>
      </c>
      <c r="BR111" s="283">
        <v>1.3007</v>
      </c>
      <c r="BS111" s="283">
        <v>0.80030000000000001</v>
      </c>
      <c r="BT111" s="283">
        <v>0.78690000000000004</v>
      </c>
      <c r="BU111" s="283">
        <v>1.9184000000000001</v>
      </c>
      <c r="BV111" s="283">
        <v>1.3019000000000001</v>
      </c>
      <c r="BW111" s="283">
        <v>0.50380000000000003</v>
      </c>
      <c r="BX111" s="283">
        <v>0.34160000000000001</v>
      </c>
      <c r="BY111" s="283">
        <v>0.30080000000000001</v>
      </c>
      <c r="BZ111" s="283">
        <v>0.17979999999999999</v>
      </c>
      <c r="CA111" s="283">
        <v>0.2626</v>
      </c>
      <c r="CB111" s="283">
        <v>0.37590000000000001</v>
      </c>
      <c r="CC111" s="283">
        <v>0.2155</v>
      </c>
      <c r="CD111" s="283">
        <v>0.31819999999999998</v>
      </c>
      <c r="CE111" s="283">
        <v>0.36449999999999999</v>
      </c>
      <c r="CF111" s="283">
        <v>0.27379999999999999</v>
      </c>
      <c r="CG111" s="283">
        <v>0.16589999999999999</v>
      </c>
      <c r="CH111" s="283">
        <v>0.28000000000000003</v>
      </c>
      <c r="CI111" s="283">
        <v>1.0333000000000001</v>
      </c>
      <c r="CJ111" s="283">
        <v>0.97070000000000001</v>
      </c>
      <c r="CK111" s="283">
        <v>0.90659999999999996</v>
      </c>
      <c r="CL111" s="283">
        <v>0.96230000000000004</v>
      </c>
      <c r="CM111" s="283">
        <v>0.88719999999999999</v>
      </c>
      <c r="CN111" s="283">
        <v>1.0932999999999999</v>
      </c>
      <c r="CO111" s="283">
        <v>17.871600000000001</v>
      </c>
      <c r="CP111" s="283">
        <v>15.6959</v>
      </c>
      <c r="CQ111" s="283">
        <v>14.183400000000001</v>
      </c>
      <c r="CR111" s="283">
        <v>17.2958</v>
      </c>
      <c r="CS111" s="283">
        <v>16.170400000000001</v>
      </c>
      <c r="CT111" s="283">
        <v>15.644399999999999</v>
      </c>
      <c r="CU111" s="283">
        <v>17.070799999999998</v>
      </c>
      <c r="CV111" s="283">
        <v>14.8506</v>
      </c>
      <c r="CW111" s="283">
        <v>16.195699999999999</v>
      </c>
      <c r="CX111" s="283">
        <v>17.7394</v>
      </c>
      <c r="CY111" s="283">
        <v>16.738</v>
      </c>
      <c r="CZ111" s="283">
        <v>14.8133</v>
      </c>
      <c r="DA111" s="283">
        <v>1.0172000000000001</v>
      </c>
      <c r="DB111" s="283">
        <v>0.94610000000000005</v>
      </c>
      <c r="DC111" s="283">
        <v>0.90839999999999999</v>
      </c>
      <c r="DD111" s="283">
        <v>0.97540000000000004</v>
      </c>
      <c r="DE111" s="283">
        <v>0.93100000000000005</v>
      </c>
      <c r="DF111" s="283">
        <v>1.0039</v>
      </c>
      <c r="DG111" s="283">
        <v>16.124099999999999</v>
      </c>
      <c r="DH111" s="283">
        <v>13.9635</v>
      </c>
      <c r="DI111" s="283">
        <v>13.108700000000001</v>
      </c>
      <c r="DJ111" s="283">
        <v>15.851599999999999</v>
      </c>
      <c r="DK111" s="283">
        <v>14.759399999999999</v>
      </c>
      <c r="DL111" s="283">
        <v>14.4312</v>
      </c>
      <c r="DM111" s="283">
        <v>15.540900000000001</v>
      </c>
      <c r="DN111" s="283">
        <v>13.8308</v>
      </c>
      <c r="DO111" s="283">
        <v>14.1852</v>
      </c>
      <c r="DP111" s="283">
        <v>15.933</v>
      </c>
      <c r="DQ111" s="283">
        <v>14.856199999999999</v>
      </c>
      <c r="DR111" s="283">
        <v>14.1295</v>
      </c>
      <c r="DS111" s="283">
        <v>1.0018</v>
      </c>
      <c r="DT111" s="283">
        <v>0.94730000000000003</v>
      </c>
      <c r="DU111" s="283">
        <v>0.91459999999999997</v>
      </c>
      <c r="DV111" s="283">
        <v>0.97140000000000004</v>
      </c>
      <c r="DW111" s="283">
        <v>0.96350000000000002</v>
      </c>
      <c r="DX111" s="283">
        <v>0.99550000000000005</v>
      </c>
      <c r="DY111" s="283">
        <v>14.36</v>
      </c>
      <c r="DZ111" s="283">
        <v>12.894399999999999</v>
      </c>
      <c r="EA111" s="283">
        <v>12.021000000000001</v>
      </c>
      <c r="EB111" s="283">
        <v>14.3338</v>
      </c>
      <c r="EC111" s="283">
        <v>13.6111</v>
      </c>
      <c r="ED111" s="283">
        <v>13.1433</v>
      </c>
      <c r="EE111" s="283">
        <v>13.946899999999999</v>
      </c>
      <c r="EF111" s="283">
        <v>13.044600000000001</v>
      </c>
      <c r="EG111" s="283">
        <v>12.9543</v>
      </c>
      <c r="EH111" s="283">
        <v>14.356999999999999</v>
      </c>
      <c r="EI111" s="283">
        <v>13.539199999999999</v>
      </c>
      <c r="EJ111" s="283">
        <v>13.0123</v>
      </c>
      <c r="EL111" s="283">
        <v>2.7145999999999999</v>
      </c>
      <c r="EM111" s="283">
        <v>0.94369999999999998</v>
      </c>
      <c r="EN111" s="283">
        <v>1.1347</v>
      </c>
      <c r="EO111" s="283">
        <v>1.3351</v>
      </c>
      <c r="EP111" s="283">
        <v>1.6769000000000001</v>
      </c>
      <c r="EQ111" s="283">
        <v>1.5213000000000001</v>
      </c>
      <c r="ER111" s="283">
        <v>0.24709999999999999</v>
      </c>
      <c r="ES111" s="283">
        <v>0.1134</v>
      </c>
      <c r="ET111" s="283">
        <v>0.14779999999999999</v>
      </c>
      <c r="EU111" s="283">
        <v>9.0999999999999998E-2</v>
      </c>
      <c r="EV111" s="283">
        <v>0.1202</v>
      </c>
      <c r="EW111" s="283">
        <v>0.1303</v>
      </c>
      <c r="EX111" s="283">
        <v>0.1099</v>
      </c>
      <c r="EY111" s="283">
        <v>0.1295</v>
      </c>
      <c r="EZ111" s="283">
        <v>0.12479999999999999</v>
      </c>
      <c r="FA111" s="283">
        <v>8.2299999999999998E-2</v>
      </c>
      <c r="FB111" s="283">
        <v>7.7200000000000005E-2</v>
      </c>
      <c r="FC111" s="283">
        <v>8.2100000000000006E-2</v>
      </c>
      <c r="FD111" s="283">
        <v>3.7683</v>
      </c>
      <c r="FE111" s="283">
        <v>1.1392</v>
      </c>
      <c r="FF111" s="283">
        <v>0.74690000000000001</v>
      </c>
      <c r="FG111" s="283">
        <v>0.59889999999999999</v>
      </c>
      <c r="FH111" s="283">
        <v>2.4613</v>
      </c>
      <c r="FI111" s="283">
        <v>1.2301</v>
      </c>
      <c r="FJ111" s="283">
        <v>0.28160000000000002</v>
      </c>
      <c r="FK111" s="283">
        <v>0.15029999999999999</v>
      </c>
      <c r="FL111" s="283">
        <v>0.13500000000000001</v>
      </c>
      <c r="FM111" s="283">
        <v>7.4700000000000003E-2</v>
      </c>
      <c r="FN111" s="283">
        <v>0.13189999999999999</v>
      </c>
      <c r="FO111" s="283">
        <v>0.1807</v>
      </c>
      <c r="FP111" s="283">
        <v>0.129</v>
      </c>
      <c r="FQ111" s="283">
        <v>0.18909999999999999</v>
      </c>
      <c r="FR111" s="283">
        <v>0.1701</v>
      </c>
      <c r="FS111" s="283">
        <v>0.21540000000000001</v>
      </c>
      <c r="FT111" s="283">
        <v>7.6799999999999993E-2</v>
      </c>
      <c r="FU111" s="283">
        <v>0.13830000000000001</v>
      </c>
      <c r="FV111" s="283">
        <v>2.3959000000000001</v>
      </c>
      <c r="FW111" s="283">
        <v>1.7028000000000001</v>
      </c>
      <c r="FX111" s="283">
        <v>0.65190000000000003</v>
      </c>
      <c r="FY111" s="283">
        <v>0.65649999999999997</v>
      </c>
      <c r="FZ111" s="283">
        <v>1.8193999999999999</v>
      </c>
      <c r="GA111" s="283">
        <v>1.2445999999999999</v>
      </c>
      <c r="GB111" s="283">
        <v>0.23680000000000001</v>
      </c>
      <c r="GC111" s="283">
        <v>0.2419</v>
      </c>
      <c r="GD111" s="283">
        <v>0.16320000000000001</v>
      </c>
      <c r="GE111" s="283">
        <v>9.8799999999999999E-2</v>
      </c>
      <c r="GF111" s="283">
        <v>0.14199999999999999</v>
      </c>
      <c r="GG111" s="283">
        <v>0.25040000000000001</v>
      </c>
      <c r="GH111" s="283">
        <v>9.1399999999999995E-2</v>
      </c>
      <c r="GI111" s="283">
        <v>0.16869999999999999</v>
      </c>
      <c r="GJ111" s="283">
        <v>0.24779999999999999</v>
      </c>
      <c r="GK111" s="283">
        <v>0.13919999999999999</v>
      </c>
      <c r="GL111" s="283">
        <v>9.2700000000000005E-2</v>
      </c>
      <c r="GM111" s="283">
        <v>0.1991</v>
      </c>
    </row>
    <row r="112" spans="1:195">
      <c r="A112" s="71">
        <v>45402</v>
      </c>
      <c r="B112" s="283">
        <v>13.108700000000001</v>
      </c>
      <c r="C112" s="283">
        <v>12.891299999999999</v>
      </c>
      <c r="D112" s="283">
        <v>12.9954</v>
      </c>
      <c r="E112" s="283">
        <v>12.882899999999999</v>
      </c>
      <c r="F112" s="283">
        <v>13.0852</v>
      </c>
      <c r="G112" s="283">
        <v>13.007099999999999</v>
      </c>
      <c r="H112" s="283">
        <v>12.9718</v>
      </c>
      <c r="I112" s="283">
        <v>10.839700000000001</v>
      </c>
      <c r="J112" s="283">
        <v>13.0105</v>
      </c>
      <c r="K112" s="283">
        <v>13.039</v>
      </c>
      <c r="L112" s="283">
        <v>13.007899999999999</v>
      </c>
      <c r="M112" s="283">
        <v>13.1691</v>
      </c>
      <c r="N112" s="283">
        <v>6.4890999999999996</v>
      </c>
      <c r="O112" s="283">
        <v>0.42849999999999999</v>
      </c>
      <c r="P112" s="283">
        <v>1.0879000000000001</v>
      </c>
      <c r="Q112" s="283">
        <v>1.4261999999999999</v>
      </c>
      <c r="R112" s="283">
        <v>1.1411</v>
      </c>
      <c r="S112" s="283">
        <v>1.2688999999999999</v>
      </c>
      <c r="T112" s="283">
        <v>0.88519999999999999</v>
      </c>
      <c r="U112" s="283">
        <v>9.0800000000000006E-2</v>
      </c>
      <c r="V112" s="283">
        <v>0.1764</v>
      </c>
      <c r="W112" s="283">
        <v>0.13639999999999999</v>
      </c>
      <c r="X112" s="283">
        <v>0.21190000000000001</v>
      </c>
      <c r="Y112" s="283">
        <v>0.16220000000000001</v>
      </c>
      <c r="Z112" s="283">
        <v>0.36209999999999998</v>
      </c>
      <c r="AA112" s="283">
        <v>0.33650000000000002</v>
      </c>
      <c r="AB112" s="283">
        <v>0.46100000000000002</v>
      </c>
      <c r="AC112" s="283">
        <v>0.25390000000000001</v>
      </c>
      <c r="AD112" s="283">
        <v>0.2949</v>
      </c>
      <c r="AE112" s="283">
        <v>0.36330000000000001</v>
      </c>
      <c r="AF112" s="283">
        <v>7.2767999999999997</v>
      </c>
      <c r="AG112" s="283">
        <v>0.69730000000000003</v>
      </c>
      <c r="AH112" s="283">
        <v>0.442</v>
      </c>
      <c r="AI112" s="283">
        <v>0.44390000000000002</v>
      </c>
      <c r="AJ112" s="283">
        <v>0.85</v>
      </c>
      <c r="AK112" s="283">
        <v>1.4443999999999999</v>
      </c>
      <c r="AL112" s="283">
        <v>1.3788</v>
      </c>
      <c r="AM112" s="283">
        <v>0.1971</v>
      </c>
      <c r="AN112" s="283">
        <v>0.17319999999999999</v>
      </c>
      <c r="AO112" s="283">
        <v>0.1895</v>
      </c>
      <c r="AP112" s="283">
        <v>0.28270000000000001</v>
      </c>
      <c r="AQ112" s="283">
        <v>0.39179999999999998</v>
      </c>
      <c r="AR112" s="283">
        <v>0.44569999999999999</v>
      </c>
      <c r="AS112" s="283">
        <v>0.40229999999999999</v>
      </c>
      <c r="AT112" s="283">
        <v>0.77180000000000004</v>
      </c>
      <c r="AU112" s="283">
        <v>1.0041</v>
      </c>
      <c r="AV112" s="283">
        <v>0.4733</v>
      </c>
      <c r="AW112" s="283">
        <v>0.53439999999999999</v>
      </c>
      <c r="AX112" s="283">
        <v>7.8174999999999999</v>
      </c>
      <c r="AY112" s="283">
        <v>3.7825000000000002</v>
      </c>
      <c r="AZ112" s="283">
        <v>0.28310000000000002</v>
      </c>
      <c r="BA112" s="283">
        <v>0.18890000000000001</v>
      </c>
      <c r="BB112" s="283">
        <v>0.68589999999999995</v>
      </c>
      <c r="BC112" s="283">
        <v>2.4468000000000001</v>
      </c>
      <c r="BD112" s="283">
        <v>1.4587000000000001</v>
      </c>
      <c r="BE112" s="283">
        <v>0.5534</v>
      </c>
      <c r="BF112" s="283">
        <v>0.1832</v>
      </c>
      <c r="BG112" s="283">
        <v>0.18659999999999999</v>
      </c>
      <c r="BH112" s="283">
        <v>0.14630000000000001</v>
      </c>
      <c r="BI112" s="283">
        <v>0.64710000000000001</v>
      </c>
      <c r="BJ112" s="283">
        <v>0.1739</v>
      </c>
      <c r="BK112" s="283">
        <v>0.26350000000000001</v>
      </c>
      <c r="BL112" s="283">
        <v>0.77810000000000001</v>
      </c>
      <c r="BM112" s="283">
        <v>0.92049999999999998</v>
      </c>
      <c r="BN112" s="283">
        <v>0.38419999999999999</v>
      </c>
      <c r="BO112" s="283">
        <v>0.318</v>
      </c>
      <c r="BQ112" s="283">
        <v>2.8546</v>
      </c>
      <c r="BR112" s="283">
        <v>1.3137000000000001</v>
      </c>
      <c r="BS112" s="283">
        <v>0.80669999999999997</v>
      </c>
      <c r="BT112" s="283">
        <v>1.9517</v>
      </c>
      <c r="BU112" s="283">
        <v>1.4064000000000001</v>
      </c>
      <c r="BV112" s="283">
        <v>1.0707</v>
      </c>
      <c r="BW112" s="283">
        <v>0.49819999999999998</v>
      </c>
      <c r="BX112" s="283">
        <v>0.33550000000000002</v>
      </c>
      <c r="BY112" s="283">
        <v>0.3</v>
      </c>
      <c r="BZ112" s="283">
        <v>0.17449999999999999</v>
      </c>
      <c r="CA112" s="283">
        <v>0.25540000000000002</v>
      </c>
      <c r="CB112" s="283">
        <v>0.37180000000000002</v>
      </c>
      <c r="CC112" s="283">
        <v>0.60540000000000005</v>
      </c>
      <c r="CD112" s="283">
        <v>0.70150000000000001</v>
      </c>
      <c r="CE112" s="283">
        <v>0.7681</v>
      </c>
      <c r="CF112" s="283">
        <v>0.31019999999999998</v>
      </c>
      <c r="CG112" s="283">
        <v>0.49880000000000002</v>
      </c>
      <c r="CH112" s="283">
        <v>0.71730000000000005</v>
      </c>
      <c r="CI112" s="283">
        <v>1.0290999999999999</v>
      </c>
      <c r="CJ112" s="283">
        <v>0.97060000000000002</v>
      </c>
      <c r="CK112" s="283">
        <v>0.92490000000000006</v>
      </c>
      <c r="CL112" s="283">
        <v>0.85289999999999999</v>
      </c>
      <c r="CM112" s="283">
        <v>0.87609999999999999</v>
      </c>
      <c r="CN112" s="283">
        <v>0.9889</v>
      </c>
      <c r="CO112" s="283">
        <v>17.915199999999999</v>
      </c>
      <c r="CP112" s="283">
        <v>16.036899999999999</v>
      </c>
      <c r="CQ112" s="283">
        <v>14.6442</v>
      </c>
      <c r="CR112" s="283">
        <v>17.4085</v>
      </c>
      <c r="CS112" s="283">
        <v>16.522200000000002</v>
      </c>
      <c r="CT112" s="283">
        <v>15.833299999999999</v>
      </c>
      <c r="CU112" s="283">
        <v>14.9062</v>
      </c>
      <c r="CV112" s="283">
        <v>14.383599999999999</v>
      </c>
      <c r="CW112" s="283">
        <v>14.1084</v>
      </c>
      <c r="CX112" s="283">
        <v>17.476199999999999</v>
      </c>
      <c r="CY112" s="283">
        <v>16.418600000000001</v>
      </c>
      <c r="CZ112" s="283">
        <v>14.267200000000001</v>
      </c>
      <c r="DA112" s="283">
        <v>1.0186999999999999</v>
      </c>
      <c r="DB112" s="283">
        <v>0.94769999999999999</v>
      </c>
      <c r="DC112" s="283">
        <v>0.92020000000000002</v>
      </c>
      <c r="DD112" s="283">
        <v>0.95299999999999996</v>
      </c>
      <c r="DE112" s="283">
        <v>0.89980000000000004</v>
      </c>
      <c r="DF112" s="283">
        <v>1.0317000000000001</v>
      </c>
      <c r="DG112" s="283">
        <v>16.512</v>
      </c>
      <c r="DH112" s="283">
        <v>14.4636</v>
      </c>
      <c r="DI112" s="283">
        <v>13.6225</v>
      </c>
      <c r="DJ112" s="283">
        <v>16.208100000000002</v>
      </c>
      <c r="DK112" s="283">
        <v>15.261200000000001</v>
      </c>
      <c r="DL112" s="283">
        <v>14.8041</v>
      </c>
      <c r="DM112" s="283">
        <v>15.5031</v>
      </c>
      <c r="DN112" s="283">
        <v>14.651199999999999</v>
      </c>
      <c r="DO112" s="283">
        <v>15.119</v>
      </c>
      <c r="DP112" s="283">
        <v>16.267600000000002</v>
      </c>
      <c r="DQ112" s="283">
        <v>16.2834</v>
      </c>
      <c r="DR112" s="283">
        <v>14.654400000000001</v>
      </c>
      <c r="DS112" s="283">
        <v>1.0061</v>
      </c>
      <c r="DT112" s="283">
        <v>0.94810000000000005</v>
      </c>
      <c r="DU112" s="283">
        <v>0.92020000000000002</v>
      </c>
      <c r="DV112" s="283">
        <v>1.0485</v>
      </c>
      <c r="DW112" s="283">
        <v>0.98329999999999995</v>
      </c>
      <c r="DX112" s="283">
        <v>1.0330999999999999</v>
      </c>
      <c r="DY112" s="283">
        <v>14.9132</v>
      </c>
      <c r="DZ112" s="283">
        <v>13.398300000000001</v>
      </c>
      <c r="EA112" s="283">
        <v>12.491</v>
      </c>
      <c r="EB112" s="283">
        <v>14.8232</v>
      </c>
      <c r="EC112" s="283">
        <v>14.1317</v>
      </c>
      <c r="ED112" s="283">
        <v>13.574</v>
      </c>
      <c r="EE112" s="283">
        <v>15.6332</v>
      </c>
      <c r="EF112" s="283">
        <v>14.7165</v>
      </c>
      <c r="EG112" s="283">
        <v>14.8179</v>
      </c>
      <c r="EH112" s="283">
        <v>14.909599999999999</v>
      </c>
      <c r="EI112" s="283">
        <v>14.966699999999999</v>
      </c>
      <c r="EJ112" s="283">
        <v>14.3428</v>
      </c>
      <c r="EL112" s="283">
        <v>2.7248000000000001</v>
      </c>
      <c r="EM112" s="283">
        <v>0.94589999999999996</v>
      </c>
      <c r="EN112" s="283">
        <v>1.1482000000000001</v>
      </c>
      <c r="EO112" s="283">
        <v>4.2499000000000002</v>
      </c>
      <c r="EP112" s="283">
        <v>1.2217</v>
      </c>
      <c r="EQ112" s="283">
        <v>1.0717000000000001</v>
      </c>
      <c r="ER112" s="283">
        <v>0.246</v>
      </c>
      <c r="ES112" s="283">
        <v>0.11360000000000001</v>
      </c>
      <c r="ET112" s="283">
        <v>0.1477</v>
      </c>
      <c r="EU112" s="283">
        <v>9.0300000000000005E-2</v>
      </c>
      <c r="EV112" s="283">
        <v>0.1201</v>
      </c>
      <c r="EW112" s="283">
        <v>0.12870000000000001</v>
      </c>
      <c r="EX112" s="283">
        <v>0.34399999999999997</v>
      </c>
      <c r="EY112" s="283">
        <v>0.37840000000000001</v>
      </c>
      <c r="EZ112" s="283">
        <v>0.3992</v>
      </c>
      <c r="FA112" s="283">
        <v>8.09E-2</v>
      </c>
      <c r="FB112" s="283">
        <v>0.30969999999999998</v>
      </c>
      <c r="FC112" s="283">
        <v>0.37240000000000001</v>
      </c>
      <c r="FD112" s="283">
        <v>3.7793999999999999</v>
      </c>
      <c r="FE112" s="283">
        <v>1.153</v>
      </c>
      <c r="FF112" s="283">
        <v>0.75270000000000004</v>
      </c>
      <c r="FG112" s="283">
        <v>1.4431</v>
      </c>
      <c r="FH112" s="283">
        <v>1.2339</v>
      </c>
      <c r="FI112" s="283">
        <v>0.93979999999999997</v>
      </c>
      <c r="FJ112" s="283">
        <v>0.28029999999999999</v>
      </c>
      <c r="FK112" s="283">
        <v>0.1502</v>
      </c>
      <c r="FL112" s="283">
        <v>0.13469999999999999</v>
      </c>
      <c r="FM112" s="283">
        <v>7.4200000000000002E-2</v>
      </c>
      <c r="FN112" s="283">
        <v>0.1303</v>
      </c>
      <c r="FO112" s="283">
        <v>0.17899999999999999</v>
      </c>
      <c r="FP112" s="283">
        <v>0.31269999999999998</v>
      </c>
      <c r="FQ112" s="283">
        <v>0.34079999999999999</v>
      </c>
      <c r="FR112" s="283">
        <v>0.35170000000000001</v>
      </c>
      <c r="FS112" s="283">
        <v>0.2167</v>
      </c>
      <c r="FT112" s="283">
        <v>0.2762</v>
      </c>
      <c r="FU112" s="283">
        <v>0.37419999999999998</v>
      </c>
      <c r="FV112" s="283">
        <v>2.4887000000000001</v>
      </c>
      <c r="FW112" s="283">
        <v>1.7485999999999999</v>
      </c>
      <c r="FX112" s="283">
        <v>0.65529999999999999</v>
      </c>
      <c r="FY112" s="283">
        <v>1.3534999999999999</v>
      </c>
      <c r="FZ112" s="283">
        <v>1.9262999999999999</v>
      </c>
      <c r="GA112" s="283">
        <v>1.1672</v>
      </c>
      <c r="GB112" s="283">
        <v>0.23139999999999999</v>
      </c>
      <c r="GC112" s="283">
        <v>0.2336</v>
      </c>
      <c r="GD112" s="283">
        <v>0.16239999999999999</v>
      </c>
      <c r="GE112" s="283">
        <v>9.2999999999999999E-2</v>
      </c>
      <c r="GF112" s="283">
        <v>0.1336</v>
      </c>
      <c r="GG112" s="283">
        <v>0.24779999999999999</v>
      </c>
      <c r="GH112" s="283">
        <v>0.25469999999999998</v>
      </c>
      <c r="GI112" s="283">
        <v>0.32969999999999999</v>
      </c>
      <c r="GJ112" s="283">
        <v>0.39050000000000001</v>
      </c>
      <c r="GK112" s="283">
        <v>0.18820000000000001</v>
      </c>
      <c r="GL112" s="283">
        <v>0.17119999999999999</v>
      </c>
      <c r="GM112" s="283">
        <v>0.33460000000000001</v>
      </c>
    </row>
    <row r="113" spans="1:195">
      <c r="A113" s="71">
        <v>45403</v>
      </c>
      <c r="B113" s="283">
        <v>13.081799999999999</v>
      </c>
      <c r="C113" s="283">
        <v>12.874499999999999</v>
      </c>
      <c r="D113" s="283">
        <v>12.9718</v>
      </c>
      <c r="E113" s="283">
        <v>12.8652</v>
      </c>
      <c r="F113" s="283">
        <v>13.065899999999999</v>
      </c>
      <c r="G113" s="283">
        <v>13.024699999999999</v>
      </c>
      <c r="H113" s="283">
        <v>12.9274</v>
      </c>
      <c r="I113" s="283">
        <v>10.8187</v>
      </c>
      <c r="J113" s="283">
        <v>12.992800000000001</v>
      </c>
      <c r="K113" s="283">
        <v>13.0457</v>
      </c>
      <c r="L113" s="283">
        <v>12.9962</v>
      </c>
      <c r="M113" s="283">
        <v>13.158200000000001</v>
      </c>
      <c r="N113" s="283">
        <v>5.2347000000000001</v>
      </c>
      <c r="O113" s="283">
        <v>1.117</v>
      </c>
      <c r="P113" s="283">
        <v>0.99970000000000003</v>
      </c>
      <c r="Q113" s="283">
        <v>1.3243</v>
      </c>
      <c r="R113" s="283">
        <v>1.1718</v>
      </c>
      <c r="S113" s="283">
        <v>1.2281</v>
      </c>
      <c r="T113" s="283">
        <v>2.0705</v>
      </c>
      <c r="U113" s="283">
        <v>0.50460000000000005</v>
      </c>
      <c r="V113" s="283">
        <v>0.54459999999999997</v>
      </c>
      <c r="W113" s="283">
        <v>0.39550000000000002</v>
      </c>
      <c r="X113" s="283">
        <v>0.45179999999999998</v>
      </c>
      <c r="Y113" s="283">
        <v>0.54469999999999996</v>
      </c>
      <c r="Z113" s="283">
        <v>0.33560000000000001</v>
      </c>
      <c r="AA113" s="283">
        <v>0.29559999999999997</v>
      </c>
      <c r="AB113" s="283">
        <v>0.38850000000000001</v>
      </c>
      <c r="AC113" s="283">
        <v>0.25340000000000001</v>
      </c>
      <c r="AD113" s="283">
        <v>0.25230000000000002</v>
      </c>
      <c r="AE113" s="283">
        <v>0.31630000000000003</v>
      </c>
      <c r="AF113" s="283">
        <v>3.6261000000000001</v>
      </c>
      <c r="AG113" s="283">
        <v>1.1226</v>
      </c>
      <c r="AH113" s="283">
        <v>0.8286</v>
      </c>
      <c r="AI113" s="283">
        <v>0.40229999999999999</v>
      </c>
      <c r="AJ113" s="283">
        <v>0.84460000000000002</v>
      </c>
      <c r="AK113" s="283">
        <v>1.3620000000000001</v>
      </c>
      <c r="AL113" s="283">
        <v>1.7513000000000001</v>
      </c>
      <c r="AM113" s="283">
        <v>0.66010000000000002</v>
      </c>
      <c r="AN113" s="283">
        <v>0.51680000000000004</v>
      </c>
      <c r="AO113" s="283">
        <v>0.48299999999999998</v>
      </c>
      <c r="AP113" s="283">
        <v>0.58799999999999997</v>
      </c>
      <c r="AQ113" s="283">
        <v>0.62370000000000003</v>
      </c>
      <c r="AR113" s="283">
        <v>0.4113</v>
      </c>
      <c r="AS113" s="283">
        <v>0.34200000000000003</v>
      </c>
      <c r="AT113" s="283">
        <v>0.6321</v>
      </c>
      <c r="AU113" s="283">
        <v>1.0224</v>
      </c>
      <c r="AV113" s="283">
        <v>0.40489999999999998</v>
      </c>
      <c r="AW113" s="283">
        <v>0.46410000000000001</v>
      </c>
      <c r="AX113" s="283">
        <v>6.4038000000000004</v>
      </c>
      <c r="AY113" s="283">
        <v>1.8441000000000001</v>
      </c>
      <c r="AZ113" s="283">
        <v>1.2359</v>
      </c>
      <c r="BA113" s="283">
        <v>0.17949999999999999</v>
      </c>
      <c r="BB113" s="283">
        <v>0.43930000000000002</v>
      </c>
      <c r="BC113" s="283">
        <v>1.9178999999999999</v>
      </c>
      <c r="BD113" s="283">
        <v>2.4146000000000001</v>
      </c>
      <c r="BE113" s="283">
        <v>0.96399999999999997</v>
      </c>
      <c r="BF113" s="283">
        <v>0.54530000000000001</v>
      </c>
      <c r="BG113" s="283">
        <v>0.37709999999999999</v>
      </c>
      <c r="BH113" s="283">
        <v>0.52270000000000005</v>
      </c>
      <c r="BI113" s="283">
        <v>0.44130000000000003</v>
      </c>
      <c r="BJ113" s="283">
        <v>0.14549999999999999</v>
      </c>
      <c r="BK113" s="283">
        <v>0.21820000000000001</v>
      </c>
      <c r="BL113" s="283">
        <v>0.56130000000000002</v>
      </c>
      <c r="BM113" s="283">
        <v>0.8105</v>
      </c>
      <c r="BN113" s="283">
        <v>0.49659999999999999</v>
      </c>
      <c r="BO113" s="283">
        <v>0.29270000000000002</v>
      </c>
      <c r="BQ113" s="283">
        <v>1.5148999999999999</v>
      </c>
      <c r="BR113" s="283">
        <v>1.0924</v>
      </c>
      <c r="BS113" s="283">
        <v>1.1032</v>
      </c>
      <c r="BT113" s="283">
        <v>1.6066</v>
      </c>
      <c r="BU113" s="283">
        <v>1.1574</v>
      </c>
      <c r="BV113" s="283">
        <v>1.1151</v>
      </c>
      <c r="BW113" s="283">
        <v>0.96489999999999998</v>
      </c>
      <c r="BX113" s="283">
        <v>0.72760000000000002</v>
      </c>
      <c r="BY113" s="283">
        <v>0.83530000000000004</v>
      </c>
      <c r="BZ113" s="283">
        <v>0.63700000000000001</v>
      </c>
      <c r="CA113" s="283">
        <v>0.66610000000000003</v>
      </c>
      <c r="CB113" s="283">
        <v>0.7571</v>
      </c>
      <c r="CC113" s="283">
        <v>0.50380000000000003</v>
      </c>
      <c r="CD113" s="283">
        <v>0.55779999999999996</v>
      </c>
      <c r="CE113" s="283">
        <v>0.67669999999999997</v>
      </c>
      <c r="CF113" s="283">
        <v>0.31359999999999999</v>
      </c>
      <c r="CG113" s="283">
        <v>0.4819</v>
      </c>
      <c r="CH113" s="283">
        <v>0.60680000000000001</v>
      </c>
      <c r="CI113" s="283">
        <v>1.0354000000000001</v>
      </c>
      <c r="CJ113" s="283">
        <v>1.1052999999999999</v>
      </c>
      <c r="CK113" s="283">
        <v>1.0598000000000001</v>
      </c>
      <c r="CL113" s="283">
        <v>0.99060000000000004</v>
      </c>
      <c r="CM113" s="283">
        <v>0.94989999999999997</v>
      </c>
      <c r="CN113" s="283">
        <v>0.99939999999999996</v>
      </c>
      <c r="CO113" s="283">
        <v>17.450299999999999</v>
      </c>
      <c r="CP113" s="283">
        <v>16.882000000000001</v>
      </c>
      <c r="CQ113" s="283">
        <v>14.9916</v>
      </c>
      <c r="CR113" s="283">
        <v>16.854299999999999</v>
      </c>
      <c r="CS113" s="283">
        <v>15.273899999999999</v>
      </c>
      <c r="CT113" s="283">
        <v>14.145300000000001</v>
      </c>
      <c r="CU113" s="283">
        <v>15.8256</v>
      </c>
      <c r="CV113" s="283">
        <v>14.9016</v>
      </c>
      <c r="CW113" s="283">
        <v>14.7921</v>
      </c>
      <c r="CX113" s="283">
        <v>15.9764</v>
      </c>
      <c r="CY113" s="283">
        <v>15.6873</v>
      </c>
      <c r="CZ113" s="283">
        <v>14.8011</v>
      </c>
      <c r="DA113" s="283">
        <v>0.99070000000000003</v>
      </c>
      <c r="DB113" s="283">
        <v>1.0207999999999999</v>
      </c>
      <c r="DC113" s="283">
        <v>1.0135000000000001</v>
      </c>
      <c r="DD113" s="283">
        <v>0.96809999999999996</v>
      </c>
      <c r="DE113" s="283">
        <v>0.94889999999999997</v>
      </c>
      <c r="DF113" s="283">
        <v>0.98329999999999995</v>
      </c>
      <c r="DG113" s="283">
        <v>17.401800000000001</v>
      </c>
      <c r="DH113" s="283">
        <v>16.401800000000001</v>
      </c>
      <c r="DI113" s="283">
        <v>14.9734</v>
      </c>
      <c r="DJ113" s="283">
        <v>17.564800000000002</v>
      </c>
      <c r="DK113" s="283">
        <v>16.0684</v>
      </c>
      <c r="DL113" s="283">
        <v>14.7746</v>
      </c>
      <c r="DM113" s="283">
        <v>15.39</v>
      </c>
      <c r="DN113" s="283">
        <v>14.363899999999999</v>
      </c>
      <c r="DO113" s="283">
        <v>14.3528</v>
      </c>
      <c r="DP113" s="283">
        <v>15.8963</v>
      </c>
      <c r="DQ113" s="283">
        <v>15.1379</v>
      </c>
      <c r="DR113" s="283">
        <v>14.597099999999999</v>
      </c>
      <c r="DS113" s="283">
        <v>0.91849999999999998</v>
      </c>
      <c r="DT113" s="283">
        <v>0.95250000000000001</v>
      </c>
      <c r="DU113" s="283">
        <v>0.99880000000000002</v>
      </c>
      <c r="DV113" s="283">
        <v>0.97440000000000004</v>
      </c>
      <c r="DW113" s="283">
        <v>0.96989999999999998</v>
      </c>
      <c r="DX113" s="283">
        <v>0.97709999999999997</v>
      </c>
      <c r="DY113" s="283">
        <v>15.9474</v>
      </c>
      <c r="DZ113" s="283">
        <v>15.3081</v>
      </c>
      <c r="EA113" s="283">
        <v>14.4587</v>
      </c>
      <c r="EB113" s="283">
        <v>17.363399999999999</v>
      </c>
      <c r="EC113" s="283">
        <v>16.071999999999999</v>
      </c>
      <c r="ED113" s="283">
        <v>14.476000000000001</v>
      </c>
      <c r="EE113" s="283">
        <v>14.5029</v>
      </c>
      <c r="EF113" s="283">
        <v>13.836</v>
      </c>
      <c r="EG113" s="283">
        <v>13.560700000000001</v>
      </c>
      <c r="EH113" s="283">
        <v>14.8834</v>
      </c>
      <c r="EI113" s="283">
        <v>14.264799999999999</v>
      </c>
      <c r="EJ113" s="283">
        <v>13.879</v>
      </c>
      <c r="EL113" s="283">
        <v>1.6563000000000001</v>
      </c>
      <c r="EM113" s="283">
        <v>1.0642</v>
      </c>
      <c r="EN113" s="283">
        <v>1.1313</v>
      </c>
      <c r="EO113" s="283">
        <v>3.2890000000000001</v>
      </c>
      <c r="EP113" s="283">
        <v>1.131</v>
      </c>
      <c r="EQ113" s="283">
        <v>1.1391</v>
      </c>
      <c r="ER113" s="283">
        <v>0.52029999999999998</v>
      </c>
      <c r="ES113" s="283">
        <v>0.36130000000000001</v>
      </c>
      <c r="ET113" s="283">
        <v>0.42249999999999999</v>
      </c>
      <c r="EU113" s="283">
        <v>0.31409999999999999</v>
      </c>
      <c r="EV113" s="283">
        <v>0.33950000000000002</v>
      </c>
      <c r="EW113" s="283">
        <v>0.37340000000000001</v>
      </c>
      <c r="EX113" s="283">
        <v>0.29320000000000002</v>
      </c>
      <c r="EY113" s="283">
        <v>0.29459999999999997</v>
      </c>
      <c r="EZ113" s="283">
        <v>0.34200000000000003</v>
      </c>
      <c r="FA113" s="283">
        <v>8.9099999999999999E-2</v>
      </c>
      <c r="FB113" s="283">
        <v>0.26050000000000001</v>
      </c>
      <c r="FC113" s="283">
        <v>0.30020000000000002</v>
      </c>
      <c r="FD113" s="283">
        <v>1.5093000000000001</v>
      </c>
      <c r="FE113" s="283">
        <v>1.0141</v>
      </c>
      <c r="FF113" s="283">
        <v>1.0607</v>
      </c>
      <c r="FG113" s="283">
        <v>1.284</v>
      </c>
      <c r="FH113" s="283">
        <v>1.2338</v>
      </c>
      <c r="FI113" s="283">
        <v>0.97689999999999999</v>
      </c>
      <c r="FJ113" s="283">
        <v>0.47370000000000001</v>
      </c>
      <c r="FK113" s="283">
        <v>0.34100000000000003</v>
      </c>
      <c r="FL113" s="283">
        <v>0.40710000000000002</v>
      </c>
      <c r="FM113" s="283">
        <v>0.31380000000000002</v>
      </c>
      <c r="FN113" s="283">
        <v>0.3362</v>
      </c>
      <c r="FO113" s="283">
        <v>0.38379999999999997</v>
      </c>
      <c r="FP113" s="283">
        <v>0.2823</v>
      </c>
      <c r="FQ113" s="283">
        <v>0.27229999999999999</v>
      </c>
      <c r="FR113" s="283">
        <v>0.30549999999999999</v>
      </c>
      <c r="FS113" s="283">
        <v>0.21990000000000001</v>
      </c>
      <c r="FT113" s="283">
        <v>0.22070000000000001</v>
      </c>
      <c r="FU113" s="283">
        <v>0.31269999999999998</v>
      </c>
      <c r="FV113" s="283">
        <v>1.3821000000000001</v>
      </c>
      <c r="FW113" s="283">
        <v>1.1758999999999999</v>
      </c>
      <c r="FX113" s="283">
        <v>1.1042000000000001</v>
      </c>
      <c r="FY113" s="283">
        <v>1.0435000000000001</v>
      </c>
      <c r="FZ113" s="283">
        <v>1.1388</v>
      </c>
      <c r="GA113" s="283">
        <v>1.1872</v>
      </c>
      <c r="GB113" s="283">
        <v>0.45050000000000001</v>
      </c>
      <c r="GC113" s="283">
        <v>0.38159999999999999</v>
      </c>
      <c r="GD113" s="283">
        <v>0.4199</v>
      </c>
      <c r="GE113" s="283">
        <v>0.32600000000000001</v>
      </c>
      <c r="GF113" s="283">
        <v>0.32450000000000001</v>
      </c>
      <c r="GG113" s="283">
        <v>0.38019999999999998</v>
      </c>
      <c r="GH113" s="283">
        <v>0.1903</v>
      </c>
      <c r="GI113" s="283">
        <v>0.2676</v>
      </c>
      <c r="GJ113" s="283">
        <v>0.35659999999999997</v>
      </c>
      <c r="GK113" s="283">
        <v>0.18240000000000001</v>
      </c>
      <c r="GL113" s="283">
        <v>0.23499999999999999</v>
      </c>
      <c r="GM113" s="283">
        <v>0.3004</v>
      </c>
    </row>
    <row r="114" spans="1:195">
      <c r="A114" s="71">
        <v>45404</v>
      </c>
      <c r="B114" s="283">
        <v>13.0776</v>
      </c>
      <c r="C114" s="283">
        <v>12.867800000000001</v>
      </c>
      <c r="D114" s="283">
        <v>12.9567</v>
      </c>
      <c r="E114" s="283">
        <v>12.8636</v>
      </c>
      <c r="F114" s="283">
        <v>13.058299999999999</v>
      </c>
      <c r="G114" s="283">
        <v>13.0222</v>
      </c>
      <c r="H114" s="283">
        <v>12.816599999999999</v>
      </c>
      <c r="I114" s="283">
        <v>10.812799999999999</v>
      </c>
      <c r="J114" s="283">
        <v>12.9886</v>
      </c>
      <c r="K114" s="283">
        <v>13.023899999999999</v>
      </c>
      <c r="L114" s="283">
        <v>12.976100000000001</v>
      </c>
      <c r="M114" s="283">
        <v>13.148999999999999</v>
      </c>
      <c r="N114" s="283">
        <v>7.1634000000000002</v>
      </c>
      <c r="O114" s="283">
        <v>0.93320000000000003</v>
      </c>
      <c r="P114" s="283">
        <v>0.9788</v>
      </c>
      <c r="Q114" s="283">
        <v>1.1981999999999999</v>
      </c>
      <c r="R114" s="283">
        <v>1.1726000000000001</v>
      </c>
      <c r="S114" s="283">
        <v>1.2475000000000001</v>
      </c>
      <c r="T114" s="283">
        <v>2.7303000000000002</v>
      </c>
      <c r="U114" s="283">
        <v>0.45960000000000001</v>
      </c>
      <c r="V114" s="283">
        <v>0.48499999999999999</v>
      </c>
      <c r="W114" s="283">
        <v>0.38109999999999999</v>
      </c>
      <c r="X114" s="283">
        <v>0.49249999999999999</v>
      </c>
      <c r="Y114" s="283">
        <v>0.4955</v>
      </c>
      <c r="Z114" s="283">
        <v>0.33650000000000002</v>
      </c>
      <c r="AA114" s="283">
        <v>0.28899999999999998</v>
      </c>
      <c r="AB114" s="283">
        <v>0.38190000000000002</v>
      </c>
      <c r="AC114" s="283">
        <v>0.28079999999999999</v>
      </c>
      <c r="AD114" s="283">
        <v>0.2465</v>
      </c>
      <c r="AE114" s="283">
        <v>0.30609999999999998</v>
      </c>
      <c r="AF114" s="283">
        <v>5.1717000000000004</v>
      </c>
      <c r="AG114" s="283">
        <v>0.99760000000000004</v>
      </c>
      <c r="AH114" s="283">
        <v>0.78110000000000002</v>
      </c>
      <c r="AI114" s="283">
        <v>0.39229999999999998</v>
      </c>
      <c r="AJ114" s="283">
        <v>0.84940000000000004</v>
      </c>
      <c r="AK114" s="283">
        <v>1.3295999999999999</v>
      </c>
      <c r="AL114" s="283">
        <v>2.4302999999999999</v>
      </c>
      <c r="AM114" s="283">
        <v>0.55940000000000001</v>
      </c>
      <c r="AN114" s="283">
        <v>0.46039999999999998</v>
      </c>
      <c r="AO114" s="283">
        <v>0.46989999999999998</v>
      </c>
      <c r="AP114" s="283">
        <v>0.56079999999999997</v>
      </c>
      <c r="AQ114" s="283">
        <v>0.58950000000000002</v>
      </c>
      <c r="AR114" s="283">
        <v>0.40810000000000002</v>
      </c>
      <c r="AS114" s="283">
        <v>0.33189999999999997</v>
      </c>
      <c r="AT114" s="283">
        <v>0.60699999999999998</v>
      </c>
      <c r="AU114" s="283">
        <v>1.0401</v>
      </c>
      <c r="AV114" s="283">
        <v>0.39069999999999999</v>
      </c>
      <c r="AW114" s="283">
        <v>0.45650000000000002</v>
      </c>
      <c r="AX114" s="283">
        <v>6.5829000000000004</v>
      </c>
      <c r="AY114" s="283">
        <v>1.9414</v>
      </c>
      <c r="AZ114" s="283">
        <v>1.0058</v>
      </c>
      <c r="BA114" s="283">
        <v>0.18179999999999999</v>
      </c>
      <c r="BB114" s="283">
        <v>0.4214</v>
      </c>
      <c r="BC114" s="283">
        <v>1.8015000000000001</v>
      </c>
      <c r="BD114" s="283">
        <v>2.3793000000000002</v>
      </c>
      <c r="BE114" s="283">
        <v>0.88339999999999996</v>
      </c>
      <c r="BF114" s="283">
        <v>0.48249999999999998</v>
      </c>
      <c r="BG114" s="283">
        <v>0.3614</v>
      </c>
      <c r="BH114" s="283">
        <v>0.45500000000000002</v>
      </c>
      <c r="BI114" s="283">
        <v>0.47970000000000002</v>
      </c>
      <c r="BJ114" s="283">
        <v>0.13869999999999999</v>
      </c>
      <c r="BK114" s="283">
        <v>0.20880000000000001</v>
      </c>
      <c r="BL114" s="283">
        <v>0.52669999999999995</v>
      </c>
      <c r="BM114" s="283">
        <v>0.76319999999999999</v>
      </c>
      <c r="BN114" s="283">
        <v>0.49540000000000001</v>
      </c>
      <c r="BO114" s="283">
        <v>0.29239999999999999</v>
      </c>
      <c r="BQ114" s="283">
        <v>1.6968000000000001</v>
      </c>
      <c r="BR114" s="283">
        <v>1.1032</v>
      </c>
      <c r="BS114" s="283">
        <v>1.1064000000000001</v>
      </c>
      <c r="BT114" s="283">
        <v>1.5039</v>
      </c>
      <c r="BU114" s="283">
        <v>1.1307</v>
      </c>
      <c r="BV114" s="283">
        <v>1.1242000000000001</v>
      </c>
      <c r="BW114" s="283">
        <v>0.98350000000000004</v>
      </c>
      <c r="BX114" s="283">
        <v>0.68689999999999996</v>
      </c>
      <c r="BY114" s="283">
        <v>0.7601</v>
      </c>
      <c r="BZ114" s="283">
        <v>0.57969999999999999</v>
      </c>
      <c r="CA114" s="283">
        <v>0.62260000000000004</v>
      </c>
      <c r="CB114" s="283">
        <v>0.68700000000000006</v>
      </c>
      <c r="CC114" s="283">
        <v>0.47870000000000001</v>
      </c>
      <c r="CD114" s="283">
        <v>0.52490000000000003</v>
      </c>
      <c r="CE114" s="283">
        <v>0.64770000000000005</v>
      </c>
      <c r="CF114" s="283">
        <v>0.31830000000000003</v>
      </c>
      <c r="CG114" s="283">
        <v>0.4642</v>
      </c>
      <c r="CH114" s="283">
        <v>0.57620000000000005</v>
      </c>
      <c r="CI114" s="283">
        <v>1.0033000000000001</v>
      </c>
      <c r="CJ114" s="283">
        <v>1.0055000000000001</v>
      </c>
      <c r="CK114" s="283">
        <v>0.9829</v>
      </c>
      <c r="CL114" s="283">
        <v>0.97709999999999997</v>
      </c>
      <c r="CM114" s="283">
        <v>0.93969999999999998</v>
      </c>
      <c r="CN114" s="283">
        <v>1.0254000000000001</v>
      </c>
      <c r="CO114" s="283">
        <v>17.1631</v>
      </c>
      <c r="CP114" s="283">
        <v>15.8507</v>
      </c>
      <c r="CQ114" s="283">
        <v>14.485799999999999</v>
      </c>
      <c r="CR114" s="283">
        <v>17.106200000000001</v>
      </c>
      <c r="CS114" s="283">
        <v>15.764200000000001</v>
      </c>
      <c r="CT114" s="283">
        <v>14.737299999999999</v>
      </c>
      <c r="CU114" s="283">
        <v>16.133600000000001</v>
      </c>
      <c r="CV114" s="283">
        <v>14.976000000000001</v>
      </c>
      <c r="CW114" s="283">
        <v>15.4315</v>
      </c>
      <c r="CX114" s="283">
        <v>16.5123</v>
      </c>
      <c r="CY114" s="283">
        <v>15.936999999999999</v>
      </c>
      <c r="CZ114" s="283">
        <v>15.0495</v>
      </c>
      <c r="DA114" s="283">
        <v>0.99380000000000002</v>
      </c>
      <c r="DB114" s="283">
        <v>0.97140000000000004</v>
      </c>
      <c r="DC114" s="283">
        <v>0.96120000000000005</v>
      </c>
      <c r="DD114" s="283">
        <v>0.95989999999999998</v>
      </c>
      <c r="DE114" s="283">
        <v>0.94689999999999996</v>
      </c>
      <c r="DF114" s="283">
        <v>0.98470000000000002</v>
      </c>
      <c r="DG114" s="283">
        <v>16.771799999999999</v>
      </c>
      <c r="DH114" s="283">
        <v>14.979200000000001</v>
      </c>
      <c r="DI114" s="283">
        <v>13.9316</v>
      </c>
      <c r="DJ114" s="283">
        <v>16.875599999999999</v>
      </c>
      <c r="DK114" s="283">
        <v>15.4199</v>
      </c>
      <c r="DL114" s="283">
        <v>14.4946</v>
      </c>
      <c r="DM114" s="283">
        <v>15.332000000000001</v>
      </c>
      <c r="DN114" s="283">
        <v>14.1983</v>
      </c>
      <c r="DO114" s="283">
        <v>14.3971</v>
      </c>
      <c r="DP114" s="283">
        <v>15.972</v>
      </c>
      <c r="DQ114" s="283">
        <v>14.994199999999999</v>
      </c>
      <c r="DR114" s="283">
        <v>14.6205</v>
      </c>
      <c r="DS114" s="283">
        <v>0.96930000000000005</v>
      </c>
      <c r="DT114" s="283">
        <v>0.96209999999999996</v>
      </c>
      <c r="DU114" s="283">
        <v>0.9758</v>
      </c>
      <c r="DV114" s="283">
        <v>0.96530000000000005</v>
      </c>
      <c r="DW114" s="283">
        <v>0.96889999999999998</v>
      </c>
      <c r="DX114" s="283">
        <v>0.97989999999999999</v>
      </c>
      <c r="DY114" s="283">
        <v>15.446199999999999</v>
      </c>
      <c r="DZ114" s="283">
        <v>14.203900000000001</v>
      </c>
      <c r="EA114" s="283">
        <v>13.2781</v>
      </c>
      <c r="EB114" s="283">
        <v>15.935700000000001</v>
      </c>
      <c r="EC114" s="283">
        <v>14.763999999999999</v>
      </c>
      <c r="ED114" s="283">
        <v>13.6068</v>
      </c>
      <c r="EE114" s="283">
        <v>14.2386</v>
      </c>
      <c r="EF114" s="283">
        <v>13.5883</v>
      </c>
      <c r="EG114" s="283">
        <v>13.412599999999999</v>
      </c>
      <c r="EH114" s="283">
        <v>14.7507</v>
      </c>
      <c r="EI114" s="283">
        <v>14.023999999999999</v>
      </c>
      <c r="EJ114" s="283">
        <v>13.6881</v>
      </c>
      <c r="EL114" s="283">
        <v>1.8180000000000001</v>
      </c>
      <c r="EM114" s="283">
        <v>1.0609999999999999</v>
      </c>
      <c r="EN114" s="283">
        <v>1.1647000000000001</v>
      </c>
      <c r="EO114" s="283">
        <v>2.8898000000000001</v>
      </c>
      <c r="EP114" s="283">
        <v>1.1355999999999999</v>
      </c>
      <c r="EQ114" s="283">
        <v>1.1596</v>
      </c>
      <c r="ER114" s="283">
        <v>0.52439999999999998</v>
      </c>
      <c r="ES114" s="283">
        <v>0.33739999999999998</v>
      </c>
      <c r="ET114" s="283">
        <v>0.3836</v>
      </c>
      <c r="EU114" s="283">
        <v>0.28849999999999998</v>
      </c>
      <c r="EV114" s="283">
        <v>0.318</v>
      </c>
      <c r="EW114" s="283">
        <v>0.32929999999999998</v>
      </c>
      <c r="EX114" s="283">
        <v>0.28000000000000003</v>
      </c>
      <c r="EY114" s="283">
        <v>0.27529999999999999</v>
      </c>
      <c r="EZ114" s="283">
        <v>0.32029999999999997</v>
      </c>
      <c r="FA114" s="283">
        <v>9.69E-2</v>
      </c>
      <c r="FB114" s="283">
        <v>0.2424</v>
      </c>
      <c r="FC114" s="283">
        <v>0.2762</v>
      </c>
      <c r="FD114" s="283">
        <v>1.7978000000000001</v>
      </c>
      <c r="FE114" s="283">
        <v>1.0082</v>
      </c>
      <c r="FF114" s="283">
        <v>1.0392999999999999</v>
      </c>
      <c r="FG114" s="283">
        <v>1.2164999999999999</v>
      </c>
      <c r="FH114" s="283">
        <v>1.2302999999999999</v>
      </c>
      <c r="FI114" s="283">
        <v>0.99409999999999998</v>
      </c>
      <c r="FJ114" s="283">
        <v>0.50319999999999998</v>
      </c>
      <c r="FK114" s="283">
        <v>0.311</v>
      </c>
      <c r="FL114" s="283">
        <v>0.35949999999999999</v>
      </c>
      <c r="FM114" s="283">
        <v>0.27989999999999998</v>
      </c>
      <c r="FN114" s="283">
        <v>0.3085</v>
      </c>
      <c r="FO114" s="283">
        <v>0.34589999999999999</v>
      </c>
      <c r="FP114" s="283">
        <v>0.2742</v>
      </c>
      <c r="FQ114" s="283">
        <v>0.25950000000000001</v>
      </c>
      <c r="FR114" s="283">
        <v>0.2954</v>
      </c>
      <c r="FS114" s="283">
        <v>0.22539999999999999</v>
      </c>
      <c r="FT114" s="283">
        <v>0.2109</v>
      </c>
      <c r="FU114" s="283">
        <v>0.29709999999999998</v>
      </c>
      <c r="FV114" s="283">
        <v>1.516</v>
      </c>
      <c r="FW114" s="283">
        <v>1.2108000000000001</v>
      </c>
      <c r="FX114" s="283">
        <v>1.0961000000000001</v>
      </c>
      <c r="FY114" s="283">
        <v>0.99019999999999997</v>
      </c>
      <c r="FZ114" s="283">
        <v>1.0663</v>
      </c>
      <c r="GA114" s="283">
        <v>1.1786000000000001</v>
      </c>
      <c r="GB114" s="283">
        <v>0.45140000000000002</v>
      </c>
      <c r="GC114" s="283">
        <v>0.37119999999999997</v>
      </c>
      <c r="GD114" s="283">
        <v>0.39029999999999998</v>
      </c>
      <c r="GE114" s="283">
        <v>0.29780000000000001</v>
      </c>
      <c r="GF114" s="283">
        <v>0.30659999999999998</v>
      </c>
      <c r="GG114" s="283">
        <v>0.35610000000000003</v>
      </c>
      <c r="GH114" s="283">
        <v>0.17549999999999999</v>
      </c>
      <c r="GI114" s="283">
        <v>0.25159999999999999</v>
      </c>
      <c r="GJ114" s="283">
        <v>0.34639999999999999</v>
      </c>
      <c r="GK114" s="283">
        <v>0.17730000000000001</v>
      </c>
      <c r="GL114" s="283">
        <v>0.2359</v>
      </c>
      <c r="GM114" s="283">
        <v>0.29389999999999999</v>
      </c>
    </row>
    <row r="115" spans="1:195">
      <c r="A115" s="71">
        <v>45405</v>
      </c>
      <c r="B115" s="283">
        <v>13.0969</v>
      </c>
      <c r="C115" s="283">
        <v>12.8896</v>
      </c>
      <c r="D115" s="283">
        <v>12.9794</v>
      </c>
      <c r="E115" s="283">
        <v>12.8812</v>
      </c>
      <c r="F115" s="283">
        <v>13.049899999999999</v>
      </c>
      <c r="G115" s="283">
        <v>12.974399999999999</v>
      </c>
      <c r="H115" s="283">
        <v>12.9651</v>
      </c>
      <c r="I115" s="283">
        <v>10.879099999999999</v>
      </c>
      <c r="J115" s="283">
        <v>12.997</v>
      </c>
      <c r="K115" s="283">
        <v>13.015499999999999</v>
      </c>
      <c r="L115" s="283">
        <v>12.9878</v>
      </c>
      <c r="M115" s="283">
        <v>13.1624</v>
      </c>
      <c r="N115" s="283">
        <v>7.5556999999999999</v>
      </c>
      <c r="O115" s="283">
        <v>0.90459999999999996</v>
      </c>
      <c r="P115" s="283">
        <v>0.995</v>
      </c>
      <c r="Q115" s="283">
        <v>1.0484</v>
      </c>
      <c r="R115" s="283">
        <v>1.1596</v>
      </c>
      <c r="S115" s="283">
        <v>1.2583</v>
      </c>
      <c r="T115" s="283">
        <v>2.7433999999999998</v>
      </c>
      <c r="U115" s="283">
        <v>0.4405</v>
      </c>
      <c r="V115" s="283">
        <v>0.47520000000000001</v>
      </c>
      <c r="W115" s="283">
        <v>0.36309999999999998</v>
      </c>
      <c r="X115" s="283">
        <v>0.48699999999999999</v>
      </c>
      <c r="Y115" s="283">
        <v>0.47760000000000002</v>
      </c>
      <c r="Z115" s="283">
        <v>0.33069999999999999</v>
      </c>
      <c r="AA115" s="283">
        <v>0.27779999999999999</v>
      </c>
      <c r="AB115" s="283">
        <v>0.36880000000000002</v>
      </c>
      <c r="AC115" s="283">
        <v>0.3155</v>
      </c>
      <c r="AD115" s="283">
        <v>0.23960000000000001</v>
      </c>
      <c r="AE115" s="283">
        <v>0.29310000000000003</v>
      </c>
      <c r="AF115" s="283">
        <v>5.4192</v>
      </c>
      <c r="AG115" s="283">
        <v>0.99650000000000005</v>
      </c>
      <c r="AH115" s="283">
        <v>0.76729999999999998</v>
      </c>
      <c r="AI115" s="283">
        <v>0.3785</v>
      </c>
      <c r="AJ115" s="283">
        <v>0.85289999999999999</v>
      </c>
      <c r="AK115" s="283">
        <v>1.3243</v>
      </c>
      <c r="AL115" s="283">
        <v>2.4781</v>
      </c>
      <c r="AM115" s="283">
        <v>0.54100000000000004</v>
      </c>
      <c r="AN115" s="283">
        <v>0.4415</v>
      </c>
      <c r="AO115" s="283">
        <v>0.45729999999999998</v>
      </c>
      <c r="AP115" s="283">
        <v>0.54300000000000004</v>
      </c>
      <c r="AQ115" s="283">
        <v>0.57550000000000001</v>
      </c>
      <c r="AR115" s="283">
        <v>0.40300000000000002</v>
      </c>
      <c r="AS115" s="283">
        <v>0.32390000000000002</v>
      </c>
      <c r="AT115" s="283">
        <v>0.58819999999999995</v>
      </c>
      <c r="AU115" s="283">
        <v>1.0648</v>
      </c>
      <c r="AV115" s="283">
        <v>0.37969999999999998</v>
      </c>
      <c r="AW115" s="283">
        <v>0.44409999999999999</v>
      </c>
      <c r="AX115" s="283">
        <v>6.8803000000000001</v>
      </c>
      <c r="AY115" s="283">
        <v>1.9844999999999999</v>
      </c>
      <c r="AZ115" s="283">
        <v>0.98089999999999999</v>
      </c>
      <c r="BA115" s="283">
        <v>0.1817</v>
      </c>
      <c r="BB115" s="283">
        <v>0.41339999999999999</v>
      </c>
      <c r="BC115" s="283">
        <v>1.7511000000000001</v>
      </c>
      <c r="BD115" s="283">
        <v>2.3519999999999999</v>
      </c>
      <c r="BE115" s="283">
        <v>0.84750000000000003</v>
      </c>
      <c r="BF115" s="283">
        <v>0.46829999999999999</v>
      </c>
      <c r="BG115" s="283">
        <v>0.34189999999999998</v>
      </c>
      <c r="BH115" s="283">
        <v>0.42709999999999998</v>
      </c>
      <c r="BI115" s="283">
        <v>0.47739999999999999</v>
      </c>
      <c r="BJ115" s="283">
        <v>0.1341</v>
      </c>
      <c r="BK115" s="283">
        <v>0.20519999999999999</v>
      </c>
      <c r="BL115" s="283">
        <v>0.51190000000000002</v>
      </c>
      <c r="BM115" s="283">
        <v>0.73809999999999998</v>
      </c>
      <c r="BN115" s="283">
        <v>0.49630000000000002</v>
      </c>
      <c r="BO115" s="283">
        <v>0.29239999999999999</v>
      </c>
      <c r="BQ115" s="283">
        <v>1.7394000000000001</v>
      </c>
      <c r="BR115" s="283">
        <v>1.1123000000000001</v>
      </c>
      <c r="BS115" s="283">
        <v>1.1126</v>
      </c>
      <c r="BT115" s="283">
        <v>1.4222999999999999</v>
      </c>
      <c r="BU115" s="283">
        <v>1.1257999999999999</v>
      </c>
      <c r="BV115" s="283">
        <v>1.1288</v>
      </c>
      <c r="BW115" s="283">
        <v>0.95889999999999997</v>
      </c>
      <c r="BX115" s="283">
        <v>0.66549999999999998</v>
      </c>
      <c r="BY115" s="283">
        <v>0.72899999999999998</v>
      </c>
      <c r="BZ115" s="283">
        <v>0.55130000000000001</v>
      </c>
      <c r="CA115" s="283">
        <v>0.59830000000000005</v>
      </c>
      <c r="CB115" s="283">
        <v>0.6552</v>
      </c>
      <c r="CC115" s="283">
        <v>0.45689999999999997</v>
      </c>
      <c r="CD115" s="283">
        <v>0.50280000000000002</v>
      </c>
      <c r="CE115" s="283">
        <v>0.62549999999999994</v>
      </c>
      <c r="CF115" s="283">
        <v>0.32119999999999999</v>
      </c>
      <c r="CG115" s="283">
        <v>0.4466</v>
      </c>
      <c r="CH115" s="283">
        <v>0.55420000000000003</v>
      </c>
      <c r="CI115" s="283">
        <v>1.0448</v>
      </c>
      <c r="CJ115" s="283">
        <v>0.97360000000000002</v>
      </c>
      <c r="CK115" s="283">
        <v>0.94199999999999995</v>
      </c>
      <c r="CL115" s="283">
        <v>0.90629999999999999</v>
      </c>
      <c r="CM115" s="283">
        <v>0.91410000000000002</v>
      </c>
      <c r="CN115" s="283">
        <v>1.0545</v>
      </c>
      <c r="CO115" s="283">
        <v>17.543199999999999</v>
      </c>
      <c r="CP115" s="283">
        <v>15.473699999999999</v>
      </c>
      <c r="CQ115" s="283">
        <v>14.2437</v>
      </c>
      <c r="CR115" s="283">
        <v>16.791799999999999</v>
      </c>
      <c r="CS115" s="283">
        <v>15.893000000000001</v>
      </c>
      <c r="CT115" s="283">
        <v>15.1214</v>
      </c>
      <c r="CU115" s="283">
        <v>16.186399999999999</v>
      </c>
      <c r="CV115" s="283">
        <v>14.9322</v>
      </c>
      <c r="CW115" s="283">
        <v>15.861700000000001</v>
      </c>
      <c r="CX115" s="283">
        <v>17.860600000000002</v>
      </c>
      <c r="CY115" s="283">
        <v>16.335699999999999</v>
      </c>
      <c r="CZ115" s="283">
        <v>15.041600000000001</v>
      </c>
      <c r="DA115" s="283">
        <v>1.0178</v>
      </c>
      <c r="DB115" s="283">
        <v>0.9617</v>
      </c>
      <c r="DC115" s="283">
        <v>0.9466</v>
      </c>
      <c r="DD115" s="283">
        <v>0.94310000000000005</v>
      </c>
      <c r="DE115" s="283">
        <v>0.94389999999999996</v>
      </c>
      <c r="DF115" s="283">
        <v>0.99429999999999996</v>
      </c>
      <c r="DG115" s="283">
        <v>16.593399999999999</v>
      </c>
      <c r="DH115" s="283">
        <v>14.6572</v>
      </c>
      <c r="DI115" s="283">
        <v>13.705500000000001</v>
      </c>
      <c r="DJ115" s="283">
        <v>16.303000000000001</v>
      </c>
      <c r="DK115" s="283">
        <v>15.240500000000001</v>
      </c>
      <c r="DL115" s="283">
        <v>14.478199999999999</v>
      </c>
      <c r="DM115" s="283">
        <v>15.3186</v>
      </c>
      <c r="DN115" s="283">
        <v>14.1937</v>
      </c>
      <c r="DO115" s="283">
        <v>14.4841</v>
      </c>
      <c r="DP115" s="283">
        <v>16.242899999999999</v>
      </c>
      <c r="DQ115" s="283">
        <v>15.0381</v>
      </c>
      <c r="DR115" s="283">
        <v>14.5678</v>
      </c>
      <c r="DS115" s="283">
        <v>0.9859</v>
      </c>
      <c r="DT115" s="283">
        <v>0.96399999999999997</v>
      </c>
      <c r="DU115" s="283">
        <v>0.96009999999999995</v>
      </c>
      <c r="DV115" s="283">
        <v>0.95820000000000005</v>
      </c>
      <c r="DW115" s="283">
        <v>0.96950000000000003</v>
      </c>
      <c r="DX115" s="283">
        <v>0.98740000000000006</v>
      </c>
      <c r="DY115" s="283">
        <v>15.241400000000001</v>
      </c>
      <c r="DZ115" s="283">
        <v>13.990500000000001</v>
      </c>
      <c r="EA115" s="283">
        <v>13.0593</v>
      </c>
      <c r="EB115" s="283">
        <v>15.460100000000001</v>
      </c>
      <c r="EC115" s="283">
        <v>14.513199999999999</v>
      </c>
      <c r="ED115" s="283">
        <v>13.602600000000001</v>
      </c>
      <c r="EE115" s="283">
        <v>14.2463</v>
      </c>
      <c r="EF115" s="283">
        <v>13.612</v>
      </c>
      <c r="EG115" s="283">
        <v>13.5184</v>
      </c>
      <c r="EH115" s="283">
        <v>14.8672</v>
      </c>
      <c r="EI115" s="283">
        <v>14.0406</v>
      </c>
      <c r="EJ115" s="283">
        <v>13.690300000000001</v>
      </c>
      <c r="EL115" s="283">
        <v>1.8617999999999999</v>
      </c>
      <c r="EM115" s="283">
        <v>1.0495000000000001</v>
      </c>
      <c r="EN115" s="283">
        <v>1.1782999999999999</v>
      </c>
      <c r="EO115" s="283">
        <v>2.7101999999999999</v>
      </c>
      <c r="EP115" s="283">
        <v>1.1500999999999999</v>
      </c>
      <c r="EQ115" s="283">
        <v>1.1513</v>
      </c>
      <c r="ER115" s="283">
        <v>0.50729999999999997</v>
      </c>
      <c r="ES115" s="283">
        <v>0.32090000000000002</v>
      </c>
      <c r="ET115" s="283">
        <v>0.3669</v>
      </c>
      <c r="EU115" s="283">
        <v>0.27250000000000002</v>
      </c>
      <c r="EV115" s="283">
        <v>0.30580000000000002</v>
      </c>
      <c r="EW115" s="283">
        <v>0.31140000000000001</v>
      </c>
      <c r="EX115" s="283">
        <v>0.26619999999999999</v>
      </c>
      <c r="EY115" s="283">
        <v>0.26079999999999998</v>
      </c>
      <c r="EZ115" s="283">
        <v>0.30120000000000002</v>
      </c>
      <c r="FA115" s="283">
        <v>9.8199999999999996E-2</v>
      </c>
      <c r="FB115" s="283">
        <v>0.22670000000000001</v>
      </c>
      <c r="FC115" s="283">
        <v>0.2616</v>
      </c>
      <c r="FD115" s="283">
        <v>1.8616999999999999</v>
      </c>
      <c r="FE115" s="283">
        <v>1.0282</v>
      </c>
      <c r="FF115" s="283">
        <v>1.0282</v>
      </c>
      <c r="FG115" s="283">
        <v>1.1553</v>
      </c>
      <c r="FH115" s="283">
        <v>1.2351000000000001</v>
      </c>
      <c r="FI115" s="283">
        <v>1.0136000000000001</v>
      </c>
      <c r="FJ115" s="283">
        <v>0.49390000000000001</v>
      </c>
      <c r="FK115" s="283">
        <v>0.30120000000000002</v>
      </c>
      <c r="FL115" s="283">
        <v>0.3412</v>
      </c>
      <c r="FM115" s="283">
        <v>0.26529999999999998</v>
      </c>
      <c r="FN115" s="283">
        <v>0.29289999999999999</v>
      </c>
      <c r="FO115" s="283">
        <v>0.33189999999999997</v>
      </c>
      <c r="FP115" s="283">
        <v>0.26619999999999999</v>
      </c>
      <c r="FQ115" s="283">
        <v>0.251</v>
      </c>
      <c r="FR115" s="283">
        <v>0.2878</v>
      </c>
      <c r="FS115" s="283">
        <v>0.23039999999999999</v>
      </c>
      <c r="FT115" s="283">
        <v>0.20319999999999999</v>
      </c>
      <c r="FU115" s="283">
        <v>0.28389999999999999</v>
      </c>
      <c r="FV115" s="283">
        <v>1.5468999999999999</v>
      </c>
      <c r="FW115" s="283">
        <v>1.2323999999999999</v>
      </c>
      <c r="FX115" s="283">
        <v>1.1073999999999999</v>
      </c>
      <c r="FY115" s="283">
        <v>0.93789999999999996</v>
      </c>
      <c r="FZ115" s="283">
        <v>1.0387</v>
      </c>
      <c r="GA115" s="283">
        <v>1.1839999999999999</v>
      </c>
      <c r="GB115" s="283">
        <v>0.44190000000000002</v>
      </c>
      <c r="GC115" s="283">
        <v>0.36570000000000003</v>
      </c>
      <c r="GD115" s="283">
        <v>0.37769999999999998</v>
      </c>
      <c r="GE115" s="283">
        <v>0.28570000000000001</v>
      </c>
      <c r="GF115" s="283">
        <v>0.29670000000000002</v>
      </c>
      <c r="GG115" s="283">
        <v>0.34100000000000003</v>
      </c>
      <c r="GH115" s="283">
        <v>0.16550000000000001</v>
      </c>
      <c r="GI115" s="283">
        <v>0.24229999999999999</v>
      </c>
      <c r="GJ115" s="283">
        <v>0.34100000000000003</v>
      </c>
      <c r="GK115" s="283">
        <v>0.17649999999999999</v>
      </c>
      <c r="GL115" s="283">
        <v>0.23330000000000001</v>
      </c>
      <c r="GM115" s="283">
        <v>0.28799999999999998</v>
      </c>
    </row>
    <row r="116" spans="1:195">
      <c r="A116" s="71">
        <v>45406</v>
      </c>
      <c r="B116" s="283">
        <v>13.058299999999999</v>
      </c>
      <c r="C116" s="283">
        <v>12.8552</v>
      </c>
      <c r="D116" s="283">
        <v>12.9156</v>
      </c>
      <c r="E116" s="283">
        <v>12.8409</v>
      </c>
      <c r="F116" s="283">
        <v>13.0063</v>
      </c>
      <c r="G116" s="283">
        <v>12.958399999999999</v>
      </c>
      <c r="H116" s="283">
        <v>12.891299999999999</v>
      </c>
      <c r="I116" s="283">
        <v>10.859</v>
      </c>
      <c r="J116" s="283">
        <v>12.971</v>
      </c>
      <c r="K116" s="283">
        <v>12.999599999999999</v>
      </c>
      <c r="L116" s="283">
        <v>12.958399999999999</v>
      </c>
      <c r="M116" s="283">
        <v>13.125500000000001</v>
      </c>
      <c r="N116" s="283">
        <v>8.0215999999999994</v>
      </c>
      <c r="O116" s="283">
        <v>0.92120000000000002</v>
      </c>
      <c r="P116" s="283">
        <v>1.0447</v>
      </c>
      <c r="Q116" s="283">
        <v>0.98450000000000004</v>
      </c>
      <c r="R116" s="283">
        <v>1.1904999999999999</v>
      </c>
      <c r="S116" s="283">
        <v>1.2782</v>
      </c>
      <c r="T116" s="283">
        <v>2.7496</v>
      </c>
      <c r="U116" s="283">
        <v>0.42880000000000001</v>
      </c>
      <c r="V116" s="283">
        <v>0.46929999999999999</v>
      </c>
      <c r="W116" s="283">
        <v>0.34279999999999999</v>
      </c>
      <c r="X116" s="283">
        <v>0.46539999999999998</v>
      </c>
      <c r="Y116" s="283">
        <v>0.44929999999999998</v>
      </c>
      <c r="Z116" s="283">
        <v>0.32850000000000001</v>
      </c>
      <c r="AA116" s="283">
        <v>0.27739999999999998</v>
      </c>
      <c r="AB116" s="283">
        <v>0.35449999999999998</v>
      </c>
      <c r="AC116" s="283">
        <v>0.33360000000000001</v>
      </c>
      <c r="AD116" s="283">
        <v>0.23300000000000001</v>
      </c>
      <c r="AE116" s="283">
        <v>0.27729999999999999</v>
      </c>
      <c r="AF116" s="283">
        <v>5.6826999999999996</v>
      </c>
      <c r="AG116" s="283">
        <v>1.0133000000000001</v>
      </c>
      <c r="AH116" s="283">
        <v>0.75749999999999995</v>
      </c>
      <c r="AI116" s="283">
        <v>0.36570000000000003</v>
      </c>
      <c r="AJ116" s="283">
        <v>0.85819999999999996</v>
      </c>
      <c r="AK116" s="283">
        <v>1.3378000000000001</v>
      </c>
      <c r="AL116" s="283">
        <v>2.5118</v>
      </c>
      <c r="AM116" s="283">
        <v>0.53559999999999997</v>
      </c>
      <c r="AN116" s="283">
        <v>0.43469999999999998</v>
      </c>
      <c r="AO116" s="283">
        <v>0.442</v>
      </c>
      <c r="AP116" s="283">
        <v>0.52859999999999996</v>
      </c>
      <c r="AQ116" s="283">
        <v>0.57389999999999997</v>
      </c>
      <c r="AR116" s="283">
        <v>0.40629999999999999</v>
      </c>
      <c r="AS116" s="283">
        <v>0.32419999999999999</v>
      </c>
      <c r="AT116" s="283">
        <v>0.58740000000000003</v>
      </c>
      <c r="AU116" s="283">
        <v>1.1111</v>
      </c>
      <c r="AV116" s="283">
        <v>0.37780000000000002</v>
      </c>
      <c r="AW116" s="283">
        <v>0.43909999999999999</v>
      </c>
      <c r="AX116" s="283">
        <v>7.1338999999999997</v>
      </c>
      <c r="AY116" s="283">
        <v>2.0047999999999999</v>
      </c>
      <c r="AZ116" s="283">
        <v>0.96989999999999998</v>
      </c>
      <c r="BA116" s="283">
        <v>0.18029999999999999</v>
      </c>
      <c r="BB116" s="283">
        <v>0.40789999999999998</v>
      </c>
      <c r="BC116" s="283">
        <v>1.7277</v>
      </c>
      <c r="BD116" s="283">
        <v>2.351</v>
      </c>
      <c r="BE116" s="283">
        <v>0.83179999999999998</v>
      </c>
      <c r="BF116" s="283">
        <v>0.46400000000000002</v>
      </c>
      <c r="BG116" s="283">
        <v>0.3296</v>
      </c>
      <c r="BH116" s="283">
        <v>0.41489999999999999</v>
      </c>
      <c r="BI116" s="283">
        <v>0.47839999999999999</v>
      </c>
      <c r="BJ116" s="283">
        <v>0.13220000000000001</v>
      </c>
      <c r="BK116" s="283">
        <v>0.20480000000000001</v>
      </c>
      <c r="BL116" s="283">
        <v>0.50970000000000004</v>
      </c>
      <c r="BM116" s="283">
        <v>0.73360000000000003</v>
      </c>
      <c r="BN116" s="283">
        <v>0.502</v>
      </c>
      <c r="BO116" s="283">
        <v>0.29499999999999998</v>
      </c>
      <c r="BQ116" s="283">
        <v>1.7983</v>
      </c>
      <c r="BR116" s="283">
        <v>1.1231</v>
      </c>
      <c r="BS116" s="283">
        <v>1.1166</v>
      </c>
      <c r="BT116" s="283">
        <v>1.3544</v>
      </c>
      <c r="BU116" s="283">
        <v>1.1332</v>
      </c>
      <c r="BV116" s="283">
        <v>1.1387</v>
      </c>
      <c r="BW116" s="283">
        <v>0.9446</v>
      </c>
      <c r="BX116" s="283">
        <v>0.64590000000000003</v>
      </c>
      <c r="BY116" s="283">
        <v>0.70440000000000003</v>
      </c>
      <c r="BZ116" s="283">
        <v>0.52529999999999999</v>
      </c>
      <c r="CA116" s="283">
        <v>0.57509999999999994</v>
      </c>
      <c r="CB116" s="283">
        <v>0.63090000000000002</v>
      </c>
      <c r="CC116" s="283">
        <v>0.43859999999999999</v>
      </c>
      <c r="CD116" s="283">
        <v>0.48670000000000002</v>
      </c>
      <c r="CE116" s="283">
        <v>0.6038</v>
      </c>
      <c r="CF116" s="283">
        <v>0.32379999999999998</v>
      </c>
      <c r="CG116" s="283">
        <v>0.42949999999999999</v>
      </c>
      <c r="CH116" s="283">
        <v>0.53029999999999999</v>
      </c>
      <c r="CI116" s="283">
        <v>1.0765</v>
      </c>
      <c r="CJ116" s="283">
        <v>0.99619999999999997</v>
      </c>
      <c r="CK116" s="283">
        <v>0.97399999999999998</v>
      </c>
      <c r="CL116" s="283">
        <v>0.92669999999999997</v>
      </c>
      <c r="CM116" s="283">
        <v>0.92020000000000002</v>
      </c>
      <c r="CN116" s="283">
        <v>1.0533999999999999</v>
      </c>
      <c r="CO116" s="283">
        <v>18.274999999999999</v>
      </c>
      <c r="CP116" s="283">
        <v>16.087199999999999</v>
      </c>
      <c r="CQ116" s="283">
        <v>14.7742</v>
      </c>
      <c r="CR116" s="283">
        <v>16.9758</v>
      </c>
      <c r="CS116" s="283">
        <v>16.148599999999998</v>
      </c>
      <c r="CT116" s="283">
        <v>15.168799999999999</v>
      </c>
      <c r="CU116" s="283">
        <v>16.8965</v>
      </c>
      <c r="CV116" s="283">
        <v>15.7646</v>
      </c>
      <c r="CW116" s="283">
        <v>16.5974</v>
      </c>
      <c r="CX116" s="283">
        <v>18.232399999999998</v>
      </c>
      <c r="CY116" s="283">
        <v>17.132000000000001</v>
      </c>
      <c r="CZ116" s="283">
        <v>15.7559</v>
      </c>
      <c r="DA116" s="283">
        <v>1.0410999999999999</v>
      </c>
      <c r="DB116" s="283">
        <v>0.96109999999999995</v>
      </c>
      <c r="DC116" s="283">
        <v>0.93959999999999999</v>
      </c>
      <c r="DD116" s="283">
        <v>0.93100000000000005</v>
      </c>
      <c r="DE116" s="283">
        <v>0.93520000000000003</v>
      </c>
      <c r="DF116" s="283">
        <v>0.99870000000000003</v>
      </c>
      <c r="DG116" s="283">
        <v>17.423500000000001</v>
      </c>
      <c r="DH116" s="283">
        <v>15.0929</v>
      </c>
      <c r="DI116" s="283">
        <v>14.142200000000001</v>
      </c>
      <c r="DJ116" s="283">
        <v>16.735399999999998</v>
      </c>
      <c r="DK116" s="283">
        <v>15.704000000000001</v>
      </c>
      <c r="DL116" s="283">
        <v>15.051500000000001</v>
      </c>
      <c r="DM116" s="283">
        <v>16.0017</v>
      </c>
      <c r="DN116" s="283">
        <v>14.8269</v>
      </c>
      <c r="DO116" s="283">
        <v>15.2874</v>
      </c>
      <c r="DP116" s="283">
        <v>17.1875</v>
      </c>
      <c r="DQ116" s="283">
        <v>15.854699999999999</v>
      </c>
      <c r="DR116" s="283">
        <v>15.307399999999999</v>
      </c>
      <c r="DS116" s="283">
        <v>1.002</v>
      </c>
      <c r="DT116" s="283">
        <v>0.96250000000000002</v>
      </c>
      <c r="DU116" s="283">
        <v>0.94669999999999999</v>
      </c>
      <c r="DV116" s="283">
        <v>0.94550000000000001</v>
      </c>
      <c r="DW116" s="283">
        <v>0.96309999999999996</v>
      </c>
      <c r="DX116" s="283">
        <v>0.98750000000000004</v>
      </c>
      <c r="DY116" s="283">
        <v>15.734299999999999</v>
      </c>
      <c r="DZ116" s="283">
        <v>14.2247</v>
      </c>
      <c r="EA116" s="283">
        <v>13.2593</v>
      </c>
      <c r="EB116" s="283">
        <v>15.703099999999999</v>
      </c>
      <c r="EC116" s="283">
        <v>14.7789</v>
      </c>
      <c r="ED116" s="283">
        <v>14.0059</v>
      </c>
      <c r="EE116" s="283">
        <v>14.725300000000001</v>
      </c>
      <c r="EF116" s="283">
        <v>14.079599999999999</v>
      </c>
      <c r="EG116" s="283">
        <v>14.0223</v>
      </c>
      <c r="EH116" s="283">
        <v>15.5749</v>
      </c>
      <c r="EI116" s="283">
        <v>14.6196</v>
      </c>
      <c r="EJ116" s="283">
        <v>14.199199999999999</v>
      </c>
      <c r="EL116" s="283">
        <v>1.9325000000000001</v>
      </c>
      <c r="EM116" s="283">
        <v>1.0506</v>
      </c>
      <c r="EN116" s="283">
        <v>1.1922999999999999</v>
      </c>
      <c r="EO116" s="283">
        <v>2.5895000000000001</v>
      </c>
      <c r="EP116" s="283">
        <v>1.1798999999999999</v>
      </c>
      <c r="EQ116" s="283">
        <v>1.1546000000000001</v>
      </c>
      <c r="ER116" s="283">
        <v>0.49419999999999997</v>
      </c>
      <c r="ES116" s="283">
        <v>0.30640000000000001</v>
      </c>
      <c r="ET116" s="283">
        <v>0.35289999999999999</v>
      </c>
      <c r="EU116" s="283">
        <v>0.25569999999999998</v>
      </c>
      <c r="EV116" s="283">
        <v>0.29160000000000003</v>
      </c>
      <c r="EW116" s="283">
        <v>0.29599999999999999</v>
      </c>
      <c r="EX116" s="283">
        <v>0.25280000000000002</v>
      </c>
      <c r="EY116" s="283">
        <v>0.249</v>
      </c>
      <c r="EZ116" s="283">
        <v>0.27929999999999999</v>
      </c>
      <c r="FA116" s="283">
        <v>9.7600000000000006E-2</v>
      </c>
      <c r="FB116" s="283">
        <v>0.21110000000000001</v>
      </c>
      <c r="FC116" s="283">
        <v>0.2419</v>
      </c>
      <c r="FD116" s="283">
        <v>1.9466000000000001</v>
      </c>
      <c r="FE116" s="283">
        <v>1.0462</v>
      </c>
      <c r="FF116" s="283">
        <v>1.0178</v>
      </c>
      <c r="FG116" s="283">
        <v>1.0902000000000001</v>
      </c>
      <c r="FH116" s="283">
        <v>1.2504999999999999</v>
      </c>
      <c r="FI116" s="283">
        <v>1.0399</v>
      </c>
      <c r="FJ116" s="283">
        <v>0.48920000000000002</v>
      </c>
      <c r="FK116" s="283">
        <v>0.29170000000000001</v>
      </c>
      <c r="FL116" s="283">
        <v>0.3271</v>
      </c>
      <c r="FM116" s="283">
        <v>0.25130000000000002</v>
      </c>
      <c r="FN116" s="283">
        <v>0.27879999999999999</v>
      </c>
      <c r="FO116" s="283">
        <v>0.32140000000000002</v>
      </c>
      <c r="FP116" s="283">
        <v>0.2596</v>
      </c>
      <c r="FQ116" s="283">
        <v>0.2452</v>
      </c>
      <c r="FR116" s="283">
        <v>0.28220000000000001</v>
      </c>
      <c r="FS116" s="283">
        <v>0.2382</v>
      </c>
      <c r="FT116" s="283">
        <v>0.19600000000000001</v>
      </c>
      <c r="FU116" s="283">
        <v>0.27139999999999997</v>
      </c>
      <c r="FV116" s="283">
        <v>1.5848</v>
      </c>
      <c r="FW116" s="283">
        <v>1.2456</v>
      </c>
      <c r="FX116" s="283">
        <v>1.1129</v>
      </c>
      <c r="FY116" s="283">
        <v>0.90600000000000003</v>
      </c>
      <c r="FZ116" s="283">
        <v>1.0241</v>
      </c>
      <c r="GA116" s="283">
        <v>1.1881999999999999</v>
      </c>
      <c r="GB116" s="283">
        <v>0.43919999999999998</v>
      </c>
      <c r="GC116" s="283">
        <v>0.3604</v>
      </c>
      <c r="GD116" s="283">
        <v>0.36830000000000002</v>
      </c>
      <c r="GE116" s="283">
        <v>0.27710000000000001</v>
      </c>
      <c r="GF116" s="283">
        <v>0.2893</v>
      </c>
      <c r="GG116" s="283">
        <v>0.33090000000000003</v>
      </c>
      <c r="GH116" s="283">
        <v>0.15890000000000001</v>
      </c>
      <c r="GI116" s="283">
        <v>0.2364</v>
      </c>
      <c r="GJ116" s="283">
        <v>0.33760000000000001</v>
      </c>
      <c r="GK116" s="283">
        <v>0.1754</v>
      </c>
      <c r="GL116" s="283">
        <v>0.23089999999999999</v>
      </c>
      <c r="GM116" s="283">
        <v>0.28410000000000002</v>
      </c>
    </row>
    <row r="117" spans="1:195">
      <c r="A117" s="71">
        <v>45407</v>
      </c>
      <c r="B117" s="283">
        <v>13.081</v>
      </c>
      <c r="C117" s="283">
        <v>12.874499999999999</v>
      </c>
      <c r="D117" s="283">
        <v>12.94</v>
      </c>
      <c r="E117" s="283">
        <v>12.8736</v>
      </c>
      <c r="F117" s="283">
        <v>13.026400000000001</v>
      </c>
      <c r="G117" s="283">
        <v>12.9794</v>
      </c>
      <c r="H117" s="283">
        <v>12.949199999999999</v>
      </c>
      <c r="I117" s="283">
        <v>10.861499999999999</v>
      </c>
      <c r="J117" s="283">
        <v>12.9878</v>
      </c>
      <c r="K117" s="283">
        <v>13.0197</v>
      </c>
      <c r="L117" s="283">
        <v>12.982799999999999</v>
      </c>
      <c r="M117" s="283">
        <v>13.141400000000001</v>
      </c>
      <c r="N117" s="283">
        <v>8.3879000000000001</v>
      </c>
      <c r="O117" s="283">
        <v>0.94679999999999997</v>
      </c>
      <c r="P117" s="283">
        <v>1.0689</v>
      </c>
      <c r="Q117" s="283">
        <v>0.93</v>
      </c>
      <c r="R117" s="283">
        <v>1.2052</v>
      </c>
      <c r="S117" s="283">
        <v>1.2895000000000001</v>
      </c>
      <c r="T117" s="283">
        <v>2.7349999999999999</v>
      </c>
      <c r="U117" s="283">
        <v>0.41889999999999999</v>
      </c>
      <c r="V117" s="283">
        <v>0.45850000000000002</v>
      </c>
      <c r="W117" s="283">
        <v>0.3261</v>
      </c>
      <c r="X117" s="283">
        <v>0.4425</v>
      </c>
      <c r="Y117" s="283">
        <v>0.4289</v>
      </c>
      <c r="Z117" s="283">
        <v>0.32579999999999998</v>
      </c>
      <c r="AA117" s="283">
        <v>0.27210000000000001</v>
      </c>
      <c r="AB117" s="283">
        <v>0.3412</v>
      </c>
      <c r="AC117" s="283">
        <v>0.3503</v>
      </c>
      <c r="AD117" s="283">
        <v>0.2258</v>
      </c>
      <c r="AE117" s="283">
        <v>0.2646</v>
      </c>
      <c r="AF117" s="283">
        <v>5.8737000000000004</v>
      </c>
      <c r="AG117" s="283">
        <v>1.0463</v>
      </c>
      <c r="AH117" s="283">
        <v>0.75029999999999997</v>
      </c>
      <c r="AI117" s="283">
        <v>0.35859999999999997</v>
      </c>
      <c r="AJ117" s="283">
        <v>0.86529999999999996</v>
      </c>
      <c r="AK117" s="283">
        <v>1.36</v>
      </c>
      <c r="AL117" s="283">
        <v>2.5019</v>
      </c>
      <c r="AM117" s="283">
        <v>0.52910000000000001</v>
      </c>
      <c r="AN117" s="283">
        <v>0.42409999999999998</v>
      </c>
      <c r="AO117" s="283">
        <v>0.42599999999999999</v>
      </c>
      <c r="AP117" s="283">
        <v>0.50570000000000004</v>
      </c>
      <c r="AQ117" s="283">
        <v>0.56520000000000004</v>
      </c>
      <c r="AR117" s="283">
        <v>0.40670000000000001</v>
      </c>
      <c r="AS117" s="283">
        <v>0.32190000000000002</v>
      </c>
      <c r="AT117" s="283">
        <v>0.58140000000000003</v>
      </c>
      <c r="AU117" s="283">
        <v>1.1341000000000001</v>
      </c>
      <c r="AV117" s="283">
        <v>0.372</v>
      </c>
      <c r="AW117" s="283">
        <v>0.42749999999999999</v>
      </c>
      <c r="AX117" s="283">
        <v>7.3971</v>
      </c>
      <c r="AY117" s="283">
        <v>2.0257999999999998</v>
      </c>
      <c r="AZ117" s="283">
        <v>0.96730000000000005</v>
      </c>
      <c r="BA117" s="283">
        <v>0.17899999999999999</v>
      </c>
      <c r="BB117" s="283">
        <v>0.4047</v>
      </c>
      <c r="BC117" s="283">
        <v>1.7170000000000001</v>
      </c>
      <c r="BD117" s="283">
        <v>2.3309000000000002</v>
      </c>
      <c r="BE117" s="283">
        <v>0.81920000000000004</v>
      </c>
      <c r="BF117" s="283">
        <v>0.45960000000000001</v>
      </c>
      <c r="BG117" s="283">
        <v>0.31509999999999999</v>
      </c>
      <c r="BH117" s="283">
        <v>0.40439999999999998</v>
      </c>
      <c r="BI117" s="283">
        <v>0.47510000000000002</v>
      </c>
      <c r="BJ117" s="283">
        <v>0.13</v>
      </c>
      <c r="BK117" s="283">
        <v>0.20380000000000001</v>
      </c>
      <c r="BL117" s="283">
        <v>0.50739999999999996</v>
      </c>
      <c r="BM117" s="283">
        <v>0.72629999999999995</v>
      </c>
      <c r="BN117" s="283">
        <v>0.50360000000000005</v>
      </c>
      <c r="BO117" s="283">
        <v>0.29549999999999998</v>
      </c>
      <c r="BQ117" s="283">
        <v>1.86</v>
      </c>
      <c r="BR117" s="283">
        <v>1.1379999999999999</v>
      </c>
      <c r="BS117" s="283">
        <v>1.1229</v>
      </c>
      <c r="BT117" s="283">
        <v>1.3003</v>
      </c>
      <c r="BU117" s="283">
        <v>1.1408</v>
      </c>
      <c r="BV117" s="283">
        <v>1.1526000000000001</v>
      </c>
      <c r="BW117" s="283">
        <v>0.93159999999999998</v>
      </c>
      <c r="BX117" s="283">
        <v>0.63049999999999995</v>
      </c>
      <c r="BY117" s="283">
        <v>0.68300000000000005</v>
      </c>
      <c r="BZ117" s="283">
        <v>0.50090000000000001</v>
      </c>
      <c r="CA117" s="283">
        <v>0.55410000000000004</v>
      </c>
      <c r="CB117" s="283">
        <v>0.60819999999999996</v>
      </c>
      <c r="CC117" s="283">
        <v>0.42330000000000001</v>
      </c>
      <c r="CD117" s="283">
        <v>0.4733</v>
      </c>
      <c r="CE117" s="283">
        <v>0.58430000000000004</v>
      </c>
      <c r="CF117" s="283">
        <v>0.3256</v>
      </c>
      <c r="CG117" s="283">
        <v>0.4148</v>
      </c>
      <c r="CH117" s="283">
        <v>0.50690000000000002</v>
      </c>
      <c r="CI117" s="283">
        <v>1.0859000000000001</v>
      </c>
      <c r="CJ117" s="283">
        <v>1.002</v>
      </c>
      <c r="CK117" s="283">
        <v>0.94910000000000005</v>
      </c>
      <c r="CL117" s="283">
        <v>0.91990000000000005</v>
      </c>
      <c r="CM117" s="283">
        <v>0.91100000000000003</v>
      </c>
      <c r="CN117" s="283">
        <v>1.0736000000000001</v>
      </c>
      <c r="CO117" s="283">
        <v>19.0044</v>
      </c>
      <c r="CP117" s="283">
        <v>16.4832</v>
      </c>
      <c r="CQ117" s="283">
        <v>14.911199999999999</v>
      </c>
      <c r="CR117" s="283">
        <v>17.500299999999999</v>
      </c>
      <c r="CS117" s="283">
        <v>16.4496</v>
      </c>
      <c r="CT117" s="283">
        <v>15.711</v>
      </c>
      <c r="CU117" s="283">
        <v>17.522600000000001</v>
      </c>
      <c r="CV117" s="283">
        <v>16.081600000000002</v>
      </c>
      <c r="CW117" s="283">
        <v>17.4025</v>
      </c>
      <c r="CX117" s="283">
        <v>19.048300000000001</v>
      </c>
      <c r="CY117" s="283">
        <v>17.6524</v>
      </c>
      <c r="CZ117" s="283">
        <v>16.2088</v>
      </c>
      <c r="DA117" s="283">
        <v>1.0519000000000001</v>
      </c>
      <c r="DB117" s="283">
        <v>0.96809999999999996</v>
      </c>
      <c r="DC117" s="283">
        <v>0.93189999999999995</v>
      </c>
      <c r="DD117" s="283">
        <v>0.93130000000000002</v>
      </c>
      <c r="DE117" s="283">
        <v>0.93359999999999999</v>
      </c>
      <c r="DF117" s="283">
        <v>1.0011000000000001</v>
      </c>
      <c r="DG117" s="283">
        <v>17.7227</v>
      </c>
      <c r="DH117" s="283">
        <v>15.221399999999999</v>
      </c>
      <c r="DI117" s="283">
        <v>14.173400000000001</v>
      </c>
      <c r="DJ117" s="283">
        <v>16.848199999999999</v>
      </c>
      <c r="DK117" s="283">
        <v>15.7227</v>
      </c>
      <c r="DL117" s="283">
        <v>15.208500000000001</v>
      </c>
      <c r="DM117" s="283">
        <v>16.3339</v>
      </c>
      <c r="DN117" s="283">
        <v>15.050599999999999</v>
      </c>
      <c r="DO117" s="283">
        <v>15.635</v>
      </c>
      <c r="DP117" s="283">
        <v>17.538900000000002</v>
      </c>
      <c r="DQ117" s="283">
        <v>16.120999999999999</v>
      </c>
      <c r="DR117" s="283">
        <v>15.6174</v>
      </c>
      <c r="DS117" s="283">
        <v>1.0132000000000001</v>
      </c>
      <c r="DT117" s="283">
        <v>0.96799999999999997</v>
      </c>
      <c r="DU117" s="283">
        <v>0.94469999999999998</v>
      </c>
      <c r="DV117" s="283">
        <v>0.9425</v>
      </c>
      <c r="DW117" s="283">
        <v>0.96179999999999999</v>
      </c>
      <c r="DX117" s="283">
        <v>0.98980000000000001</v>
      </c>
      <c r="DY117" s="283">
        <v>15.907</v>
      </c>
      <c r="DZ117" s="283">
        <v>14.322900000000001</v>
      </c>
      <c r="EA117" s="283">
        <v>13.3322</v>
      </c>
      <c r="EB117" s="283">
        <v>15.6998</v>
      </c>
      <c r="EC117" s="283">
        <v>14.796200000000001</v>
      </c>
      <c r="ED117" s="283">
        <v>14.1126</v>
      </c>
      <c r="EE117" s="283">
        <v>14.9476</v>
      </c>
      <c r="EF117" s="283">
        <v>14.2963</v>
      </c>
      <c r="EG117" s="283">
        <v>14.297599999999999</v>
      </c>
      <c r="EH117" s="283">
        <v>15.86</v>
      </c>
      <c r="EI117" s="283">
        <v>14.863899999999999</v>
      </c>
      <c r="EJ117" s="283">
        <v>14.445399999999999</v>
      </c>
      <c r="EL117" s="283">
        <v>2.024</v>
      </c>
      <c r="EM117" s="283">
        <v>1.0625</v>
      </c>
      <c r="EN117" s="283">
        <v>1.2124999999999999</v>
      </c>
      <c r="EO117" s="283">
        <v>2.4883999999999999</v>
      </c>
      <c r="EP117" s="283">
        <v>1.2073</v>
      </c>
      <c r="EQ117" s="283">
        <v>1.1534</v>
      </c>
      <c r="ER117" s="283">
        <v>0.48430000000000001</v>
      </c>
      <c r="ES117" s="283">
        <v>0.29449999999999998</v>
      </c>
      <c r="ET117" s="283">
        <v>0.34060000000000001</v>
      </c>
      <c r="EU117" s="283">
        <v>0.23930000000000001</v>
      </c>
      <c r="EV117" s="283">
        <v>0.2772</v>
      </c>
      <c r="EW117" s="283">
        <v>0.28089999999999998</v>
      </c>
      <c r="EX117" s="283">
        <v>0.2419</v>
      </c>
      <c r="EY117" s="283">
        <v>0.2387</v>
      </c>
      <c r="EZ117" s="283">
        <v>0.25919999999999999</v>
      </c>
      <c r="FA117" s="283">
        <v>9.7199999999999995E-2</v>
      </c>
      <c r="FB117" s="283">
        <v>0.19769999999999999</v>
      </c>
      <c r="FC117" s="283">
        <v>0.22470000000000001</v>
      </c>
      <c r="FD117" s="283">
        <v>2.0226999999999999</v>
      </c>
      <c r="FE117" s="283">
        <v>1.0607</v>
      </c>
      <c r="FF117" s="283">
        <v>1.0093000000000001</v>
      </c>
      <c r="FG117" s="283">
        <v>1.0459000000000001</v>
      </c>
      <c r="FH117" s="283">
        <v>1.2585</v>
      </c>
      <c r="FI117" s="283">
        <v>1.0789</v>
      </c>
      <c r="FJ117" s="283">
        <v>0.4829</v>
      </c>
      <c r="FK117" s="283">
        <v>0.28370000000000001</v>
      </c>
      <c r="FL117" s="283">
        <v>0.315</v>
      </c>
      <c r="FM117" s="283">
        <v>0.2387</v>
      </c>
      <c r="FN117" s="283">
        <v>0.26750000000000002</v>
      </c>
      <c r="FO117" s="283">
        <v>0.31209999999999999</v>
      </c>
      <c r="FP117" s="283">
        <v>0.25409999999999999</v>
      </c>
      <c r="FQ117" s="283">
        <v>0.2404</v>
      </c>
      <c r="FR117" s="283">
        <v>0.27629999999999999</v>
      </c>
      <c r="FS117" s="283">
        <v>0.24299999999999999</v>
      </c>
      <c r="FT117" s="283">
        <v>0.191</v>
      </c>
      <c r="FU117" s="283">
        <v>0.25609999999999999</v>
      </c>
      <c r="FV117" s="283">
        <v>1.6183000000000001</v>
      </c>
      <c r="FW117" s="283">
        <v>1.2604</v>
      </c>
      <c r="FX117" s="283">
        <v>1.1182000000000001</v>
      </c>
      <c r="FY117" s="283">
        <v>0.87549999999999994</v>
      </c>
      <c r="FZ117" s="283">
        <v>1.0175000000000001</v>
      </c>
      <c r="GA117" s="283">
        <v>1.1969000000000001</v>
      </c>
      <c r="GB117" s="283">
        <v>0.436</v>
      </c>
      <c r="GC117" s="283">
        <v>0.35709999999999997</v>
      </c>
      <c r="GD117" s="283">
        <v>0.36</v>
      </c>
      <c r="GE117" s="283">
        <v>0.26939999999999997</v>
      </c>
      <c r="GF117" s="283">
        <v>0.2833</v>
      </c>
      <c r="GG117" s="283">
        <v>0.32200000000000001</v>
      </c>
      <c r="GH117" s="283">
        <v>0.15310000000000001</v>
      </c>
      <c r="GI117" s="283">
        <v>0.2321</v>
      </c>
      <c r="GJ117" s="283">
        <v>0.33560000000000001</v>
      </c>
      <c r="GK117" s="283">
        <v>0.1749</v>
      </c>
      <c r="GL117" s="283">
        <v>0.2281</v>
      </c>
      <c r="GM117" s="283">
        <v>0.28039999999999998</v>
      </c>
    </row>
    <row r="118" spans="1:195">
      <c r="A118" s="71">
        <v>45408</v>
      </c>
      <c r="B118" s="283">
        <v>13.1104</v>
      </c>
      <c r="C118" s="283">
        <v>12.877800000000001</v>
      </c>
      <c r="D118" s="283">
        <v>13.0566</v>
      </c>
      <c r="E118" s="283">
        <v>12.884600000000001</v>
      </c>
      <c r="F118" s="283">
        <v>13.116199999999999</v>
      </c>
      <c r="G118" s="283">
        <v>13.090999999999999</v>
      </c>
      <c r="H118" s="283">
        <v>12.9559</v>
      </c>
      <c r="I118" s="283">
        <v>10.8414</v>
      </c>
      <c r="J118" s="283">
        <v>13.0197</v>
      </c>
      <c r="K118" s="283">
        <v>13.098599999999999</v>
      </c>
      <c r="L118" s="283">
        <v>13.017200000000001</v>
      </c>
      <c r="M118" s="283">
        <v>13.17</v>
      </c>
      <c r="N118" s="283">
        <v>8.6492000000000004</v>
      </c>
      <c r="O118" s="283">
        <v>0.98340000000000005</v>
      </c>
      <c r="P118" s="283">
        <v>1.1423000000000001</v>
      </c>
      <c r="Q118" s="283">
        <v>0.91220000000000001</v>
      </c>
      <c r="R118" s="283">
        <v>1.2250000000000001</v>
      </c>
      <c r="S118" s="283">
        <v>1.2642</v>
      </c>
      <c r="T118" s="283">
        <v>2.5093000000000001</v>
      </c>
      <c r="U118" s="283">
        <v>0.39250000000000002</v>
      </c>
      <c r="V118" s="283">
        <v>0.43259999999999998</v>
      </c>
      <c r="W118" s="283">
        <v>0.29010000000000002</v>
      </c>
      <c r="X118" s="283">
        <v>0.39910000000000001</v>
      </c>
      <c r="Y118" s="283">
        <v>0.37880000000000003</v>
      </c>
      <c r="Z118" s="283">
        <v>0.2999</v>
      </c>
      <c r="AA118" s="283">
        <v>0.25309999999999999</v>
      </c>
      <c r="AB118" s="283">
        <v>0.30299999999999999</v>
      </c>
      <c r="AC118" s="283">
        <v>0.32879999999999998</v>
      </c>
      <c r="AD118" s="283">
        <v>0.20660000000000001</v>
      </c>
      <c r="AE118" s="283">
        <v>0.2397</v>
      </c>
      <c r="AF118" s="283">
        <v>5.9964000000000004</v>
      </c>
      <c r="AG118" s="283">
        <v>1.0892999999999999</v>
      </c>
      <c r="AH118" s="283">
        <v>0.76249999999999996</v>
      </c>
      <c r="AI118" s="283">
        <v>0.3543</v>
      </c>
      <c r="AJ118" s="283">
        <v>0.87129999999999996</v>
      </c>
      <c r="AK118" s="283">
        <v>1.3802000000000001</v>
      </c>
      <c r="AL118" s="283">
        <v>2.3822000000000001</v>
      </c>
      <c r="AM118" s="283">
        <v>0.51500000000000001</v>
      </c>
      <c r="AN118" s="283">
        <v>0.41120000000000001</v>
      </c>
      <c r="AO118" s="283">
        <v>0.39729999999999999</v>
      </c>
      <c r="AP118" s="283">
        <v>0.4728</v>
      </c>
      <c r="AQ118" s="283">
        <v>0.53920000000000001</v>
      </c>
      <c r="AR118" s="283">
        <v>0.3911</v>
      </c>
      <c r="AS118" s="283">
        <v>0.311</v>
      </c>
      <c r="AT118" s="283">
        <v>0.55979999999999996</v>
      </c>
      <c r="AU118" s="283">
        <v>1.1037999999999999</v>
      </c>
      <c r="AV118" s="283">
        <v>0.3569</v>
      </c>
      <c r="AW118" s="283">
        <v>0.40560000000000002</v>
      </c>
      <c r="AX118" s="283">
        <v>7.6955999999999998</v>
      </c>
      <c r="AY118" s="283">
        <v>2.0516999999999999</v>
      </c>
      <c r="AZ118" s="283">
        <v>0.97050000000000003</v>
      </c>
      <c r="BA118" s="283">
        <v>0.1782</v>
      </c>
      <c r="BB118" s="283">
        <v>0.40289999999999998</v>
      </c>
      <c r="BC118" s="283">
        <v>1.7183999999999999</v>
      </c>
      <c r="BD118" s="283">
        <v>2.2776999999999998</v>
      </c>
      <c r="BE118" s="283">
        <v>0.80640000000000001</v>
      </c>
      <c r="BF118" s="283">
        <v>0.45569999999999999</v>
      </c>
      <c r="BG118" s="283">
        <v>0.29599999999999999</v>
      </c>
      <c r="BH118" s="283">
        <v>0.39300000000000002</v>
      </c>
      <c r="BI118" s="283">
        <v>0.46949999999999997</v>
      </c>
      <c r="BJ118" s="283">
        <v>0.12659999999999999</v>
      </c>
      <c r="BK118" s="283">
        <v>0.20130000000000001</v>
      </c>
      <c r="BL118" s="283">
        <v>0.50239999999999996</v>
      </c>
      <c r="BM118" s="283">
        <v>0.7107</v>
      </c>
      <c r="BN118" s="283">
        <v>0.49959999999999999</v>
      </c>
      <c r="BO118" s="283">
        <v>0.2923</v>
      </c>
      <c r="BQ118" s="283">
        <v>1.8573999999999999</v>
      </c>
      <c r="BR118" s="283">
        <v>1.1531</v>
      </c>
      <c r="BS118" s="283">
        <v>1.1277999999999999</v>
      </c>
      <c r="BT118" s="283">
        <v>1.2786999999999999</v>
      </c>
      <c r="BU118" s="283">
        <v>1.1446000000000001</v>
      </c>
      <c r="BV118" s="283">
        <v>1.1531</v>
      </c>
      <c r="BW118" s="283">
        <v>0.89410000000000001</v>
      </c>
      <c r="BX118" s="283">
        <v>0.61729999999999996</v>
      </c>
      <c r="BY118" s="283">
        <v>0.6653</v>
      </c>
      <c r="BZ118" s="283">
        <v>0.48139999999999999</v>
      </c>
      <c r="CA118" s="283">
        <v>0.5353</v>
      </c>
      <c r="CB118" s="283">
        <v>0.58989999999999998</v>
      </c>
      <c r="CC118" s="283">
        <v>0.41039999999999999</v>
      </c>
      <c r="CD118" s="283">
        <v>0.46110000000000001</v>
      </c>
      <c r="CE118" s="283">
        <v>0.56520000000000004</v>
      </c>
      <c r="CF118" s="283">
        <v>0.32100000000000001</v>
      </c>
      <c r="CG118" s="283">
        <v>0.40279999999999999</v>
      </c>
      <c r="CH118" s="283">
        <v>0.49020000000000002</v>
      </c>
      <c r="CI118" s="283">
        <v>1.0763</v>
      </c>
      <c r="CJ118" s="283">
        <v>1.0274000000000001</v>
      </c>
      <c r="CK118" s="283">
        <v>1.0066999999999999</v>
      </c>
      <c r="CL118" s="283">
        <v>0.96240000000000003</v>
      </c>
      <c r="CM118" s="283">
        <v>0.95730000000000004</v>
      </c>
      <c r="CN118" s="283">
        <v>1.0253000000000001</v>
      </c>
      <c r="CO118" s="283">
        <v>16.1448</v>
      </c>
      <c r="CP118" s="283">
        <v>14.889699999999999</v>
      </c>
      <c r="CQ118" s="283">
        <v>13.7845</v>
      </c>
      <c r="CR118" s="283">
        <v>15.000400000000001</v>
      </c>
      <c r="CS118" s="283">
        <v>14.492800000000001</v>
      </c>
      <c r="CT118" s="283">
        <v>13.6934</v>
      </c>
      <c r="CU118" s="283">
        <v>15.5372</v>
      </c>
      <c r="CV118" s="283">
        <v>14.870200000000001</v>
      </c>
      <c r="CW118" s="283">
        <v>15.140499999999999</v>
      </c>
      <c r="CX118" s="283">
        <v>16.145</v>
      </c>
      <c r="CY118" s="283">
        <v>15.5328</v>
      </c>
      <c r="CZ118" s="283">
        <v>14.7674</v>
      </c>
      <c r="DA118" s="283">
        <v>1.0556000000000001</v>
      </c>
      <c r="DB118" s="283">
        <v>0.98770000000000002</v>
      </c>
      <c r="DC118" s="283">
        <v>0.97199999999999998</v>
      </c>
      <c r="DD118" s="283">
        <v>0.94189999999999996</v>
      </c>
      <c r="DE118" s="283">
        <v>0.9526</v>
      </c>
      <c r="DF118" s="283">
        <v>1.0044999999999999</v>
      </c>
      <c r="DG118" s="283">
        <v>16.1829</v>
      </c>
      <c r="DH118" s="283">
        <v>14.616400000000001</v>
      </c>
      <c r="DI118" s="283">
        <v>13.7394</v>
      </c>
      <c r="DJ118" s="283">
        <v>15.3309</v>
      </c>
      <c r="DK118" s="283">
        <v>14.7989</v>
      </c>
      <c r="DL118" s="283">
        <v>14.1348</v>
      </c>
      <c r="DM118" s="283">
        <v>15.3452</v>
      </c>
      <c r="DN118" s="283">
        <v>14.5411</v>
      </c>
      <c r="DO118" s="283">
        <v>14.894299999999999</v>
      </c>
      <c r="DP118" s="283">
        <v>16.291399999999999</v>
      </c>
      <c r="DQ118" s="283">
        <v>15.264200000000001</v>
      </c>
      <c r="DR118" s="283">
        <v>14.8277</v>
      </c>
      <c r="DS118" s="283">
        <v>1.0317000000000001</v>
      </c>
      <c r="DT118" s="283">
        <v>0.97970000000000002</v>
      </c>
      <c r="DU118" s="283">
        <v>0.96409999999999996</v>
      </c>
      <c r="DV118" s="283">
        <v>0.94350000000000001</v>
      </c>
      <c r="DW118" s="283">
        <v>0.96540000000000004</v>
      </c>
      <c r="DX118" s="283">
        <v>0.99929999999999997</v>
      </c>
      <c r="DY118" s="283">
        <v>15.503399999999999</v>
      </c>
      <c r="DZ118" s="283">
        <v>14.2033</v>
      </c>
      <c r="EA118" s="283">
        <v>13.334099999999999</v>
      </c>
      <c r="EB118" s="283">
        <v>15.0265</v>
      </c>
      <c r="EC118" s="283">
        <v>14.497400000000001</v>
      </c>
      <c r="ED118" s="283">
        <v>13.831</v>
      </c>
      <c r="EE118" s="283">
        <v>14.719200000000001</v>
      </c>
      <c r="EF118" s="283">
        <v>14.176399999999999</v>
      </c>
      <c r="EG118" s="283">
        <v>14.3133</v>
      </c>
      <c r="EH118" s="283">
        <v>15.601100000000001</v>
      </c>
      <c r="EI118" s="283">
        <v>14.6844</v>
      </c>
      <c r="EJ118" s="283">
        <v>14.3238</v>
      </c>
      <c r="EL118" s="283">
        <v>2.0074000000000001</v>
      </c>
      <c r="EM118" s="283">
        <v>1.0795999999999999</v>
      </c>
      <c r="EN118" s="283">
        <v>1.2326999999999999</v>
      </c>
      <c r="EO118" s="283">
        <v>2.4954000000000001</v>
      </c>
      <c r="EP118" s="283">
        <v>1.222</v>
      </c>
      <c r="EQ118" s="283">
        <v>1.1295999999999999</v>
      </c>
      <c r="ER118" s="283">
        <v>0.4541</v>
      </c>
      <c r="ES118" s="283">
        <v>0.28370000000000001</v>
      </c>
      <c r="ET118" s="283">
        <v>0.3296</v>
      </c>
      <c r="EU118" s="283">
        <v>0.22620000000000001</v>
      </c>
      <c r="EV118" s="283">
        <v>0.26279999999999998</v>
      </c>
      <c r="EW118" s="283">
        <v>0.26740000000000003</v>
      </c>
      <c r="EX118" s="283">
        <v>0.23269999999999999</v>
      </c>
      <c r="EY118" s="283">
        <v>0.2288</v>
      </c>
      <c r="EZ118" s="283">
        <v>0.23960000000000001</v>
      </c>
      <c r="FA118" s="283">
        <v>9.3299999999999994E-2</v>
      </c>
      <c r="FB118" s="283">
        <v>0.18720000000000001</v>
      </c>
      <c r="FC118" s="283">
        <v>0.21210000000000001</v>
      </c>
      <c r="FD118" s="283">
        <v>2.0312000000000001</v>
      </c>
      <c r="FE118" s="283">
        <v>1.0737000000000001</v>
      </c>
      <c r="FF118" s="283">
        <v>1.0044999999999999</v>
      </c>
      <c r="FG118" s="283">
        <v>1.0412999999999999</v>
      </c>
      <c r="FH118" s="283">
        <v>1.2647999999999999</v>
      </c>
      <c r="FI118" s="283">
        <v>1.1045</v>
      </c>
      <c r="FJ118" s="283">
        <v>0.46629999999999999</v>
      </c>
      <c r="FK118" s="283">
        <v>0.2772</v>
      </c>
      <c r="FL118" s="283">
        <v>0.30580000000000002</v>
      </c>
      <c r="FM118" s="283">
        <v>0.2296</v>
      </c>
      <c r="FN118" s="283">
        <v>0.25819999999999999</v>
      </c>
      <c r="FO118" s="283">
        <v>0.30449999999999999</v>
      </c>
      <c r="FP118" s="283">
        <v>0.24929999999999999</v>
      </c>
      <c r="FQ118" s="283">
        <v>0.23669999999999999</v>
      </c>
      <c r="FR118" s="283">
        <v>0.27139999999999997</v>
      </c>
      <c r="FS118" s="283">
        <v>0.2394</v>
      </c>
      <c r="FT118" s="283">
        <v>0.18709999999999999</v>
      </c>
      <c r="FU118" s="283">
        <v>0.2457</v>
      </c>
      <c r="FV118" s="283">
        <v>1.6269</v>
      </c>
      <c r="FW118" s="283">
        <v>1.2713000000000001</v>
      </c>
      <c r="FX118" s="283">
        <v>1.1182000000000001</v>
      </c>
      <c r="FY118" s="283">
        <v>0.84699999999999998</v>
      </c>
      <c r="FZ118" s="283">
        <v>1.0137</v>
      </c>
      <c r="GA118" s="283">
        <v>1.1996</v>
      </c>
      <c r="GB118" s="283">
        <v>0.42720000000000002</v>
      </c>
      <c r="GC118" s="283">
        <v>0.35449999999999998</v>
      </c>
      <c r="GD118" s="283">
        <v>0.35360000000000003</v>
      </c>
      <c r="GE118" s="283">
        <v>0.2626</v>
      </c>
      <c r="GF118" s="283">
        <v>0.27889999999999998</v>
      </c>
      <c r="GG118" s="283">
        <v>0.31619999999999998</v>
      </c>
      <c r="GH118" s="283">
        <v>0.14829999999999999</v>
      </c>
      <c r="GI118" s="283">
        <v>0.22819999999999999</v>
      </c>
      <c r="GJ118" s="283">
        <v>0.33310000000000001</v>
      </c>
      <c r="GK118" s="283">
        <v>0.17510000000000001</v>
      </c>
      <c r="GL118" s="283">
        <v>0.22509999999999999</v>
      </c>
      <c r="GM118" s="283">
        <v>0.2777</v>
      </c>
    </row>
    <row r="119" spans="1:195">
      <c r="A119" s="71">
        <v>45409</v>
      </c>
      <c r="B119" s="283">
        <v>13.109500000000001</v>
      </c>
      <c r="C119" s="283">
        <v>12.872</v>
      </c>
      <c r="D119" s="283">
        <v>13.0776</v>
      </c>
      <c r="E119" s="283">
        <v>12.883699999999999</v>
      </c>
      <c r="F119" s="283">
        <v>13.117900000000001</v>
      </c>
      <c r="G119" s="283">
        <v>13.2354</v>
      </c>
      <c r="H119" s="283">
        <v>12.9735</v>
      </c>
      <c r="I119" s="283">
        <v>10.8019</v>
      </c>
      <c r="J119" s="283">
        <v>13.023899999999999</v>
      </c>
      <c r="K119" s="283">
        <v>13.2262</v>
      </c>
      <c r="L119" s="283">
        <v>13.025600000000001</v>
      </c>
      <c r="M119" s="283">
        <v>13.2438</v>
      </c>
      <c r="N119" s="283">
        <v>8.6237999999999992</v>
      </c>
      <c r="O119" s="283">
        <v>1.002</v>
      </c>
      <c r="P119" s="283">
        <v>1.1776</v>
      </c>
      <c r="R119" s="283">
        <v>1.2375</v>
      </c>
      <c r="S119" s="283">
        <v>1.2383999999999999</v>
      </c>
      <c r="T119" s="283">
        <v>2.3429000000000002</v>
      </c>
      <c r="U119" s="283">
        <v>0.37469999999999998</v>
      </c>
      <c r="V119" s="283">
        <v>0.41699999999999998</v>
      </c>
      <c r="W119" s="283">
        <v>0.2717</v>
      </c>
      <c r="X119" s="283">
        <v>0.374</v>
      </c>
      <c r="Y119" s="283">
        <v>0.35410000000000003</v>
      </c>
      <c r="Z119" s="283">
        <v>0.28389999999999999</v>
      </c>
      <c r="AA119" s="283">
        <v>0.24160000000000001</v>
      </c>
      <c r="AB119" s="283">
        <v>0.28010000000000002</v>
      </c>
      <c r="AD119" s="283">
        <v>0.19520000000000001</v>
      </c>
      <c r="AE119" s="283">
        <v>0.22620000000000001</v>
      </c>
      <c r="AF119" s="283">
        <v>6.0159000000000002</v>
      </c>
      <c r="AG119" s="283">
        <v>1.1186</v>
      </c>
      <c r="AH119" s="283">
        <v>0.76980000000000004</v>
      </c>
      <c r="AJ119" s="283">
        <v>0.87639999999999996</v>
      </c>
      <c r="AK119" s="283">
        <v>1.3751</v>
      </c>
      <c r="AL119" s="283">
        <v>2.2839</v>
      </c>
      <c r="AM119" s="283">
        <v>0.50270000000000004</v>
      </c>
      <c r="AN119" s="283">
        <v>0.39979999999999999</v>
      </c>
      <c r="AO119" s="283">
        <v>0.37959999999999999</v>
      </c>
      <c r="AP119" s="283">
        <v>0.44940000000000002</v>
      </c>
      <c r="AQ119" s="283">
        <v>0.51929999999999998</v>
      </c>
      <c r="AR119" s="283">
        <v>0.37790000000000001</v>
      </c>
      <c r="AS119" s="283">
        <v>0.30220000000000002</v>
      </c>
      <c r="AT119" s="283">
        <v>0.54039999999999999</v>
      </c>
      <c r="AV119" s="283">
        <v>0.3448</v>
      </c>
      <c r="AW119" s="283">
        <v>0.39300000000000002</v>
      </c>
      <c r="AX119" s="283">
        <v>7.9269999999999996</v>
      </c>
      <c r="AY119" s="283">
        <v>2.0706000000000002</v>
      </c>
      <c r="AZ119" s="283">
        <v>0.97760000000000002</v>
      </c>
      <c r="BB119" s="283">
        <v>0.40279999999999999</v>
      </c>
      <c r="BC119" s="283">
        <v>1.7161</v>
      </c>
      <c r="BD119" s="283">
        <v>2.2145999999999999</v>
      </c>
      <c r="BE119" s="283">
        <v>0.79020000000000001</v>
      </c>
      <c r="BF119" s="283">
        <v>0.44929999999999998</v>
      </c>
      <c r="BG119" s="283">
        <v>0.27939999999999998</v>
      </c>
      <c r="BH119" s="283">
        <v>0.38159999999999999</v>
      </c>
      <c r="BI119" s="283">
        <v>0.45960000000000001</v>
      </c>
      <c r="BJ119" s="283">
        <v>0.1225</v>
      </c>
      <c r="BK119" s="283">
        <v>0.19769999999999999</v>
      </c>
      <c r="BL119" s="283">
        <v>0.49380000000000002</v>
      </c>
      <c r="BN119" s="283">
        <v>0.49070000000000003</v>
      </c>
      <c r="BO119" s="283">
        <v>0.28770000000000001</v>
      </c>
      <c r="BQ119" s="283">
        <v>1.8342000000000001</v>
      </c>
      <c r="BR119" s="283">
        <v>1.1623000000000001</v>
      </c>
      <c r="BS119" s="283">
        <v>1.1277999999999999</v>
      </c>
      <c r="BU119" s="283">
        <v>1.153</v>
      </c>
      <c r="BV119" s="283">
        <v>1.1529</v>
      </c>
      <c r="BW119" s="283">
        <v>0.86170000000000002</v>
      </c>
      <c r="BX119" s="283">
        <v>0.60840000000000005</v>
      </c>
      <c r="BY119" s="283">
        <v>0.65300000000000002</v>
      </c>
      <c r="BZ119" s="283">
        <v>0.4698</v>
      </c>
      <c r="CA119" s="283">
        <v>0.52349999999999997</v>
      </c>
      <c r="CB119" s="283">
        <v>0.57899999999999996</v>
      </c>
      <c r="CC119" s="283">
        <v>0.40200000000000002</v>
      </c>
      <c r="CD119" s="283">
        <v>0.4546</v>
      </c>
      <c r="CE119" s="283">
        <v>0.55310000000000004</v>
      </c>
      <c r="CG119" s="283">
        <v>0.39419999999999999</v>
      </c>
      <c r="CH119" s="283">
        <v>0.47970000000000002</v>
      </c>
      <c r="CI119" s="283">
        <v>1.0411999999999999</v>
      </c>
      <c r="CJ119" s="283">
        <v>1.0250999999999999</v>
      </c>
      <c r="CK119" s="283">
        <v>1.0244</v>
      </c>
      <c r="CM119" s="283">
        <v>0.98839999999999995</v>
      </c>
      <c r="CN119" s="283">
        <v>0.9869</v>
      </c>
      <c r="CO119" s="283">
        <v>14.205500000000001</v>
      </c>
      <c r="CP119" s="283">
        <v>13.797599999999999</v>
      </c>
      <c r="CQ119" s="283">
        <v>13.021599999999999</v>
      </c>
      <c r="CR119" s="283">
        <v>13.644</v>
      </c>
      <c r="CS119" s="283">
        <v>13.46</v>
      </c>
      <c r="CT119" s="283">
        <v>12.710800000000001</v>
      </c>
      <c r="CU119" s="283">
        <v>14.2288</v>
      </c>
      <c r="CV119" s="283">
        <v>13.939</v>
      </c>
      <c r="CW119" s="283">
        <v>13.665100000000001</v>
      </c>
      <c r="CY119" s="283">
        <v>14.1021</v>
      </c>
      <c r="CZ119" s="283">
        <v>13.8461</v>
      </c>
      <c r="DA119" s="283">
        <v>1.0410999999999999</v>
      </c>
      <c r="DB119" s="283">
        <v>0.99350000000000005</v>
      </c>
      <c r="DC119" s="283">
        <v>0.98899999999999999</v>
      </c>
      <c r="DE119" s="283">
        <v>0.96609999999999996</v>
      </c>
      <c r="DF119" s="283">
        <v>1.0019</v>
      </c>
      <c r="DG119" s="283">
        <v>14.895200000000001</v>
      </c>
      <c r="DH119" s="283">
        <v>13.9345</v>
      </c>
      <c r="DI119" s="283">
        <v>13.2166</v>
      </c>
      <c r="DJ119" s="283">
        <v>14.307</v>
      </c>
      <c r="DK119" s="283">
        <v>14.026199999999999</v>
      </c>
      <c r="DL119" s="283">
        <v>13.363200000000001</v>
      </c>
      <c r="DM119" s="283">
        <v>14.430999999999999</v>
      </c>
      <c r="DN119" s="283">
        <v>13.912699999999999</v>
      </c>
      <c r="DO119" s="283">
        <v>14.111599999999999</v>
      </c>
      <c r="DQ119" s="283">
        <v>14.4009</v>
      </c>
      <c r="DR119" s="283">
        <v>14.085000000000001</v>
      </c>
      <c r="DS119" s="283">
        <v>1.034</v>
      </c>
      <c r="DT119" s="283">
        <v>0.98650000000000004</v>
      </c>
      <c r="DU119" s="283">
        <v>0.97309999999999997</v>
      </c>
      <c r="DW119" s="283">
        <v>0.96899999999999997</v>
      </c>
      <c r="DX119" s="283">
        <v>1.0017</v>
      </c>
      <c r="DY119" s="283">
        <v>14.797599999999999</v>
      </c>
      <c r="DZ119" s="283">
        <v>13.798400000000001</v>
      </c>
      <c r="EA119" s="283">
        <v>13.023300000000001</v>
      </c>
      <c r="EB119" s="283">
        <v>14.310700000000001</v>
      </c>
      <c r="EC119" s="283">
        <v>13.987</v>
      </c>
      <c r="ED119" s="283">
        <v>13.382899999999999</v>
      </c>
      <c r="EE119" s="283">
        <v>14.164400000000001</v>
      </c>
      <c r="EF119" s="283">
        <v>13.7316</v>
      </c>
      <c r="EG119" s="283">
        <v>13.920500000000001</v>
      </c>
      <c r="EI119" s="283">
        <v>14.171200000000001</v>
      </c>
      <c r="EJ119" s="283">
        <v>13.897399999999999</v>
      </c>
      <c r="EL119" s="283">
        <v>1.9596</v>
      </c>
      <c r="EM119" s="283">
        <v>1.0896999999999999</v>
      </c>
      <c r="EN119" s="283">
        <v>1.2371000000000001</v>
      </c>
      <c r="EP119" s="283">
        <v>1.2418</v>
      </c>
      <c r="EQ119" s="283">
        <v>1.1169</v>
      </c>
      <c r="ER119" s="283">
        <v>0.43140000000000001</v>
      </c>
      <c r="ES119" s="283">
        <v>0.27689999999999998</v>
      </c>
      <c r="ET119" s="283">
        <v>0.32190000000000002</v>
      </c>
      <c r="EU119" s="283">
        <v>0.22009999999999999</v>
      </c>
      <c r="EV119" s="283">
        <v>0.25409999999999999</v>
      </c>
      <c r="EW119" s="283">
        <v>0.26019999999999999</v>
      </c>
      <c r="EX119" s="283">
        <v>0.2266</v>
      </c>
      <c r="EY119" s="283">
        <v>0.22439999999999999</v>
      </c>
      <c r="EZ119" s="283">
        <v>0.22800000000000001</v>
      </c>
      <c r="FB119" s="283">
        <v>0.1807</v>
      </c>
      <c r="FC119" s="283">
        <v>0.2041</v>
      </c>
      <c r="FD119" s="283">
        <v>2.0076999999999998</v>
      </c>
      <c r="FE119" s="283">
        <v>1.0839000000000001</v>
      </c>
      <c r="FF119" s="283">
        <v>0.99750000000000005</v>
      </c>
      <c r="FH119" s="283">
        <v>1.2738</v>
      </c>
      <c r="FI119" s="283">
        <v>1.1129</v>
      </c>
      <c r="FJ119" s="283">
        <v>0.45169999999999999</v>
      </c>
      <c r="FK119" s="283">
        <v>0.27289999999999998</v>
      </c>
      <c r="FL119" s="283">
        <v>0.2994</v>
      </c>
      <c r="FM119" s="283">
        <v>0.22500000000000001</v>
      </c>
      <c r="FN119" s="283">
        <v>0.25180000000000002</v>
      </c>
      <c r="FO119" s="283">
        <v>0.30009999999999998</v>
      </c>
      <c r="FP119" s="283">
        <v>0.2467</v>
      </c>
      <c r="FQ119" s="283">
        <v>0.23469999999999999</v>
      </c>
      <c r="FR119" s="283">
        <v>0.26790000000000003</v>
      </c>
      <c r="FT119" s="283">
        <v>0.18429999999999999</v>
      </c>
      <c r="FU119" s="283">
        <v>0.2407</v>
      </c>
      <c r="FV119" s="283">
        <v>1.6248</v>
      </c>
      <c r="FW119" s="283">
        <v>1.2766999999999999</v>
      </c>
      <c r="FX119" s="283">
        <v>1.1201000000000001</v>
      </c>
      <c r="FZ119" s="283">
        <v>1.0139</v>
      </c>
      <c r="GA119" s="283">
        <v>1.2029000000000001</v>
      </c>
      <c r="GB119" s="283">
        <v>0.41639999999999999</v>
      </c>
      <c r="GC119" s="283">
        <v>0.3523</v>
      </c>
      <c r="GD119" s="283">
        <v>0.3493</v>
      </c>
      <c r="GE119" s="283">
        <v>0.25629999999999997</v>
      </c>
      <c r="GF119" s="283">
        <v>0.27600000000000002</v>
      </c>
      <c r="GG119" s="283">
        <v>0.31180000000000002</v>
      </c>
      <c r="GH119" s="283">
        <v>0.14499999999999999</v>
      </c>
      <c r="GI119" s="283">
        <v>0.22520000000000001</v>
      </c>
      <c r="GJ119" s="283">
        <v>0.33079999999999998</v>
      </c>
      <c r="GL119" s="283">
        <v>0.22209999999999999</v>
      </c>
      <c r="GM119" s="283">
        <v>0.27500000000000002</v>
      </c>
    </row>
    <row r="120" spans="1:195">
      <c r="A120" s="71">
        <v>45410</v>
      </c>
      <c r="B120" s="283">
        <v>13.1112</v>
      </c>
      <c r="C120" s="283">
        <v>12.876200000000001</v>
      </c>
      <c r="D120" s="283">
        <v>13.0868</v>
      </c>
      <c r="E120" s="283">
        <v>12.8795</v>
      </c>
      <c r="F120" s="283">
        <v>13.115399999999999</v>
      </c>
      <c r="G120" s="283">
        <v>13.182600000000001</v>
      </c>
      <c r="H120" s="283">
        <v>12.967700000000001</v>
      </c>
      <c r="I120" s="283">
        <v>10.7666</v>
      </c>
      <c r="J120" s="283">
        <v>13.015499999999999</v>
      </c>
      <c r="K120" s="283">
        <v>13.154</v>
      </c>
      <c r="L120" s="283">
        <v>13.0138</v>
      </c>
      <c r="M120" s="283">
        <v>13.215299999999999</v>
      </c>
      <c r="N120" s="283">
        <v>7.8224</v>
      </c>
      <c r="O120" s="283">
        <v>0.98009999999999997</v>
      </c>
      <c r="P120" s="283">
        <v>1.1525000000000001</v>
      </c>
      <c r="R120" s="283">
        <v>1.2508999999999999</v>
      </c>
      <c r="S120" s="283">
        <v>1.2059</v>
      </c>
      <c r="T120" s="283">
        <v>2.2805</v>
      </c>
      <c r="U120" s="283">
        <v>0.36570000000000003</v>
      </c>
      <c r="V120" s="283">
        <v>0.41210000000000002</v>
      </c>
      <c r="W120" s="283">
        <v>0.29149999999999998</v>
      </c>
      <c r="X120" s="283">
        <v>0.37319999999999998</v>
      </c>
      <c r="Y120" s="283">
        <v>0.35759999999999997</v>
      </c>
      <c r="Z120" s="283">
        <v>0.28770000000000001</v>
      </c>
      <c r="AA120" s="283">
        <v>0.23810000000000001</v>
      </c>
      <c r="AB120" s="283">
        <v>0.27039999999999997</v>
      </c>
      <c r="AD120" s="283">
        <v>0.1903</v>
      </c>
      <c r="AE120" s="283">
        <v>0.22420000000000001</v>
      </c>
      <c r="AF120" s="283">
        <v>5.9351000000000003</v>
      </c>
      <c r="AG120" s="283">
        <v>1.1351</v>
      </c>
      <c r="AH120" s="283">
        <v>0.76519999999999999</v>
      </c>
      <c r="AJ120" s="283">
        <v>0.88639999999999997</v>
      </c>
      <c r="AK120" s="283">
        <v>1.3646</v>
      </c>
      <c r="AL120" s="283">
        <v>2.2027000000000001</v>
      </c>
      <c r="AM120" s="283">
        <v>0.4919</v>
      </c>
      <c r="AN120" s="283">
        <v>0.38940000000000002</v>
      </c>
      <c r="AO120" s="283">
        <v>0.37109999999999999</v>
      </c>
      <c r="AP120" s="283">
        <v>0.43330000000000002</v>
      </c>
      <c r="AQ120" s="283">
        <v>0.50880000000000003</v>
      </c>
      <c r="AR120" s="283">
        <v>0.36599999999999999</v>
      </c>
      <c r="AS120" s="283">
        <v>0.29570000000000002</v>
      </c>
      <c r="AT120" s="283">
        <v>0.52370000000000005</v>
      </c>
      <c r="AV120" s="283">
        <v>0.33360000000000001</v>
      </c>
      <c r="AW120" s="283">
        <v>0.38379999999999997</v>
      </c>
      <c r="AX120" s="283">
        <v>8.1268999999999991</v>
      </c>
      <c r="AY120" s="283">
        <v>2.0912000000000002</v>
      </c>
      <c r="AZ120" s="283">
        <v>0.98340000000000005</v>
      </c>
      <c r="BB120" s="283">
        <v>0.4042</v>
      </c>
      <c r="BC120" s="283">
        <v>1.7063999999999999</v>
      </c>
      <c r="BD120" s="283">
        <v>2.1492</v>
      </c>
      <c r="BE120" s="283">
        <v>0.77149999999999996</v>
      </c>
      <c r="BF120" s="283">
        <v>0.44180000000000003</v>
      </c>
      <c r="BG120" s="283">
        <v>0.26450000000000001</v>
      </c>
      <c r="BH120" s="283">
        <v>0.36890000000000001</v>
      </c>
      <c r="BI120" s="283">
        <v>0.44929999999999998</v>
      </c>
      <c r="BJ120" s="283">
        <v>0.11799999999999999</v>
      </c>
      <c r="BK120" s="283">
        <v>0.19350000000000001</v>
      </c>
      <c r="BL120" s="283">
        <v>0.48170000000000002</v>
      </c>
      <c r="BN120" s="283">
        <v>0.4788</v>
      </c>
      <c r="BO120" s="283">
        <v>0.2823</v>
      </c>
      <c r="BQ120" s="283">
        <v>1.7332000000000001</v>
      </c>
      <c r="BR120" s="283">
        <v>1.1559999999999999</v>
      </c>
      <c r="BS120" s="283">
        <v>1.1112</v>
      </c>
      <c r="BU120" s="283">
        <v>1.1500999999999999</v>
      </c>
      <c r="BV120" s="283">
        <v>1.1383000000000001</v>
      </c>
      <c r="BW120" s="283">
        <v>0.84019999999999995</v>
      </c>
      <c r="BX120" s="283">
        <v>0.60409999999999997</v>
      </c>
      <c r="BY120" s="283">
        <v>0.6482</v>
      </c>
      <c r="BZ120" s="283">
        <v>0.48470000000000002</v>
      </c>
      <c r="CA120" s="283">
        <v>0.52259999999999995</v>
      </c>
      <c r="CB120" s="283">
        <v>0.58340000000000003</v>
      </c>
      <c r="CC120" s="283">
        <v>0.40610000000000002</v>
      </c>
      <c r="CD120" s="283">
        <v>0.45</v>
      </c>
      <c r="CE120" s="283">
        <v>0.54849999999999999</v>
      </c>
      <c r="CG120" s="283">
        <v>0.39129999999999998</v>
      </c>
      <c r="CH120" s="283">
        <v>0.48180000000000001</v>
      </c>
      <c r="CI120" s="283">
        <v>1.0266</v>
      </c>
      <c r="CJ120" s="283">
        <v>1.0338000000000001</v>
      </c>
      <c r="CK120" s="283">
        <v>1.0366</v>
      </c>
      <c r="CM120" s="283">
        <v>1.0031000000000001</v>
      </c>
      <c r="CN120" s="283">
        <v>0.97399999999999998</v>
      </c>
      <c r="CO120" s="283">
        <v>12.9846</v>
      </c>
      <c r="CP120" s="283">
        <v>12.985300000000001</v>
      </c>
      <c r="CQ120" s="283">
        <v>12.311999999999999</v>
      </c>
      <c r="CR120" s="283">
        <v>12.648199999999999</v>
      </c>
      <c r="CS120" s="283">
        <v>12.561199999999999</v>
      </c>
      <c r="CT120" s="283">
        <v>11.877000000000001</v>
      </c>
      <c r="CU120" s="283">
        <v>13.219200000000001</v>
      </c>
      <c r="CV120" s="283">
        <v>13.0922</v>
      </c>
      <c r="CW120" s="283">
        <v>12.596399999999999</v>
      </c>
      <c r="CY120" s="283">
        <v>13.052199999999999</v>
      </c>
      <c r="CZ120" s="283">
        <v>12.9321</v>
      </c>
      <c r="DA120" s="283">
        <v>1.0354000000000001</v>
      </c>
      <c r="DB120" s="283">
        <v>1.0019</v>
      </c>
      <c r="DC120" s="283">
        <v>0.99680000000000002</v>
      </c>
      <c r="DE120" s="283">
        <v>0.97760000000000002</v>
      </c>
      <c r="DF120" s="283">
        <v>0.99339999999999995</v>
      </c>
      <c r="DG120" s="283">
        <v>13.7582</v>
      </c>
      <c r="DH120" s="283">
        <v>13.162000000000001</v>
      </c>
      <c r="DI120" s="283">
        <v>12.5396</v>
      </c>
      <c r="DJ120" s="283">
        <v>13.288500000000001</v>
      </c>
      <c r="DK120" s="283">
        <v>13.1374</v>
      </c>
      <c r="DL120" s="283">
        <v>12.580299999999999</v>
      </c>
      <c r="DM120" s="283">
        <v>13.432600000000001</v>
      </c>
      <c r="DN120" s="283">
        <v>13.1136</v>
      </c>
      <c r="DO120" s="283">
        <v>13.158899999999999</v>
      </c>
      <c r="DQ120" s="283">
        <v>13.4146</v>
      </c>
      <c r="DR120" s="283">
        <v>13.2462</v>
      </c>
      <c r="DS120" s="283">
        <v>1.0293000000000001</v>
      </c>
      <c r="DT120" s="283">
        <v>0.99439999999999995</v>
      </c>
      <c r="DU120" s="283">
        <v>0.98509999999999998</v>
      </c>
      <c r="DW120" s="283">
        <v>0.97499999999999998</v>
      </c>
      <c r="DX120" s="283">
        <v>0.99960000000000004</v>
      </c>
      <c r="DY120" s="283">
        <v>13.8163</v>
      </c>
      <c r="DZ120" s="283">
        <v>13.189</v>
      </c>
      <c r="EA120" s="283">
        <v>12.5502</v>
      </c>
      <c r="EB120" s="283">
        <v>13.4224</v>
      </c>
      <c r="EC120" s="283">
        <v>13.263400000000001</v>
      </c>
      <c r="ED120" s="283">
        <v>12.740600000000001</v>
      </c>
      <c r="EE120" s="283">
        <v>13.3339</v>
      </c>
      <c r="EF120" s="283">
        <v>13.024699999999999</v>
      </c>
      <c r="EG120" s="283">
        <v>13.21</v>
      </c>
      <c r="EI120" s="283">
        <v>13.3584</v>
      </c>
      <c r="EJ120" s="283">
        <v>13.215299999999999</v>
      </c>
      <c r="EL120" s="283">
        <v>1.7372000000000001</v>
      </c>
      <c r="EM120" s="283">
        <v>1.0672999999999999</v>
      </c>
      <c r="EN120" s="283">
        <v>1.1871</v>
      </c>
      <c r="EP120" s="283">
        <v>1.2334000000000001</v>
      </c>
      <c r="EQ120" s="283">
        <v>1.0747</v>
      </c>
      <c r="ER120" s="283">
        <v>0.4244</v>
      </c>
      <c r="ES120" s="283">
        <v>0.27460000000000001</v>
      </c>
      <c r="ET120" s="283">
        <v>0.32150000000000001</v>
      </c>
      <c r="EU120" s="283">
        <v>0.24429999999999999</v>
      </c>
      <c r="EV120" s="283">
        <v>0.25729999999999997</v>
      </c>
      <c r="EW120" s="283">
        <v>0.27079999999999999</v>
      </c>
      <c r="EX120" s="283">
        <v>0.2366</v>
      </c>
      <c r="EY120" s="283">
        <v>0.22159999999999999</v>
      </c>
      <c r="EZ120" s="283">
        <v>0.22539999999999999</v>
      </c>
      <c r="FB120" s="283">
        <v>0.1797</v>
      </c>
      <c r="FC120" s="283">
        <v>0.2097</v>
      </c>
      <c r="FD120" s="283">
        <v>1.9467000000000001</v>
      </c>
      <c r="FE120" s="283">
        <v>1.0857000000000001</v>
      </c>
      <c r="FF120" s="283">
        <v>0.99509999999999998</v>
      </c>
      <c r="FH120" s="283">
        <v>1.2733000000000001</v>
      </c>
      <c r="FI120" s="283">
        <v>1.1103000000000001</v>
      </c>
      <c r="FJ120" s="283">
        <v>0.43980000000000002</v>
      </c>
      <c r="FK120" s="283">
        <v>0.27079999999999999</v>
      </c>
      <c r="FL120" s="283">
        <v>0.29570000000000002</v>
      </c>
      <c r="FM120" s="283">
        <v>0.22589999999999999</v>
      </c>
      <c r="FN120" s="283">
        <v>0.24940000000000001</v>
      </c>
      <c r="FO120" s="283">
        <v>0.29720000000000002</v>
      </c>
      <c r="FP120" s="283">
        <v>0.2447</v>
      </c>
      <c r="FQ120" s="283">
        <v>0.2326</v>
      </c>
      <c r="FR120" s="283">
        <v>0.2656</v>
      </c>
      <c r="FT120" s="283">
        <v>0.1827</v>
      </c>
      <c r="FU120" s="283">
        <v>0.2392</v>
      </c>
      <c r="FV120" s="283">
        <v>1.6013999999999999</v>
      </c>
      <c r="FW120" s="283">
        <v>1.2823</v>
      </c>
      <c r="FX120" s="283">
        <v>1.119</v>
      </c>
      <c r="FZ120" s="283">
        <v>1.014</v>
      </c>
      <c r="GA120" s="283">
        <v>1.2035</v>
      </c>
      <c r="GB120" s="283">
        <v>0.40260000000000001</v>
      </c>
      <c r="GC120" s="283">
        <v>0.3503</v>
      </c>
      <c r="GD120" s="283">
        <v>0.34560000000000002</v>
      </c>
      <c r="GE120" s="283">
        <v>0.25140000000000001</v>
      </c>
      <c r="GF120" s="283">
        <v>0.2732</v>
      </c>
      <c r="GG120" s="283">
        <v>0.30890000000000001</v>
      </c>
      <c r="GH120" s="283">
        <v>0.14180000000000001</v>
      </c>
      <c r="GI120" s="283">
        <v>0.2233</v>
      </c>
      <c r="GJ120" s="283">
        <v>0.32879999999999998</v>
      </c>
      <c r="GL120" s="283">
        <v>0.22020000000000001</v>
      </c>
      <c r="GM120" s="283">
        <v>0.2732</v>
      </c>
    </row>
    <row r="121" spans="1:195">
      <c r="A121" s="71">
        <v>45411</v>
      </c>
      <c r="B121" s="283">
        <v>13.1221</v>
      </c>
      <c r="C121" s="283">
        <v>12.900499999999999</v>
      </c>
      <c r="D121" s="283">
        <v>13.0885</v>
      </c>
      <c r="E121" s="283">
        <v>12.894600000000001</v>
      </c>
      <c r="F121" s="283">
        <v>13.128</v>
      </c>
      <c r="G121" s="283">
        <v>13.1372</v>
      </c>
      <c r="H121" s="283">
        <v>12.997</v>
      </c>
      <c r="I121" s="283">
        <v>10.806900000000001</v>
      </c>
      <c r="J121" s="283">
        <v>13.032299999999999</v>
      </c>
      <c r="K121" s="283">
        <v>13.117100000000001</v>
      </c>
      <c r="L121" s="283">
        <v>13.033099999999999</v>
      </c>
      <c r="M121" s="283">
        <v>13.2044</v>
      </c>
      <c r="N121" s="283">
        <v>8.0294000000000008</v>
      </c>
      <c r="O121" s="283">
        <v>0.95050000000000001</v>
      </c>
      <c r="P121" s="283">
        <v>1.1324000000000001</v>
      </c>
      <c r="R121" s="283">
        <v>1.1863999999999999</v>
      </c>
      <c r="S121" s="283">
        <v>1.1976</v>
      </c>
      <c r="T121" s="283">
        <v>2.4159000000000002</v>
      </c>
      <c r="U121" s="283">
        <v>0.37609999999999999</v>
      </c>
      <c r="V121" s="283">
        <v>0.42209999999999998</v>
      </c>
      <c r="W121" s="283">
        <v>0.3009</v>
      </c>
      <c r="X121" s="283">
        <v>0.3957</v>
      </c>
      <c r="Y121" s="283">
        <v>0.37280000000000002</v>
      </c>
      <c r="Z121" s="283">
        <v>0.30830000000000002</v>
      </c>
      <c r="AA121" s="283">
        <v>0.24379999999999999</v>
      </c>
      <c r="AB121" s="283">
        <v>0.2823</v>
      </c>
      <c r="AD121" s="283">
        <v>0.20549999999999999</v>
      </c>
      <c r="AE121" s="283">
        <v>0.23569999999999999</v>
      </c>
      <c r="AF121" s="283">
        <v>5.7460000000000004</v>
      </c>
      <c r="AG121" s="283">
        <v>1.1205000000000001</v>
      </c>
      <c r="AH121" s="283">
        <v>0.75160000000000005</v>
      </c>
      <c r="AJ121" s="283">
        <v>0.87770000000000004</v>
      </c>
      <c r="AK121" s="283">
        <v>1.3554999999999999</v>
      </c>
      <c r="AL121" s="283">
        <v>2.2511999999999999</v>
      </c>
      <c r="AM121" s="283">
        <v>0.49130000000000001</v>
      </c>
      <c r="AN121" s="283">
        <v>0.38890000000000002</v>
      </c>
      <c r="AO121" s="283">
        <v>0.39179999999999998</v>
      </c>
      <c r="AP121" s="283">
        <v>0.4385</v>
      </c>
      <c r="AQ121" s="283">
        <v>0.51739999999999997</v>
      </c>
      <c r="AR121" s="283">
        <v>0.37219999999999998</v>
      </c>
      <c r="AS121" s="283">
        <v>0.29549999999999998</v>
      </c>
      <c r="AT121" s="283">
        <v>0.52669999999999995</v>
      </c>
      <c r="AV121" s="283">
        <v>0.33660000000000001</v>
      </c>
      <c r="AW121" s="283">
        <v>0.38850000000000001</v>
      </c>
      <c r="AX121" s="283">
        <v>8.1920000000000002</v>
      </c>
      <c r="AY121" s="283">
        <v>2.0884</v>
      </c>
      <c r="AZ121" s="283">
        <v>0.97789999999999999</v>
      </c>
      <c r="BB121" s="283">
        <v>0.40260000000000001</v>
      </c>
      <c r="BC121" s="283">
        <v>1.7036</v>
      </c>
      <c r="BD121" s="283">
        <v>2.1280000000000001</v>
      </c>
      <c r="BE121" s="283">
        <v>0.76029999999999998</v>
      </c>
      <c r="BF121" s="283">
        <v>0.43669999999999998</v>
      </c>
      <c r="BG121" s="283">
        <v>0.25979999999999998</v>
      </c>
      <c r="BH121" s="283">
        <v>0.36399999999999999</v>
      </c>
      <c r="BI121" s="283">
        <v>0.4466</v>
      </c>
      <c r="BJ121" s="283">
        <v>0.1162</v>
      </c>
      <c r="BK121" s="283">
        <v>0.1915</v>
      </c>
      <c r="BL121" s="283">
        <v>0.4768</v>
      </c>
      <c r="BN121" s="283">
        <v>0.47570000000000001</v>
      </c>
      <c r="BO121" s="283">
        <v>0.27989999999999998</v>
      </c>
      <c r="BQ121" s="283">
        <v>1.7695000000000001</v>
      </c>
      <c r="BR121" s="283">
        <v>1.1527000000000001</v>
      </c>
      <c r="BS121" s="283">
        <v>1.1129</v>
      </c>
      <c r="BU121" s="283">
        <v>1.1385000000000001</v>
      </c>
      <c r="BV121" s="283">
        <v>1.1313</v>
      </c>
      <c r="BW121" s="283">
        <v>0.85299999999999998</v>
      </c>
      <c r="BX121" s="283">
        <v>0.60109999999999997</v>
      </c>
      <c r="BY121" s="283">
        <v>0.64500000000000002</v>
      </c>
      <c r="BZ121" s="283">
        <v>0.48209999999999997</v>
      </c>
      <c r="CA121" s="283">
        <v>0.52149999999999996</v>
      </c>
      <c r="CB121" s="283">
        <v>0.5796</v>
      </c>
      <c r="CC121" s="283">
        <v>0.40820000000000001</v>
      </c>
      <c r="CD121" s="283">
        <v>0.44790000000000002</v>
      </c>
      <c r="CE121" s="283">
        <v>0.54620000000000002</v>
      </c>
      <c r="CG121" s="283">
        <v>0.39340000000000003</v>
      </c>
      <c r="CH121" s="283">
        <v>0.48280000000000001</v>
      </c>
      <c r="CI121" s="283">
        <v>1.0355000000000001</v>
      </c>
      <c r="CJ121" s="283">
        <v>1.0007999999999999</v>
      </c>
      <c r="CK121" s="283">
        <v>0.95950000000000002</v>
      </c>
      <c r="CM121" s="283">
        <v>0.93640000000000001</v>
      </c>
      <c r="CN121" s="283">
        <v>1.0268999999999999</v>
      </c>
      <c r="CO121" s="283">
        <v>15.0444</v>
      </c>
      <c r="CP121" s="283">
        <v>13.9229</v>
      </c>
      <c r="CQ121" s="283">
        <v>12.817299999999999</v>
      </c>
      <c r="CR121" s="283">
        <v>14.528700000000001</v>
      </c>
      <c r="CS121" s="283">
        <v>13.911799999999999</v>
      </c>
      <c r="CT121" s="283">
        <v>13.3588</v>
      </c>
      <c r="CU121" s="283">
        <v>14.550800000000001</v>
      </c>
      <c r="CV121" s="283">
        <v>13.684799999999999</v>
      </c>
      <c r="CW121" s="283">
        <v>14.2013</v>
      </c>
      <c r="CY121" s="283">
        <v>14.6149</v>
      </c>
      <c r="CZ121" s="283">
        <v>13.829800000000001</v>
      </c>
      <c r="DA121" s="283">
        <v>1.0338000000000001</v>
      </c>
      <c r="DB121" s="283">
        <v>0.98309999999999997</v>
      </c>
      <c r="DC121" s="283">
        <v>0.95369999999999999</v>
      </c>
      <c r="DE121" s="283">
        <v>0.95269999999999999</v>
      </c>
      <c r="DF121" s="283">
        <v>0.9899</v>
      </c>
      <c r="DG121" s="283">
        <v>14.6365</v>
      </c>
      <c r="DH121" s="283">
        <v>13.2957</v>
      </c>
      <c r="DI121" s="283">
        <v>12.548299999999999</v>
      </c>
      <c r="DJ121" s="283">
        <v>14.158099999999999</v>
      </c>
      <c r="DK121" s="283">
        <v>13.5242</v>
      </c>
      <c r="DL121" s="283">
        <v>13.157999999999999</v>
      </c>
      <c r="DM121" s="283">
        <v>13.928800000000001</v>
      </c>
      <c r="DN121" s="283">
        <v>13.1539</v>
      </c>
      <c r="DO121" s="283">
        <v>13.4521</v>
      </c>
      <c r="DQ121" s="283">
        <v>13.8065</v>
      </c>
      <c r="DR121" s="283">
        <v>13.5892</v>
      </c>
      <c r="DS121" s="283">
        <v>1.0179</v>
      </c>
      <c r="DT121" s="283">
        <v>0.98809999999999998</v>
      </c>
      <c r="DU121" s="283">
        <v>0.96650000000000003</v>
      </c>
      <c r="DW121" s="283">
        <v>0.97150000000000003</v>
      </c>
      <c r="DX121" s="283">
        <v>0.99339999999999995</v>
      </c>
      <c r="DY121" s="283">
        <v>13.6996</v>
      </c>
      <c r="DZ121" s="283">
        <v>12.9139</v>
      </c>
      <c r="EA121" s="283">
        <v>12.247199999999999</v>
      </c>
      <c r="EB121" s="283">
        <v>13.459300000000001</v>
      </c>
      <c r="EC121" s="283">
        <v>13.0692</v>
      </c>
      <c r="ED121" s="283">
        <v>12.671099999999999</v>
      </c>
      <c r="EE121" s="283">
        <v>13.164999999999999</v>
      </c>
      <c r="EF121" s="283">
        <v>12.7806</v>
      </c>
      <c r="EG121" s="283">
        <v>12.932499999999999</v>
      </c>
      <c r="EI121" s="283">
        <v>13.1554</v>
      </c>
      <c r="EJ121" s="283">
        <v>13.0184</v>
      </c>
      <c r="EL121" s="283">
        <v>1.8379000000000001</v>
      </c>
      <c r="EM121" s="283">
        <v>1.0529999999999999</v>
      </c>
      <c r="EN121" s="283">
        <v>1.1941999999999999</v>
      </c>
      <c r="EP121" s="283">
        <v>1.1982999999999999</v>
      </c>
      <c r="EQ121" s="283">
        <v>1.0478000000000001</v>
      </c>
      <c r="ER121" s="283">
        <v>0.44269999999999998</v>
      </c>
      <c r="ES121" s="283">
        <v>0.27450000000000002</v>
      </c>
      <c r="ET121" s="283">
        <v>0.32219999999999999</v>
      </c>
      <c r="EU121" s="283">
        <v>0.2409</v>
      </c>
      <c r="EV121" s="283">
        <v>0.26069999999999999</v>
      </c>
      <c r="EW121" s="283">
        <v>0.26979999999999998</v>
      </c>
      <c r="EX121" s="283">
        <v>0.2429</v>
      </c>
      <c r="EY121" s="283">
        <v>0.22189999999999999</v>
      </c>
      <c r="EZ121" s="283">
        <v>0.2243</v>
      </c>
      <c r="FB121" s="283">
        <v>0.1852</v>
      </c>
      <c r="FC121" s="283">
        <v>0.214</v>
      </c>
      <c r="FD121" s="283">
        <v>1.9231</v>
      </c>
      <c r="FE121" s="283">
        <v>1.0826</v>
      </c>
      <c r="FF121" s="283">
        <v>0.98819999999999997</v>
      </c>
      <c r="FH121" s="283">
        <v>1.2789999999999999</v>
      </c>
      <c r="FI121" s="283">
        <v>1.1113999999999999</v>
      </c>
      <c r="FJ121" s="283">
        <v>0.44419999999999998</v>
      </c>
      <c r="FK121" s="283">
        <v>0.26769999999999999</v>
      </c>
      <c r="FL121" s="283">
        <v>0.2928</v>
      </c>
      <c r="FM121" s="283">
        <v>0.23100000000000001</v>
      </c>
      <c r="FN121" s="283">
        <v>0.24729999999999999</v>
      </c>
      <c r="FO121" s="283">
        <v>0.29630000000000001</v>
      </c>
      <c r="FP121" s="283">
        <v>0.24329999999999999</v>
      </c>
      <c r="FQ121" s="283">
        <v>0.2311</v>
      </c>
      <c r="FR121" s="283">
        <v>0.26450000000000001</v>
      </c>
      <c r="FT121" s="283">
        <v>0.1807</v>
      </c>
      <c r="FU121" s="283">
        <v>0.23799999999999999</v>
      </c>
      <c r="FV121" s="283">
        <v>1.6074999999999999</v>
      </c>
      <c r="FW121" s="283">
        <v>1.2919</v>
      </c>
      <c r="FX121" s="283">
        <v>1.1216999999999999</v>
      </c>
      <c r="FZ121" s="283">
        <v>1.0105999999999999</v>
      </c>
      <c r="GA121" s="283">
        <v>1.2088000000000001</v>
      </c>
      <c r="GB121" s="283">
        <v>0.39850000000000002</v>
      </c>
      <c r="GC121" s="283">
        <v>0.34849999999999998</v>
      </c>
      <c r="GD121" s="283">
        <v>0.34250000000000003</v>
      </c>
      <c r="GE121" s="283">
        <v>0.24790000000000001</v>
      </c>
      <c r="GF121" s="283">
        <v>0.26979999999999998</v>
      </c>
      <c r="GG121" s="283">
        <v>0.3054</v>
      </c>
      <c r="GH121" s="283">
        <v>0.1391</v>
      </c>
      <c r="GI121" s="283">
        <v>0.22120000000000001</v>
      </c>
      <c r="GJ121" s="283">
        <v>0.32769999999999999</v>
      </c>
      <c r="GL121" s="283">
        <v>0.21890000000000001</v>
      </c>
      <c r="GM121" s="283">
        <v>0.27110000000000001</v>
      </c>
    </row>
    <row r="122" spans="1:195">
      <c r="A122" s="71">
        <v>45412</v>
      </c>
      <c r="B122" s="283">
        <v>13.107799999999999</v>
      </c>
      <c r="C122" s="283">
        <v>12.891299999999999</v>
      </c>
      <c r="D122" s="283">
        <v>13.057499999999999</v>
      </c>
      <c r="E122" s="283">
        <v>12.877800000000001</v>
      </c>
      <c r="F122" s="283">
        <v>13.114599999999999</v>
      </c>
      <c r="G122" s="283">
        <v>13.0726</v>
      </c>
      <c r="H122" s="283">
        <v>12.9735</v>
      </c>
      <c r="I122" s="283">
        <v>10.791</v>
      </c>
      <c r="J122" s="283">
        <v>13.009600000000001</v>
      </c>
      <c r="K122" s="283">
        <v>13.0608</v>
      </c>
      <c r="L122" s="283">
        <v>13.0029</v>
      </c>
      <c r="M122" s="283">
        <v>13.18</v>
      </c>
      <c r="N122" s="283">
        <v>8.2781000000000002</v>
      </c>
      <c r="O122" s="283">
        <v>0.9859</v>
      </c>
      <c r="P122" s="283">
        <v>1.1531</v>
      </c>
      <c r="R122" s="283">
        <v>1.1915</v>
      </c>
      <c r="S122" s="283">
        <v>1.2078</v>
      </c>
      <c r="T122" s="283">
        <v>2.4590999999999998</v>
      </c>
      <c r="U122" s="283">
        <v>0.38390000000000002</v>
      </c>
      <c r="V122" s="283">
        <v>0.42599999999999999</v>
      </c>
      <c r="W122" s="283">
        <v>0.29709999999999998</v>
      </c>
      <c r="X122" s="283">
        <v>0.38940000000000002</v>
      </c>
      <c r="Y122" s="283">
        <v>0.36940000000000001</v>
      </c>
      <c r="Z122" s="283">
        <v>0.31280000000000002</v>
      </c>
      <c r="AA122" s="283">
        <v>0.24879999999999999</v>
      </c>
      <c r="AB122" s="283">
        <v>0.28520000000000001</v>
      </c>
      <c r="AD122" s="283">
        <v>0.20880000000000001</v>
      </c>
      <c r="AE122" s="283">
        <v>0.2361</v>
      </c>
      <c r="AF122" s="283">
        <v>5.8282999999999996</v>
      </c>
      <c r="AG122" s="283">
        <v>1.1293</v>
      </c>
      <c r="AH122" s="283">
        <v>0.747</v>
      </c>
      <c r="AJ122" s="283">
        <v>0.88009999999999999</v>
      </c>
      <c r="AK122" s="283">
        <v>1.3611</v>
      </c>
      <c r="AL122" s="283">
        <v>2.2955000000000001</v>
      </c>
      <c r="AM122" s="283">
        <v>0.49430000000000002</v>
      </c>
      <c r="AN122" s="283">
        <v>0.39069999999999999</v>
      </c>
      <c r="AO122" s="283">
        <v>0.39379999999999998</v>
      </c>
      <c r="AP122" s="283">
        <v>0.43769999999999998</v>
      </c>
      <c r="AQ122" s="283">
        <v>0.52310000000000001</v>
      </c>
      <c r="AR122" s="283">
        <v>0.37980000000000003</v>
      </c>
      <c r="AS122" s="283">
        <v>0.29849999999999999</v>
      </c>
      <c r="AT122" s="283">
        <v>0.53469999999999995</v>
      </c>
      <c r="AV122" s="283">
        <v>0.3392</v>
      </c>
      <c r="AW122" s="283">
        <v>0.39290000000000003</v>
      </c>
      <c r="AX122" s="283">
        <v>8.2858000000000001</v>
      </c>
      <c r="AY122" s="283">
        <v>2.0880999999999998</v>
      </c>
      <c r="AZ122" s="283">
        <v>0.97250000000000003</v>
      </c>
      <c r="BB122" s="283">
        <v>0.40289999999999998</v>
      </c>
      <c r="BC122" s="283">
        <v>1.7121</v>
      </c>
      <c r="BD122" s="283">
        <v>2.1408999999999998</v>
      </c>
      <c r="BE122" s="283">
        <v>0.7601</v>
      </c>
      <c r="BF122" s="283">
        <v>0.43759999999999999</v>
      </c>
      <c r="BG122" s="283">
        <v>0.25840000000000002</v>
      </c>
      <c r="BH122" s="283">
        <v>0.36399999999999999</v>
      </c>
      <c r="BI122" s="283">
        <v>0.45</v>
      </c>
      <c r="BJ122" s="283">
        <v>0.11600000000000001</v>
      </c>
      <c r="BK122" s="283">
        <v>0.19259999999999999</v>
      </c>
      <c r="BL122" s="283">
        <v>0.48130000000000001</v>
      </c>
      <c r="BN122" s="283">
        <v>0.47789999999999999</v>
      </c>
      <c r="BO122" s="283">
        <v>0.28110000000000002</v>
      </c>
      <c r="BQ122" s="283">
        <v>1.8321000000000001</v>
      </c>
      <c r="BR122" s="283">
        <v>1.1719999999999999</v>
      </c>
      <c r="BS122" s="283">
        <v>1.1180000000000001</v>
      </c>
      <c r="BU122" s="283">
        <v>1.1423000000000001</v>
      </c>
      <c r="BV122" s="283">
        <v>1.1393</v>
      </c>
      <c r="BW122" s="283">
        <v>0.85740000000000005</v>
      </c>
      <c r="BX122" s="283">
        <v>0.59650000000000003</v>
      </c>
      <c r="BY122" s="283">
        <v>0.63600000000000001</v>
      </c>
      <c r="BZ122" s="283">
        <v>0.46800000000000003</v>
      </c>
      <c r="CA122" s="283">
        <v>0.50900000000000001</v>
      </c>
      <c r="CB122" s="283">
        <v>0.56879999999999997</v>
      </c>
      <c r="CC122" s="283">
        <v>0.40139999999999998</v>
      </c>
      <c r="CD122" s="283">
        <v>0.44369999999999998</v>
      </c>
      <c r="CE122" s="283">
        <v>0.53910000000000002</v>
      </c>
      <c r="CG122" s="283">
        <v>0.38840000000000002</v>
      </c>
      <c r="CH122" s="283">
        <v>0.47320000000000001</v>
      </c>
      <c r="CI122" s="283">
        <v>1.0708</v>
      </c>
      <c r="CJ122" s="283">
        <v>1.0105999999999999</v>
      </c>
      <c r="CK122" s="283">
        <v>0.93959999999999999</v>
      </c>
      <c r="CM122" s="283">
        <v>0.92569999999999997</v>
      </c>
      <c r="CN122" s="283">
        <v>1.0665</v>
      </c>
      <c r="CO122" s="283">
        <v>16.595500000000001</v>
      </c>
      <c r="CP122" s="283">
        <v>14.909000000000001</v>
      </c>
      <c r="CQ122" s="283">
        <v>13.572699999999999</v>
      </c>
      <c r="CR122" s="283">
        <v>15.4985</v>
      </c>
      <c r="CS122" s="283">
        <v>14.753299999999999</v>
      </c>
      <c r="CT122" s="283">
        <v>14.4452</v>
      </c>
      <c r="CU122" s="283">
        <v>15.702</v>
      </c>
      <c r="CV122" s="283">
        <v>14.468999999999999</v>
      </c>
      <c r="CW122" s="283">
        <v>15.6126</v>
      </c>
      <c r="CY122" s="283">
        <v>15.6302</v>
      </c>
      <c r="CZ122" s="283">
        <v>14.6389</v>
      </c>
      <c r="DA122" s="283">
        <v>1.056</v>
      </c>
      <c r="DB122" s="283">
        <v>0.98550000000000004</v>
      </c>
      <c r="DC122" s="283">
        <v>0.94110000000000005</v>
      </c>
      <c r="DE122" s="283">
        <v>0.94689999999999996</v>
      </c>
      <c r="DF122" s="283">
        <v>0.99980000000000002</v>
      </c>
      <c r="DG122" s="283">
        <v>15.613200000000001</v>
      </c>
      <c r="DH122" s="283">
        <v>13.840199999999999</v>
      </c>
      <c r="DI122" s="283">
        <v>13.005000000000001</v>
      </c>
      <c r="DJ122" s="283">
        <v>14.784599999999999</v>
      </c>
      <c r="DK122" s="283">
        <v>14.0434</v>
      </c>
      <c r="DL122" s="283">
        <v>13.8185</v>
      </c>
      <c r="DM122" s="283">
        <v>14.6669</v>
      </c>
      <c r="DN122" s="283">
        <v>13.646800000000001</v>
      </c>
      <c r="DO122" s="283">
        <v>14.1876</v>
      </c>
      <c r="DQ122" s="283">
        <v>14.412800000000001</v>
      </c>
      <c r="DR122" s="283">
        <v>14.190200000000001</v>
      </c>
      <c r="DS122" s="283">
        <v>1.0237000000000001</v>
      </c>
      <c r="DT122" s="283">
        <v>0.98419999999999996</v>
      </c>
      <c r="DU122" s="283">
        <v>0.95409999999999995</v>
      </c>
      <c r="DW122" s="283">
        <v>0.97089999999999999</v>
      </c>
      <c r="DX122" s="283">
        <v>0.99360000000000004</v>
      </c>
      <c r="DY122" s="283">
        <v>14.1981</v>
      </c>
      <c r="DZ122" s="283">
        <v>13.1602</v>
      </c>
      <c r="EA122" s="283">
        <v>12.4162</v>
      </c>
      <c r="EB122" s="283">
        <v>13.8698</v>
      </c>
      <c r="EC122" s="283">
        <v>13.3712</v>
      </c>
      <c r="ED122" s="283">
        <v>13.013999999999999</v>
      </c>
      <c r="EE122" s="283">
        <v>13.577500000000001</v>
      </c>
      <c r="EF122" s="283">
        <v>13.083500000000001</v>
      </c>
      <c r="EG122" s="283">
        <v>13.265599999999999</v>
      </c>
      <c r="EI122" s="283">
        <v>13.4756</v>
      </c>
      <c r="EJ122" s="283">
        <v>13.3512</v>
      </c>
      <c r="EL122" s="283">
        <v>1.9451000000000001</v>
      </c>
      <c r="EM122" s="283">
        <v>1.0884</v>
      </c>
      <c r="EN122" s="283">
        <v>1.2169000000000001</v>
      </c>
      <c r="EP122" s="283">
        <v>1.2070000000000001</v>
      </c>
      <c r="EQ122" s="283">
        <v>1.0548999999999999</v>
      </c>
      <c r="ER122" s="283">
        <v>0.44490000000000002</v>
      </c>
      <c r="ES122" s="283">
        <v>0.27160000000000001</v>
      </c>
      <c r="ET122" s="283">
        <v>0.31680000000000003</v>
      </c>
      <c r="EU122" s="283">
        <v>0.22869999999999999</v>
      </c>
      <c r="EV122" s="283">
        <v>0.2495</v>
      </c>
      <c r="EW122" s="283">
        <v>0.26029999999999998</v>
      </c>
      <c r="EX122" s="283">
        <v>0.2364</v>
      </c>
      <c r="EY122" s="283">
        <v>0.21909999999999999</v>
      </c>
      <c r="EZ122" s="283">
        <v>0.21690000000000001</v>
      </c>
      <c r="FB122" s="283">
        <v>0.18149999999999999</v>
      </c>
      <c r="FC122" s="283">
        <v>0.2056</v>
      </c>
      <c r="FD122" s="283">
        <v>1.9759</v>
      </c>
      <c r="FE122" s="283">
        <v>1.0893999999999999</v>
      </c>
      <c r="FF122" s="283">
        <v>0.98770000000000002</v>
      </c>
      <c r="FH122" s="283">
        <v>1.2887999999999999</v>
      </c>
      <c r="FI122" s="283">
        <v>1.1251</v>
      </c>
      <c r="FJ122" s="283">
        <v>0.44790000000000002</v>
      </c>
      <c r="FK122" s="283">
        <v>0.26419999999999999</v>
      </c>
      <c r="FL122" s="283">
        <v>0.28820000000000001</v>
      </c>
      <c r="FM122" s="283">
        <v>0.22670000000000001</v>
      </c>
      <c r="FN122" s="283">
        <v>0.24249999999999999</v>
      </c>
      <c r="FO122" s="283">
        <v>0.2918</v>
      </c>
      <c r="FP122" s="283">
        <v>0.24179999999999999</v>
      </c>
      <c r="FQ122" s="283">
        <v>0.2293</v>
      </c>
      <c r="FR122" s="283">
        <v>0.26279999999999998</v>
      </c>
      <c r="FT122" s="283">
        <v>0.1779</v>
      </c>
      <c r="FU122" s="283">
        <v>0.2336</v>
      </c>
      <c r="FV122" s="283">
        <v>1.6373</v>
      </c>
      <c r="FW122" s="283">
        <v>1.3</v>
      </c>
      <c r="FX122" s="283">
        <v>1.1168</v>
      </c>
      <c r="FZ122" s="283">
        <v>1.0085999999999999</v>
      </c>
      <c r="GA122" s="283">
        <v>1.212</v>
      </c>
      <c r="GB122" s="283">
        <v>0.3997</v>
      </c>
      <c r="GC122" s="283">
        <v>0.34760000000000002</v>
      </c>
      <c r="GD122" s="283">
        <v>0.33900000000000002</v>
      </c>
      <c r="GE122" s="283">
        <v>0.24410000000000001</v>
      </c>
      <c r="GF122" s="283">
        <v>0.26740000000000003</v>
      </c>
      <c r="GG122" s="283">
        <v>0.30359999999999998</v>
      </c>
      <c r="GH122" s="283">
        <v>0.1376</v>
      </c>
      <c r="GI122" s="283">
        <v>0.21959999999999999</v>
      </c>
      <c r="GJ122" s="283">
        <v>0.32669999999999999</v>
      </c>
      <c r="GL122" s="283">
        <v>0.21779999999999999</v>
      </c>
      <c r="GM122" s="283">
        <v>0.26950000000000002</v>
      </c>
    </row>
    <row r="123" spans="1:195">
      <c r="A123" s="71">
        <v>45413</v>
      </c>
      <c r="B123" s="283">
        <v>13.090199999999999</v>
      </c>
      <c r="C123" s="283">
        <v>12.876200000000001</v>
      </c>
      <c r="D123" s="283">
        <v>13.0021</v>
      </c>
      <c r="E123" s="283">
        <v>12.8644</v>
      </c>
      <c r="F123" s="283">
        <v>13.0785</v>
      </c>
      <c r="G123" s="283">
        <v>13.015499999999999</v>
      </c>
      <c r="H123" s="283">
        <v>12.957599999999999</v>
      </c>
      <c r="I123" s="283">
        <v>10.7994</v>
      </c>
      <c r="J123" s="283">
        <v>12.998699999999999</v>
      </c>
      <c r="K123" s="283">
        <v>13.0382</v>
      </c>
      <c r="L123" s="283">
        <v>12.9962</v>
      </c>
      <c r="M123" s="283">
        <v>13.1632</v>
      </c>
      <c r="N123" s="283">
        <v>8.6542999999999992</v>
      </c>
      <c r="O123" s="283">
        <v>1.048</v>
      </c>
      <c r="P123" s="283">
        <v>1.1915</v>
      </c>
      <c r="R123" s="283">
        <v>1.1896</v>
      </c>
      <c r="S123" s="283">
        <v>1.208</v>
      </c>
      <c r="T123" s="283">
        <v>2.4763999999999999</v>
      </c>
      <c r="U123" s="283">
        <v>0.38059999999999999</v>
      </c>
      <c r="V123" s="283">
        <v>0.41370000000000001</v>
      </c>
      <c r="W123" s="283">
        <v>0.28610000000000002</v>
      </c>
      <c r="X123" s="283">
        <v>0.36320000000000002</v>
      </c>
      <c r="Y123" s="283">
        <v>0.34720000000000001</v>
      </c>
      <c r="Z123" s="283">
        <v>0.315</v>
      </c>
      <c r="AA123" s="283">
        <v>0.247</v>
      </c>
      <c r="AB123" s="283">
        <v>0.2727</v>
      </c>
      <c r="AD123" s="283">
        <v>0.20760000000000001</v>
      </c>
      <c r="AE123" s="283">
        <v>0.22570000000000001</v>
      </c>
      <c r="AF123" s="283">
        <v>5.9269999999999996</v>
      </c>
      <c r="AG123" s="283">
        <v>1.1499999999999999</v>
      </c>
      <c r="AH123" s="283">
        <v>0.74529999999999996</v>
      </c>
      <c r="AJ123" s="283">
        <v>0.87760000000000005</v>
      </c>
      <c r="AK123" s="283">
        <v>1.3765000000000001</v>
      </c>
      <c r="AL123" s="283">
        <v>2.3399000000000001</v>
      </c>
      <c r="AM123" s="283">
        <v>0.49469999999999997</v>
      </c>
      <c r="AN123" s="283">
        <v>0.38619999999999999</v>
      </c>
      <c r="AO123" s="283">
        <v>0.39479999999999998</v>
      </c>
      <c r="AP123" s="283">
        <v>0.43020000000000003</v>
      </c>
      <c r="AQ123" s="283">
        <v>0.5181</v>
      </c>
      <c r="AR123" s="283">
        <v>0.38769999999999999</v>
      </c>
      <c r="AS123" s="283">
        <v>0.3009</v>
      </c>
      <c r="AT123" s="283">
        <v>0.53859999999999997</v>
      </c>
      <c r="AV123" s="283">
        <v>0.34279999999999999</v>
      </c>
      <c r="AW123" s="283">
        <v>0.39129999999999998</v>
      </c>
      <c r="AX123" s="283">
        <v>8.3541000000000007</v>
      </c>
      <c r="AY123" s="283">
        <v>2.0829</v>
      </c>
      <c r="AZ123" s="283">
        <v>0.96819999999999995</v>
      </c>
      <c r="BB123" s="283">
        <v>0.40189999999999998</v>
      </c>
      <c r="BC123" s="283">
        <v>1.7213000000000001</v>
      </c>
      <c r="BD123" s="283">
        <v>2.1593</v>
      </c>
      <c r="BE123" s="283">
        <v>0.76519999999999999</v>
      </c>
      <c r="BF123" s="283">
        <v>0.43809999999999999</v>
      </c>
      <c r="BG123" s="283">
        <v>0.25850000000000001</v>
      </c>
      <c r="BH123" s="283">
        <v>0.3674</v>
      </c>
      <c r="BI123" s="283">
        <v>0.45250000000000001</v>
      </c>
      <c r="BJ123" s="283">
        <v>0.1172</v>
      </c>
      <c r="BK123" s="283">
        <v>0.19439999999999999</v>
      </c>
      <c r="BL123" s="283">
        <v>0.48920000000000002</v>
      </c>
      <c r="BN123" s="283">
        <v>0.48359999999999997</v>
      </c>
      <c r="BO123" s="283">
        <v>0.28420000000000001</v>
      </c>
      <c r="BQ123" s="283">
        <v>1.9318</v>
      </c>
      <c r="BR123" s="283">
        <v>1.2083999999999999</v>
      </c>
      <c r="BS123" s="283">
        <v>1.1324000000000001</v>
      </c>
      <c r="BU123" s="283">
        <v>1.1509</v>
      </c>
      <c r="BV123" s="283">
        <v>1.1512</v>
      </c>
      <c r="BW123" s="283">
        <v>0.86399999999999999</v>
      </c>
      <c r="BX123" s="283">
        <v>0.58620000000000005</v>
      </c>
      <c r="BY123" s="283">
        <v>0.61880000000000002</v>
      </c>
      <c r="BZ123" s="283">
        <v>0.44729999999999998</v>
      </c>
      <c r="CA123" s="283">
        <v>0.48509999999999998</v>
      </c>
      <c r="CB123" s="283">
        <v>0.54649999999999999</v>
      </c>
      <c r="CC123" s="283">
        <v>0.39190000000000003</v>
      </c>
      <c r="CD123" s="283">
        <v>0.43580000000000002</v>
      </c>
      <c r="CE123" s="283">
        <v>0.52610000000000001</v>
      </c>
      <c r="CG123" s="283">
        <v>0.37869999999999998</v>
      </c>
      <c r="CH123" s="283">
        <v>0.45700000000000002</v>
      </c>
      <c r="CI123" s="283">
        <v>1.0811999999999999</v>
      </c>
      <c r="CJ123" s="283">
        <v>1.018</v>
      </c>
      <c r="CK123" s="283">
        <v>0.9345</v>
      </c>
      <c r="CM123" s="283">
        <v>0.91080000000000005</v>
      </c>
      <c r="CN123" s="283">
        <v>1.0750999999999999</v>
      </c>
      <c r="CO123" s="283">
        <v>17.863700000000001</v>
      </c>
      <c r="CP123" s="283">
        <v>15.634600000000001</v>
      </c>
      <c r="CQ123" s="283">
        <v>13.916</v>
      </c>
      <c r="CR123" s="283">
        <v>16.521599999999999</v>
      </c>
      <c r="CS123" s="283">
        <v>15.3584</v>
      </c>
      <c r="CT123" s="283">
        <v>14.891299999999999</v>
      </c>
      <c r="CU123" s="283">
        <v>16.716999999999999</v>
      </c>
      <c r="CV123" s="283">
        <v>15.1563</v>
      </c>
      <c r="CW123" s="283">
        <v>16.531199999999998</v>
      </c>
      <c r="CY123" s="283">
        <v>16.64</v>
      </c>
      <c r="CZ123" s="283">
        <v>15.375999999999999</v>
      </c>
      <c r="DA123" s="283">
        <v>1.0589</v>
      </c>
      <c r="DB123" s="283">
        <v>0.98209999999999997</v>
      </c>
      <c r="DC123" s="283">
        <v>0.92989999999999995</v>
      </c>
      <c r="DE123" s="283">
        <v>0.93659999999999999</v>
      </c>
      <c r="DF123" s="283">
        <v>1.0061</v>
      </c>
      <c r="DG123" s="283">
        <v>16.658799999999999</v>
      </c>
      <c r="DH123" s="283">
        <v>14.4437</v>
      </c>
      <c r="DI123" s="283">
        <v>13.437799999999999</v>
      </c>
      <c r="DJ123" s="283">
        <v>15.732100000000001</v>
      </c>
      <c r="DK123" s="283">
        <v>14.707599999999999</v>
      </c>
      <c r="DL123" s="283">
        <v>14.450699999999999</v>
      </c>
      <c r="DM123" s="283">
        <v>15.5738</v>
      </c>
      <c r="DN123" s="283">
        <v>14.263199999999999</v>
      </c>
      <c r="DO123" s="283">
        <v>15.003</v>
      </c>
      <c r="DQ123" s="283">
        <v>15.2293</v>
      </c>
      <c r="DR123" s="283">
        <v>14.912100000000001</v>
      </c>
      <c r="DS123" s="283">
        <v>1.0263</v>
      </c>
      <c r="DT123" s="283">
        <v>0.97989999999999999</v>
      </c>
      <c r="DU123" s="283">
        <v>0.94379999999999997</v>
      </c>
      <c r="DW123" s="283">
        <v>0.96379999999999999</v>
      </c>
      <c r="DX123" s="283">
        <v>0.99609999999999999</v>
      </c>
      <c r="DY123" s="283">
        <v>14.948</v>
      </c>
      <c r="DZ123" s="283">
        <v>13.5937</v>
      </c>
      <c r="EA123" s="283">
        <v>12.759600000000001</v>
      </c>
      <c r="EB123" s="283">
        <v>14.565</v>
      </c>
      <c r="EC123" s="283">
        <v>13.8727</v>
      </c>
      <c r="ED123" s="283">
        <v>13.518800000000001</v>
      </c>
      <c r="EE123" s="283">
        <v>14.2378</v>
      </c>
      <c r="EF123" s="283">
        <v>13.5929</v>
      </c>
      <c r="EG123" s="283">
        <v>13.8398</v>
      </c>
      <c r="EI123" s="283">
        <v>14.1036</v>
      </c>
      <c r="EJ123" s="283">
        <v>13.893599999999999</v>
      </c>
      <c r="EL123" s="283">
        <v>2.1153</v>
      </c>
      <c r="EM123" s="283">
        <v>1.1588000000000001</v>
      </c>
      <c r="EN123" s="283">
        <v>1.2637</v>
      </c>
      <c r="EP123" s="283">
        <v>1.2266999999999999</v>
      </c>
      <c r="EQ123" s="283">
        <v>1.0472999999999999</v>
      </c>
      <c r="ER123" s="283">
        <v>0.44590000000000002</v>
      </c>
      <c r="ES123" s="283">
        <v>0.26250000000000001</v>
      </c>
      <c r="ET123" s="283">
        <v>0.3034</v>
      </c>
      <c r="EU123" s="283">
        <v>0.21079999999999999</v>
      </c>
      <c r="EV123" s="283">
        <v>0.22650000000000001</v>
      </c>
      <c r="EW123" s="283">
        <v>0.24010000000000001</v>
      </c>
      <c r="EX123" s="283">
        <v>0.2283</v>
      </c>
      <c r="EY123" s="283">
        <v>0.2122</v>
      </c>
      <c r="EZ123" s="283">
        <v>0.2009</v>
      </c>
      <c r="FB123" s="283">
        <v>0.17299999999999999</v>
      </c>
      <c r="FC123" s="283">
        <v>0.1918</v>
      </c>
      <c r="FD123" s="283">
        <v>2.0592999999999999</v>
      </c>
      <c r="FE123" s="283">
        <v>1.1064000000000001</v>
      </c>
      <c r="FF123" s="283">
        <v>0.9889</v>
      </c>
      <c r="FH123" s="283">
        <v>1.3006</v>
      </c>
      <c r="FI123" s="283">
        <v>1.1548</v>
      </c>
      <c r="FJ123" s="283">
        <v>0.45140000000000002</v>
      </c>
      <c r="FK123" s="283">
        <v>0.25940000000000002</v>
      </c>
      <c r="FL123" s="283">
        <v>0.28039999999999998</v>
      </c>
      <c r="FM123" s="283">
        <v>0.21920000000000001</v>
      </c>
      <c r="FN123" s="283">
        <v>0.2344</v>
      </c>
      <c r="FO123" s="283">
        <v>0.28349999999999997</v>
      </c>
      <c r="FP123" s="283">
        <v>0.23860000000000001</v>
      </c>
      <c r="FQ123" s="283">
        <v>0.22750000000000001</v>
      </c>
      <c r="FR123" s="283">
        <v>0.26069999999999999</v>
      </c>
      <c r="FT123" s="283">
        <v>0.1749</v>
      </c>
      <c r="FU123" s="283">
        <v>0.22570000000000001</v>
      </c>
      <c r="FV123" s="283">
        <v>1.6923999999999999</v>
      </c>
      <c r="FW123" s="283">
        <v>1.3112999999999999</v>
      </c>
      <c r="FX123" s="283">
        <v>1.1176999999999999</v>
      </c>
      <c r="FZ123" s="283">
        <v>1.0089999999999999</v>
      </c>
      <c r="GA123" s="283">
        <v>1.2239</v>
      </c>
      <c r="GB123" s="283">
        <v>0.4052</v>
      </c>
      <c r="GC123" s="283">
        <v>0.34620000000000001</v>
      </c>
      <c r="GD123" s="283">
        <v>0.33479999999999999</v>
      </c>
      <c r="GE123" s="283">
        <v>0.2394</v>
      </c>
      <c r="GF123" s="283">
        <v>0.26400000000000001</v>
      </c>
      <c r="GG123" s="283">
        <v>0.29959999999999998</v>
      </c>
      <c r="GH123" s="283">
        <v>0.13519999999999999</v>
      </c>
      <c r="GI123" s="283">
        <v>0.21729999999999999</v>
      </c>
      <c r="GJ123" s="283">
        <v>0.32679999999999998</v>
      </c>
      <c r="GL123" s="283">
        <v>0.21529999999999999</v>
      </c>
      <c r="GM123" s="283">
        <v>0.26700000000000002</v>
      </c>
    </row>
    <row r="124" spans="1:195">
      <c r="A124" s="71">
        <v>45414</v>
      </c>
      <c r="B124" s="283">
        <v>13.101100000000001</v>
      </c>
      <c r="C124" s="283">
        <v>12.882899999999999</v>
      </c>
      <c r="D124" s="283">
        <v>13.0365</v>
      </c>
      <c r="E124" s="283">
        <v>12.876200000000001</v>
      </c>
      <c r="F124" s="283">
        <v>13.0952</v>
      </c>
      <c r="G124" s="283">
        <v>13.075900000000001</v>
      </c>
      <c r="H124" s="283">
        <v>12.959300000000001</v>
      </c>
      <c r="I124" s="283">
        <v>10.812799999999999</v>
      </c>
      <c r="J124" s="283">
        <v>13.007099999999999</v>
      </c>
      <c r="K124" s="283">
        <v>13.0852</v>
      </c>
      <c r="L124" s="283">
        <v>13.007099999999999</v>
      </c>
      <c r="M124" s="283">
        <v>13.175000000000001</v>
      </c>
      <c r="N124" s="283">
        <v>9.1006999999999998</v>
      </c>
      <c r="O124" s="283">
        <v>1.1267</v>
      </c>
      <c r="P124" s="283">
        <v>1.2782</v>
      </c>
      <c r="R124" s="283">
        <v>1.2122999999999999</v>
      </c>
      <c r="S124" s="283">
        <v>1.1921999999999999</v>
      </c>
      <c r="T124" s="283">
        <v>2.3567999999999998</v>
      </c>
      <c r="U124" s="283">
        <v>0.36</v>
      </c>
      <c r="V124" s="283">
        <v>0.38990000000000002</v>
      </c>
      <c r="W124" s="283">
        <v>0.25900000000000001</v>
      </c>
      <c r="X124" s="283">
        <v>0.31950000000000001</v>
      </c>
      <c r="Y124" s="283">
        <v>0.30499999999999999</v>
      </c>
      <c r="Z124" s="283">
        <v>0.29620000000000002</v>
      </c>
      <c r="AA124" s="283">
        <v>0.2354</v>
      </c>
      <c r="AB124" s="283">
        <v>0.2424</v>
      </c>
      <c r="AD124" s="283">
        <v>0.19420000000000001</v>
      </c>
      <c r="AE124" s="283">
        <v>0.2034</v>
      </c>
      <c r="AF124" s="283">
        <v>6.0510000000000002</v>
      </c>
      <c r="AG124" s="283">
        <v>1.1919999999999999</v>
      </c>
      <c r="AH124" s="283">
        <v>0.75960000000000005</v>
      </c>
      <c r="AJ124" s="283">
        <v>0.88149999999999995</v>
      </c>
      <c r="AK124" s="283">
        <v>1.3936999999999999</v>
      </c>
      <c r="AL124" s="283">
        <v>2.2877000000000001</v>
      </c>
      <c r="AM124" s="283">
        <v>0.48449999999999999</v>
      </c>
      <c r="AN124" s="283">
        <v>0.37430000000000002</v>
      </c>
      <c r="AO124" s="283">
        <v>0.37809999999999999</v>
      </c>
      <c r="AP124" s="283">
        <v>0.40639999999999998</v>
      </c>
      <c r="AQ124" s="283">
        <v>0.49270000000000003</v>
      </c>
      <c r="AR124" s="283">
        <v>0.37869999999999998</v>
      </c>
      <c r="AS124" s="283">
        <v>0.29530000000000001</v>
      </c>
      <c r="AT124" s="283">
        <v>0.5252</v>
      </c>
      <c r="AV124" s="283">
        <v>0.33500000000000002</v>
      </c>
      <c r="AW124" s="283">
        <v>0.37680000000000002</v>
      </c>
      <c r="AX124" s="283">
        <v>8.5884999999999998</v>
      </c>
      <c r="AY124" s="283">
        <v>2.0886</v>
      </c>
      <c r="AZ124" s="283">
        <v>0.9627</v>
      </c>
      <c r="BB124" s="283">
        <v>0.40129999999999999</v>
      </c>
      <c r="BC124" s="283">
        <v>1.7412000000000001</v>
      </c>
      <c r="BD124" s="283">
        <v>2.1633</v>
      </c>
      <c r="BE124" s="283">
        <v>0.76339999999999997</v>
      </c>
      <c r="BF124" s="283">
        <v>0.4335</v>
      </c>
      <c r="BG124" s="283">
        <v>0.25190000000000001</v>
      </c>
      <c r="BH124" s="283">
        <v>0.36549999999999999</v>
      </c>
      <c r="BI124" s="283">
        <v>0.45029999999999998</v>
      </c>
      <c r="BJ124" s="283">
        <v>0.11609999999999999</v>
      </c>
      <c r="BK124" s="283">
        <v>0.19320000000000001</v>
      </c>
      <c r="BL124" s="283">
        <v>0.49170000000000003</v>
      </c>
      <c r="BN124" s="283">
        <v>0.48159999999999997</v>
      </c>
      <c r="BO124" s="283">
        <v>0.28239999999999998</v>
      </c>
      <c r="BQ124" s="283">
        <v>1.9650000000000001</v>
      </c>
      <c r="BR124" s="283">
        <v>1.2486999999999999</v>
      </c>
      <c r="BS124" s="283">
        <v>1.1479999999999999</v>
      </c>
      <c r="BU124" s="283">
        <v>1.1574</v>
      </c>
      <c r="BV124" s="283">
        <v>1.1589</v>
      </c>
      <c r="BW124" s="283">
        <v>0.84079999999999999</v>
      </c>
      <c r="BX124" s="283">
        <v>0.57469999999999999</v>
      </c>
      <c r="BY124" s="283">
        <v>0.60140000000000005</v>
      </c>
      <c r="BZ124" s="283">
        <v>0.4279</v>
      </c>
      <c r="CA124" s="283">
        <v>0.4602</v>
      </c>
      <c r="CB124" s="283">
        <v>0.52390000000000003</v>
      </c>
      <c r="CC124" s="283">
        <v>0.38269999999999998</v>
      </c>
      <c r="CD124" s="283">
        <v>0.42730000000000001</v>
      </c>
      <c r="CE124" s="283">
        <v>0.51039999999999996</v>
      </c>
      <c r="CG124" s="283">
        <v>0.36919999999999997</v>
      </c>
      <c r="CH124" s="283">
        <v>0.44040000000000001</v>
      </c>
      <c r="CI124" s="283">
        <v>1.0958000000000001</v>
      </c>
      <c r="CJ124" s="283">
        <v>1.0438000000000001</v>
      </c>
      <c r="CK124" s="283">
        <v>0.99380000000000002</v>
      </c>
      <c r="CM124" s="283">
        <v>0.94069999999999998</v>
      </c>
      <c r="CN124" s="283">
        <v>1.0371999999999999</v>
      </c>
      <c r="CO124" s="283">
        <v>16.559100000000001</v>
      </c>
      <c r="CP124" s="283">
        <v>14.908799999999999</v>
      </c>
      <c r="CQ124" s="283">
        <v>13.438000000000001</v>
      </c>
      <c r="CR124" s="283">
        <v>15.111499999999999</v>
      </c>
      <c r="CS124" s="283">
        <v>14.2834</v>
      </c>
      <c r="CT124" s="283">
        <v>13.5221</v>
      </c>
      <c r="CU124" s="283">
        <v>15.611000000000001</v>
      </c>
      <c r="CV124" s="283">
        <v>14.684200000000001</v>
      </c>
      <c r="CW124" s="283">
        <v>15.273400000000001</v>
      </c>
      <c r="CY124" s="283">
        <v>15.6092</v>
      </c>
      <c r="CZ124" s="283">
        <v>14.7249</v>
      </c>
      <c r="DA124" s="283">
        <v>1.0698000000000001</v>
      </c>
      <c r="DB124" s="283">
        <v>0.99480000000000002</v>
      </c>
      <c r="DC124" s="283">
        <v>0.95369999999999999</v>
      </c>
      <c r="DE124" s="283">
        <v>0.94740000000000002</v>
      </c>
      <c r="DF124" s="283">
        <v>1.0059</v>
      </c>
      <c r="DG124" s="283">
        <v>16.139600000000002</v>
      </c>
      <c r="DH124" s="283">
        <v>14.2654</v>
      </c>
      <c r="DI124" s="283">
        <v>13.3352</v>
      </c>
      <c r="DJ124" s="283">
        <v>15.087199999999999</v>
      </c>
      <c r="DK124" s="283">
        <v>14.3401</v>
      </c>
      <c r="DL124" s="283">
        <v>13.9831</v>
      </c>
      <c r="DM124" s="283">
        <v>15.169</v>
      </c>
      <c r="DN124" s="283">
        <v>14.1622</v>
      </c>
      <c r="DO124" s="283">
        <v>14.763</v>
      </c>
      <c r="DQ124" s="283">
        <v>14.9482</v>
      </c>
      <c r="DR124" s="283">
        <v>14.677</v>
      </c>
      <c r="DS124" s="283">
        <v>1.0403</v>
      </c>
      <c r="DT124" s="283">
        <v>0.9879</v>
      </c>
      <c r="DU124" s="283">
        <v>0.95440000000000003</v>
      </c>
      <c r="DW124" s="283">
        <v>0.9637</v>
      </c>
      <c r="DX124" s="283">
        <v>1.0007999999999999</v>
      </c>
      <c r="DY124" s="283">
        <v>15.0105</v>
      </c>
      <c r="DZ124" s="283">
        <v>13.7171</v>
      </c>
      <c r="EA124" s="283">
        <v>12.901300000000001</v>
      </c>
      <c r="EB124" s="283">
        <v>14.4293</v>
      </c>
      <c r="EC124" s="283">
        <v>13.885199999999999</v>
      </c>
      <c r="ED124" s="283">
        <v>13.5182</v>
      </c>
      <c r="EE124" s="283">
        <v>14.317399999999999</v>
      </c>
      <c r="EF124" s="283">
        <v>13.702299999999999</v>
      </c>
      <c r="EG124" s="283">
        <v>14.030099999999999</v>
      </c>
      <c r="EI124" s="283">
        <v>14.2188</v>
      </c>
      <c r="EJ124" s="283">
        <v>14.0192</v>
      </c>
      <c r="EL124" s="283">
        <v>2.1972999999999998</v>
      </c>
      <c r="EM124" s="283">
        <v>1.2457</v>
      </c>
      <c r="EN124" s="283">
        <v>1.3167</v>
      </c>
      <c r="EP124" s="283">
        <v>1.2455000000000001</v>
      </c>
      <c r="EQ124" s="283">
        <v>1.0350999999999999</v>
      </c>
      <c r="ER124" s="283">
        <v>0.42599999999999999</v>
      </c>
      <c r="ES124" s="283">
        <v>0.25190000000000001</v>
      </c>
      <c r="ET124" s="283">
        <v>0.28989999999999999</v>
      </c>
      <c r="EU124" s="283">
        <v>0.19389999999999999</v>
      </c>
      <c r="EV124" s="283">
        <v>0.20219999999999999</v>
      </c>
      <c r="EW124" s="283">
        <v>0.22020000000000001</v>
      </c>
      <c r="EX124" s="283">
        <v>0.2208</v>
      </c>
      <c r="EY124" s="283">
        <v>0.20469999999999999</v>
      </c>
      <c r="EZ124" s="283">
        <v>0.18360000000000001</v>
      </c>
      <c r="FB124" s="283">
        <v>0.16439999999999999</v>
      </c>
      <c r="FC124" s="283">
        <v>0.1774</v>
      </c>
      <c r="FD124" s="283">
        <v>2.0886</v>
      </c>
      <c r="FE124" s="283">
        <v>1.1263000000000001</v>
      </c>
      <c r="FF124" s="283">
        <v>0.99670000000000003</v>
      </c>
      <c r="FH124" s="283">
        <v>1.3086</v>
      </c>
      <c r="FI124" s="283">
        <v>1.1736</v>
      </c>
      <c r="FJ124" s="283">
        <v>0.44290000000000002</v>
      </c>
      <c r="FK124" s="283">
        <v>0.254</v>
      </c>
      <c r="FL124" s="283">
        <v>0.27150000000000002</v>
      </c>
      <c r="FM124" s="283">
        <v>0.21210000000000001</v>
      </c>
      <c r="FN124" s="283">
        <v>0.22550000000000001</v>
      </c>
      <c r="FO124" s="283">
        <v>0.27239999999999998</v>
      </c>
      <c r="FP124" s="283">
        <v>0.23469999999999999</v>
      </c>
      <c r="FQ124" s="283">
        <v>0.22489999999999999</v>
      </c>
      <c r="FR124" s="283">
        <v>0.25640000000000002</v>
      </c>
      <c r="FT124" s="283">
        <v>0.1719</v>
      </c>
      <c r="FU124" s="283">
        <v>0.2185</v>
      </c>
      <c r="FV124" s="283">
        <v>1.6993</v>
      </c>
      <c r="FW124" s="283">
        <v>1.3217000000000001</v>
      </c>
      <c r="FX124" s="283">
        <v>1.1153999999999999</v>
      </c>
      <c r="FZ124" s="283">
        <v>1.0083</v>
      </c>
      <c r="GA124" s="283">
        <v>1.2338</v>
      </c>
      <c r="GB124" s="283">
        <v>0.39989999999999998</v>
      </c>
      <c r="GC124" s="283">
        <v>0.34499999999999997</v>
      </c>
      <c r="GD124" s="283">
        <v>0.33100000000000002</v>
      </c>
      <c r="GE124" s="283">
        <v>0.23530000000000001</v>
      </c>
      <c r="GF124" s="283">
        <v>0.26100000000000001</v>
      </c>
      <c r="GG124" s="283">
        <v>0.29670000000000002</v>
      </c>
      <c r="GH124" s="283">
        <v>0.1331</v>
      </c>
      <c r="GI124" s="283">
        <v>0.21510000000000001</v>
      </c>
      <c r="GJ124" s="283">
        <v>0.32590000000000002</v>
      </c>
      <c r="GL124" s="283">
        <v>0.21329999999999999</v>
      </c>
      <c r="GM124" s="283">
        <v>0.2641</v>
      </c>
    </row>
    <row r="125" spans="1:195">
      <c r="A125" s="71">
        <v>45415</v>
      </c>
      <c r="B125" s="283">
        <v>13.0852</v>
      </c>
      <c r="C125" s="283">
        <v>12.874499999999999</v>
      </c>
      <c r="D125" s="283">
        <v>13.032299999999999</v>
      </c>
      <c r="E125" s="283">
        <v>12.874499999999999</v>
      </c>
      <c r="F125" s="283">
        <v>13.092700000000001</v>
      </c>
      <c r="G125" s="283">
        <v>13.0868</v>
      </c>
      <c r="H125" s="283">
        <v>12.957599999999999</v>
      </c>
      <c r="I125" s="283">
        <v>10.853899999999999</v>
      </c>
      <c r="J125" s="283">
        <v>13.000400000000001</v>
      </c>
      <c r="K125" s="283">
        <v>13.0709</v>
      </c>
      <c r="L125" s="283">
        <v>12.9878</v>
      </c>
      <c r="M125" s="283">
        <v>13.166600000000001</v>
      </c>
      <c r="N125" s="283">
        <v>9.5139999999999993</v>
      </c>
      <c r="O125" s="283">
        <v>1.2245999999999999</v>
      </c>
      <c r="P125" s="283">
        <v>1.3151999999999999</v>
      </c>
      <c r="R125" s="283">
        <v>1.2243999999999999</v>
      </c>
      <c r="S125" s="283">
        <v>1.1860999999999999</v>
      </c>
      <c r="T125" s="283">
        <v>2.3147000000000002</v>
      </c>
      <c r="U125" s="283">
        <v>0.34660000000000002</v>
      </c>
      <c r="V125" s="283">
        <v>0.36959999999999998</v>
      </c>
      <c r="W125" s="283">
        <v>0.24329999999999999</v>
      </c>
      <c r="X125" s="283">
        <v>0.28299999999999997</v>
      </c>
      <c r="Y125" s="283">
        <v>0.28100000000000003</v>
      </c>
      <c r="Z125" s="283">
        <v>0.29289999999999999</v>
      </c>
      <c r="AA125" s="283">
        <v>0.2291</v>
      </c>
      <c r="AB125" s="283">
        <v>0.22059999999999999</v>
      </c>
      <c r="AD125" s="283">
        <v>0.18709999999999999</v>
      </c>
      <c r="AE125" s="283">
        <v>0.186</v>
      </c>
      <c r="AF125" s="283">
        <v>6.1384999999999996</v>
      </c>
      <c r="AG125" s="283">
        <v>1.2347999999999999</v>
      </c>
      <c r="AH125" s="283">
        <v>0.76419999999999999</v>
      </c>
      <c r="AJ125" s="283">
        <v>0.88160000000000005</v>
      </c>
      <c r="AK125" s="283">
        <v>1.4195</v>
      </c>
      <c r="AL125" s="283">
        <v>2.2734999999999999</v>
      </c>
      <c r="AM125" s="283">
        <v>0.47370000000000001</v>
      </c>
      <c r="AN125" s="283">
        <v>0.35870000000000002</v>
      </c>
      <c r="AO125" s="283">
        <v>0.37040000000000001</v>
      </c>
      <c r="AP125" s="283">
        <v>0.3836</v>
      </c>
      <c r="AQ125" s="283">
        <v>0.46939999999999998</v>
      </c>
      <c r="AR125" s="283">
        <v>0.37659999999999999</v>
      </c>
      <c r="AS125" s="283">
        <v>0.29139999999999999</v>
      </c>
      <c r="AT125" s="283">
        <v>0.51439999999999997</v>
      </c>
      <c r="AV125" s="283">
        <v>0.33050000000000002</v>
      </c>
      <c r="AW125" s="283">
        <v>0.3624</v>
      </c>
      <c r="AX125" s="283">
        <v>8.6517999999999997</v>
      </c>
      <c r="AY125" s="283">
        <v>2.0851999999999999</v>
      </c>
      <c r="AZ125" s="283">
        <v>0.94940000000000002</v>
      </c>
      <c r="BB125" s="283">
        <v>0.40229999999999999</v>
      </c>
      <c r="BC125" s="283">
        <v>1.7574000000000001</v>
      </c>
      <c r="BD125" s="283">
        <v>2.1286999999999998</v>
      </c>
      <c r="BE125" s="283">
        <v>0.75570000000000004</v>
      </c>
      <c r="BF125" s="283">
        <v>0.42370000000000002</v>
      </c>
      <c r="BG125" s="283">
        <v>0.246</v>
      </c>
      <c r="BH125" s="283">
        <v>0.3624</v>
      </c>
      <c r="BI125" s="283">
        <v>0.44629999999999997</v>
      </c>
      <c r="BJ125" s="283">
        <v>0.1145</v>
      </c>
      <c r="BK125" s="283">
        <v>0.1915</v>
      </c>
      <c r="BL125" s="283">
        <v>0.49020000000000002</v>
      </c>
      <c r="BN125" s="283">
        <v>0.47610000000000002</v>
      </c>
      <c r="BO125" s="283">
        <v>0.27889999999999998</v>
      </c>
      <c r="BQ125" s="283">
        <v>2.0529999999999999</v>
      </c>
      <c r="BR125" s="283">
        <v>1.2987</v>
      </c>
      <c r="BS125" s="283">
        <v>1.1579999999999999</v>
      </c>
      <c r="BU125" s="283">
        <v>1.1631</v>
      </c>
      <c r="BV125" s="283">
        <v>1.1701999999999999</v>
      </c>
      <c r="BW125" s="283">
        <v>0.83430000000000004</v>
      </c>
      <c r="BX125" s="283">
        <v>0.56100000000000005</v>
      </c>
      <c r="BY125" s="283">
        <v>0.57950000000000002</v>
      </c>
      <c r="BZ125" s="283">
        <v>0.40639999999999998</v>
      </c>
      <c r="CA125" s="283">
        <v>0.432</v>
      </c>
      <c r="CB125" s="283">
        <v>0.50039999999999996</v>
      </c>
      <c r="CC125" s="283">
        <v>0.37409999999999999</v>
      </c>
      <c r="CD125" s="283">
        <v>0.4173</v>
      </c>
      <c r="CE125" s="283">
        <v>0.49320000000000003</v>
      </c>
      <c r="CG125" s="283">
        <v>0.35880000000000001</v>
      </c>
      <c r="CH125" s="283">
        <v>0.42149999999999999</v>
      </c>
      <c r="CI125" s="283">
        <v>1.0807</v>
      </c>
      <c r="CJ125" s="283">
        <v>1.0449999999999999</v>
      </c>
      <c r="CK125" s="283">
        <v>0.96960000000000002</v>
      </c>
      <c r="CM125" s="283">
        <v>0.92669999999999997</v>
      </c>
      <c r="CN125" s="283">
        <v>1.0448</v>
      </c>
      <c r="CO125" s="283">
        <v>16.807700000000001</v>
      </c>
      <c r="CP125" s="283">
        <v>14.976000000000001</v>
      </c>
      <c r="CQ125" s="283">
        <v>13.287000000000001</v>
      </c>
      <c r="CR125" s="283">
        <v>15.5526</v>
      </c>
      <c r="CS125" s="283">
        <v>14.330500000000001</v>
      </c>
      <c r="CT125" s="283">
        <v>13.7036</v>
      </c>
      <c r="CU125" s="283">
        <v>16.019500000000001</v>
      </c>
      <c r="CV125" s="283">
        <v>14.657500000000001</v>
      </c>
      <c r="CW125" s="283">
        <v>15.479200000000001</v>
      </c>
      <c r="CY125" s="283">
        <v>15.8162</v>
      </c>
      <c r="CZ125" s="283">
        <v>14.815300000000001</v>
      </c>
      <c r="DA125" s="283">
        <v>1.0636000000000001</v>
      </c>
      <c r="DB125" s="283">
        <v>0.997</v>
      </c>
      <c r="DC125" s="283">
        <v>0.93530000000000002</v>
      </c>
      <c r="DE125" s="283">
        <v>0.9375</v>
      </c>
      <c r="DF125" s="283">
        <v>1.0079</v>
      </c>
      <c r="DG125" s="283">
        <v>16.222200000000001</v>
      </c>
      <c r="DH125" s="283">
        <v>14.145200000000001</v>
      </c>
      <c r="DI125" s="283">
        <v>13.083500000000001</v>
      </c>
      <c r="DJ125" s="283">
        <v>15.2524</v>
      </c>
      <c r="DK125" s="283">
        <v>14.1874</v>
      </c>
      <c r="DL125" s="283">
        <v>13.988300000000001</v>
      </c>
      <c r="DM125" s="283">
        <v>15.269299999999999</v>
      </c>
      <c r="DN125" s="283">
        <v>13.9992</v>
      </c>
      <c r="DO125" s="283">
        <v>14.7448</v>
      </c>
      <c r="DQ125" s="283">
        <v>14.9329</v>
      </c>
      <c r="DR125" s="283">
        <v>14.629300000000001</v>
      </c>
      <c r="DS125" s="283">
        <v>1.0383</v>
      </c>
      <c r="DT125" s="283">
        <v>0.99199999999999999</v>
      </c>
      <c r="DU125" s="283">
        <v>0.94830000000000003</v>
      </c>
      <c r="DW125" s="283">
        <v>0.95960000000000001</v>
      </c>
      <c r="DX125" s="283">
        <v>1.0022</v>
      </c>
      <c r="DY125" s="283">
        <v>14.892799999999999</v>
      </c>
      <c r="DZ125" s="283">
        <v>13.5436</v>
      </c>
      <c r="EA125" s="283">
        <v>12.6937</v>
      </c>
      <c r="EB125" s="283">
        <v>14.344099999999999</v>
      </c>
      <c r="EC125" s="283">
        <v>13.6525</v>
      </c>
      <c r="ED125" s="283">
        <v>13.3851</v>
      </c>
      <c r="EE125" s="283">
        <v>14.199400000000001</v>
      </c>
      <c r="EF125" s="283">
        <v>13.507999999999999</v>
      </c>
      <c r="EG125" s="283">
        <v>13.910299999999999</v>
      </c>
      <c r="EI125" s="283">
        <v>14.0763</v>
      </c>
      <c r="EJ125" s="283">
        <v>13.8796</v>
      </c>
      <c r="EL125" s="283">
        <v>2.4020000000000001</v>
      </c>
      <c r="EM125" s="283">
        <v>1.363</v>
      </c>
      <c r="EN125" s="283">
        <v>1.3553999999999999</v>
      </c>
      <c r="EP125" s="283">
        <v>1.2612000000000001</v>
      </c>
      <c r="EQ125" s="283">
        <v>1.0266999999999999</v>
      </c>
      <c r="ER125" s="283">
        <v>0.42</v>
      </c>
      <c r="ES125" s="283">
        <v>0.24060000000000001</v>
      </c>
      <c r="ET125" s="283">
        <v>0.2737</v>
      </c>
      <c r="EU125" s="283">
        <v>0.1749</v>
      </c>
      <c r="EV125" s="283">
        <v>0.17649999999999999</v>
      </c>
      <c r="EW125" s="283">
        <v>0.2019</v>
      </c>
      <c r="EX125" s="283">
        <v>0.2132</v>
      </c>
      <c r="EY125" s="283">
        <v>0.1961</v>
      </c>
      <c r="EZ125" s="283">
        <v>0.16650000000000001</v>
      </c>
      <c r="FB125" s="283">
        <v>0.1555</v>
      </c>
      <c r="FC125" s="283">
        <v>0.16209999999999999</v>
      </c>
      <c r="FD125" s="283">
        <v>2.1568000000000001</v>
      </c>
      <c r="FE125" s="283">
        <v>1.1659999999999999</v>
      </c>
      <c r="FF125" s="283">
        <v>1.0048999999999999</v>
      </c>
      <c r="FH125" s="283">
        <v>1.3197000000000001</v>
      </c>
      <c r="FI125" s="283">
        <v>1.2022999999999999</v>
      </c>
      <c r="FJ125" s="283">
        <v>0.4395</v>
      </c>
      <c r="FK125" s="283">
        <v>0.247</v>
      </c>
      <c r="FL125" s="283">
        <v>0.2606</v>
      </c>
      <c r="FM125" s="283">
        <v>0.20380000000000001</v>
      </c>
      <c r="FN125" s="283">
        <v>0.21190000000000001</v>
      </c>
      <c r="FO125" s="283">
        <v>0.25940000000000002</v>
      </c>
      <c r="FP125" s="283">
        <v>0.23169999999999999</v>
      </c>
      <c r="FQ125" s="283">
        <v>0.22209999999999999</v>
      </c>
      <c r="FR125" s="283">
        <v>0.25109999999999999</v>
      </c>
      <c r="FT125" s="283">
        <v>0.16830000000000001</v>
      </c>
      <c r="FU125" s="283">
        <v>0.20880000000000001</v>
      </c>
      <c r="FV125" s="283">
        <v>1.7281</v>
      </c>
      <c r="FW125" s="283">
        <v>1.3272999999999999</v>
      </c>
      <c r="FX125" s="283">
        <v>1.1122000000000001</v>
      </c>
      <c r="FZ125" s="283">
        <v>1.0073000000000001</v>
      </c>
      <c r="GA125" s="283">
        <v>1.2423</v>
      </c>
      <c r="GB125" s="283">
        <v>0.39939999999999998</v>
      </c>
      <c r="GC125" s="283">
        <v>0.3427</v>
      </c>
      <c r="GD125" s="283">
        <v>0.32519999999999999</v>
      </c>
      <c r="GE125" s="283">
        <v>0.23119999999999999</v>
      </c>
      <c r="GF125" s="283">
        <v>0.25819999999999999</v>
      </c>
      <c r="GG125" s="283">
        <v>0.29239999999999999</v>
      </c>
      <c r="GH125" s="283">
        <v>0.13109999999999999</v>
      </c>
      <c r="GI125" s="283">
        <v>0.21229999999999999</v>
      </c>
      <c r="GJ125" s="283">
        <v>0.32379999999999998</v>
      </c>
      <c r="GL125" s="283">
        <v>0.2107</v>
      </c>
      <c r="GM125" s="283">
        <v>0.2606</v>
      </c>
    </row>
    <row r="126" spans="1:195">
      <c r="A126" s="71">
        <v>45416</v>
      </c>
      <c r="B126" s="283">
        <v>13.0877</v>
      </c>
      <c r="C126" s="283">
        <v>12.8619</v>
      </c>
      <c r="D126" s="283">
        <v>12.9886</v>
      </c>
      <c r="E126" s="283">
        <v>12.8543</v>
      </c>
      <c r="F126" s="283">
        <v>13.058299999999999</v>
      </c>
      <c r="G126" s="283">
        <v>13.1112</v>
      </c>
      <c r="H126" s="283">
        <v>12.95</v>
      </c>
      <c r="I126" s="283">
        <v>10.7994</v>
      </c>
      <c r="J126" s="283">
        <v>12.9878</v>
      </c>
      <c r="K126" s="283">
        <v>13.1053</v>
      </c>
      <c r="L126" s="283">
        <v>12.9895</v>
      </c>
      <c r="M126" s="283">
        <v>13.190099999999999</v>
      </c>
      <c r="N126" s="283">
        <v>10.3</v>
      </c>
      <c r="O126" s="283">
        <v>1.3354999999999999</v>
      </c>
      <c r="P126" s="283">
        <v>1.3406</v>
      </c>
      <c r="R126" s="283">
        <v>1.214</v>
      </c>
      <c r="S126" s="283">
        <v>1.3</v>
      </c>
      <c r="T126" s="283">
        <v>2.2761999999999998</v>
      </c>
      <c r="U126" s="283">
        <v>0.33250000000000002</v>
      </c>
      <c r="V126" s="283">
        <v>0.34789999999999999</v>
      </c>
      <c r="W126" s="283">
        <v>0.221</v>
      </c>
      <c r="X126" s="283">
        <v>0.24890000000000001</v>
      </c>
      <c r="Y126" s="283">
        <v>0.25950000000000001</v>
      </c>
      <c r="Z126" s="283">
        <v>0.31859999999999999</v>
      </c>
      <c r="AA126" s="283">
        <v>0.29720000000000002</v>
      </c>
      <c r="AB126" s="283">
        <v>0.40799999999999997</v>
      </c>
      <c r="AD126" s="283">
        <v>0.24479999999999999</v>
      </c>
      <c r="AE126" s="283">
        <v>0.31380000000000002</v>
      </c>
      <c r="AF126" s="283">
        <v>6.2923</v>
      </c>
      <c r="AG126" s="283">
        <v>1.2930999999999999</v>
      </c>
      <c r="AH126" s="283">
        <v>0.7742</v>
      </c>
      <c r="AJ126" s="283">
        <v>0.88260000000000005</v>
      </c>
      <c r="AK126" s="283">
        <v>1.3604000000000001</v>
      </c>
      <c r="AL126" s="283">
        <v>2.2665999999999999</v>
      </c>
      <c r="AM126" s="283">
        <v>0.46360000000000001</v>
      </c>
      <c r="AN126" s="283">
        <v>0.3453</v>
      </c>
      <c r="AO126" s="283">
        <v>0.36020000000000002</v>
      </c>
      <c r="AP126" s="283">
        <v>0.35849999999999999</v>
      </c>
      <c r="AQ126" s="283">
        <v>0.44600000000000001</v>
      </c>
      <c r="AR126" s="283">
        <v>0.39539999999999997</v>
      </c>
      <c r="AS126" s="283">
        <v>0.34720000000000001</v>
      </c>
      <c r="AT126" s="283">
        <v>0.53659999999999997</v>
      </c>
      <c r="AV126" s="283">
        <v>0.39340000000000003</v>
      </c>
      <c r="AW126" s="283">
        <v>0.39450000000000002</v>
      </c>
      <c r="AX126" s="283">
        <v>8.8224</v>
      </c>
      <c r="AY126" s="283">
        <v>2.0750000000000002</v>
      </c>
      <c r="AZ126" s="283">
        <v>0.93269999999999997</v>
      </c>
      <c r="BB126" s="283">
        <v>0.436</v>
      </c>
      <c r="BC126" s="283">
        <v>1.6545000000000001</v>
      </c>
      <c r="BD126" s="283">
        <v>2.1345999999999998</v>
      </c>
      <c r="BE126" s="283">
        <v>0.75460000000000005</v>
      </c>
      <c r="BF126" s="283">
        <v>0.4158</v>
      </c>
      <c r="BG126" s="283">
        <v>0.24199999999999999</v>
      </c>
      <c r="BH126" s="283">
        <v>0.36370000000000002</v>
      </c>
      <c r="BI126" s="283">
        <v>0.44579999999999997</v>
      </c>
      <c r="BJ126" s="283">
        <v>0.20250000000000001</v>
      </c>
      <c r="BK126" s="283">
        <v>0.23680000000000001</v>
      </c>
      <c r="BL126" s="283">
        <v>0.46929999999999999</v>
      </c>
      <c r="BN126" s="283">
        <v>0.54320000000000002</v>
      </c>
      <c r="BO126" s="283">
        <v>0.28360000000000002</v>
      </c>
      <c r="BQ126" s="283">
        <v>2.1574</v>
      </c>
      <c r="BR126" s="283">
        <v>1.3513999999999999</v>
      </c>
      <c r="BS126" s="283">
        <v>1.1678999999999999</v>
      </c>
      <c r="BU126" s="283">
        <v>1.1328</v>
      </c>
      <c r="BV126" s="283">
        <v>1.1552</v>
      </c>
      <c r="BW126" s="283">
        <v>0.82269999999999999</v>
      </c>
      <c r="BX126" s="283">
        <v>0.54730000000000001</v>
      </c>
      <c r="BY126" s="283">
        <v>0.55579999999999996</v>
      </c>
      <c r="BZ126" s="283">
        <v>0.38140000000000002</v>
      </c>
      <c r="CA126" s="283">
        <v>0.40500000000000003</v>
      </c>
      <c r="CB126" s="283">
        <v>0.4758</v>
      </c>
      <c r="CC126" s="283">
        <v>0.5393</v>
      </c>
      <c r="CD126" s="283">
        <v>0.63519999999999999</v>
      </c>
      <c r="CE126" s="283">
        <v>0.75190000000000001</v>
      </c>
      <c r="CG126" s="283">
        <v>0.56069999999999998</v>
      </c>
      <c r="CH126" s="283">
        <v>0.65090000000000003</v>
      </c>
      <c r="CI126" s="283">
        <v>1.0588</v>
      </c>
      <c r="CJ126" s="283">
        <v>1.0267999999999999</v>
      </c>
      <c r="CK126" s="283">
        <v>0.96309999999999996</v>
      </c>
      <c r="CM126" s="283">
        <v>0.96230000000000004</v>
      </c>
      <c r="CN126" s="283">
        <v>1.0044999999999999</v>
      </c>
      <c r="CO126" s="283">
        <v>17.0304</v>
      </c>
      <c r="CP126" s="283">
        <v>15.370900000000001</v>
      </c>
      <c r="CQ126" s="283">
        <v>13.7088</v>
      </c>
      <c r="CR126" s="283">
        <v>16.085000000000001</v>
      </c>
      <c r="CS126" s="283">
        <v>14.9695</v>
      </c>
      <c r="CT126" s="283">
        <v>14.233599999999999</v>
      </c>
      <c r="CU126" s="283">
        <v>16.876200000000001</v>
      </c>
      <c r="CV126" s="283">
        <v>16.383700000000001</v>
      </c>
      <c r="CW126" s="283">
        <v>14.729900000000001</v>
      </c>
      <c r="CY126" s="283">
        <v>17.026199999999999</v>
      </c>
      <c r="CZ126" s="283">
        <v>14.664</v>
      </c>
      <c r="DA126" s="283">
        <v>1.0495000000000001</v>
      </c>
      <c r="DB126" s="283">
        <v>0.98850000000000005</v>
      </c>
      <c r="DC126" s="283">
        <v>0.92630000000000001</v>
      </c>
      <c r="DE126" s="283">
        <v>0.9395</v>
      </c>
      <c r="DF126" s="283">
        <v>1.0529999999999999</v>
      </c>
      <c r="DG126" s="283">
        <v>16.493400000000001</v>
      </c>
      <c r="DH126" s="283">
        <v>14.416399999999999</v>
      </c>
      <c r="DI126" s="283">
        <v>13.3538</v>
      </c>
      <c r="DJ126" s="283">
        <v>15.7158</v>
      </c>
      <c r="DK126" s="283">
        <v>14.5838</v>
      </c>
      <c r="DL126" s="283">
        <v>14.4162</v>
      </c>
      <c r="DM126" s="283">
        <v>16.9221</v>
      </c>
      <c r="DN126" s="283">
        <v>16.230499999999999</v>
      </c>
      <c r="DO126" s="283">
        <v>15.6778</v>
      </c>
      <c r="DQ126" s="283">
        <v>17.275600000000001</v>
      </c>
      <c r="DR126" s="283">
        <v>14.888999999999999</v>
      </c>
      <c r="DS126" s="283">
        <v>1.0327999999999999</v>
      </c>
      <c r="DT126" s="283">
        <v>0.9879</v>
      </c>
      <c r="DU126" s="283">
        <v>0.93969999999999998</v>
      </c>
      <c r="DW126" s="283">
        <v>0.94269999999999998</v>
      </c>
      <c r="DX126" s="283">
        <v>1.0321</v>
      </c>
      <c r="DY126" s="283">
        <v>15.1387</v>
      </c>
      <c r="DZ126" s="283">
        <v>13.694599999999999</v>
      </c>
      <c r="EA126" s="283">
        <v>12.792899999999999</v>
      </c>
      <c r="EB126" s="283">
        <v>14.658200000000001</v>
      </c>
      <c r="EC126" s="283">
        <v>13.861599999999999</v>
      </c>
      <c r="ED126" s="283">
        <v>13.6142</v>
      </c>
      <c r="EE126" s="283">
        <v>16.2103</v>
      </c>
      <c r="EF126" s="283">
        <v>15.8256</v>
      </c>
      <c r="EG126" s="283">
        <v>15.1547</v>
      </c>
      <c r="EI126" s="283">
        <v>16.787700000000001</v>
      </c>
      <c r="EJ126" s="283">
        <v>14.683299999999999</v>
      </c>
      <c r="EL126" s="283">
        <v>2.6747999999999998</v>
      </c>
      <c r="EM126" s="283">
        <v>1.4823999999999999</v>
      </c>
      <c r="EN126" s="283">
        <v>1.3975</v>
      </c>
      <c r="EP126" s="283">
        <v>1.1482000000000001</v>
      </c>
      <c r="EQ126" s="283">
        <v>1.1297999999999999</v>
      </c>
      <c r="ER126" s="283">
        <v>0.40899999999999997</v>
      </c>
      <c r="ES126" s="283">
        <v>0.22850000000000001</v>
      </c>
      <c r="ET126" s="283">
        <v>0.25650000000000001</v>
      </c>
      <c r="EU126" s="283">
        <v>0.15290000000000001</v>
      </c>
      <c r="EV126" s="283">
        <v>0.15409999999999999</v>
      </c>
      <c r="EW126" s="283">
        <v>0.18360000000000001</v>
      </c>
      <c r="EX126" s="283">
        <v>0.30570000000000003</v>
      </c>
      <c r="EY126" s="283">
        <v>0.33100000000000002</v>
      </c>
      <c r="EZ126" s="283">
        <v>0.36770000000000003</v>
      </c>
      <c r="FB126" s="283">
        <v>0.2883</v>
      </c>
      <c r="FC126" s="283">
        <v>0.32540000000000002</v>
      </c>
      <c r="FD126" s="283">
        <v>2.246</v>
      </c>
      <c r="FE126" s="283">
        <v>1.2144999999999999</v>
      </c>
      <c r="FF126" s="283">
        <v>1.0167999999999999</v>
      </c>
      <c r="FH126" s="283">
        <v>1.1597999999999999</v>
      </c>
      <c r="FI126" s="283">
        <v>1.0435000000000001</v>
      </c>
      <c r="FJ126" s="283">
        <v>0.4365</v>
      </c>
      <c r="FK126" s="283">
        <v>0.24</v>
      </c>
      <c r="FL126" s="283">
        <v>0.2487</v>
      </c>
      <c r="FM126" s="283">
        <v>0.1943</v>
      </c>
      <c r="FN126" s="283">
        <v>0.1976</v>
      </c>
      <c r="FO126" s="283">
        <v>0.24460000000000001</v>
      </c>
      <c r="FP126" s="283">
        <v>0.29399999999999998</v>
      </c>
      <c r="FQ126" s="283">
        <v>0.30359999999999998</v>
      </c>
      <c r="FR126" s="283">
        <v>0.34710000000000002</v>
      </c>
      <c r="FT126" s="283">
        <v>0.26179999999999998</v>
      </c>
      <c r="FU126" s="283">
        <v>0.33260000000000001</v>
      </c>
      <c r="FV126" s="283">
        <v>1.7565</v>
      </c>
      <c r="FW126" s="283">
        <v>1.3428</v>
      </c>
      <c r="FX126" s="283">
        <v>1.1072</v>
      </c>
      <c r="FZ126" s="283">
        <v>1.1005</v>
      </c>
      <c r="GA126" s="283">
        <v>1.2582</v>
      </c>
      <c r="GB126" s="283">
        <v>0.39700000000000002</v>
      </c>
      <c r="GC126" s="283">
        <v>0.3412</v>
      </c>
      <c r="GD126" s="283">
        <v>0.31869999999999998</v>
      </c>
      <c r="GE126" s="283">
        <v>0.22600000000000001</v>
      </c>
      <c r="GF126" s="283">
        <v>0.25409999999999999</v>
      </c>
      <c r="GG126" s="283">
        <v>0.2878</v>
      </c>
      <c r="GH126" s="283">
        <v>0.21729999999999999</v>
      </c>
      <c r="GI126" s="283">
        <v>0.3135</v>
      </c>
      <c r="GJ126" s="283">
        <v>0.40339999999999998</v>
      </c>
      <c r="GL126" s="283">
        <v>0.2848</v>
      </c>
      <c r="GM126" s="283">
        <v>0.3206</v>
      </c>
    </row>
    <row r="127" spans="1:195">
      <c r="A127" s="71">
        <v>45417</v>
      </c>
      <c r="B127" s="283">
        <v>13.075100000000001</v>
      </c>
      <c r="C127" s="283">
        <v>12.866099999999999</v>
      </c>
      <c r="D127" s="283">
        <v>12.9811</v>
      </c>
      <c r="E127" s="283">
        <v>12.8627</v>
      </c>
      <c r="F127" s="283">
        <v>13.067500000000001</v>
      </c>
      <c r="G127" s="283">
        <v>12.984400000000001</v>
      </c>
      <c r="H127" s="283">
        <v>12.95</v>
      </c>
      <c r="I127" s="283">
        <v>10.817</v>
      </c>
      <c r="J127" s="283">
        <v>12.975199999999999</v>
      </c>
      <c r="K127" s="283">
        <v>13.0029</v>
      </c>
      <c r="L127" s="283">
        <v>12.9727</v>
      </c>
      <c r="M127" s="283">
        <v>13.1439</v>
      </c>
      <c r="N127" s="283">
        <v>11.3565</v>
      </c>
      <c r="O127" s="283">
        <v>1.4026000000000001</v>
      </c>
      <c r="P127" s="283">
        <v>1.3844000000000001</v>
      </c>
      <c r="R127" s="283">
        <v>1.2007000000000001</v>
      </c>
      <c r="S127" s="283">
        <v>1.2878000000000001</v>
      </c>
      <c r="T127" s="283">
        <v>2.2835999999999999</v>
      </c>
      <c r="U127" s="283">
        <v>0.3201</v>
      </c>
      <c r="V127" s="283">
        <v>0.3296</v>
      </c>
      <c r="W127" s="283">
        <v>0.2011</v>
      </c>
      <c r="X127" s="283">
        <v>0.22819999999999999</v>
      </c>
      <c r="Y127" s="283">
        <v>0.23810000000000001</v>
      </c>
      <c r="Z127" s="283">
        <v>0.31730000000000003</v>
      </c>
      <c r="AA127" s="283">
        <v>0.2843</v>
      </c>
      <c r="AB127" s="283">
        <v>0.39340000000000003</v>
      </c>
      <c r="AD127" s="283">
        <v>0.23680000000000001</v>
      </c>
      <c r="AE127" s="283">
        <v>0.30549999999999999</v>
      </c>
      <c r="AF127" s="283">
        <v>6.5419</v>
      </c>
      <c r="AG127" s="283">
        <v>1.3759999999999999</v>
      </c>
      <c r="AH127" s="283">
        <v>0.78939999999999999</v>
      </c>
      <c r="AJ127" s="283">
        <v>0.91690000000000005</v>
      </c>
      <c r="AK127" s="283">
        <v>1.2607999999999999</v>
      </c>
      <c r="AL127" s="283">
        <v>2.2890000000000001</v>
      </c>
      <c r="AM127" s="283">
        <v>0.4551</v>
      </c>
      <c r="AN127" s="283">
        <v>0.33169999999999999</v>
      </c>
      <c r="AO127" s="283">
        <v>0.34989999999999999</v>
      </c>
      <c r="AP127" s="283">
        <v>0.33079999999999998</v>
      </c>
      <c r="AQ127" s="283">
        <v>0.42020000000000002</v>
      </c>
      <c r="AR127" s="283">
        <v>0.38540000000000002</v>
      </c>
      <c r="AS127" s="283">
        <v>0.32329999999999998</v>
      </c>
      <c r="AT127" s="283">
        <v>0.48480000000000001</v>
      </c>
      <c r="AV127" s="283">
        <v>0.35260000000000002</v>
      </c>
      <c r="AW127" s="283">
        <v>0.3846</v>
      </c>
      <c r="AX127" s="283">
        <v>8.9671000000000003</v>
      </c>
      <c r="AY127" s="283">
        <v>2.0653000000000001</v>
      </c>
      <c r="AZ127" s="283">
        <v>0.91869999999999996</v>
      </c>
      <c r="BB127" s="283">
        <v>0.39789999999999998</v>
      </c>
      <c r="BC127" s="283">
        <v>1.5595000000000001</v>
      </c>
      <c r="BD127" s="283">
        <v>2.1303000000000001</v>
      </c>
      <c r="BE127" s="283">
        <v>0.75460000000000005</v>
      </c>
      <c r="BF127" s="283">
        <v>0.40839999999999999</v>
      </c>
      <c r="BG127" s="283">
        <v>0.23760000000000001</v>
      </c>
      <c r="BH127" s="283">
        <v>0.3654</v>
      </c>
      <c r="BI127" s="283">
        <v>0.44450000000000001</v>
      </c>
      <c r="BJ127" s="283">
        <v>0.18970000000000001</v>
      </c>
      <c r="BK127" s="283">
        <v>0.21</v>
      </c>
      <c r="BL127" s="283">
        <v>0.43149999999999999</v>
      </c>
      <c r="BN127" s="283">
        <v>0.52780000000000005</v>
      </c>
      <c r="BO127" s="283">
        <v>0.2767</v>
      </c>
      <c r="BQ127" s="283">
        <v>2.3157000000000001</v>
      </c>
      <c r="BR127" s="283">
        <v>1.3917999999999999</v>
      </c>
      <c r="BS127" s="283">
        <v>1.1739999999999999</v>
      </c>
      <c r="BU127" s="283">
        <v>1.0834999999999999</v>
      </c>
      <c r="BV127" s="283">
        <v>1.1576</v>
      </c>
      <c r="BW127" s="283">
        <v>0.82540000000000002</v>
      </c>
      <c r="BX127" s="283">
        <v>0.53269999999999995</v>
      </c>
      <c r="BY127" s="283">
        <v>0.53100000000000003</v>
      </c>
      <c r="BZ127" s="283">
        <v>0.35639999999999999</v>
      </c>
      <c r="CA127" s="283">
        <v>0.38279999999999997</v>
      </c>
      <c r="CB127" s="283">
        <v>0.45229999999999998</v>
      </c>
      <c r="CC127" s="283">
        <v>0.49890000000000001</v>
      </c>
      <c r="CD127" s="283">
        <v>0.56279999999999997</v>
      </c>
      <c r="CE127" s="283">
        <v>0.69879999999999998</v>
      </c>
      <c r="CG127" s="283">
        <v>0.51939999999999997</v>
      </c>
      <c r="CH127" s="283">
        <v>0.60370000000000001</v>
      </c>
      <c r="CI127" s="283">
        <v>1.0914999999999999</v>
      </c>
      <c r="CJ127" s="283">
        <v>1.0328999999999999</v>
      </c>
      <c r="CK127" s="283">
        <v>0.94069999999999998</v>
      </c>
      <c r="CM127" s="283">
        <v>0.93389999999999995</v>
      </c>
      <c r="CN127" s="283">
        <v>1.0402</v>
      </c>
      <c r="CO127" s="283">
        <v>18.662700000000001</v>
      </c>
      <c r="CP127" s="283">
        <v>16.326000000000001</v>
      </c>
      <c r="CQ127" s="283">
        <v>14.4544</v>
      </c>
      <c r="CR127" s="283">
        <v>17.097999999999999</v>
      </c>
      <c r="CS127" s="283">
        <v>15.805999999999999</v>
      </c>
      <c r="CT127" s="283">
        <v>15.365600000000001</v>
      </c>
      <c r="CU127" s="283">
        <v>16.771799999999999</v>
      </c>
      <c r="CV127" s="283">
        <v>15.457800000000001</v>
      </c>
      <c r="CW127" s="283">
        <v>15.7034</v>
      </c>
      <c r="CY127" s="283">
        <v>16.551400000000001</v>
      </c>
      <c r="CZ127" s="283">
        <v>15.097</v>
      </c>
      <c r="DA127" s="283">
        <v>1.0678000000000001</v>
      </c>
      <c r="DB127" s="283">
        <v>0.99399999999999999</v>
      </c>
      <c r="DC127" s="283">
        <v>0.9194</v>
      </c>
      <c r="DE127" s="283">
        <v>0.93110000000000004</v>
      </c>
      <c r="DF127" s="283">
        <v>1.0002</v>
      </c>
      <c r="DG127" s="283">
        <v>17.344999999999999</v>
      </c>
      <c r="DH127" s="283">
        <v>14.8668</v>
      </c>
      <c r="DI127" s="283">
        <v>13.7331</v>
      </c>
      <c r="DJ127" s="283">
        <v>16.244399999999999</v>
      </c>
      <c r="DK127" s="283">
        <v>14.956099999999999</v>
      </c>
      <c r="DL127" s="283">
        <v>14.937200000000001</v>
      </c>
      <c r="DM127" s="283">
        <v>15.8584</v>
      </c>
      <c r="DN127" s="283">
        <v>14.644299999999999</v>
      </c>
      <c r="DO127" s="283">
        <v>14.6442</v>
      </c>
      <c r="DQ127" s="283">
        <v>15.7277</v>
      </c>
      <c r="DR127" s="283">
        <v>14.641500000000001</v>
      </c>
      <c r="DS127" s="283">
        <v>1.0347999999999999</v>
      </c>
      <c r="DT127" s="283">
        <v>0.98919999999999997</v>
      </c>
      <c r="DU127" s="283">
        <v>0.93400000000000005</v>
      </c>
      <c r="DW127" s="283">
        <v>0.94640000000000002</v>
      </c>
      <c r="DX127" s="283">
        <v>1.0013000000000001</v>
      </c>
      <c r="DY127" s="283">
        <v>15.4528</v>
      </c>
      <c r="DZ127" s="283">
        <v>13.905799999999999</v>
      </c>
      <c r="EA127" s="283">
        <v>12.947900000000001</v>
      </c>
      <c r="EB127" s="283">
        <v>14.9331</v>
      </c>
      <c r="EC127" s="283">
        <v>14.058299999999999</v>
      </c>
      <c r="ED127" s="283">
        <v>13.8626</v>
      </c>
      <c r="EE127" s="283">
        <v>14.7744</v>
      </c>
      <c r="EF127" s="283">
        <v>14.1204</v>
      </c>
      <c r="EG127" s="283">
        <v>13.8544</v>
      </c>
      <c r="EI127" s="283">
        <v>14.9198</v>
      </c>
      <c r="EJ127" s="283">
        <v>13.8367</v>
      </c>
      <c r="EL127" s="283">
        <v>3.0811000000000002</v>
      </c>
      <c r="EM127" s="283">
        <v>1.5417000000000001</v>
      </c>
      <c r="EN127" s="283">
        <v>1.4205000000000001</v>
      </c>
      <c r="EP127" s="283">
        <v>1.1227</v>
      </c>
      <c r="EQ127" s="283">
        <v>1.1489</v>
      </c>
      <c r="ER127" s="283">
        <v>0.4108</v>
      </c>
      <c r="ES127" s="283">
        <v>0.216</v>
      </c>
      <c r="ET127" s="283">
        <v>0.2389</v>
      </c>
      <c r="EU127" s="283">
        <v>0.1333</v>
      </c>
      <c r="EV127" s="283">
        <v>0.1401</v>
      </c>
      <c r="EW127" s="283">
        <v>0.16819999999999999</v>
      </c>
      <c r="EX127" s="283">
        <v>0.28789999999999999</v>
      </c>
      <c r="EY127" s="283">
        <v>0.29310000000000003</v>
      </c>
      <c r="EZ127" s="283">
        <v>0.33760000000000001</v>
      </c>
      <c r="FB127" s="283">
        <v>0.2611</v>
      </c>
      <c r="FC127" s="283">
        <v>0.29380000000000001</v>
      </c>
      <c r="FD127" s="283">
        <v>2.4123999999999999</v>
      </c>
      <c r="FE127" s="283">
        <v>1.2859</v>
      </c>
      <c r="FF127" s="283">
        <v>1.0295000000000001</v>
      </c>
      <c r="FH127" s="283">
        <v>1.1739999999999999</v>
      </c>
      <c r="FI127" s="283">
        <v>1.0317000000000001</v>
      </c>
      <c r="FJ127" s="283">
        <v>0.43780000000000002</v>
      </c>
      <c r="FK127" s="283">
        <v>0.2321</v>
      </c>
      <c r="FL127" s="283">
        <v>0.23599999999999999</v>
      </c>
      <c r="FM127" s="283">
        <v>0.18149999999999999</v>
      </c>
      <c r="FN127" s="283">
        <v>0.18049999999999999</v>
      </c>
      <c r="FO127" s="283">
        <v>0.22919999999999999</v>
      </c>
      <c r="FP127" s="283">
        <v>0.28289999999999998</v>
      </c>
      <c r="FQ127" s="283">
        <v>0.27529999999999999</v>
      </c>
      <c r="FR127" s="283">
        <v>0.31580000000000003</v>
      </c>
      <c r="FT127" s="283">
        <v>0.23449999999999999</v>
      </c>
      <c r="FU127" s="283">
        <v>0.30609999999999998</v>
      </c>
      <c r="FV127" s="283">
        <v>1.8008</v>
      </c>
      <c r="FW127" s="283">
        <v>1.3587</v>
      </c>
      <c r="FX127" s="283">
        <v>1.1053999999999999</v>
      </c>
      <c r="FZ127" s="283">
        <v>0.995</v>
      </c>
      <c r="GA127" s="283">
        <v>1.2495000000000001</v>
      </c>
      <c r="GB127" s="283">
        <v>0.39779999999999999</v>
      </c>
      <c r="GC127" s="283">
        <v>0.33960000000000001</v>
      </c>
      <c r="GD127" s="283">
        <v>0.31180000000000002</v>
      </c>
      <c r="GE127" s="283">
        <v>0.22090000000000001</v>
      </c>
      <c r="GF127" s="283">
        <v>0.25</v>
      </c>
      <c r="GG127" s="283">
        <v>0.28210000000000002</v>
      </c>
      <c r="GH127" s="283">
        <v>0.18870000000000001</v>
      </c>
      <c r="GI127" s="283">
        <v>0.27379999999999999</v>
      </c>
      <c r="GJ127" s="283">
        <v>0.3836</v>
      </c>
      <c r="GL127" s="283">
        <v>0.2752</v>
      </c>
      <c r="GM127" s="283">
        <v>0.307</v>
      </c>
    </row>
    <row r="128" spans="1:195">
      <c r="A128" s="71">
        <v>45418</v>
      </c>
      <c r="B128" s="283">
        <v>13.074299999999999</v>
      </c>
      <c r="C128" s="283">
        <v>12.8619</v>
      </c>
      <c r="D128" s="283">
        <v>12.985300000000001</v>
      </c>
      <c r="E128" s="283">
        <v>12.851800000000001</v>
      </c>
      <c r="F128" s="283">
        <v>13.0625</v>
      </c>
      <c r="G128" s="283">
        <v>13.0113</v>
      </c>
      <c r="H128" s="283">
        <v>12.929</v>
      </c>
      <c r="I128" s="283">
        <v>10.811999999999999</v>
      </c>
      <c r="J128" s="283">
        <v>12.982799999999999</v>
      </c>
      <c r="K128" s="283">
        <v>13.0306</v>
      </c>
      <c r="L128" s="283">
        <v>12.976100000000001</v>
      </c>
      <c r="M128" s="283">
        <v>13.1557</v>
      </c>
      <c r="N128" s="283">
        <v>12.102</v>
      </c>
      <c r="O128" s="283">
        <v>1.3861000000000001</v>
      </c>
      <c r="P128" s="283">
        <v>1.4077999999999999</v>
      </c>
      <c r="R128" s="283">
        <v>1.1898</v>
      </c>
      <c r="S128" s="283">
        <v>1.2874000000000001</v>
      </c>
      <c r="T128" s="283">
        <v>2.1145</v>
      </c>
      <c r="U128" s="283">
        <v>0.28649999999999998</v>
      </c>
      <c r="V128" s="283">
        <v>0.30059999999999998</v>
      </c>
      <c r="W128" s="283">
        <v>0.17469999999999999</v>
      </c>
      <c r="X128" s="283">
        <v>0.20669999999999999</v>
      </c>
      <c r="Y128" s="283">
        <v>0.2135</v>
      </c>
      <c r="Z128" s="283">
        <v>0.29859999999999998</v>
      </c>
      <c r="AA128" s="283">
        <v>0.2626</v>
      </c>
      <c r="AB128" s="283">
        <v>0.35820000000000002</v>
      </c>
      <c r="AD128" s="283">
        <v>0.22070000000000001</v>
      </c>
      <c r="AE128" s="283">
        <v>0.2782</v>
      </c>
      <c r="AF128" s="283">
        <v>6.8699000000000003</v>
      </c>
      <c r="AG128" s="283">
        <v>1.4657</v>
      </c>
      <c r="AH128" s="283">
        <v>0.80369999999999997</v>
      </c>
      <c r="AJ128" s="283">
        <v>0.92859999999999998</v>
      </c>
      <c r="AK128" s="283">
        <v>1.24</v>
      </c>
      <c r="AL128" s="283">
        <v>2.2189999999999999</v>
      </c>
      <c r="AM128" s="283">
        <v>0.43830000000000002</v>
      </c>
      <c r="AN128" s="283">
        <v>0.31309999999999999</v>
      </c>
      <c r="AO128" s="283">
        <v>0.32300000000000001</v>
      </c>
      <c r="AP128" s="283">
        <v>0.29909999999999998</v>
      </c>
      <c r="AQ128" s="283">
        <v>0.38969999999999999</v>
      </c>
      <c r="AR128" s="283">
        <v>0.37040000000000001</v>
      </c>
      <c r="AS128" s="283">
        <v>0.30890000000000001</v>
      </c>
      <c r="AT128" s="283">
        <v>0.46450000000000002</v>
      </c>
      <c r="AV128" s="283">
        <v>0.3327</v>
      </c>
      <c r="AW128" s="283">
        <v>0.37459999999999999</v>
      </c>
      <c r="AX128" s="283">
        <v>9.1194000000000006</v>
      </c>
      <c r="AY128" s="283">
        <v>2.0630999999999999</v>
      </c>
      <c r="AZ128" s="283">
        <v>0.89880000000000004</v>
      </c>
      <c r="BB128" s="283">
        <v>0.39589999999999997</v>
      </c>
      <c r="BC128" s="283">
        <v>1.5205</v>
      </c>
      <c r="BD128" s="283">
        <v>2.1107999999999998</v>
      </c>
      <c r="BE128" s="283">
        <v>0.75700000000000001</v>
      </c>
      <c r="BF128" s="283">
        <v>0.40229999999999999</v>
      </c>
      <c r="BG128" s="283">
        <v>0.23150000000000001</v>
      </c>
      <c r="BH128" s="283">
        <v>0.3669</v>
      </c>
      <c r="BI128" s="283">
        <v>0.4476</v>
      </c>
      <c r="BJ128" s="283">
        <v>0.18010000000000001</v>
      </c>
      <c r="BK128" s="283">
        <v>0.20449999999999999</v>
      </c>
      <c r="BL128" s="283">
        <v>0.4224</v>
      </c>
      <c r="BN128" s="283">
        <v>0.51649999999999996</v>
      </c>
      <c r="BO128" s="283">
        <v>0.27779999999999999</v>
      </c>
      <c r="BQ128" s="283">
        <v>2.3967000000000001</v>
      </c>
      <c r="BR128" s="283">
        <v>1.4060999999999999</v>
      </c>
      <c r="BS128" s="283">
        <v>1.1688000000000001</v>
      </c>
      <c r="BU128" s="283">
        <v>1.0659000000000001</v>
      </c>
      <c r="BV128" s="283">
        <v>1.1657999999999999</v>
      </c>
      <c r="BW128" s="283">
        <v>0.80289999999999995</v>
      </c>
      <c r="BX128" s="283">
        <v>0.51629999999999998</v>
      </c>
      <c r="BY128" s="283">
        <v>0.50960000000000005</v>
      </c>
      <c r="BZ128" s="283">
        <v>0.33500000000000002</v>
      </c>
      <c r="CA128" s="283">
        <v>0.36709999999999998</v>
      </c>
      <c r="CB128" s="283">
        <v>0.436</v>
      </c>
      <c r="CC128" s="283">
        <v>0.47470000000000001</v>
      </c>
      <c r="CD128" s="283">
        <v>0.53110000000000002</v>
      </c>
      <c r="CE128" s="283">
        <v>0.67079999999999995</v>
      </c>
      <c r="CG128" s="283">
        <v>0.49819999999999998</v>
      </c>
      <c r="CH128" s="283">
        <v>0.57540000000000002</v>
      </c>
      <c r="CI128" s="283">
        <v>1.0677000000000001</v>
      </c>
      <c r="CJ128" s="283">
        <v>1.0250999999999999</v>
      </c>
      <c r="CK128" s="283">
        <v>0.97740000000000005</v>
      </c>
      <c r="CM128" s="283">
        <v>0.96740000000000004</v>
      </c>
      <c r="CN128" s="283">
        <v>0.99080000000000001</v>
      </c>
      <c r="CO128" s="283">
        <v>16.84</v>
      </c>
      <c r="CP128" s="283">
        <v>15.504200000000001</v>
      </c>
      <c r="CQ128" s="283">
        <v>14.2371</v>
      </c>
      <c r="CR128" s="283">
        <v>15.7722</v>
      </c>
      <c r="CS128" s="283">
        <v>15.124499999999999</v>
      </c>
      <c r="CT128" s="283">
        <v>14.5661</v>
      </c>
      <c r="CU128" s="283">
        <v>14.8437</v>
      </c>
      <c r="CV128" s="283">
        <v>14.2799</v>
      </c>
      <c r="CW128" s="283">
        <v>13.887</v>
      </c>
      <c r="CY128" s="283">
        <v>14.7605</v>
      </c>
      <c r="CZ128" s="283">
        <v>14.015700000000001</v>
      </c>
      <c r="DA128" s="283">
        <v>1.0609999999999999</v>
      </c>
      <c r="DB128" s="283">
        <v>0.99909999999999999</v>
      </c>
      <c r="DC128" s="283">
        <v>0.95179999999999998</v>
      </c>
      <c r="DE128" s="283">
        <v>0.95250000000000001</v>
      </c>
      <c r="DF128" s="283">
        <v>0.99739999999999995</v>
      </c>
      <c r="DG128" s="283">
        <v>16.5108</v>
      </c>
      <c r="DH128" s="283">
        <v>14.815300000000001</v>
      </c>
      <c r="DI128" s="283">
        <v>13.941000000000001</v>
      </c>
      <c r="DJ128" s="283">
        <v>15.561400000000001</v>
      </c>
      <c r="DK128" s="283">
        <v>14.828900000000001</v>
      </c>
      <c r="DL128" s="283">
        <v>14.6463</v>
      </c>
      <c r="DM128" s="283">
        <v>14.835800000000001</v>
      </c>
      <c r="DN128" s="283">
        <v>14.128500000000001</v>
      </c>
      <c r="DO128" s="283">
        <v>14.104900000000001</v>
      </c>
      <c r="DQ128" s="283">
        <v>14.833600000000001</v>
      </c>
      <c r="DR128" s="283">
        <v>14.141999999999999</v>
      </c>
      <c r="DS128" s="283">
        <v>1.0426</v>
      </c>
      <c r="DT128" s="283">
        <v>0.99309999999999998</v>
      </c>
      <c r="DU128" s="283">
        <v>0.9496</v>
      </c>
      <c r="DW128" s="283">
        <v>0.95469999999999999</v>
      </c>
      <c r="DX128" s="283">
        <v>1.0004</v>
      </c>
      <c r="DY128" s="283">
        <v>15.588200000000001</v>
      </c>
      <c r="DZ128" s="283">
        <v>14.212899999999999</v>
      </c>
      <c r="EA128" s="283">
        <v>13.3649</v>
      </c>
      <c r="EB128" s="283">
        <v>14.950900000000001</v>
      </c>
      <c r="EC128" s="283">
        <v>14.312200000000001</v>
      </c>
      <c r="ED128" s="283">
        <v>14.073700000000001</v>
      </c>
      <c r="EE128" s="283">
        <v>14.4472</v>
      </c>
      <c r="EF128" s="283">
        <v>13.890499999999999</v>
      </c>
      <c r="EG128" s="283">
        <v>13.8513</v>
      </c>
      <c r="EI128" s="283">
        <v>14.5496</v>
      </c>
      <c r="EJ128" s="283">
        <v>13.845599999999999</v>
      </c>
      <c r="EL128" s="283">
        <v>3.2481</v>
      </c>
      <c r="EM128" s="283">
        <v>1.512</v>
      </c>
      <c r="EN128" s="283">
        <v>1.4161999999999999</v>
      </c>
      <c r="EP128" s="283">
        <v>1.1176999999999999</v>
      </c>
      <c r="EQ128" s="283">
        <v>1.1551</v>
      </c>
      <c r="ER128" s="283">
        <v>0.3891</v>
      </c>
      <c r="ES128" s="283">
        <v>0.20069999999999999</v>
      </c>
      <c r="ET128" s="283">
        <v>0.22470000000000001</v>
      </c>
      <c r="EU128" s="283">
        <v>0.1198</v>
      </c>
      <c r="EV128" s="283">
        <v>0.13270000000000001</v>
      </c>
      <c r="EW128" s="283">
        <v>0.15859999999999999</v>
      </c>
      <c r="EX128" s="283">
        <v>0.27460000000000001</v>
      </c>
      <c r="EY128" s="283">
        <v>0.27339999999999998</v>
      </c>
      <c r="EZ128" s="283">
        <v>0.31540000000000001</v>
      </c>
      <c r="FB128" s="283">
        <v>0.24460000000000001</v>
      </c>
      <c r="FC128" s="283">
        <v>0.27310000000000001</v>
      </c>
      <c r="FD128" s="283">
        <v>2.5476999999999999</v>
      </c>
      <c r="FE128" s="283">
        <v>1.3453999999999999</v>
      </c>
      <c r="FF128" s="283">
        <v>1.0305</v>
      </c>
      <c r="FH128" s="283">
        <v>1.1701999999999999</v>
      </c>
      <c r="FI128" s="283">
        <v>1.0528999999999999</v>
      </c>
      <c r="FJ128" s="283">
        <v>0.42680000000000001</v>
      </c>
      <c r="FK128" s="283">
        <v>0.224</v>
      </c>
      <c r="FL128" s="283">
        <v>0.22439999999999999</v>
      </c>
      <c r="FM128" s="283">
        <v>0.16750000000000001</v>
      </c>
      <c r="FN128" s="283">
        <v>0.16650000000000001</v>
      </c>
      <c r="FO128" s="283">
        <v>0.21779999999999999</v>
      </c>
      <c r="FP128" s="283">
        <v>0.27510000000000001</v>
      </c>
      <c r="FQ128" s="283">
        <v>0.26290000000000002</v>
      </c>
      <c r="FR128" s="283">
        <v>0.30549999999999999</v>
      </c>
      <c r="FT128" s="283">
        <v>0.22470000000000001</v>
      </c>
      <c r="FU128" s="283">
        <v>0.29020000000000001</v>
      </c>
      <c r="FV128" s="283">
        <v>1.8444</v>
      </c>
      <c r="FW128" s="283">
        <v>1.3764000000000001</v>
      </c>
      <c r="FX128" s="283">
        <v>1.0998000000000001</v>
      </c>
      <c r="FZ128" s="283">
        <v>0.96109999999999995</v>
      </c>
      <c r="GA128" s="283">
        <v>1.2483</v>
      </c>
      <c r="GB128" s="283">
        <v>0.39689999999999998</v>
      </c>
      <c r="GC128" s="283">
        <v>0.33829999999999999</v>
      </c>
      <c r="GD128" s="283">
        <v>0.30520000000000003</v>
      </c>
      <c r="GE128" s="283">
        <v>0.2152</v>
      </c>
      <c r="GF128" s="283">
        <v>0.24579999999999999</v>
      </c>
      <c r="GG128" s="283">
        <v>0.27750000000000002</v>
      </c>
      <c r="GH128" s="283">
        <v>0.1749</v>
      </c>
      <c r="GI128" s="283">
        <v>0.25940000000000002</v>
      </c>
      <c r="GJ128" s="283">
        <v>0.37519999999999998</v>
      </c>
      <c r="GL128" s="283">
        <v>0.26989999999999997</v>
      </c>
      <c r="GM128" s="283">
        <v>0.30059999999999998</v>
      </c>
    </row>
    <row r="129" spans="1:195">
      <c r="A129" s="71">
        <v>45419</v>
      </c>
      <c r="B129" s="283">
        <v>13.114599999999999</v>
      </c>
      <c r="C129" s="283">
        <v>12.8795</v>
      </c>
      <c r="D129" s="283">
        <v>13.008800000000001</v>
      </c>
      <c r="E129" s="283">
        <v>12.8804</v>
      </c>
      <c r="F129" s="283">
        <v>13.1213</v>
      </c>
      <c r="G129" s="283">
        <v>13.1632</v>
      </c>
      <c r="H129" s="283">
        <v>12.976900000000001</v>
      </c>
      <c r="I129" s="283">
        <v>10.729699999999999</v>
      </c>
      <c r="J129" s="283">
        <v>13.0298</v>
      </c>
      <c r="K129" s="283">
        <v>13.1364</v>
      </c>
      <c r="L129" s="283">
        <v>13.033099999999999</v>
      </c>
      <c r="M129" s="283">
        <v>13.1968</v>
      </c>
      <c r="N129" s="283">
        <v>12.677300000000001</v>
      </c>
      <c r="O129" s="283">
        <v>1.3496999999999999</v>
      </c>
      <c r="P129" s="283">
        <v>1.4274</v>
      </c>
      <c r="R129" s="283">
        <v>1.1779999999999999</v>
      </c>
      <c r="S129" s="283">
        <v>1.2884</v>
      </c>
      <c r="T129" s="283">
        <v>1.9403999999999999</v>
      </c>
      <c r="U129" s="283">
        <v>0.25119999999999998</v>
      </c>
      <c r="V129" s="283">
        <v>0.26600000000000001</v>
      </c>
      <c r="W129" s="283">
        <v>0.15310000000000001</v>
      </c>
      <c r="X129" s="283">
        <v>0.18609999999999999</v>
      </c>
      <c r="Y129" s="283">
        <v>0.18629999999999999</v>
      </c>
      <c r="Z129" s="283">
        <v>0.28889999999999999</v>
      </c>
      <c r="AA129" s="283">
        <v>0.25069999999999998</v>
      </c>
      <c r="AB129" s="283">
        <v>0.33779999999999999</v>
      </c>
      <c r="AD129" s="283">
        <v>0.21279999999999999</v>
      </c>
      <c r="AE129" s="283">
        <v>0.26219999999999999</v>
      </c>
      <c r="AF129" s="283">
        <v>7.1767000000000003</v>
      </c>
      <c r="AG129" s="283">
        <v>1.5258</v>
      </c>
      <c r="AH129" s="283">
        <v>0.80500000000000005</v>
      </c>
      <c r="AJ129" s="283">
        <v>0.91510000000000002</v>
      </c>
      <c r="AK129" s="283">
        <v>1.2363999999999999</v>
      </c>
      <c r="AL129" s="283">
        <v>2.1158999999999999</v>
      </c>
      <c r="AM129" s="283">
        <v>0.41370000000000001</v>
      </c>
      <c r="AN129" s="283">
        <v>0.28539999999999999</v>
      </c>
      <c r="AO129" s="283">
        <v>0.29480000000000001</v>
      </c>
      <c r="AP129" s="283">
        <v>0.27110000000000001</v>
      </c>
      <c r="AQ129" s="283">
        <v>0.35449999999999998</v>
      </c>
      <c r="AR129" s="283">
        <v>0.3604</v>
      </c>
      <c r="AS129" s="283">
        <v>0.29459999999999997</v>
      </c>
      <c r="AT129" s="283">
        <v>0.45</v>
      </c>
      <c r="AV129" s="283">
        <v>0.32190000000000002</v>
      </c>
      <c r="AW129" s="283">
        <v>0.36399999999999999</v>
      </c>
      <c r="AX129" s="283">
        <v>9.4061000000000003</v>
      </c>
      <c r="AY129" s="283">
        <v>2.0581</v>
      </c>
      <c r="AZ129" s="283">
        <v>0.88280000000000003</v>
      </c>
      <c r="BB129" s="283">
        <v>0.39369999999999999</v>
      </c>
      <c r="BC129" s="283">
        <v>1.4967999999999999</v>
      </c>
      <c r="BD129" s="283">
        <v>2.0726</v>
      </c>
      <c r="BE129" s="283">
        <v>0.74409999999999998</v>
      </c>
      <c r="BF129" s="283">
        <v>0.38429999999999997</v>
      </c>
      <c r="BG129" s="283">
        <v>0.2203</v>
      </c>
      <c r="BH129" s="283">
        <v>0.36149999999999999</v>
      </c>
      <c r="BI129" s="283">
        <v>0.43530000000000002</v>
      </c>
      <c r="BJ129" s="283">
        <v>0.17</v>
      </c>
      <c r="BK129" s="283">
        <v>0.19750000000000001</v>
      </c>
      <c r="BL129" s="283">
        <v>0.4093</v>
      </c>
      <c r="BN129" s="283">
        <v>0.50160000000000005</v>
      </c>
      <c r="BO129" s="283">
        <v>0.27339999999999998</v>
      </c>
      <c r="BQ129" s="283">
        <v>2.403</v>
      </c>
      <c r="BR129" s="283">
        <v>1.4081999999999999</v>
      </c>
      <c r="BS129" s="283">
        <v>1.1623000000000001</v>
      </c>
      <c r="BU129" s="283">
        <v>1.0589</v>
      </c>
      <c r="BV129" s="283">
        <v>1.1657999999999999</v>
      </c>
      <c r="BW129" s="283">
        <v>0.76590000000000003</v>
      </c>
      <c r="BX129" s="283">
        <v>0.50090000000000001</v>
      </c>
      <c r="BY129" s="283">
        <v>0.48720000000000002</v>
      </c>
      <c r="BZ129" s="283">
        <v>0.31869999999999998</v>
      </c>
      <c r="CA129" s="283">
        <v>0.35570000000000002</v>
      </c>
      <c r="CB129" s="283">
        <v>0.41920000000000002</v>
      </c>
      <c r="CC129" s="283">
        <v>0.46600000000000003</v>
      </c>
      <c r="CD129" s="283">
        <v>0.51859999999999995</v>
      </c>
      <c r="CE129" s="283">
        <v>0.65780000000000005</v>
      </c>
      <c r="CG129" s="283">
        <v>0.48970000000000002</v>
      </c>
      <c r="CH129" s="283">
        <v>0.56420000000000003</v>
      </c>
      <c r="CI129" s="283">
        <v>1.0726</v>
      </c>
      <c r="CJ129" s="283">
        <v>1.0448</v>
      </c>
      <c r="CK129" s="283">
        <v>1.0236000000000001</v>
      </c>
      <c r="CM129" s="283">
        <v>0.97030000000000005</v>
      </c>
      <c r="CN129" s="283">
        <v>0.95650000000000002</v>
      </c>
      <c r="CO129" s="283">
        <v>14.3851</v>
      </c>
      <c r="CP129" s="283">
        <v>13.6607</v>
      </c>
      <c r="CQ129" s="283">
        <v>12.412800000000001</v>
      </c>
      <c r="CR129" s="283">
        <v>13.411300000000001</v>
      </c>
      <c r="CS129" s="283">
        <v>13.0749</v>
      </c>
      <c r="CT129" s="283">
        <v>12.127000000000001</v>
      </c>
      <c r="CU129" s="283">
        <v>13.314299999999999</v>
      </c>
      <c r="CV129" s="283">
        <v>12.8765</v>
      </c>
      <c r="CW129" s="283">
        <v>12.0792</v>
      </c>
      <c r="CY129" s="283">
        <v>13.2712</v>
      </c>
      <c r="CZ129" s="283">
        <v>12.629</v>
      </c>
      <c r="DA129" s="283">
        <v>1.054</v>
      </c>
      <c r="DB129" s="283">
        <v>1.0015000000000001</v>
      </c>
      <c r="DC129" s="283">
        <v>0.96560000000000001</v>
      </c>
      <c r="DE129" s="283">
        <v>0.95020000000000004</v>
      </c>
      <c r="DF129" s="283">
        <v>1</v>
      </c>
      <c r="DG129" s="283">
        <v>14.9596</v>
      </c>
      <c r="DH129" s="283">
        <v>13.820600000000001</v>
      </c>
      <c r="DI129" s="283">
        <v>12.908300000000001</v>
      </c>
      <c r="DJ129" s="283">
        <v>14.192600000000001</v>
      </c>
      <c r="DK129" s="283">
        <v>13.799899999999999</v>
      </c>
      <c r="DL129" s="283">
        <v>13.3675</v>
      </c>
      <c r="DM129" s="283">
        <v>13.682700000000001</v>
      </c>
      <c r="DN129" s="283">
        <v>13.054500000000001</v>
      </c>
      <c r="DO129" s="283">
        <v>13.0838</v>
      </c>
      <c r="DQ129" s="283">
        <v>13.7392</v>
      </c>
      <c r="DR129" s="283">
        <v>13.0844</v>
      </c>
      <c r="DS129" s="283">
        <v>1.0388999999999999</v>
      </c>
      <c r="DT129" s="283">
        <v>0.99590000000000001</v>
      </c>
      <c r="DU129" s="283">
        <v>0.96030000000000004</v>
      </c>
      <c r="DW129" s="283">
        <v>0.95350000000000001</v>
      </c>
      <c r="DX129" s="283">
        <v>1.0029999999999999</v>
      </c>
      <c r="DY129" s="283">
        <v>14.6846</v>
      </c>
      <c r="DZ129" s="283">
        <v>13.731199999999999</v>
      </c>
      <c r="EA129" s="283">
        <v>12.9754</v>
      </c>
      <c r="EB129" s="283">
        <v>14.1348</v>
      </c>
      <c r="EC129" s="283">
        <v>13.788</v>
      </c>
      <c r="ED129" s="283">
        <v>13.5123</v>
      </c>
      <c r="EE129" s="283">
        <v>13.5762</v>
      </c>
      <c r="EF129" s="283">
        <v>13.066000000000001</v>
      </c>
      <c r="EG129" s="283">
        <v>13.188599999999999</v>
      </c>
      <c r="EI129" s="283">
        <v>13.7036</v>
      </c>
      <c r="EJ129" s="283">
        <v>13.149800000000001</v>
      </c>
      <c r="EL129" s="283">
        <v>3.2894999999999999</v>
      </c>
      <c r="EM129" s="283">
        <v>1.4684999999999999</v>
      </c>
      <c r="EN129" s="283">
        <v>1.4305000000000001</v>
      </c>
      <c r="EP129" s="283">
        <v>1.1211</v>
      </c>
      <c r="EQ129" s="283">
        <v>1.1578999999999999</v>
      </c>
      <c r="ER129" s="283">
        <v>0.36699999999999999</v>
      </c>
      <c r="ES129" s="283">
        <v>0.18709999999999999</v>
      </c>
      <c r="ET129" s="283">
        <v>0.2104</v>
      </c>
      <c r="EU129" s="283">
        <v>0.1116</v>
      </c>
      <c r="EV129" s="283">
        <v>0.12740000000000001</v>
      </c>
      <c r="EW129" s="283">
        <v>0.14710000000000001</v>
      </c>
      <c r="EX129" s="283">
        <v>0.27310000000000001</v>
      </c>
      <c r="EY129" s="283">
        <v>0.26869999999999999</v>
      </c>
      <c r="EZ129" s="283">
        <v>0.309</v>
      </c>
      <c r="FB129" s="283">
        <v>0.2397</v>
      </c>
      <c r="FC129" s="283">
        <v>0.26690000000000003</v>
      </c>
      <c r="FD129" s="283">
        <v>2.6358000000000001</v>
      </c>
      <c r="FE129" s="283">
        <v>1.3740000000000001</v>
      </c>
      <c r="FF129" s="283">
        <v>1.0261</v>
      </c>
      <c r="FH129" s="283">
        <v>1.1604000000000001</v>
      </c>
      <c r="FI129" s="283">
        <v>1.0522</v>
      </c>
      <c r="FJ129" s="283">
        <v>0.41199999999999998</v>
      </c>
      <c r="FK129" s="283">
        <v>0.217</v>
      </c>
      <c r="FL129" s="283">
        <v>0.21229999999999999</v>
      </c>
      <c r="FM129" s="283">
        <v>0.15629999999999999</v>
      </c>
      <c r="FN129" s="283">
        <v>0.15790000000000001</v>
      </c>
      <c r="FO129" s="283">
        <v>0.2069</v>
      </c>
      <c r="FP129" s="283">
        <v>0.2722</v>
      </c>
      <c r="FQ129" s="283">
        <v>0.25650000000000001</v>
      </c>
      <c r="FR129" s="283">
        <v>0.29920000000000002</v>
      </c>
      <c r="FT129" s="283">
        <v>0.221</v>
      </c>
      <c r="FU129" s="283">
        <v>0.28439999999999999</v>
      </c>
      <c r="FV129" s="283">
        <v>1.8142</v>
      </c>
      <c r="FW129" s="283">
        <v>1.3913</v>
      </c>
      <c r="FX129" s="283">
        <v>1.0868</v>
      </c>
      <c r="FZ129" s="283">
        <v>0.9466</v>
      </c>
      <c r="GA129" s="283">
        <v>1.2457</v>
      </c>
      <c r="GB129" s="283">
        <v>0.37959999999999999</v>
      </c>
      <c r="GC129" s="283">
        <v>0.33600000000000002</v>
      </c>
      <c r="GD129" s="283">
        <v>0.29770000000000002</v>
      </c>
      <c r="GE129" s="283">
        <v>0.2092</v>
      </c>
      <c r="GF129" s="283">
        <v>0.24149999999999999</v>
      </c>
      <c r="GG129" s="283">
        <v>0.27389999999999998</v>
      </c>
      <c r="GH129" s="283">
        <v>0.1668</v>
      </c>
      <c r="GI129" s="283">
        <v>0.25169999999999998</v>
      </c>
      <c r="GJ129" s="283">
        <v>0.36849999999999999</v>
      </c>
      <c r="GL129" s="283">
        <v>0.26590000000000003</v>
      </c>
      <c r="GM129" s="283">
        <v>0.29580000000000001</v>
      </c>
    </row>
    <row r="130" spans="1:195">
      <c r="A130" s="71">
        <v>45420</v>
      </c>
      <c r="B130" s="283">
        <v>13.1104</v>
      </c>
      <c r="C130" s="283">
        <v>12.8795</v>
      </c>
      <c r="D130" s="283">
        <v>13.065</v>
      </c>
      <c r="E130" s="283">
        <v>12.886200000000001</v>
      </c>
      <c r="F130" s="283">
        <v>13.114599999999999</v>
      </c>
      <c r="G130" s="283">
        <v>13.1876</v>
      </c>
      <c r="H130" s="283">
        <v>12.9979</v>
      </c>
      <c r="I130" s="283">
        <v>10.932</v>
      </c>
      <c r="J130" s="283">
        <v>13.023899999999999</v>
      </c>
      <c r="K130" s="283">
        <v>13.1515</v>
      </c>
      <c r="L130" s="283">
        <v>13.023099999999999</v>
      </c>
      <c r="M130" s="283">
        <v>13.2262</v>
      </c>
      <c r="N130" s="283">
        <v>13.1089</v>
      </c>
      <c r="O130" s="283">
        <v>1.2747999999999999</v>
      </c>
      <c r="P130" s="283">
        <v>1.3677999999999999</v>
      </c>
      <c r="R130" s="283">
        <v>1.1904999999999999</v>
      </c>
      <c r="S130" s="283">
        <v>1.3031999999999999</v>
      </c>
      <c r="T130" s="283">
        <v>1.9321999999999999</v>
      </c>
      <c r="U130" s="283">
        <v>0.23069999999999999</v>
      </c>
      <c r="V130" s="283">
        <v>0.24729999999999999</v>
      </c>
      <c r="W130" s="283">
        <v>0.1474</v>
      </c>
      <c r="X130" s="283">
        <v>0.18099999999999999</v>
      </c>
      <c r="Y130" s="283">
        <v>0.18079999999999999</v>
      </c>
      <c r="Z130" s="283">
        <v>0.28470000000000001</v>
      </c>
      <c r="AA130" s="283">
        <v>0.2465</v>
      </c>
      <c r="AB130" s="283">
        <v>0.32400000000000001</v>
      </c>
      <c r="AD130" s="283">
        <v>0.20710000000000001</v>
      </c>
      <c r="AE130" s="283">
        <v>0.24859999999999999</v>
      </c>
      <c r="AF130" s="283">
        <v>7.1619000000000002</v>
      </c>
      <c r="AG130" s="283">
        <v>1.5499000000000001</v>
      </c>
      <c r="AH130" s="283">
        <v>0.79120000000000001</v>
      </c>
      <c r="AJ130" s="283">
        <v>0.92200000000000004</v>
      </c>
      <c r="AK130" s="283">
        <v>1.2431000000000001</v>
      </c>
      <c r="AL130" s="283">
        <v>2.1078000000000001</v>
      </c>
      <c r="AM130" s="283">
        <v>0.39479999999999998</v>
      </c>
      <c r="AN130" s="283">
        <v>0.26679999999999998</v>
      </c>
      <c r="AO130" s="283">
        <v>0.29430000000000001</v>
      </c>
      <c r="AP130" s="283">
        <v>0.25480000000000003</v>
      </c>
      <c r="AQ130" s="283">
        <v>0.3372</v>
      </c>
      <c r="AR130" s="283">
        <v>0.35620000000000002</v>
      </c>
      <c r="AS130" s="283">
        <v>0.28989999999999999</v>
      </c>
      <c r="AT130" s="283">
        <v>0.44369999999999998</v>
      </c>
      <c r="AV130" s="283">
        <v>0.3145</v>
      </c>
      <c r="AW130" s="283">
        <v>0.3569</v>
      </c>
      <c r="AX130" s="283">
        <v>9.5413999999999994</v>
      </c>
      <c r="AY130" s="283">
        <v>2.0548999999999999</v>
      </c>
      <c r="AZ130" s="283">
        <v>0.85760000000000003</v>
      </c>
      <c r="BB130" s="283">
        <v>0.3957</v>
      </c>
      <c r="BC130" s="283">
        <v>1.4811000000000001</v>
      </c>
      <c r="BD130" s="283">
        <v>2.0358000000000001</v>
      </c>
      <c r="BE130" s="283">
        <v>0.73350000000000004</v>
      </c>
      <c r="BF130" s="283">
        <v>0.3674</v>
      </c>
      <c r="BG130" s="283">
        <v>0.21340000000000001</v>
      </c>
      <c r="BH130" s="283">
        <v>0.35699999999999998</v>
      </c>
      <c r="BI130" s="283">
        <v>0.4284</v>
      </c>
      <c r="BJ130" s="283">
        <v>0.1633</v>
      </c>
      <c r="BK130" s="283">
        <v>0.1938</v>
      </c>
      <c r="BL130" s="283">
        <v>0.40129999999999999</v>
      </c>
      <c r="BN130" s="283">
        <v>0.4899</v>
      </c>
      <c r="BO130" s="283">
        <v>0.27089999999999997</v>
      </c>
      <c r="BQ130" s="283">
        <v>2.4845000000000002</v>
      </c>
      <c r="BR130" s="283">
        <v>1.4077</v>
      </c>
      <c r="BS130" s="283">
        <v>1.1496</v>
      </c>
      <c r="BU130" s="283">
        <v>1.0609999999999999</v>
      </c>
      <c r="BV130" s="283">
        <v>1.1789000000000001</v>
      </c>
      <c r="BW130" s="283">
        <v>0.76229999999999998</v>
      </c>
      <c r="BX130" s="283">
        <v>0.48720000000000002</v>
      </c>
      <c r="BY130" s="283">
        <v>0.46789999999999998</v>
      </c>
      <c r="BZ130" s="283">
        <v>0.30680000000000002</v>
      </c>
      <c r="CA130" s="283">
        <v>0.34610000000000002</v>
      </c>
      <c r="CB130" s="283">
        <v>0.40699999999999997</v>
      </c>
      <c r="CC130" s="283">
        <v>0.45100000000000001</v>
      </c>
      <c r="CD130" s="283">
        <v>0.50439999999999996</v>
      </c>
      <c r="CE130" s="283">
        <v>0.64039999999999997</v>
      </c>
      <c r="CG130" s="283">
        <v>0.47539999999999999</v>
      </c>
      <c r="CH130" s="283">
        <v>0.54320000000000002</v>
      </c>
      <c r="CI130" s="283">
        <v>1.0780000000000001</v>
      </c>
      <c r="CJ130" s="283">
        <v>1.0552999999999999</v>
      </c>
      <c r="CK130" s="283">
        <v>0.97840000000000005</v>
      </c>
      <c r="CM130" s="283">
        <v>0.94510000000000005</v>
      </c>
      <c r="CN130" s="283">
        <v>0.97030000000000005</v>
      </c>
      <c r="CO130" s="283">
        <v>15.3009</v>
      </c>
      <c r="CP130" s="283">
        <v>14.0932</v>
      </c>
      <c r="CQ130" s="283">
        <v>12.468999999999999</v>
      </c>
      <c r="CR130" s="283">
        <v>14.1937</v>
      </c>
      <c r="CS130" s="283">
        <v>13.3543</v>
      </c>
      <c r="CT130" s="283">
        <v>12.7438</v>
      </c>
      <c r="CU130" s="283">
        <v>13.361000000000001</v>
      </c>
      <c r="CV130" s="283">
        <v>12.861599999999999</v>
      </c>
      <c r="CW130" s="283">
        <v>12.0922</v>
      </c>
      <c r="CY130" s="283">
        <v>13.6092</v>
      </c>
      <c r="CZ130" s="283">
        <v>12.4621</v>
      </c>
      <c r="DA130" s="283">
        <v>1.0592999999999999</v>
      </c>
      <c r="DB130" s="283">
        <v>1.0085</v>
      </c>
      <c r="DC130" s="283">
        <v>0.94810000000000005</v>
      </c>
      <c r="DE130" s="283">
        <v>0.94369999999999998</v>
      </c>
      <c r="DF130" s="283">
        <v>0.99770000000000003</v>
      </c>
      <c r="DG130" s="283">
        <v>15.1892</v>
      </c>
      <c r="DH130" s="283">
        <v>13.7273</v>
      </c>
      <c r="DI130" s="283">
        <v>12.6584</v>
      </c>
      <c r="DJ130" s="283">
        <v>14.3384</v>
      </c>
      <c r="DK130" s="283">
        <v>13.611800000000001</v>
      </c>
      <c r="DL130" s="283">
        <v>13.3512</v>
      </c>
      <c r="DM130" s="283">
        <v>13.5032</v>
      </c>
      <c r="DN130" s="283">
        <v>12.800800000000001</v>
      </c>
      <c r="DO130" s="283">
        <v>12.8406</v>
      </c>
      <c r="DQ130" s="283">
        <v>13.5647</v>
      </c>
      <c r="DR130" s="283">
        <v>12.870699999999999</v>
      </c>
      <c r="DS130" s="283">
        <v>1.0366</v>
      </c>
      <c r="DT130" s="283">
        <v>0.99980000000000002</v>
      </c>
      <c r="DU130" s="283">
        <v>0.9536</v>
      </c>
      <c r="DW130" s="283">
        <v>0.95340000000000003</v>
      </c>
      <c r="DX130" s="283">
        <v>0.99990000000000001</v>
      </c>
      <c r="DY130" s="283">
        <v>14.397600000000001</v>
      </c>
      <c r="DZ130" s="283">
        <v>13.4122</v>
      </c>
      <c r="EA130" s="283">
        <v>12.566700000000001</v>
      </c>
      <c r="EB130" s="283">
        <v>13.8894</v>
      </c>
      <c r="EC130" s="283">
        <v>13.4146</v>
      </c>
      <c r="ED130" s="283">
        <v>13.1778</v>
      </c>
      <c r="EE130" s="283">
        <v>13.180199999999999</v>
      </c>
      <c r="EF130" s="283">
        <v>12.6683</v>
      </c>
      <c r="EG130" s="283">
        <v>12.791399999999999</v>
      </c>
      <c r="EI130" s="283">
        <v>13.287699999999999</v>
      </c>
      <c r="EJ130" s="283">
        <v>12.792400000000001</v>
      </c>
      <c r="EL130" s="283">
        <v>3.4253</v>
      </c>
      <c r="EM130" s="283">
        <v>1.4044000000000001</v>
      </c>
      <c r="EN130" s="283">
        <v>1.3946000000000001</v>
      </c>
      <c r="EP130" s="283">
        <v>1.1295999999999999</v>
      </c>
      <c r="EQ130" s="283">
        <v>1.1702999999999999</v>
      </c>
      <c r="ER130" s="283">
        <v>0.36649999999999999</v>
      </c>
      <c r="ES130" s="283">
        <v>0.17610000000000001</v>
      </c>
      <c r="ET130" s="283">
        <v>0.1993</v>
      </c>
      <c r="EU130" s="283">
        <v>0.107</v>
      </c>
      <c r="EV130" s="283">
        <v>0.12540000000000001</v>
      </c>
      <c r="EW130" s="283">
        <v>0.1429</v>
      </c>
      <c r="EX130" s="283">
        <v>0.26300000000000001</v>
      </c>
      <c r="EY130" s="283">
        <v>0.25800000000000001</v>
      </c>
      <c r="EZ130" s="283">
        <v>0.29270000000000002</v>
      </c>
      <c r="FB130" s="283">
        <v>0.22839999999999999</v>
      </c>
      <c r="FC130" s="283">
        <v>0.25009999999999999</v>
      </c>
      <c r="FD130" s="283">
        <v>2.7523</v>
      </c>
      <c r="FE130" s="283">
        <v>1.3992</v>
      </c>
      <c r="FF130" s="283">
        <v>1.022</v>
      </c>
      <c r="FH130" s="283">
        <v>1.1713</v>
      </c>
      <c r="FI130" s="283">
        <v>1.0781000000000001</v>
      </c>
      <c r="FJ130" s="283">
        <v>0.40989999999999999</v>
      </c>
      <c r="FK130" s="283">
        <v>0.20930000000000001</v>
      </c>
      <c r="FL130" s="283">
        <v>0.20169999999999999</v>
      </c>
      <c r="FM130" s="283">
        <v>0.1489</v>
      </c>
      <c r="FN130" s="283">
        <v>0.14960000000000001</v>
      </c>
      <c r="FO130" s="283">
        <v>0.1973</v>
      </c>
      <c r="FP130" s="283">
        <v>0.26640000000000003</v>
      </c>
      <c r="FQ130" s="283">
        <v>0.2515</v>
      </c>
      <c r="FR130" s="283">
        <v>0.29520000000000002</v>
      </c>
      <c r="FT130" s="283">
        <v>0.2147</v>
      </c>
      <c r="FU130" s="283">
        <v>0.27379999999999999</v>
      </c>
      <c r="FV130" s="283">
        <v>1.8571</v>
      </c>
      <c r="FW130" s="283">
        <v>1.4131</v>
      </c>
      <c r="FX130" s="283">
        <v>1.0815999999999999</v>
      </c>
      <c r="FZ130" s="283">
        <v>0.94110000000000005</v>
      </c>
      <c r="GA130" s="283">
        <v>1.2493000000000001</v>
      </c>
      <c r="GB130" s="283">
        <v>0.37669999999999998</v>
      </c>
      <c r="GC130" s="283">
        <v>0.33400000000000002</v>
      </c>
      <c r="GD130" s="283">
        <v>0.29010000000000002</v>
      </c>
      <c r="GE130" s="283">
        <v>0.20280000000000001</v>
      </c>
      <c r="GF130" s="283">
        <v>0.2364</v>
      </c>
      <c r="GG130" s="283">
        <v>0.26819999999999999</v>
      </c>
      <c r="GH130" s="283">
        <v>0.16059999999999999</v>
      </c>
      <c r="GI130" s="283">
        <v>0.24679999999999999</v>
      </c>
      <c r="GJ130" s="283">
        <v>0.36430000000000001</v>
      </c>
      <c r="GL130" s="283">
        <v>0.26229999999999998</v>
      </c>
      <c r="GM130" s="283">
        <v>0.29160000000000003</v>
      </c>
    </row>
    <row r="131" spans="1:195">
      <c r="A131" s="71">
        <v>45421</v>
      </c>
      <c r="B131" s="283">
        <v>13.112</v>
      </c>
      <c r="C131" s="283">
        <v>12.882</v>
      </c>
      <c r="D131" s="283">
        <v>13.081799999999999</v>
      </c>
      <c r="E131" s="283">
        <v>12.8904</v>
      </c>
      <c r="F131" s="283">
        <v>13.1188</v>
      </c>
      <c r="G131" s="283">
        <v>13.189299999999999</v>
      </c>
      <c r="H131" s="283">
        <v>13.0046</v>
      </c>
      <c r="I131" s="283">
        <v>11.020099999999999</v>
      </c>
      <c r="J131" s="283">
        <v>13.023899999999999</v>
      </c>
      <c r="K131" s="283">
        <v>13.139699999999999</v>
      </c>
      <c r="L131" s="283">
        <v>13.027200000000001</v>
      </c>
      <c r="M131" s="283">
        <v>13.223699999999999</v>
      </c>
      <c r="N131" s="283">
        <v>13.381500000000001</v>
      </c>
      <c r="O131" s="283">
        <v>1.1996</v>
      </c>
      <c r="P131" s="283">
        <v>1.3424</v>
      </c>
      <c r="R131" s="283">
        <v>1.1990000000000001</v>
      </c>
      <c r="S131" s="283">
        <v>1.3309</v>
      </c>
      <c r="T131" s="283">
        <v>1.8951</v>
      </c>
      <c r="U131" s="283">
        <v>0.21290000000000001</v>
      </c>
      <c r="V131" s="283">
        <v>0.23449999999999999</v>
      </c>
      <c r="W131" s="283">
        <v>0.1416</v>
      </c>
      <c r="X131" s="283">
        <v>0.17749999999999999</v>
      </c>
      <c r="Y131" s="283">
        <v>0.17469999999999999</v>
      </c>
      <c r="Z131" s="283">
        <v>0.28460000000000002</v>
      </c>
      <c r="AA131" s="283">
        <v>0.24199999999999999</v>
      </c>
      <c r="AB131" s="283">
        <v>0.32240000000000002</v>
      </c>
      <c r="AD131" s="283">
        <v>0.20180000000000001</v>
      </c>
      <c r="AE131" s="283">
        <v>0.2422</v>
      </c>
      <c r="AF131" s="283">
        <v>7.6078999999999999</v>
      </c>
      <c r="AG131" s="283">
        <v>1.5436000000000001</v>
      </c>
      <c r="AH131" s="283">
        <v>0.78120000000000001</v>
      </c>
      <c r="AJ131" s="283">
        <v>0.92989999999999995</v>
      </c>
      <c r="AK131" s="283">
        <v>1.2485999999999999</v>
      </c>
      <c r="AL131" s="283">
        <v>2.1006999999999998</v>
      </c>
      <c r="AM131" s="283">
        <v>0.37690000000000001</v>
      </c>
      <c r="AN131" s="283">
        <v>0.25119999999999998</v>
      </c>
      <c r="AO131" s="283">
        <v>0.27610000000000001</v>
      </c>
      <c r="AP131" s="283">
        <v>0.2442</v>
      </c>
      <c r="AQ131" s="283">
        <v>0.3216</v>
      </c>
      <c r="AR131" s="283">
        <v>0.35539999999999999</v>
      </c>
      <c r="AS131" s="283">
        <v>0.28639999999999999</v>
      </c>
      <c r="AT131" s="283">
        <v>0.44190000000000002</v>
      </c>
      <c r="AV131" s="283">
        <v>0.308</v>
      </c>
      <c r="AW131" s="283">
        <v>0.35389999999999999</v>
      </c>
      <c r="AX131" s="283">
        <v>9.7649000000000008</v>
      </c>
      <c r="AY131" s="283">
        <v>2.0607000000000002</v>
      </c>
      <c r="AZ131" s="283">
        <v>0.83440000000000003</v>
      </c>
      <c r="BB131" s="283">
        <v>0.39879999999999999</v>
      </c>
      <c r="BC131" s="283">
        <v>1.468</v>
      </c>
      <c r="BD131" s="283">
        <v>2.0253999999999999</v>
      </c>
      <c r="BE131" s="283">
        <v>0.72770000000000001</v>
      </c>
      <c r="BF131" s="283">
        <v>0.35420000000000001</v>
      </c>
      <c r="BG131" s="283">
        <v>0.2074</v>
      </c>
      <c r="BH131" s="283">
        <v>0.35310000000000002</v>
      </c>
      <c r="BI131" s="283">
        <v>0.42459999999999998</v>
      </c>
      <c r="BJ131" s="283">
        <v>0.15809999999999999</v>
      </c>
      <c r="BK131" s="283">
        <v>0.1918</v>
      </c>
      <c r="BL131" s="283">
        <v>0.39550000000000002</v>
      </c>
      <c r="BN131" s="283">
        <v>0.48099999999999998</v>
      </c>
      <c r="BO131" s="283">
        <v>0.26939999999999997</v>
      </c>
      <c r="BQ131" s="283">
        <v>2.5817000000000001</v>
      </c>
      <c r="BR131" s="283">
        <v>1.4111</v>
      </c>
      <c r="BS131" s="283">
        <v>1.1378999999999999</v>
      </c>
      <c r="BU131" s="283">
        <v>1.0680000000000001</v>
      </c>
      <c r="BV131" s="283">
        <v>1.1893</v>
      </c>
      <c r="BW131" s="283">
        <v>0.75729999999999997</v>
      </c>
      <c r="BX131" s="283">
        <v>0.47589999999999999</v>
      </c>
      <c r="BY131" s="283">
        <v>0.4496</v>
      </c>
      <c r="BZ131" s="283">
        <v>0.29330000000000001</v>
      </c>
      <c r="CA131" s="283">
        <v>0.3372</v>
      </c>
      <c r="CB131" s="283">
        <v>0.39510000000000001</v>
      </c>
      <c r="CC131" s="283">
        <v>0.43830000000000002</v>
      </c>
      <c r="CD131" s="283">
        <v>0.49349999999999999</v>
      </c>
      <c r="CE131" s="283">
        <v>0.62619999999999998</v>
      </c>
      <c r="CG131" s="283">
        <v>0.46210000000000001</v>
      </c>
      <c r="CH131" s="283">
        <v>0.52659999999999996</v>
      </c>
      <c r="CI131" s="283">
        <v>1.0739000000000001</v>
      </c>
      <c r="CJ131" s="283">
        <v>1.0545</v>
      </c>
      <c r="CK131" s="283">
        <v>0.95189999999999997</v>
      </c>
      <c r="CM131" s="283">
        <v>0.93359999999999999</v>
      </c>
      <c r="CN131" s="283">
        <v>1.0266</v>
      </c>
      <c r="CO131" s="283">
        <v>15.897</v>
      </c>
      <c r="CP131" s="283">
        <v>14.465299999999999</v>
      </c>
      <c r="CQ131" s="283">
        <v>12.568199999999999</v>
      </c>
      <c r="CR131" s="283">
        <v>14.8032</v>
      </c>
      <c r="CS131" s="283">
        <v>13.7179</v>
      </c>
      <c r="CT131" s="283">
        <v>13.2033</v>
      </c>
      <c r="CU131" s="283">
        <v>14.029500000000001</v>
      </c>
      <c r="CV131" s="283">
        <v>13.002000000000001</v>
      </c>
      <c r="CW131" s="283">
        <v>13.094799999999999</v>
      </c>
      <c r="CY131" s="283">
        <v>13.927300000000001</v>
      </c>
      <c r="CZ131" s="283">
        <v>12.7555</v>
      </c>
      <c r="DA131" s="283">
        <v>1.0578000000000001</v>
      </c>
      <c r="DB131" s="283">
        <v>1.0083</v>
      </c>
      <c r="DC131" s="283">
        <v>0.93120000000000003</v>
      </c>
      <c r="DE131" s="283">
        <v>0.94210000000000005</v>
      </c>
      <c r="DF131" s="283">
        <v>1.0066999999999999</v>
      </c>
      <c r="DG131" s="283">
        <v>15.445399999999999</v>
      </c>
      <c r="DH131" s="283">
        <v>13.7569</v>
      </c>
      <c r="DI131" s="283">
        <v>12.5435</v>
      </c>
      <c r="DJ131" s="283">
        <v>14.6013</v>
      </c>
      <c r="DK131" s="283">
        <v>13.6442</v>
      </c>
      <c r="DL131" s="283">
        <v>13.4704</v>
      </c>
      <c r="DM131" s="283">
        <v>13.6</v>
      </c>
      <c r="DN131" s="283">
        <v>12.636799999999999</v>
      </c>
      <c r="DO131" s="283">
        <v>12.8832</v>
      </c>
      <c r="DQ131" s="283">
        <v>13.4137</v>
      </c>
      <c r="DR131" s="283">
        <v>12.797599999999999</v>
      </c>
      <c r="DS131" s="283">
        <v>1.0347</v>
      </c>
      <c r="DT131" s="283">
        <v>1.0011000000000001</v>
      </c>
      <c r="DU131" s="283">
        <v>0.94350000000000001</v>
      </c>
      <c r="DW131" s="283">
        <v>0.95589999999999997</v>
      </c>
      <c r="DX131" s="283">
        <v>1.0014000000000001</v>
      </c>
      <c r="DY131" s="283">
        <v>14.350199999999999</v>
      </c>
      <c r="DZ131" s="283">
        <v>13.283099999999999</v>
      </c>
      <c r="EA131" s="283">
        <v>12.3438</v>
      </c>
      <c r="EB131" s="283">
        <v>13.869</v>
      </c>
      <c r="EC131" s="283">
        <v>13.269</v>
      </c>
      <c r="ED131" s="283">
        <v>13.083500000000001</v>
      </c>
      <c r="EE131" s="283">
        <v>12.935700000000001</v>
      </c>
      <c r="EF131" s="283">
        <v>12.3796</v>
      </c>
      <c r="EG131" s="283">
        <v>12.518800000000001</v>
      </c>
      <c r="EI131" s="283">
        <v>12.950200000000001</v>
      </c>
      <c r="EJ131" s="283">
        <v>12.501099999999999</v>
      </c>
      <c r="EL131" s="283">
        <v>3.5116000000000001</v>
      </c>
      <c r="EM131" s="283">
        <v>1.3593999999999999</v>
      </c>
      <c r="EN131" s="283">
        <v>1.3743000000000001</v>
      </c>
      <c r="EP131" s="283">
        <v>1.1494</v>
      </c>
      <c r="EQ131" s="283">
        <v>1.1842999999999999</v>
      </c>
      <c r="ER131" s="283">
        <v>0.3659</v>
      </c>
      <c r="ES131" s="283">
        <v>0.16789999999999999</v>
      </c>
      <c r="ET131" s="283">
        <v>0.1903</v>
      </c>
      <c r="EU131" s="283">
        <v>0.1042</v>
      </c>
      <c r="EV131" s="283">
        <v>0.1235</v>
      </c>
      <c r="EW131" s="283">
        <v>0.13850000000000001</v>
      </c>
      <c r="EX131" s="283">
        <v>0.25430000000000003</v>
      </c>
      <c r="EY131" s="283">
        <v>0.24959999999999999</v>
      </c>
      <c r="EZ131" s="283">
        <v>0.27950000000000003</v>
      </c>
      <c r="FB131" s="283">
        <v>0.21709999999999999</v>
      </c>
      <c r="FC131" s="283">
        <v>0.23599999999999999</v>
      </c>
      <c r="FD131" s="283">
        <v>2.9912000000000001</v>
      </c>
      <c r="FE131" s="283">
        <v>1.4018999999999999</v>
      </c>
      <c r="FF131" s="283">
        <v>1.0165999999999999</v>
      </c>
      <c r="FH131" s="283">
        <v>1.1756</v>
      </c>
      <c r="FI131" s="283">
        <v>1.0969</v>
      </c>
      <c r="FJ131" s="283">
        <v>0.40629999999999999</v>
      </c>
      <c r="FK131" s="283">
        <v>0.2016</v>
      </c>
      <c r="FL131" s="283">
        <v>0.1915</v>
      </c>
      <c r="FM131" s="283">
        <v>0.1358</v>
      </c>
      <c r="FN131" s="283">
        <v>0.14380000000000001</v>
      </c>
      <c r="FO131" s="283">
        <v>0.18840000000000001</v>
      </c>
      <c r="FP131" s="283">
        <v>0.26250000000000001</v>
      </c>
      <c r="FQ131" s="283">
        <v>0.24759999999999999</v>
      </c>
      <c r="FR131" s="283">
        <v>0.29160000000000003</v>
      </c>
      <c r="FT131" s="283">
        <v>0.21060000000000001</v>
      </c>
      <c r="FU131" s="283">
        <v>0.26579999999999998</v>
      </c>
      <c r="FV131" s="283">
        <v>1.8993</v>
      </c>
      <c r="FW131" s="283">
        <v>1.4427000000000001</v>
      </c>
      <c r="FX131" s="283">
        <v>1.0712999999999999</v>
      </c>
      <c r="FZ131" s="283">
        <v>0.94130000000000003</v>
      </c>
      <c r="GA131" s="283">
        <v>1.25</v>
      </c>
      <c r="GB131" s="283">
        <v>0.37290000000000001</v>
      </c>
      <c r="GC131" s="283">
        <v>0.3322</v>
      </c>
      <c r="GD131" s="283">
        <v>0.28139999999999998</v>
      </c>
      <c r="GE131" s="283">
        <v>0.1963</v>
      </c>
      <c r="GF131" s="283">
        <v>0.2303</v>
      </c>
      <c r="GG131" s="283">
        <v>0.26269999999999999</v>
      </c>
      <c r="GH131" s="283">
        <v>0.15509999999999999</v>
      </c>
      <c r="GI131" s="283">
        <v>0.24340000000000001</v>
      </c>
      <c r="GJ131" s="283">
        <v>0.36109999999999998</v>
      </c>
      <c r="GL131" s="283">
        <v>0.25850000000000001</v>
      </c>
      <c r="GM131" s="283">
        <v>0.2888</v>
      </c>
    </row>
    <row r="132" spans="1:195">
      <c r="A132" s="71">
        <v>45422</v>
      </c>
      <c r="B132" s="283">
        <v>13.1028</v>
      </c>
      <c r="C132" s="283">
        <v>12.8787</v>
      </c>
      <c r="D132" s="283">
        <v>13.049899999999999</v>
      </c>
      <c r="E132" s="283">
        <v>12.877000000000001</v>
      </c>
      <c r="F132" s="283">
        <v>13.1045</v>
      </c>
      <c r="G132" s="283">
        <v>13.128</v>
      </c>
      <c r="H132" s="283">
        <v>12.999599999999999</v>
      </c>
      <c r="I132" s="283">
        <v>11.0176</v>
      </c>
      <c r="J132" s="283">
        <v>13.015499999999999</v>
      </c>
      <c r="K132" s="283">
        <v>13.0961</v>
      </c>
      <c r="L132" s="283">
        <v>13.007899999999999</v>
      </c>
      <c r="M132" s="283">
        <v>13.2052</v>
      </c>
      <c r="N132" s="283">
        <v>13.6091</v>
      </c>
      <c r="O132" s="283">
        <v>1.0825</v>
      </c>
      <c r="P132" s="283">
        <v>1.2887999999999999</v>
      </c>
      <c r="R132" s="283">
        <v>1.2048000000000001</v>
      </c>
      <c r="S132" s="283">
        <v>1.3564000000000001</v>
      </c>
      <c r="T132" s="283">
        <v>1.8751</v>
      </c>
      <c r="U132" s="283">
        <v>0.19400000000000001</v>
      </c>
      <c r="V132" s="283">
        <v>0.22459999999999999</v>
      </c>
      <c r="W132" s="283">
        <v>0.13780000000000001</v>
      </c>
      <c r="X132" s="283">
        <v>0.1792</v>
      </c>
      <c r="Y132" s="283">
        <v>0.17430000000000001</v>
      </c>
      <c r="Z132" s="283">
        <v>0.29070000000000001</v>
      </c>
      <c r="AA132" s="283">
        <v>0.24299999999999999</v>
      </c>
      <c r="AB132" s="283">
        <v>0.32450000000000001</v>
      </c>
      <c r="AD132" s="283">
        <v>0.2016</v>
      </c>
      <c r="AE132" s="283">
        <v>0.2392</v>
      </c>
      <c r="AF132" s="283">
        <v>8.3104999999999993</v>
      </c>
      <c r="AG132" s="283">
        <v>1.5058</v>
      </c>
      <c r="AH132" s="283">
        <v>0.7591</v>
      </c>
      <c r="AJ132" s="283">
        <v>0.93469999999999998</v>
      </c>
      <c r="AK132" s="283">
        <v>1.258</v>
      </c>
      <c r="AL132" s="283">
        <v>2.1286</v>
      </c>
      <c r="AM132" s="283">
        <v>0.35930000000000001</v>
      </c>
      <c r="AN132" s="283">
        <v>0.23910000000000001</v>
      </c>
      <c r="AO132" s="283">
        <v>0.25609999999999999</v>
      </c>
      <c r="AP132" s="283">
        <v>0.23860000000000001</v>
      </c>
      <c r="AQ132" s="283">
        <v>0.315</v>
      </c>
      <c r="AR132" s="283">
        <v>0.3624</v>
      </c>
      <c r="AS132" s="283">
        <v>0.28989999999999999</v>
      </c>
      <c r="AT132" s="283">
        <v>0.45100000000000001</v>
      </c>
      <c r="AV132" s="283">
        <v>0.31019999999999998</v>
      </c>
      <c r="AW132" s="283">
        <v>0.35849999999999999</v>
      </c>
      <c r="AX132" s="283">
        <v>9.9015000000000004</v>
      </c>
      <c r="AY132" s="283">
        <v>2.0724999999999998</v>
      </c>
      <c r="AZ132" s="283">
        <v>0.80310000000000004</v>
      </c>
      <c r="BB132" s="283">
        <v>0.4012</v>
      </c>
      <c r="BC132" s="283">
        <v>1.4584999999999999</v>
      </c>
      <c r="BD132" s="283">
        <v>2.0209999999999999</v>
      </c>
      <c r="BE132" s="283">
        <v>0.7288</v>
      </c>
      <c r="BF132" s="283">
        <v>0.34339999999999998</v>
      </c>
      <c r="BG132" s="283">
        <v>0.2041</v>
      </c>
      <c r="BH132" s="283">
        <v>0.35170000000000001</v>
      </c>
      <c r="BI132" s="283">
        <v>0.42749999999999999</v>
      </c>
      <c r="BJ132" s="283">
        <v>0.15670000000000001</v>
      </c>
      <c r="BK132" s="283">
        <v>0.193</v>
      </c>
      <c r="BL132" s="283">
        <v>0.39860000000000001</v>
      </c>
      <c r="BN132" s="283">
        <v>0.48099999999999998</v>
      </c>
      <c r="BO132" s="283">
        <v>0.27329999999999999</v>
      </c>
      <c r="BQ132" s="283">
        <v>2.7461000000000002</v>
      </c>
      <c r="BR132" s="283">
        <v>1.4160999999999999</v>
      </c>
      <c r="BS132" s="283">
        <v>1.1192</v>
      </c>
      <c r="BU132" s="283">
        <v>1.073</v>
      </c>
      <c r="BV132" s="283">
        <v>1.2001999999999999</v>
      </c>
      <c r="BW132" s="283">
        <v>0.76359999999999995</v>
      </c>
      <c r="BX132" s="283">
        <v>0.46429999999999999</v>
      </c>
      <c r="BY132" s="283">
        <v>0.43149999999999999</v>
      </c>
      <c r="BZ132" s="283">
        <v>0.27810000000000001</v>
      </c>
      <c r="CA132" s="283">
        <v>0.32779999999999998</v>
      </c>
      <c r="CB132" s="283">
        <v>0.3856</v>
      </c>
      <c r="CC132" s="283">
        <v>0.42759999999999998</v>
      </c>
      <c r="CD132" s="283">
        <v>0.48349999999999999</v>
      </c>
      <c r="CE132" s="283">
        <v>0.61299999999999999</v>
      </c>
      <c r="CG132" s="283">
        <v>0.4506</v>
      </c>
      <c r="CH132" s="283">
        <v>0.51070000000000004</v>
      </c>
      <c r="CI132" s="283">
        <v>1.0742</v>
      </c>
      <c r="CJ132" s="283">
        <v>1.0429999999999999</v>
      </c>
      <c r="CK132" s="283">
        <v>0.93559999999999999</v>
      </c>
      <c r="CM132" s="283">
        <v>0.9153</v>
      </c>
      <c r="CN132" s="283">
        <v>1.0731999999999999</v>
      </c>
      <c r="CO132" s="283">
        <v>17.341000000000001</v>
      </c>
      <c r="CP132" s="283">
        <v>15.609299999999999</v>
      </c>
      <c r="CQ132" s="283">
        <v>13.6274</v>
      </c>
      <c r="CR132" s="283">
        <v>16.143699999999999</v>
      </c>
      <c r="CS132" s="283">
        <v>14.966200000000001</v>
      </c>
      <c r="CT132" s="283">
        <v>14.566000000000001</v>
      </c>
      <c r="CU132" s="283">
        <v>15.462</v>
      </c>
      <c r="CV132" s="283">
        <v>13.946899999999999</v>
      </c>
      <c r="CW132" s="283">
        <v>14.9176</v>
      </c>
      <c r="CY132" s="283">
        <v>15.2372</v>
      </c>
      <c r="CZ132" s="283">
        <v>13.8996</v>
      </c>
      <c r="DA132" s="283">
        <v>1.0634999999999999</v>
      </c>
      <c r="DB132" s="283">
        <v>1.0051000000000001</v>
      </c>
      <c r="DC132" s="283">
        <v>0.92420000000000002</v>
      </c>
      <c r="DE132" s="283">
        <v>0.93369999999999997</v>
      </c>
      <c r="DF132" s="283">
        <v>1.0152000000000001</v>
      </c>
      <c r="DG132" s="283">
        <v>16.4298</v>
      </c>
      <c r="DH132" s="283">
        <v>14.4131</v>
      </c>
      <c r="DI132" s="283">
        <v>13.1572</v>
      </c>
      <c r="DJ132" s="283">
        <v>15.448600000000001</v>
      </c>
      <c r="DK132" s="283">
        <v>14.340400000000001</v>
      </c>
      <c r="DL132" s="283">
        <v>14.2369</v>
      </c>
      <c r="DM132" s="283">
        <v>14.558199999999999</v>
      </c>
      <c r="DN132" s="283">
        <v>13.226699999999999</v>
      </c>
      <c r="DO132" s="283">
        <v>13.831</v>
      </c>
      <c r="DQ132" s="283">
        <v>14.165800000000001</v>
      </c>
      <c r="DR132" s="283">
        <v>13.623799999999999</v>
      </c>
      <c r="DS132" s="283">
        <v>1.0362</v>
      </c>
      <c r="DT132" s="283">
        <v>1.0002</v>
      </c>
      <c r="DU132" s="283">
        <v>0.93600000000000005</v>
      </c>
      <c r="DW132" s="283">
        <v>0.95430000000000004</v>
      </c>
      <c r="DX132" s="283">
        <v>0.99950000000000006</v>
      </c>
      <c r="DY132" s="283">
        <v>14.9057</v>
      </c>
      <c r="DZ132" s="283">
        <v>13.615500000000001</v>
      </c>
      <c r="EA132" s="283">
        <v>12.5753</v>
      </c>
      <c r="EB132" s="283">
        <v>14.3851</v>
      </c>
      <c r="EC132" s="283">
        <v>13.6122</v>
      </c>
      <c r="ED132" s="283">
        <v>13.435</v>
      </c>
      <c r="EE132" s="283">
        <v>13.4419</v>
      </c>
      <c r="EF132" s="283">
        <v>12.6965</v>
      </c>
      <c r="EG132" s="283">
        <v>12.9054</v>
      </c>
      <c r="EI132" s="283">
        <v>13.3048</v>
      </c>
      <c r="EJ132" s="283">
        <v>12.911300000000001</v>
      </c>
      <c r="EL132" s="283">
        <v>3.6274000000000002</v>
      </c>
      <c r="EM132" s="283">
        <v>1.2984</v>
      </c>
      <c r="EN132" s="283">
        <v>1.3338000000000001</v>
      </c>
      <c r="EP132" s="283">
        <v>1.1673</v>
      </c>
      <c r="EQ132" s="283">
        <v>1.1936</v>
      </c>
      <c r="ER132" s="283">
        <v>0.36919999999999997</v>
      </c>
      <c r="ES132" s="283">
        <v>0.16009999999999999</v>
      </c>
      <c r="ET132" s="283">
        <v>0.18229999999999999</v>
      </c>
      <c r="EU132" s="283">
        <v>0.1018</v>
      </c>
      <c r="EV132" s="283">
        <v>0.12330000000000001</v>
      </c>
      <c r="EW132" s="283">
        <v>0.13669999999999999</v>
      </c>
      <c r="EX132" s="283">
        <v>0.2467</v>
      </c>
      <c r="EY132" s="283">
        <v>0.2419</v>
      </c>
      <c r="EZ132" s="283">
        <v>0.2651</v>
      </c>
      <c r="FB132" s="283">
        <v>0.2072</v>
      </c>
      <c r="FC132" s="283">
        <v>0.22209999999999999</v>
      </c>
      <c r="FD132" s="283">
        <v>3.3565</v>
      </c>
      <c r="FE132" s="283">
        <v>1.3945000000000001</v>
      </c>
      <c r="FF132" s="283">
        <v>1.0009999999999999</v>
      </c>
      <c r="FH132" s="283">
        <v>1.1853</v>
      </c>
      <c r="FI132" s="283">
        <v>1.1187</v>
      </c>
      <c r="FJ132" s="283">
        <v>0.40799999999999997</v>
      </c>
      <c r="FK132" s="283">
        <v>0.1938</v>
      </c>
      <c r="FL132" s="283">
        <v>0.18190000000000001</v>
      </c>
      <c r="FM132" s="283">
        <v>0.1216</v>
      </c>
      <c r="FN132" s="283">
        <v>0.13900000000000001</v>
      </c>
      <c r="FO132" s="283">
        <v>0.1817</v>
      </c>
      <c r="FP132" s="283">
        <v>0.25900000000000001</v>
      </c>
      <c r="FQ132" s="283">
        <v>0.2447</v>
      </c>
      <c r="FR132" s="283">
        <v>0.2893</v>
      </c>
      <c r="FT132" s="283">
        <v>0.2064</v>
      </c>
      <c r="FU132" s="283">
        <v>0.2586</v>
      </c>
      <c r="FV132" s="283">
        <v>2.0055000000000001</v>
      </c>
      <c r="FW132" s="283">
        <v>1.4906999999999999</v>
      </c>
      <c r="FX132" s="283">
        <v>1.0606</v>
      </c>
      <c r="FZ132" s="283">
        <v>0.93630000000000002</v>
      </c>
      <c r="GA132" s="283">
        <v>1.2544</v>
      </c>
      <c r="GB132" s="283">
        <v>0.37690000000000001</v>
      </c>
      <c r="GC132" s="283">
        <v>0.32969999999999999</v>
      </c>
      <c r="GD132" s="283">
        <v>0.27179999999999999</v>
      </c>
      <c r="GE132" s="283">
        <v>0.18790000000000001</v>
      </c>
      <c r="GF132" s="283">
        <v>0.22120000000000001</v>
      </c>
      <c r="GG132" s="283">
        <v>0.25619999999999998</v>
      </c>
      <c r="GH132" s="283">
        <v>0.1507</v>
      </c>
      <c r="GI132" s="283">
        <v>0.23960000000000001</v>
      </c>
      <c r="GJ132" s="283">
        <v>0.35930000000000001</v>
      </c>
      <c r="GL132" s="283">
        <v>0.25590000000000002</v>
      </c>
      <c r="GM132" s="283">
        <v>0.28639999999999999</v>
      </c>
    </row>
    <row r="133" spans="1:195">
      <c r="A133" s="71">
        <v>45423</v>
      </c>
      <c r="B133" s="283">
        <v>13.198499999999999</v>
      </c>
      <c r="C133" s="283">
        <v>12.9727</v>
      </c>
      <c r="D133" s="283">
        <v>13.154</v>
      </c>
      <c r="E133" s="283">
        <v>12.885400000000001</v>
      </c>
      <c r="F133" s="283">
        <v>13.190099999999999</v>
      </c>
      <c r="G133" s="283">
        <v>13.3538</v>
      </c>
      <c r="H133" s="283">
        <v>13.058299999999999</v>
      </c>
      <c r="I133" s="283">
        <v>11.021000000000001</v>
      </c>
      <c r="J133" s="283">
        <v>13.115399999999999</v>
      </c>
      <c r="K133" s="283">
        <v>13.083500000000001</v>
      </c>
      <c r="L133" s="283">
        <v>13.099399999999999</v>
      </c>
      <c r="M133" s="283">
        <v>13.3269</v>
      </c>
      <c r="N133" s="283">
        <v>13.717700000000001</v>
      </c>
      <c r="O133" s="283">
        <v>1.0205</v>
      </c>
      <c r="P133" s="283">
        <v>1.3080000000000001</v>
      </c>
      <c r="R133" s="283">
        <v>1.2397</v>
      </c>
      <c r="S133" s="283">
        <v>1.3303</v>
      </c>
      <c r="T133" s="283">
        <v>1.7029000000000001</v>
      </c>
      <c r="U133" s="283">
        <v>0.17100000000000001</v>
      </c>
      <c r="V133" s="283">
        <v>0.21099999999999999</v>
      </c>
      <c r="W133" s="283">
        <v>0.1241</v>
      </c>
      <c r="X133" s="283">
        <v>0.1676</v>
      </c>
      <c r="Y133" s="283">
        <v>0.1613</v>
      </c>
      <c r="Z133" s="283">
        <v>0.27139999999999997</v>
      </c>
      <c r="AA133" s="283">
        <v>0.23300000000000001</v>
      </c>
      <c r="AB133" s="283">
        <v>0.29709999999999998</v>
      </c>
      <c r="AD133" s="283">
        <v>0.18790000000000001</v>
      </c>
      <c r="AE133" s="283">
        <v>0.2233</v>
      </c>
      <c r="AF133" s="283">
        <v>8.7703000000000007</v>
      </c>
      <c r="AG133" s="283">
        <v>1.4724999999999999</v>
      </c>
      <c r="AH133" s="283">
        <v>0.75249999999999995</v>
      </c>
      <c r="AJ133" s="283">
        <v>0.94540000000000002</v>
      </c>
      <c r="AK133" s="283">
        <v>1.2604</v>
      </c>
      <c r="AL133" s="283">
        <v>2.0331999999999999</v>
      </c>
      <c r="AM133" s="283">
        <v>0.33960000000000001</v>
      </c>
      <c r="AN133" s="283">
        <v>0.2276</v>
      </c>
      <c r="AO133" s="283">
        <v>0.23180000000000001</v>
      </c>
      <c r="AP133" s="283">
        <v>0.23069999999999999</v>
      </c>
      <c r="AQ133" s="283">
        <v>0.30249999999999999</v>
      </c>
      <c r="AR133" s="283">
        <v>0.35060000000000002</v>
      </c>
      <c r="AS133" s="283">
        <v>0.28449999999999998</v>
      </c>
      <c r="AT133" s="283">
        <v>0.44080000000000003</v>
      </c>
      <c r="AV133" s="283">
        <v>0.3009</v>
      </c>
      <c r="AW133" s="283">
        <v>0.34970000000000001</v>
      </c>
      <c r="AX133" s="283">
        <v>10.055300000000001</v>
      </c>
      <c r="AY133" s="283">
        <v>2.0969000000000002</v>
      </c>
      <c r="AZ133" s="283">
        <v>0.78369999999999995</v>
      </c>
      <c r="BB133" s="283">
        <v>0.40450000000000003</v>
      </c>
      <c r="BC133" s="283">
        <v>1.4555</v>
      </c>
      <c r="BD133" s="283">
        <v>1.9847999999999999</v>
      </c>
      <c r="BE133" s="283">
        <v>0.72609999999999997</v>
      </c>
      <c r="BF133" s="283">
        <v>0.3342</v>
      </c>
      <c r="BG133" s="283">
        <v>0.19739999999999999</v>
      </c>
      <c r="BH133" s="283">
        <v>0.3463</v>
      </c>
      <c r="BI133" s="283">
        <v>0.42649999999999999</v>
      </c>
      <c r="BJ133" s="283">
        <v>0.1532</v>
      </c>
      <c r="BK133" s="283">
        <v>0.19259999999999999</v>
      </c>
      <c r="BL133" s="283">
        <v>0.39889999999999998</v>
      </c>
      <c r="BN133" s="283">
        <v>0.47610000000000002</v>
      </c>
      <c r="BO133" s="283">
        <v>0.27410000000000001</v>
      </c>
      <c r="BQ133" s="283">
        <v>2.7574000000000001</v>
      </c>
      <c r="BR133" s="283">
        <v>1.4164000000000001</v>
      </c>
      <c r="BS133" s="283">
        <v>1.1103000000000001</v>
      </c>
      <c r="BU133" s="283">
        <v>1.0758000000000001</v>
      </c>
      <c r="BV133" s="283">
        <v>1.2054</v>
      </c>
      <c r="BW133" s="283">
        <v>0.73399999999999999</v>
      </c>
      <c r="BX133" s="283">
        <v>0.45279999999999998</v>
      </c>
      <c r="BY133" s="283">
        <v>0.4194</v>
      </c>
      <c r="BZ133" s="283">
        <v>0.26619999999999999</v>
      </c>
      <c r="CA133" s="283">
        <v>0.31969999999999998</v>
      </c>
      <c r="CB133" s="283">
        <v>0.37769999999999998</v>
      </c>
      <c r="CC133" s="283">
        <v>0.41620000000000001</v>
      </c>
      <c r="CD133" s="283">
        <v>0.47449999999999998</v>
      </c>
      <c r="CE133" s="283">
        <v>0.59899999999999998</v>
      </c>
      <c r="CG133" s="283">
        <v>0.44109999999999999</v>
      </c>
      <c r="CH133" s="283">
        <v>0.49690000000000001</v>
      </c>
      <c r="CI133" s="283">
        <v>1.0762</v>
      </c>
      <c r="CJ133" s="283">
        <v>1.0471999999999999</v>
      </c>
      <c r="CK133" s="283">
        <v>1.0113000000000001</v>
      </c>
      <c r="CM133" s="283">
        <v>0.9657</v>
      </c>
      <c r="CN133" s="283">
        <v>1.0084</v>
      </c>
      <c r="CO133" s="283">
        <v>14.805199999999999</v>
      </c>
      <c r="CP133" s="283">
        <v>14.110099999999999</v>
      </c>
      <c r="CQ133" s="283">
        <v>13.013199999999999</v>
      </c>
      <c r="CR133" s="283">
        <v>13.7575</v>
      </c>
      <c r="CS133" s="283">
        <v>13.473800000000001</v>
      </c>
      <c r="CT133" s="283">
        <v>12.867900000000001</v>
      </c>
      <c r="CU133" s="283">
        <v>13.9145</v>
      </c>
      <c r="CV133" s="283">
        <v>13.2098</v>
      </c>
      <c r="CW133" s="283">
        <v>13.2545</v>
      </c>
      <c r="CY133" s="283">
        <v>13.679600000000001</v>
      </c>
      <c r="CZ133" s="283">
        <v>13.144600000000001</v>
      </c>
      <c r="DA133" s="283">
        <v>1.0575000000000001</v>
      </c>
      <c r="DB133" s="283">
        <v>1.0104</v>
      </c>
      <c r="DC133" s="283">
        <v>0.96250000000000002</v>
      </c>
      <c r="DE133" s="283">
        <v>0.95599999999999996</v>
      </c>
      <c r="DF133" s="283">
        <v>1.0133000000000001</v>
      </c>
      <c r="DG133" s="283">
        <v>15.0396</v>
      </c>
      <c r="DH133" s="283">
        <v>13.936</v>
      </c>
      <c r="DI133" s="283">
        <v>13.0444</v>
      </c>
      <c r="DJ133" s="283">
        <v>14.222200000000001</v>
      </c>
      <c r="DK133" s="283">
        <v>13.792299999999999</v>
      </c>
      <c r="DL133" s="283">
        <v>13.552899999999999</v>
      </c>
      <c r="DM133" s="283">
        <v>13.848699999999999</v>
      </c>
      <c r="DN133" s="283">
        <v>12.9968</v>
      </c>
      <c r="DO133" s="283">
        <v>13.4276</v>
      </c>
      <c r="DQ133" s="283">
        <v>13.5953</v>
      </c>
      <c r="DR133" s="283">
        <v>13.250999999999999</v>
      </c>
      <c r="DS133" s="283">
        <v>1.0445</v>
      </c>
      <c r="DT133" s="283">
        <v>1.0038</v>
      </c>
      <c r="DU133" s="283">
        <v>0.95420000000000005</v>
      </c>
      <c r="DW133" s="283">
        <v>0.95950000000000002</v>
      </c>
      <c r="DX133" s="283">
        <v>1.0105999999999999</v>
      </c>
      <c r="DY133" s="283">
        <v>14.642200000000001</v>
      </c>
      <c r="DZ133" s="283">
        <v>13.670999999999999</v>
      </c>
      <c r="EA133" s="283">
        <v>12.785500000000001</v>
      </c>
      <c r="EB133" s="283">
        <v>14.019</v>
      </c>
      <c r="EC133" s="283">
        <v>13.6188</v>
      </c>
      <c r="ED133" s="283">
        <v>13.3988</v>
      </c>
      <c r="EE133" s="283">
        <v>13.435</v>
      </c>
      <c r="EF133" s="283">
        <v>12.7613</v>
      </c>
      <c r="EG133" s="283">
        <v>13.1204</v>
      </c>
      <c r="EI133" s="283">
        <v>13.2994</v>
      </c>
      <c r="EJ133" s="283">
        <v>12.982900000000001</v>
      </c>
      <c r="EL133" s="283">
        <v>3.5388000000000002</v>
      </c>
      <c r="EM133" s="283">
        <v>1.2578</v>
      </c>
      <c r="EN133" s="283">
        <v>1.3360000000000001</v>
      </c>
      <c r="EP133" s="283">
        <v>1.1759999999999999</v>
      </c>
      <c r="EQ133" s="283">
        <v>1.1887000000000001</v>
      </c>
      <c r="ER133" s="283">
        <v>0.34670000000000001</v>
      </c>
      <c r="ES133" s="283">
        <v>0.15129999999999999</v>
      </c>
      <c r="ET133" s="283">
        <v>0.17660000000000001</v>
      </c>
      <c r="EU133" s="283">
        <v>9.8000000000000004E-2</v>
      </c>
      <c r="EV133" s="283">
        <v>0.1203</v>
      </c>
      <c r="EW133" s="283">
        <v>0.13220000000000001</v>
      </c>
      <c r="EX133" s="283">
        <v>0.23849999999999999</v>
      </c>
      <c r="EY133" s="283">
        <v>0.2344</v>
      </c>
      <c r="EZ133" s="283">
        <v>0.25030000000000002</v>
      </c>
      <c r="FB133" s="283">
        <v>0.1993</v>
      </c>
      <c r="FC133" s="283">
        <v>0.21060000000000001</v>
      </c>
      <c r="FD133" s="283">
        <v>3.4784999999999999</v>
      </c>
      <c r="FE133" s="283">
        <v>1.3673999999999999</v>
      </c>
      <c r="FF133" s="283">
        <v>0.9879</v>
      </c>
      <c r="FH133" s="283">
        <v>1.1860999999999999</v>
      </c>
      <c r="FI133" s="283">
        <v>1.1345000000000001</v>
      </c>
      <c r="FJ133" s="283">
        <v>0.39340000000000003</v>
      </c>
      <c r="FK133" s="283">
        <v>0.18720000000000001</v>
      </c>
      <c r="FL133" s="283">
        <v>0.1754</v>
      </c>
      <c r="FM133" s="283">
        <v>0.11310000000000001</v>
      </c>
      <c r="FN133" s="283">
        <v>0.13689999999999999</v>
      </c>
      <c r="FO133" s="283">
        <v>0.17749999999999999</v>
      </c>
      <c r="FP133" s="283">
        <v>0.25469999999999998</v>
      </c>
      <c r="FQ133" s="283">
        <v>0.24129999999999999</v>
      </c>
      <c r="FR133" s="283">
        <v>0.28560000000000002</v>
      </c>
      <c r="FT133" s="283">
        <v>0.20349999999999999</v>
      </c>
      <c r="FU133" s="283">
        <v>0.25180000000000002</v>
      </c>
      <c r="FV133" s="283">
        <v>2.0363000000000002</v>
      </c>
      <c r="FW133" s="283">
        <v>1.5262</v>
      </c>
      <c r="FX133" s="283">
        <v>1.0497000000000001</v>
      </c>
      <c r="FZ133" s="283">
        <v>0.93779999999999997</v>
      </c>
      <c r="GA133" s="283">
        <v>1.2596000000000001</v>
      </c>
      <c r="GB133" s="283">
        <v>0.36969999999999997</v>
      </c>
      <c r="GC133" s="283">
        <v>0.3276</v>
      </c>
      <c r="GD133" s="283">
        <v>0.26569999999999999</v>
      </c>
      <c r="GE133" s="283">
        <v>0.18149999999999999</v>
      </c>
      <c r="GF133" s="283">
        <v>0.2147</v>
      </c>
      <c r="GG133" s="283">
        <v>0.25309999999999999</v>
      </c>
      <c r="GH133" s="283">
        <v>0.14660000000000001</v>
      </c>
      <c r="GI133" s="283">
        <v>0.2374</v>
      </c>
      <c r="GJ133" s="283">
        <v>0.3579</v>
      </c>
      <c r="GL133" s="283">
        <v>0.25319999999999998</v>
      </c>
      <c r="GM133" s="283">
        <v>0.28410000000000002</v>
      </c>
    </row>
    <row r="134" spans="1:195">
      <c r="A134" s="71">
        <v>45424</v>
      </c>
      <c r="B134" s="283">
        <v>13.1767</v>
      </c>
      <c r="C134" s="283">
        <v>12.945</v>
      </c>
      <c r="D134" s="283">
        <v>13.164899999999999</v>
      </c>
      <c r="E134" s="283">
        <v>12.882</v>
      </c>
      <c r="F134" s="283">
        <v>13.1784</v>
      </c>
      <c r="G134" s="283">
        <v>13.399100000000001</v>
      </c>
      <c r="H134" s="283">
        <v>13.065899999999999</v>
      </c>
      <c r="I134" s="283">
        <v>10.9748</v>
      </c>
      <c r="J134" s="283">
        <v>13.081799999999999</v>
      </c>
      <c r="K134" s="283">
        <v>13.0969</v>
      </c>
      <c r="L134" s="283">
        <v>13.0449</v>
      </c>
      <c r="M134" s="283">
        <v>13.3706</v>
      </c>
      <c r="N134" s="283">
        <v>13.879</v>
      </c>
      <c r="O134" s="283">
        <v>0.96150000000000002</v>
      </c>
      <c r="P134" s="283">
        <v>1.2704</v>
      </c>
      <c r="R134" s="283">
        <v>1.2535000000000001</v>
      </c>
      <c r="S134" s="283">
        <v>1.341</v>
      </c>
      <c r="T134" s="283">
        <v>1.6853</v>
      </c>
      <c r="U134" s="283">
        <v>0.1593</v>
      </c>
      <c r="V134" s="283">
        <v>0.20380000000000001</v>
      </c>
      <c r="W134" s="283">
        <v>0.12139999999999999</v>
      </c>
      <c r="X134" s="283">
        <v>0.16569999999999999</v>
      </c>
      <c r="Y134" s="283">
        <v>0.16039999999999999</v>
      </c>
      <c r="Z134" s="283">
        <v>0.26929999999999998</v>
      </c>
      <c r="AA134" s="283">
        <v>0.23280000000000001</v>
      </c>
      <c r="AB134" s="283">
        <v>0.29010000000000002</v>
      </c>
      <c r="AD134" s="283">
        <v>0.18579999999999999</v>
      </c>
      <c r="AE134" s="283">
        <v>0.21640000000000001</v>
      </c>
      <c r="AF134" s="283">
        <v>9.2341999999999995</v>
      </c>
      <c r="AG134" s="283">
        <v>1.4068000000000001</v>
      </c>
      <c r="AH134" s="283">
        <v>0.73270000000000002</v>
      </c>
      <c r="AJ134" s="283">
        <v>0.95009999999999994</v>
      </c>
      <c r="AK134" s="283">
        <v>1.2612000000000001</v>
      </c>
      <c r="AL134" s="283">
        <v>2.0122</v>
      </c>
      <c r="AM134" s="283">
        <v>0.317</v>
      </c>
      <c r="AN134" s="283">
        <v>0.21659999999999999</v>
      </c>
      <c r="AO134" s="283">
        <v>0.21790000000000001</v>
      </c>
      <c r="AP134" s="283">
        <v>0.2253</v>
      </c>
      <c r="AQ134" s="283">
        <v>0.29559999999999997</v>
      </c>
      <c r="AR134" s="283">
        <v>0.34649999999999997</v>
      </c>
      <c r="AS134" s="283">
        <v>0.2828</v>
      </c>
      <c r="AT134" s="283">
        <v>0.4365</v>
      </c>
      <c r="AV134" s="283">
        <v>0.29770000000000002</v>
      </c>
      <c r="AW134" s="283">
        <v>0.34610000000000002</v>
      </c>
      <c r="AX134" s="283">
        <v>10.193099999999999</v>
      </c>
      <c r="AY134" s="283">
        <v>2.1331000000000002</v>
      </c>
      <c r="AZ134" s="283">
        <v>0.76270000000000004</v>
      </c>
      <c r="BB134" s="283">
        <v>0.40699999999999997</v>
      </c>
      <c r="BC134" s="283">
        <v>1.4450000000000001</v>
      </c>
      <c r="BD134" s="283">
        <v>1.9388000000000001</v>
      </c>
      <c r="BE134" s="283">
        <v>0.71579999999999999</v>
      </c>
      <c r="BF134" s="283">
        <v>0.32029999999999997</v>
      </c>
      <c r="BG134" s="283">
        <v>0.19020000000000001</v>
      </c>
      <c r="BH134" s="283">
        <v>0.33560000000000001</v>
      </c>
      <c r="BI134" s="283">
        <v>0.4199</v>
      </c>
      <c r="BJ134" s="283">
        <v>0.14860000000000001</v>
      </c>
      <c r="BK134" s="283">
        <v>0.19070000000000001</v>
      </c>
      <c r="BL134" s="283">
        <v>0.39400000000000002</v>
      </c>
      <c r="BN134" s="283">
        <v>0.46860000000000002</v>
      </c>
      <c r="BO134" s="283">
        <v>0.2727</v>
      </c>
      <c r="BQ134" s="283">
        <v>2.8302999999999998</v>
      </c>
      <c r="BR134" s="283">
        <v>1.4172</v>
      </c>
      <c r="BS134" s="283">
        <v>1.0939000000000001</v>
      </c>
      <c r="BU134" s="283">
        <v>1.0794999999999999</v>
      </c>
      <c r="BV134" s="283">
        <v>1.2108000000000001</v>
      </c>
      <c r="BW134" s="283">
        <v>0.72550000000000003</v>
      </c>
      <c r="BX134" s="283">
        <v>0.44330000000000003</v>
      </c>
      <c r="BY134" s="283">
        <v>0.40679999999999999</v>
      </c>
      <c r="BZ134" s="283">
        <v>0.25629999999999997</v>
      </c>
      <c r="CA134" s="283">
        <v>0.31280000000000002</v>
      </c>
      <c r="CB134" s="283">
        <v>0.37190000000000001</v>
      </c>
      <c r="CC134" s="283">
        <v>0.40839999999999999</v>
      </c>
      <c r="CD134" s="283">
        <v>0.46679999999999999</v>
      </c>
      <c r="CE134" s="283">
        <v>0.58709999999999996</v>
      </c>
      <c r="CG134" s="283">
        <v>0.43240000000000001</v>
      </c>
      <c r="CH134" s="283">
        <v>0.4849</v>
      </c>
      <c r="CI134" s="283">
        <v>1.0931999999999999</v>
      </c>
      <c r="CJ134" s="283">
        <v>1.0568</v>
      </c>
      <c r="CK134" s="283">
        <v>0.98429999999999995</v>
      </c>
      <c r="CM134" s="283">
        <v>0.93640000000000001</v>
      </c>
      <c r="CN134" s="283">
        <v>1.0337000000000001</v>
      </c>
      <c r="CO134" s="283">
        <v>15.4983</v>
      </c>
      <c r="CP134" s="283">
        <v>14.35</v>
      </c>
      <c r="CQ134" s="283">
        <v>13.0123</v>
      </c>
      <c r="CR134" s="283">
        <v>14.177300000000001</v>
      </c>
      <c r="CS134" s="283">
        <v>13.5794</v>
      </c>
      <c r="CT134" s="283">
        <v>13.2196</v>
      </c>
      <c r="CU134" s="283">
        <v>14.0923</v>
      </c>
      <c r="CV134" s="283">
        <v>13.2644</v>
      </c>
      <c r="CW134" s="283">
        <v>13.7514</v>
      </c>
      <c r="CY134" s="283">
        <v>14.1645</v>
      </c>
      <c r="CZ134" s="283">
        <v>13.3028</v>
      </c>
      <c r="DA134" s="283">
        <v>1.0751999999999999</v>
      </c>
      <c r="DB134" s="283">
        <v>1.0219</v>
      </c>
      <c r="DC134" s="283">
        <v>0.96309999999999996</v>
      </c>
      <c r="DE134" s="283">
        <v>0.9456</v>
      </c>
      <c r="DF134" s="283">
        <v>1.0015000000000001</v>
      </c>
      <c r="DG134" s="283">
        <v>15.072699999999999</v>
      </c>
      <c r="DH134" s="283">
        <v>13.7225</v>
      </c>
      <c r="DI134" s="283">
        <v>12.833500000000001</v>
      </c>
      <c r="DJ134" s="283">
        <v>14.018800000000001</v>
      </c>
      <c r="DK134" s="283">
        <v>13.428000000000001</v>
      </c>
      <c r="DL134" s="283">
        <v>13.325799999999999</v>
      </c>
      <c r="DM134" s="283">
        <v>13.645300000000001</v>
      </c>
      <c r="DN134" s="283">
        <v>12.813800000000001</v>
      </c>
      <c r="DO134" s="283">
        <v>13.2582</v>
      </c>
      <c r="DQ134" s="283">
        <v>13.550599999999999</v>
      </c>
      <c r="DR134" s="283">
        <v>13.238899999999999</v>
      </c>
      <c r="DS134" s="283">
        <v>1.0488</v>
      </c>
      <c r="DT134" s="283">
        <v>1.0129999999999999</v>
      </c>
      <c r="DU134" s="283">
        <v>0.96240000000000003</v>
      </c>
      <c r="DW134" s="283">
        <v>0.95899999999999996</v>
      </c>
      <c r="DX134" s="283">
        <v>0.99990000000000001</v>
      </c>
      <c r="DY134" s="283">
        <v>14.2376</v>
      </c>
      <c r="DZ134" s="283">
        <v>13.340999999999999</v>
      </c>
      <c r="EA134" s="283">
        <v>12.5589</v>
      </c>
      <c r="EB134" s="283">
        <v>13.575100000000001</v>
      </c>
      <c r="EC134" s="283">
        <v>13.1693</v>
      </c>
      <c r="ED134" s="283">
        <v>13.049099999999999</v>
      </c>
      <c r="EE134" s="283">
        <v>13.0519</v>
      </c>
      <c r="EF134" s="283">
        <v>12.5024</v>
      </c>
      <c r="EG134" s="283">
        <v>12.832599999999999</v>
      </c>
      <c r="EI134" s="283">
        <v>13.0366</v>
      </c>
      <c r="EJ134" s="283">
        <v>12.834099999999999</v>
      </c>
      <c r="EL134" s="283">
        <v>3.5508000000000002</v>
      </c>
      <c r="EM134" s="283">
        <v>1.2115</v>
      </c>
      <c r="EN134" s="283">
        <v>1.3201000000000001</v>
      </c>
      <c r="EP134" s="283">
        <v>1.1807000000000001</v>
      </c>
      <c r="EQ134" s="283">
        <v>1.1920999999999999</v>
      </c>
      <c r="ER134" s="283">
        <v>0.34410000000000002</v>
      </c>
      <c r="ES134" s="283">
        <v>0.14510000000000001</v>
      </c>
      <c r="ET134" s="283">
        <v>0.1726</v>
      </c>
      <c r="EU134" s="283">
        <v>9.69E-2</v>
      </c>
      <c r="EV134" s="283">
        <v>0.1198</v>
      </c>
      <c r="EW134" s="283">
        <v>0.1308</v>
      </c>
      <c r="EX134" s="283">
        <v>0.23330000000000001</v>
      </c>
      <c r="EY134" s="283">
        <v>0.2283</v>
      </c>
      <c r="EZ134" s="283">
        <v>0.23899999999999999</v>
      </c>
      <c r="FB134" s="283">
        <v>0.1933</v>
      </c>
      <c r="FC134" s="283">
        <v>0.20050000000000001</v>
      </c>
      <c r="FD134" s="283">
        <v>3.6877</v>
      </c>
      <c r="FE134" s="283">
        <v>1.3522000000000001</v>
      </c>
      <c r="FF134" s="283">
        <v>0.96440000000000003</v>
      </c>
      <c r="FH134" s="283">
        <v>1.1966000000000001</v>
      </c>
      <c r="FI134" s="283">
        <v>1.1520999999999999</v>
      </c>
      <c r="FJ134" s="283">
        <v>0.3896</v>
      </c>
      <c r="FK134" s="283">
        <v>0.18179999999999999</v>
      </c>
      <c r="FL134" s="283">
        <v>0.16800000000000001</v>
      </c>
      <c r="FM134" s="283">
        <v>0.1056</v>
      </c>
      <c r="FN134" s="283">
        <v>0.13439999999999999</v>
      </c>
      <c r="FO134" s="283">
        <v>0.17419999999999999</v>
      </c>
      <c r="FP134" s="283">
        <v>0.25190000000000001</v>
      </c>
      <c r="FQ134" s="283">
        <v>0.2392</v>
      </c>
      <c r="FR134" s="283">
        <v>0.28339999999999999</v>
      </c>
      <c r="FT134" s="283">
        <v>0.19989999999999999</v>
      </c>
      <c r="FU134" s="283">
        <v>0.246</v>
      </c>
      <c r="FV134" s="283">
        <v>2.0838000000000001</v>
      </c>
      <c r="FW134" s="283">
        <v>1.5638000000000001</v>
      </c>
      <c r="FX134" s="283">
        <v>1.0354000000000001</v>
      </c>
      <c r="FZ134" s="283">
        <v>0.93879999999999997</v>
      </c>
      <c r="GA134" s="283">
        <v>1.2583</v>
      </c>
      <c r="GB134" s="283">
        <v>0.36349999999999999</v>
      </c>
      <c r="GC134" s="283">
        <v>0.32469999999999999</v>
      </c>
      <c r="GD134" s="283">
        <v>0.25779999999999997</v>
      </c>
      <c r="GE134" s="283">
        <v>0.1744</v>
      </c>
      <c r="GF134" s="283">
        <v>0.20760000000000001</v>
      </c>
      <c r="GG134" s="283">
        <v>0.24890000000000001</v>
      </c>
      <c r="GH134" s="283">
        <v>0.14330000000000001</v>
      </c>
      <c r="GI134" s="283">
        <v>0.2346</v>
      </c>
      <c r="GJ134" s="283">
        <v>0.35489999999999999</v>
      </c>
      <c r="GL134" s="283">
        <v>0.24990000000000001</v>
      </c>
      <c r="GM134" s="283">
        <v>0.28199999999999997</v>
      </c>
    </row>
    <row r="135" spans="1:195">
      <c r="A135" s="71">
        <v>45425</v>
      </c>
      <c r="B135" s="283">
        <v>13.167400000000001</v>
      </c>
      <c r="C135" s="283">
        <v>12.934100000000001</v>
      </c>
      <c r="D135" s="283">
        <v>13.1355</v>
      </c>
      <c r="E135" s="283">
        <v>12.882</v>
      </c>
      <c r="F135" s="283">
        <v>13.165800000000001</v>
      </c>
      <c r="G135" s="283">
        <v>13.2463</v>
      </c>
      <c r="H135" s="283">
        <v>13.0449</v>
      </c>
      <c r="I135" s="283">
        <v>10.921900000000001</v>
      </c>
      <c r="J135" s="283">
        <v>13.065899999999999</v>
      </c>
      <c r="K135" s="283">
        <v>13.017200000000001</v>
      </c>
      <c r="L135" s="283">
        <v>13.0306</v>
      </c>
      <c r="M135" s="283">
        <v>13.273199999999999</v>
      </c>
      <c r="N135" s="283">
        <v>9.1494</v>
      </c>
      <c r="O135" s="283">
        <v>1.0865</v>
      </c>
      <c r="P135" s="283">
        <v>1.0797000000000001</v>
      </c>
      <c r="Q135" s="283">
        <v>0.45550000000000002</v>
      </c>
      <c r="R135" s="283">
        <v>1.2619</v>
      </c>
      <c r="S135" s="283">
        <v>1.3633</v>
      </c>
      <c r="T135" s="283">
        <v>3.3714</v>
      </c>
      <c r="U135" s="283">
        <v>0.44740000000000002</v>
      </c>
      <c r="V135" s="283">
        <v>0.48899999999999999</v>
      </c>
      <c r="W135" s="283">
        <v>0.36849999999999999</v>
      </c>
      <c r="X135" s="283">
        <v>0.4118</v>
      </c>
      <c r="Y135" s="283">
        <v>0.45290000000000002</v>
      </c>
      <c r="Z135" s="283">
        <v>0.27850000000000003</v>
      </c>
      <c r="AA135" s="283">
        <v>0.2359</v>
      </c>
      <c r="AB135" s="283">
        <v>0.2863</v>
      </c>
      <c r="AC135" s="283">
        <v>0.61129999999999995</v>
      </c>
      <c r="AD135" s="283">
        <v>0.187</v>
      </c>
      <c r="AE135" s="283">
        <v>0.21</v>
      </c>
      <c r="AF135" s="283">
        <v>6.9507000000000003</v>
      </c>
      <c r="AG135" s="283">
        <v>1.0657000000000001</v>
      </c>
      <c r="AH135" s="283">
        <v>0.84240000000000004</v>
      </c>
      <c r="AI135" s="283">
        <v>0.24679999999999999</v>
      </c>
      <c r="AJ135" s="283">
        <v>0.95209999999999995</v>
      </c>
      <c r="AK135" s="283">
        <v>1.2888999999999999</v>
      </c>
      <c r="AL135" s="283">
        <v>3.5510999999999999</v>
      </c>
      <c r="AM135" s="283">
        <v>0.503</v>
      </c>
      <c r="AN135" s="283">
        <v>0.44550000000000001</v>
      </c>
      <c r="AO135" s="283">
        <v>0.51090000000000002</v>
      </c>
      <c r="AP135" s="283">
        <v>0.47199999999999998</v>
      </c>
      <c r="AQ135" s="283">
        <v>0.52880000000000005</v>
      </c>
      <c r="AR135" s="283">
        <v>0.35499999999999998</v>
      </c>
      <c r="AS135" s="283">
        <v>0.28670000000000001</v>
      </c>
      <c r="AT135" s="283">
        <v>0.4451</v>
      </c>
      <c r="AU135" s="283">
        <v>1.4383999999999999</v>
      </c>
      <c r="AV135" s="283">
        <v>0.30109999999999998</v>
      </c>
      <c r="AW135" s="283">
        <v>0.34539999999999998</v>
      </c>
      <c r="AX135" s="283">
        <v>5.5262000000000002</v>
      </c>
      <c r="AY135" s="283">
        <v>1.9421999999999999</v>
      </c>
      <c r="AZ135" s="283">
        <v>1.2616000000000001</v>
      </c>
      <c r="BA135" s="283">
        <v>0.1595</v>
      </c>
      <c r="BB135" s="283">
        <v>0.41089999999999999</v>
      </c>
      <c r="BC135" s="283">
        <v>1.4481999999999999</v>
      </c>
      <c r="BD135" s="283">
        <v>2.7766000000000002</v>
      </c>
      <c r="BE135" s="283">
        <v>0.71640000000000004</v>
      </c>
      <c r="BF135" s="283">
        <v>0.48530000000000001</v>
      </c>
      <c r="BG135" s="283">
        <v>0.50239999999999996</v>
      </c>
      <c r="BH135" s="283">
        <v>0.36890000000000001</v>
      </c>
      <c r="BI135" s="283">
        <v>0.38469999999999999</v>
      </c>
      <c r="BJ135" s="283">
        <v>0.14799999999999999</v>
      </c>
      <c r="BK135" s="283">
        <v>0.1925</v>
      </c>
      <c r="BL135" s="283">
        <v>0.39689999999999998</v>
      </c>
      <c r="BM135" s="283">
        <v>0.92830000000000001</v>
      </c>
      <c r="BN135" s="283">
        <v>0.46839999999999998</v>
      </c>
      <c r="BO135" s="283">
        <v>0.27410000000000001</v>
      </c>
      <c r="BQ135" s="283">
        <v>1.4519</v>
      </c>
      <c r="BR135" s="283">
        <v>1.0364</v>
      </c>
      <c r="BS135" s="283">
        <v>1.0913999999999999</v>
      </c>
      <c r="BT135" s="283">
        <v>0.89439999999999997</v>
      </c>
      <c r="BU135" s="283">
        <v>1.0881000000000001</v>
      </c>
      <c r="BV135" s="283">
        <v>1.2208000000000001</v>
      </c>
      <c r="BW135" s="283">
        <v>0.90159999999999996</v>
      </c>
      <c r="BX135" s="283">
        <v>0.72160000000000002</v>
      </c>
      <c r="BY135" s="283">
        <v>0.80659999999999998</v>
      </c>
      <c r="BZ135" s="283">
        <v>0.62090000000000001</v>
      </c>
      <c r="CA135" s="283">
        <v>0.69630000000000003</v>
      </c>
      <c r="CB135" s="283">
        <v>0.73899999999999999</v>
      </c>
      <c r="CC135" s="283">
        <v>0.40110000000000001</v>
      </c>
      <c r="CD135" s="283">
        <v>0.45950000000000002</v>
      </c>
      <c r="CE135" s="283">
        <v>0.57299999999999995</v>
      </c>
      <c r="CF135" s="283">
        <v>0.44850000000000001</v>
      </c>
      <c r="CG135" s="283">
        <v>0.42220000000000002</v>
      </c>
      <c r="CH135" s="283">
        <v>0.46939999999999998</v>
      </c>
      <c r="CI135" s="283">
        <v>1.0459000000000001</v>
      </c>
      <c r="CJ135" s="283">
        <v>1.1042000000000001</v>
      </c>
      <c r="CK135" s="283">
        <v>1.0152000000000001</v>
      </c>
      <c r="CL135" s="283">
        <v>0.98340000000000005</v>
      </c>
      <c r="CM135" s="283">
        <v>0.9153</v>
      </c>
      <c r="CN135" s="283">
        <v>1.0742</v>
      </c>
      <c r="CO135" s="283">
        <v>16.972100000000001</v>
      </c>
      <c r="CP135" s="283">
        <v>16.035799999999998</v>
      </c>
      <c r="CQ135" s="283">
        <v>13.5738</v>
      </c>
      <c r="CR135" s="283">
        <v>16.227</v>
      </c>
      <c r="CS135" s="283">
        <v>14.5221</v>
      </c>
      <c r="CT135" s="283">
        <v>13.3712</v>
      </c>
      <c r="CU135" s="283">
        <v>15.8287</v>
      </c>
      <c r="CV135" s="283">
        <v>14.353899999999999</v>
      </c>
      <c r="CW135" s="283">
        <v>15.6058</v>
      </c>
      <c r="CX135" s="283">
        <v>16.095500000000001</v>
      </c>
      <c r="CY135" s="283">
        <v>15.6816</v>
      </c>
      <c r="CZ135" s="283">
        <v>14.5282</v>
      </c>
      <c r="DA135" s="283">
        <v>1.0314000000000001</v>
      </c>
      <c r="DB135" s="283">
        <v>1.0450999999999999</v>
      </c>
      <c r="DC135" s="283">
        <v>0.99609999999999999</v>
      </c>
      <c r="DD135" s="283">
        <v>0.96579999999999999</v>
      </c>
      <c r="DE135" s="283">
        <v>0.93500000000000005</v>
      </c>
      <c r="DF135" s="283">
        <v>1.0109999999999999</v>
      </c>
      <c r="DG135" s="283">
        <v>16.369399999999999</v>
      </c>
      <c r="DH135" s="283">
        <v>15.002599999999999</v>
      </c>
      <c r="DI135" s="283">
        <v>13.1767</v>
      </c>
      <c r="DJ135" s="283">
        <v>15.8706</v>
      </c>
      <c r="DK135" s="283">
        <v>14.3558</v>
      </c>
      <c r="DL135" s="283">
        <v>13.228899999999999</v>
      </c>
      <c r="DM135" s="283">
        <v>14.7227</v>
      </c>
      <c r="DN135" s="283">
        <v>13.451499999999999</v>
      </c>
      <c r="DO135" s="283">
        <v>14.19</v>
      </c>
      <c r="DP135" s="283">
        <v>15.243600000000001</v>
      </c>
      <c r="DQ135" s="283">
        <v>14.3864</v>
      </c>
      <c r="DR135" s="283">
        <v>14.0358</v>
      </c>
      <c r="DS135" s="283">
        <v>0.99160000000000004</v>
      </c>
      <c r="DT135" s="283">
        <v>0.99350000000000005</v>
      </c>
      <c r="DU135" s="283">
        <v>0.97770000000000001</v>
      </c>
      <c r="DV135" s="283">
        <v>0.96589999999999998</v>
      </c>
      <c r="DW135" s="283">
        <v>0.95669999999999999</v>
      </c>
      <c r="DX135" s="283">
        <v>1.0009999999999999</v>
      </c>
      <c r="DY135" s="283">
        <v>14.975</v>
      </c>
      <c r="DZ135" s="283">
        <v>14.0997</v>
      </c>
      <c r="EA135" s="283">
        <v>12.726100000000001</v>
      </c>
      <c r="EB135" s="283">
        <v>15.102499999999999</v>
      </c>
      <c r="EC135" s="283">
        <v>14.1922</v>
      </c>
      <c r="ED135" s="283">
        <v>13.0166</v>
      </c>
      <c r="EE135" s="283">
        <v>13.546200000000001</v>
      </c>
      <c r="EF135" s="283">
        <v>12.8512</v>
      </c>
      <c r="EG135" s="283">
        <v>13.198600000000001</v>
      </c>
      <c r="EH135" s="283">
        <v>14.024900000000001</v>
      </c>
      <c r="EI135" s="283">
        <v>13.432399999999999</v>
      </c>
      <c r="EJ135" s="283">
        <v>13.1854</v>
      </c>
      <c r="EL135" s="283">
        <v>1.3785000000000001</v>
      </c>
      <c r="EM135" s="283">
        <v>0.98629999999999995</v>
      </c>
      <c r="EN135" s="283">
        <v>1.1074999999999999</v>
      </c>
      <c r="EO135" s="283">
        <v>1.5426</v>
      </c>
      <c r="EP135" s="283">
        <v>1.2041999999999999</v>
      </c>
      <c r="EQ135" s="283">
        <v>1.1871</v>
      </c>
      <c r="ER135" s="283">
        <v>0.43590000000000001</v>
      </c>
      <c r="ES135" s="283">
        <v>0.35930000000000001</v>
      </c>
      <c r="ET135" s="283">
        <v>0.4027</v>
      </c>
      <c r="EU135" s="283">
        <v>0.31619999999999998</v>
      </c>
      <c r="EV135" s="283">
        <v>0.36430000000000001</v>
      </c>
      <c r="EW135" s="283">
        <v>0.36359999999999998</v>
      </c>
      <c r="EX135" s="283">
        <v>0.22869999999999999</v>
      </c>
      <c r="EY135" s="283">
        <v>0.22339999999999999</v>
      </c>
      <c r="EZ135" s="283">
        <v>0.2223</v>
      </c>
      <c r="FA135" s="283">
        <v>0.1482</v>
      </c>
      <c r="FB135" s="283">
        <v>0.1855</v>
      </c>
      <c r="FC135" s="283">
        <v>0.18729999999999999</v>
      </c>
      <c r="FD135" s="283">
        <v>1.611</v>
      </c>
      <c r="FE135" s="283">
        <v>0.93720000000000003</v>
      </c>
      <c r="FF135" s="283">
        <v>1.0402</v>
      </c>
      <c r="FG135" s="283">
        <v>0.80640000000000001</v>
      </c>
      <c r="FH135" s="283">
        <v>1.2050000000000001</v>
      </c>
      <c r="FI135" s="283">
        <v>1.1811</v>
      </c>
      <c r="FJ135" s="283">
        <v>0.47739999999999999</v>
      </c>
      <c r="FK135" s="283">
        <v>0.3301</v>
      </c>
      <c r="FL135" s="283">
        <v>0.39100000000000001</v>
      </c>
      <c r="FM135" s="283">
        <v>0.29630000000000001</v>
      </c>
      <c r="FN135" s="283">
        <v>0.35220000000000001</v>
      </c>
      <c r="FO135" s="283">
        <v>0.37590000000000001</v>
      </c>
      <c r="FP135" s="283">
        <v>0.24879999999999999</v>
      </c>
      <c r="FQ135" s="283">
        <v>0.23649999999999999</v>
      </c>
      <c r="FR135" s="283">
        <v>0.28139999999999998</v>
      </c>
      <c r="FS135" s="283">
        <v>0.30859999999999999</v>
      </c>
      <c r="FT135" s="283">
        <v>0.1963</v>
      </c>
      <c r="FU135" s="283">
        <v>0.23830000000000001</v>
      </c>
      <c r="FV135" s="283">
        <v>1.4257</v>
      </c>
      <c r="FW135" s="283">
        <v>1.1625000000000001</v>
      </c>
      <c r="FX135" s="283">
        <v>1.1103000000000001</v>
      </c>
      <c r="FY135" s="283">
        <v>0.57489999999999997</v>
      </c>
      <c r="FZ135" s="283">
        <v>0.93879999999999997</v>
      </c>
      <c r="GA135" s="283">
        <v>1.2658</v>
      </c>
      <c r="GB135" s="283">
        <v>0.44790000000000002</v>
      </c>
      <c r="GC135" s="283">
        <v>0.38279999999999997</v>
      </c>
      <c r="GD135" s="283">
        <v>0.41210000000000002</v>
      </c>
      <c r="GE135" s="283">
        <v>0.31419999999999998</v>
      </c>
      <c r="GF135" s="283">
        <v>0.32929999999999998</v>
      </c>
      <c r="GG135" s="283">
        <v>0.37119999999999997</v>
      </c>
      <c r="GH135" s="283">
        <v>0.14030000000000001</v>
      </c>
      <c r="GI135" s="283">
        <v>0.23150000000000001</v>
      </c>
      <c r="GJ135" s="283">
        <v>0.35410000000000003</v>
      </c>
      <c r="GK135" s="283">
        <v>0.24410000000000001</v>
      </c>
      <c r="GL135" s="283">
        <v>0.24660000000000001</v>
      </c>
      <c r="GM135" s="283">
        <v>0.2797</v>
      </c>
    </row>
    <row r="136" spans="1:195">
      <c r="A136" s="71">
        <v>45426</v>
      </c>
      <c r="B136" s="283">
        <v>13.148999999999999</v>
      </c>
      <c r="C136" s="283">
        <v>12.9156</v>
      </c>
      <c r="D136" s="283">
        <v>13.1053</v>
      </c>
      <c r="E136" s="283">
        <v>12.8468</v>
      </c>
      <c r="F136" s="283">
        <v>13.126300000000001</v>
      </c>
      <c r="G136" s="283">
        <v>13.2052</v>
      </c>
      <c r="H136" s="283">
        <v>13.0038</v>
      </c>
      <c r="I136" s="283">
        <v>10.9681</v>
      </c>
      <c r="J136" s="283">
        <v>13.0382</v>
      </c>
      <c r="K136" s="283">
        <v>12.992800000000001</v>
      </c>
      <c r="L136" s="283">
        <v>13.0105</v>
      </c>
      <c r="M136" s="283">
        <v>13.2438</v>
      </c>
      <c r="N136" s="283">
        <v>8.9671000000000003</v>
      </c>
      <c r="O136" s="283">
        <v>1.1415</v>
      </c>
      <c r="P136" s="283">
        <v>1.042</v>
      </c>
      <c r="Q136" s="283">
        <v>0.47170000000000001</v>
      </c>
      <c r="R136" s="283">
        <v>1.2786999999999999</v>
      </c>
      <c r="S136" s="283">
        <v>1.3673999999999999</v>
      </c>
      <c r="T136" s="283">
        <v>3.0756999999999999</v>
      </c>
      <c r="U136" s="283">
        <v>0.43840000000000001</v>
      </c>
      <c r="V136" s="283">
        <v>0.47239999999999999</v>
      </c>
      <c r="W136" s="283">
        <v>0.34300000000000003</v>
      </c>
      <c r="X136" s="283">
        <v>0.38400000000000001</v>
      </c>
      <c r="Y136" s="283">
        <v>0.45340000000000003</v>
      </c>
      <c r="Z136" s="283">
        <v>0.28839999999999999</v>
      </c>
      <c r="AA136" s="283">
        <v>0.23830000000000001</v>
      </c>
      <c r="AB136" s="283">
        <v>0.26929999999999998</v>
      </c>
      <c r="AC136" s="283">
        <v>0.61150000000000004</v>
      </c>
      <c r="AD136" s="283">
        <v>0.18640000000000001</v>
      </c>
      <c r="AE136" s="283">
        <v>0.19689999999999999</v>
      </c>
      <c r="AF136" s="283">
        <v>6.6135000000000002</v>
      </c>
      <c r="AG136" s="283">
        <v>1.1004</v>
      </c>
      <c r="AH136" s="283">
        <v>0.8196</v>
      </c>
      <c r="AI136" s="283">
        <v>0.247</v>
      </c>
      <c r="AJ136" s="283">
        <v>0.95330000000000004</v>
      </c>
      <c r="AK136" s="283">
        <v>1.3324</v>
      </c>
      <c r="AL136" s="283">
        <v>3.1775000000000002</v>
      </c>
      <c r="AM136" s="283">
        <v>0.47510000000000002</v>
      </c>
      <c r="AN136" s="283">
        <v>0.43319999999999997</v>
      </c>
      <c r="AO136" s="283">
        <v>0.48049999999999998</v>
      </c>
      <c r="AP136" s="283">
        <v>0.43169999999999997</v>
      </c>
      <c r="AQ136" s="283">
        <v>0.52859999999999996</v>
      </c>
      <c r="AR136" s="283">
        <v>0.36799999999999999</v>
      </c>
      <c r="AS136" s="283">
        <v>0.29299999999999998</v>
      </c>
      <c r="AT136" s="283">
        <v>0.45700000000000002</v>
      </c>
      <c r="AU136" s="283">
        <v>1.4896</v>
      </c>
      <c r="AV136" s="283">
        <v>0.30740000000000001</v>
      </c>
      <c r="AW136" s="283">
        <v>0.34300000000000003</v>
      </c>
      <c r="AX136" s="283">
        <v>6.7461000000000002</v>
      </c>
      <c r="AY136" s="283">
        <v>2.0428000000000002</v>
      </c>
      <c r="AZ136" s="283">
        <v>1.1171</v>
      </c>
      <c r="BA136" s="283">
        <v>0.15720000000000001</v>
      </c>
      <c r="BB136" s="283">
        <v>0.41120000000000001</v>
      </c>
      <c r="BC136" s="283">
        <v>1.4563999999999999</v>
      </c>
      <c r="BD136" s="283">
        <v>2.6684999999999999</v>
      </c>
      <c r="BE136" s="283">
        <v>0.66590000000000005</v>
      </c>
      <c r="BF136" s="283">
        <v>0.45190000000000002</v>
      </c>
      <c r="BG136" s="283">
        <v>0.39560000000000001</v>
      </c>
      <c r="BH136" s="283">
        <v>0.32600000000000001</v>
      </c>
      <c r="BI136" s="283">
        <v>0.40450000000000003</v>
      </c>
      <c r="BJ136" s="283">
        <v>0.14990000000000001</v>
      </c>
      <c r="BK136" s="283">
        <v>0.19550000000000001</v>
      </c>
      <c r="BL136" s="283">
        <v>0.40589999999999998</v>
      </c>
      <c r="BM136" s="283">
        <v>0.95330000000000004</v>
      </c>
      <c r="BN136" s="283">
        <v>0.47560000000000002</v>
      </c>
      <c r="BO136" s="283">
        <v>0.2787</v>
      </c>
      <c r="BQ136" s="283">
        <v>1.5163</v>
      </c>
      <c r="BR136" s="283">
        <v>1.0955999999999999</v>
      </c>
      <c r="BS136" s="283">
        <v>1.1087</v>
      </c>
      <c r="BT136" s="283">
        <v>0.89359999999999995</v>
      </c>
      <c r="BU136" s="283">
        <v>1.0931999999999999</v>
      </c>
      <c r="BV136" s="283">
        <v>1.2379</v>
      </c>
      <c r="BW136" s="283">
        <v>0.85089999999999999</v>
      </c>
      <c r="BX136" s="283">
        <v>0.68879999999999997</v>
      </c>
      <c r="BY136" s="283">
        <v>0.75019999999999998</v>
      </c>
      <c r="BZ136" s="283">
        <v>0.56120000000000003</v>
      </c>
      <c r="CA136" s="283">
        <v>0.62870000000000004</v>
      </c>
      <c r="CB136" s="283">
        <v>0.67659999999999998</v>
      </c>
      <c r="CC136" s="283">
        <v>0.39369999999999999</v>
      </c>
      <c r="CD136" s="283">
        <v>0.44919999999999999</v>
      </c>
      <c r="CE136" s="283">
        <v>0.55449999999999999</v>
      </c>
      <c r="CF136" s="283">
        <v>0.44059999999999999</v>
      </c>
      <c r="CG136" s="283">
        <v>0.41089999999999999</v>
      </c>
      <c r="CH136" s="283">
        <v>0.44790000000000002</v>
      </c>
      <c r="CI136" s="283">
        <v>1.0541</v>
      </c>
      <c r="CJ136" s="283">
        <v>1.0444</v>
      </c>
      <c r="CK136" s="283">
        <v>0.95799999999999996</v>
      </c>
      <c r="CL136" s="283">
        <v>0.99980000000000002</v>
      </c>
      <c r="CM136" s="283">
        <v>0.90759999999999996</v>
      </c>
      <c r="CN136" s="283">
        <v>1.0920000000000001</v>
      </c>
      <c r="CO136" s="283">
        <v>18.098700000000001</v>
      </c>
      <c r="CP136" s="283">
        <v>16.530100000000001</v>
      </c>
      <c r="CQ136" s="283">
        <v>14.6579</v>
      </c>
      <c r="CR136" s="283">
        <v>17.170000000000002</v>
      </c>
      <c r="CS136" s="283">
        <v>15.8279</v>
      </c>
      <c r="CT136" s="283">
        <v>15.299799999999999</v>
      </c>
      <c r="CU136" s="283">
        <v>17.9438</v>
      </c>
      <c r="CV136" s="283">
        <v>15.8704</v>
      </c>
      <c r="CW136" s="283">
        <v>17.556799999999999</v>
      </c>
      <c r="CX136" s="283">
        <v>17.947299999999998</v>
      </c>
      <c r="CY136" s="283">
        <v>17.485900000000001</v>
      </c>
      <c r="CZ136" s="283">
        <v>16.078099999999999</v>
      </c>
      <c r="DA136" s="283">
        <v>1.0629</v>
      </c>
      <c r="DB136" s="283">
        <v>1.0196000000000001</v>
      </c>
      <c r="DC136" s="283">
        <v>0.95440000000000003</v>
      </c>
      <c r="DD136" s="283">
        <v>0.97719999999999996</v>
      </c>
      <c r="DE136" s="283">
        <v>0.92859999999999998</v>
      </c>
      <c r="DF136" s="283">
        <v>1.0194000000000001</v>
      </c>
      <c r="DG136" s="283">
        <v>17.2485</v>
      </c>
      <c r="DH136" s="283">
        <v>15.162599999999999</v>
      </c>
      <c r="DI136" s="283">
        <v>13.8202</v>
      </c>
      <c r="DJ136" s="283">
        <v>16.227699999999999</v>
      </c>
      <c r="DK136" s="283">
        <v>14.8705</v>
      </c>
      <c r="DL136" s="283">
        <v>14.4808</v>
      </c>
      <c r="DM136" s="283">
        <v>16.357299999999999</v>
      </c>
      <c r="DN136" s="283">
        <v>14.598000000000001</v>
      </c>
      <c r="DO136" s="283">
        <v>15.688000000000001</v>
      </c>
      <c r="DP136" s="283">
        <v>16.739599999999999</v>
      </c>
      <c r="DQ136" s="283">
        <v>15.72</v>
      </c>
      <c r="DR136" s="283">
        <v>15.39</v>
      </c>
      <c r="DS136" s="283">
        <v>1.0458000000000001</v>
      </c>
      <c r="DT136" s="283">
        <v>1.0152000000000001</v>
      </c>
      <c r="DU136" s="283">
        <v>0.96530000000000005</v>
      </c>
      <c r="DV136" s="283">
        <v>0.97250000000000003</v>
      </c>
      <c r="DW136" s="283">
        <v>0.95609999999999995</v>
      </c>
      <c r="DX136" s="283">
        <v>1.0013000000000001</v>
      </c>
      <c r="DY136" s="283">
        <v>15.632300000000001</v>
      </c>
      <c r="DZ136" s="283">
        <v>14.193199999999999</v>
      </c>
      <c r="EA136" s="283">
        <v>12.979200000000001</v>
      </c>
      <c r="EB136" s="283">
        <v>14.9473</v>
      </c>
      <c r="EC136" s="283">
        <v>13.9811</v>
      </c>
      <c r="ED136" s="283">
        <v>13.446300000000001</v>
      </c>
      <c r="EE136" s="283">
        <v>14.6172</v>
      </c>
      <c r="EF136" s="283">
        <v>13.6968</v>
      </c>
      <c r="EG136" s="283">
        <v>14.1206</v>
      </c>
      <c r="EH136" s="283">
        <v>15.030900000000001</v>
      </c>
      <c r="EI136" s="283">
        <v>14.3255</v>
      </c>
      <c r="EJ136" s="283">
        <v>14.1029</v>
      </c>
      <c r="EL136" s="283">
        <v>1.4619</v>
      </c>
      <c r="EM136" s="283">
        <v>1.0612999999999999</v>
      </c>
      <c r="EN136" s="283">
        <v>1.1398999999999999</v>
      </c>
      <c r="EO136" s="283">
        <v>1.6016999999999999</v>
      </c>
      <c r="EP136" s="283">
        <v>1.2233000000000001</v>
      </c>
      <c r="EQ136" s="283">
        <v>1.1772</v>
      </c>
      <c r="ER136" s="283">
        <v>0.41289999999999999</v>
      </c>
      <c r="ES136" s="283">
        <v>0.33939999999999998</v>
      </c>
      <c r="ET136" s="283">
        <v>0.37730000000000002</v>
      </c>
      <c r="EU136" s="283">
        <v>0.28249999999999997</v>
      </c>
      <c r="EV136" s="283">
        <v>0.31979999999999997</v>
      </c>
      <c r="EW136" s="283">
        <v>0.33100000000000002</v>
      </c>
      <c r="EX136" s="283">
        <v>0.22309999999999999</v>
      </c>
      <c r="EY136" s="283">
        <v>0.21460000000000001</v>
      </c>
      <c r="EZ136" s="283">
        <v>0.1993</v>
      </c>
      <c r="FA136" s="283">
        <v>0.13930000000000001</v>
      </c>
      <c r="FB136" s="283">
        <v>0.1754</v>
      </c>
      <c r="FC136" s="283">
        <v>0.16930000000000001</v>
      </c>
      <c r="FD136" s="283">
        <v>1.5906</v>
      </c>
      <c r="FE136" s="283">
        <v>0.99229999999999996</v>
      </c>
      <c r="FF136" s="283">
        <v>1.0225</v>
      </c>
      <c r="FG136" s="283">
        <v>0.79179999999999995</v>
      </c>
      <c r="FH136" s="283">
        <v>1.2105999999999999</v>
      </c>
      <c r="FI136" s="283">
        <v>1.2366999999999999</v>
      </c>
      <c r="FJ136" s="283">
        <v>0.42970000000000003</v>
      </c>
      <c r="FK136" s="283">
        <v>0.31269999999999998</v>
      </c>
      <c r="FL136" s="283">
        <v>0.35570000000000002</v>
      </c>
      <c r="FM136" s="283">
        <v>0.2702</v>
      </c>
      <c r="FN136" s="283">
        <v>0.31509999999999999</v>
      </c>
      <c r="FO136" s="283">
        <v>0.34789999999999999</v>
      </c>
      <c r="FP136" s="283">
        <v>0.24610000000000001</v>
      </c>
      <c r="FQ136" s="283">
        <v>0.2329</v>
      </c>
      <c r="FR136" s="283">
        <v>0.27950000000000003</v>
      </c>
      <c r="FS136" s="283">
        <v>0.31080000000000002</v>
      </c>
      <c r="FT136" s="283">
        <v>0.19239999999999999</v>
      </c>
      <c r="FU136" s="283">
        <v>0.22600000000000001</v>
      </c>
      <c r="FV136" s="283">
        <v>1.5232000000000001</v>
      </c>
      <c r="FW136" s="283">
        <v>1.2014</v>
      </c>
      <c r="FX136" s="283">
        <v>1.1373</v>
      </c>
      <c r="FY136" s="283">
        <v>0.57189999999999996</v>
      </c>
      <c r="FZ136" s="283">
        <v>0.93810000000000004</v>
      </c>
      <c r="GA136" s="283">
        <v>1.2757000000000001</v>
      </c>
      <c r="GB136" s="283">
        <v>0.43509999999999999</v>
      </c>
      <c r="GC136" s="283">
        <v>0.3705</v>
      </c>
      <c r="GD136" s="283">
        <v>0.38579999999999998</v>
      </c>
      <c r="GE136" s="283">
        <v>0.28570000000000001</v>
      </c>
      <c r="GF136" s="283">
        <v>0.30840000000000001</v>
      </c>
      <c r="GG136" s="283">
        <v>0.3392</v>
      </c>
      <c r="GH136" s="283">
        <v>0.13780000000000001</v>
      </c>
      <c r="GI136" s="283">
        <v>0.2291</v>
      </c>
      <c r="GJ136" s="283">
        <v>0.35360000000000003</v>
      </c>
      <c r="GK136" s="283">
        <v>0.24099999999999999</v>
      </c>
      <c r="GL136" s="283">
        <v>0.2442</v>
      </c>
      <c r="GM136" s="283">
        <v>0.2772</v>
      </c>
    </row>
    <row r="137" spans="1:195">
      <c r="A137" s="71">
        <v>45427</v>
      </c>
      <c r="B137" s="283">
        <v>13.133900000000001</v>
      </c>
      <c r="C137" s="283">
        <v>12.8963</v>
      </c>
      <c r="D137" s="283">
        <v>13.086</v>
      </c>
      <c r="E137" s="283">
        <v>12.827500000000001</v>
      </c>
      <c r="F137" s="283">
        <v>13.108700000000001</v>
      </c>
      <c r="G137" s="283">
        <v>13.201000000000001</v>
      </c>
      <c r="H137" s="283">
        <v>12.999599999999999</v>
      </c>
      <c r="I137" s="283">
        <v>10.9597</v>
      </c>
      <c r="J137" s="283">
        <v>13.032299999999999</v>
      </c>
      <c r="K137" s="283">
        <v>12.967700000000001</v>
      </c>
      <c r="L137" s="283">
        <v>12.9886</v>
      </c>
      <c r="M137" s="283">
        <v>13.2346</v>
      </c>
      <c r="N137" s="283">
        <v>8.8001000000000005</v>
      </c>
      <c r="O137" s="283">
        <v>1.1694</v>
      </c>
      <c r="P137" s="283">
        <v>1.0898000000000001</v>
      </c>
      <c r="Q137" s="283">
        <v>0.4879</v>
      </c>
      <c r="R137" s="283">
        <v>1.3214999999999999</v>
      </c>
      <c r="S137" s="283">
        <v>1.373</v>
      </c>
      <c r="T137" s="283">
        <v>2.9392</v>
      </c>
      <c r="U137" s="283">
        <v>0.43159999999999998</v>
      </c>
      <c r="V137" s="283">
        <v>0.47070000000000001</v>
      </c>
      <c r="W137" s="283">
        <v>0.33400000000000002</v>
      </c>
      <c r="X137" s="283">
        <v>0.36899999999999999</v>
      </c>
      <c r="Y137" s="283">
        <v>0.432</v>
      </c>
      <c r="Z137" s="283">
        <v>0.28129999999999999</v>
      </c>
      <c r="AA137" s="283">
        <v>0.2331</v>
      </c>
      <c r="AB137" s="283">
        <v>0.2399</v>
      </c>
      <c r="AC137" s="283">
        <v>0.5766</v>
      </c>
      <c r="AD137" s="283">
        <v>0.1764</v>
      </c>
      <c r="AE137" s="283">
        <v>0.17480000000000001</v>
      </c>
      <c r="AF137" s="283">
        <v>6.48</v>
      </c>
      <c r="AG137" s="283">
        <v>1.1349</v>
      </c>
      <c r="AH137" s="283">
        <v>0.82909999999999995</v>
      </c>
      <c r="AI137" s="283">
        <v>0.2477</v>
      </c>
      <c r="AJ137" s="283">
        <v>0.95689999999999997</v>
      </c>
      <c r="AK137" s="283">
        <v>1.3926000000000001</v>
      </c>
      <c r="AL137" s="283">
        <v>2.9996</v>
      </c>
      <c r="AM137" s="283">
        <v>0.47420000000000001</v>
      </c>
      <c r="AN137" s="283">
        <v>0.43390000000000001</v>
      </c>
      <c r="AO137" s="283">
        <v>0.46289999999999998</v>
      </c>
      <c r="AP137" s="283">
        <v>0.4178</v>
      </c>
      <c r="AQ137" s="283">
        <v>0.52329999999999999</v>
      </c>
      <c r="AR137" s="283">
        <v>0.36890000000000001</v>
      </c>
      <c r="AS137" s="283">
        <v>0.29320000000000002</v>
      </c>
      <c r="AT137" s="283">
        <v>0.4551</v>
      </c>
      <c r="AU137" s="283">
        <v>1.4890000000000001</v>
      </c>
      <c r="AV137" s="283">
        <v>0.30640000000000001</v>
      </c>
      <c r="AW137" s="283">
        <v>0.32679999999999998</v>
      </c>
      <c r="AX137" s="283">
        <v>7.0690999999999997</v>
      </c>
      <c r="AY137" s="283">
        <v>2.0533000000000001</v>
      </c>
      <c r="AZ137" s="283">
        <v>1.131</v>
      </c>
      <c r="BA137" s="283">
        <v>0.15670000000000001</v>
      </c>
      <c r="BB137" s="283">
        <v>0.4128</v>
      </c>
      <c r="BC137" s="283">
        <v>1.4682999999999999</v>
      </c>
      <c r="BD137" s="283">
        <v>2.6067999999999998</v>
      </c>
      <c r="BE137" s="283">
        <v>0.65990000000000004</v>
      </c>
      <c r="BF137" s="283">
        <v>0.45650000000000002</v>
      </c>
      <c r="BG137" s="283">
        <v>0.36880000000000002</v>
      </c>
      <c r="BH137" s="283">
        <v>0.32140000000000002</v>
      </c>
      <c r="BI137" s="283">
        <v>0.40360000000000001</v>
      </c>
      <c r="BJ137" s="283">
        <v>0.15140000000000001</v>
      </c>
      <c r="BK137" s="283">
        <v>0.1983</v>
      </c>
      <c r="BL137" s="283">
        <v>0.41389999999999999</v>
      </c>
      <c r="BM137" s="283">
        <v>0.96630000000000005</v>
      </c>
      <c r="BN137" s="283">
        <v>0.48020000000000002</v>
      </c>
      <c r="BO137" s="283">
        <v>0.28189999999999998</v>
      </c>
      <c r="BQ137" s="283">
        <v>1.5660000000000001</v>
      </c>
      <c r="BR137" s="283">
        <v>1.1236999999999999</v>
      </c>
      <c r="BS137" s="283">
        <v>1.1292</v>
      </c>
      <c r="BT137" s="283">
        <v>0.88870000000000005</v>
      </c>
      <c r="BU137" s="283">
        <v>1.0992</v>
      </c>
      <c r="BV137" s="283">
        <v>1.2577</v>
      </c>
      <c r="BW137" s="283">
        <v>0.8327</v>
      </c>
      <c r="BX137" s="283">
        <v>0.67130000000000001</v>
      </c>
      <c r="BY137" s="283">
        <v>0.72470000000000001</v>
      </c>
      <c r="BZ137" s="283">
        <v>0.53169999999999995</v>
      </c>
      <c r="CA137" s="283">
        <v>0.59750000000000003</v>
      </c>
      <c r="CB137" s="283">
        <v>0.64170000000000005</v>
      </c>
      <c r="CC137" s="283">
        <v>0.38479999999999998</v>
      </c>
      <c r="CD137" s="283">
        <v>0.438</v>
      </c>
      <c r="CE137" s="283">
        <v>0.53549999999999998</v>
      </c>
      <c r="CF137" s="283">
        <v>0.43290000000000001</v>
      </c>
      <c r="CG137" s="283">
        <v>0.39850000000000002</v>
      </c>
      <c r="CH137" s="283">
        <v>0.42580000000000001</v>
      </c>
      <c r="CI137" s="283">
        <v>1.0487</v>
      </c>
      <c r="CJ137" s="283">
        <v>1.0313000000000001</v>
      </c>
      <c r="CK137" s="283">
        <v>0.97</v>
      </c>
      <c r="CL137" s="283">
        <v>1.0266999999999999</v>
      </c>
      <c r="CM137" s="283">
        <v>0.93889999999999996</v>
      </c>
      <c r="CN137" s="283">
        <v>1.0685</v>
      </c>
      <c r="CO137" s="283">
        <v>17.642199999999999</v>
      </c>
      <c r="CP137" s="283">
        <v>16.389199999999999</v>
      </c>
      <c r="CQ137" s="283">
        <v>14.9621</v>
      </c>
      <c r="CR137" s="283">
        <v>16.823399999999999</v>
      </c>
      <c r="CS137" s="283">
        <v>15.8925</v>
      </c>
      <c r="CT137" s="283">
        <v>15.4254</v>
      </c>
      <c r="CU137" s="283">
        <v>18.088799999999999</v>
      </c>
      <c r="CV137" s="283">
        <v>16.3399</v>
      </c>
      <c r="CW137" s="283">
        <v>17.491800000000001</v>
      </c>
      <c r="CX137" s="283">
        <v>17.617899999999999</v>
      </c>
      <c r="CY137" s="283">
        <v>17.403400000000001</v>
      </c>
      <c r="CZ137" s="283">
        <v>16.3703</v>
      </c>
      <c r="DA137" s="283">
        <v>1.0593999999999999</v>
      </c>
      <c r="DB137" s="283">
        <v>1.0103</v>
      </c>
      <c r="DC137" s="283">
        <v>0.96120000000000005</v>
      </c>
      <c r="DD137" s="283">
        <v>0.99239999999999995</v>
      </c>
      <c r="DE137" s="283">
        <v>0.94140000000000001</v>
      </c>
      <c r="DF137" s="283">
        <v>1.0282</v>
      </c>
      <c r="DG137" s="283">
        <v>17.314299999999999</v>
      </c>
      <c r="DH137" s="283">
        <v>15.501099999999999</v>
      </c>
      <c r="DI137" s="283">
        <v>14.4048</v>
      </c>
      <c r="DJ137" s="283">
        <v>16.3431</v>
      </c>
      <c r="DK137" s="283">
        <v>15.3432</v>
      </c>
      <c r="DL137" s="283">
        <v>14.9864</v>
      </c>
      <c r="DM137" s="283">
        <v>17.055399999999999</v>
      </c>
      <c r="DN137" s="283">
        <v>15.383800000000001</v>
      </c>
      <c r="DO137" s="283">
        <v>16.378</v>
      </c>
      <c r="DP137" s="283">
        <v>17.186299999999999</v>
      </c>
      <c r="DQ137" s="283">
        <v>16.340800000000002</v>
      </c>
      <c r="DR137" s="283">
        <v>15.9293</v>
      </c>
      <c r="DS137" s="283">
        <v>1.0492999999999999</v>
      </c>
      <c r="DT137" s="283">
        <v>1.0087999999999999</v>
      </c>
      <c r="DU137" s="283">
        <v>0.96009999999999995</v>
      </c>
      <c r="DV137" s="283">
        <v>0.98019999999999996</v>
      </c>
      <c r="DW137" s="283">
        <v>0.95730000000000004</v>
      </c>
      <c r="DX137" s="283">
        <v>1.0088999999999999</v>
      </c>
      <c r="DY137" s="283">
        <v>16.156300000000002</v>
      </c>
      <c r="DZ137" s="283">
        <v>14.68</v>
      </c>
      <c r="EA137" s="283">
        <v>13.567299999999999</v>
      </c>
      <c r="EB137" s="283">
        <v>15.396800000000001</v>
      </c>
      <c r="EC137" s="283">
        <v>14.552099999999999</v>
      </c>
      <c r="ED137" s="283">
        <v>14.1313</v>
      </c>
      <c r="EE137" s="283">
        <v>15.574999999999999</v>
      </c>
      <c r="EF137" s="283">
        <v>14.546200000000001</v>
      </c>
      <c r="EG137" s="283">
        <v>15.0098</v>
      </c>
      <c r="EH137" s="283">
        <v>15.8904</v>
      </c>
      <c r="EI137" s="283">
        <v>15.195600000000001</v>
      </c>
      <c r="EJ137" s="283">
        <v>14.8773</v>
      </c>
      <c r="EL137" s="283">
        <v>1.5091000000000001</v>
      </c>
      <c r="EM137" s="283">
        <v>1.0809</v>
      </c>
      <c r="EN137" s="283">
        <v>1.1615</v>
      </c>
      <c r="EO137" s="283">
        <v>1.6287</v>
      </c>
      <c r="EP137" s="283">
        <v>1.2438</v>
      </c>
      <c r="EQ137" s="283">
        <v>1.1746000000000001</v>
      </c>
      <c r="ER137" s="283">
        <v>0.4022</v>
      </c>
      <c r="ES137" s="283">
        <v>0.32579999999999998</v>
      </c>
      <c r="ET137" s="283">
        <v>0.36330000000000001</v>
      </c>
      <c r="EU137" s="283">
        <v>0.26650000000000001</v>
      </c>
      <c r="EV137" s="283">
        <v>0.3014</v>
      </c>
      <c r="EW137" s="283">
        <v>0.31280000000000002</v>
      </c>
      <c r="EX137" s="283">
        <v>0.21579999999999999</v>
      </c>
      <c r="EY137" s="283">
        <v>0.20499999999999999</v>
      </c>
      <c r="EZ137" s="283">
        <v>0.17760000000000001</v>
      </c>
      <c r="FA137" s="283">
        <v>0.13250000000000001</v>
      </c>
      <c r="FB137" s="283">
        <v>0.1648</v>
      </c>
      <c r="FC137" s="283">
        <v>0.1512</v>
      </c>
      <c r="FD137" s="283">
        <v>1.6626000000000001</v>
      </c>
      <c r="FE137" s="283">
        <v>1.0304</v>
      </c>
      <c r="FF137" s="283">
        <v>1.0218</v>
      </c>
      <c r="FG137" s="283">
        <v>0.78400000000000003</v>
      </c>
      <c r="FH137" s="283">
        <v>1.2215</v>
      </c>
      <c r="FI137" s="283">
        <v>1.2964</v>
      </c>
      <c r="FJ137" s="283">
        <v>0.42</v>
      </c>
      <c r="FK137" s="283">
        <v>0.3039</v>
      </c>
      <c r="FL137" s="283">
        <v>0.33889999999999998</v>
      </c>
      <c r="FM137" s="283">
        <v>0.25259999999999999</v>
      </c>
      <c r="FN137" s="283">
        <v>0.2949</v>
      </c>
      <c r="FO137" s="283">
        <v>0.33169999999999999</v>
      </c>
      <c r="FP137" s="283">
        <v>0.24279999999999999</v>
      </c>
      <c r="FQ137" s="283">
        <v>0.2298</v>
      </c>
      <c r="FR137" s="283">
        <v>0.27579999999999999</v>
      </c>
      <c r="FS137" s="283">
        <v>0.30969999999999998</v>
      </c>
      <c r="FT137" s="283">
        <v>0.18809999999999999</v>
      </c>
      <c r="FU137" s="283">
        <v>0.21279999999999999</v>
      </c>
      <c r="FV137" s="283">
        <v>1.5619000000000001</v>
      </c>
      <c r="FW137" s="283">
        <v>1.2282999999999999</v>
      </c>
      <c r="FX137" s="283">
        <v>1.1716</v>
      </c>
      <c r="FY137" s="283">
        <v>0.56789999999999996</v>
      </c>
      <c r="FZ137" s="283">
        <v>0.93679999999999997</v>
      </c>
      <c r="GA137" s="283">
        <v>1.2834000000000001</v>
      </c>
      <c r="GB137" s="283">
        <v>0.42799999999999999</v>
      </c>
      <c r="GC137" s="283">
        <v>0.36670000000000003</v>
      </c>
      <c r="GD137" s="283">
        <v>0.37690000000000001</v>
      </c>
      <c r="GE137" s="283">
        <v>0.27400000000000002</v>
      </c>
      <c r="GF137" s="283">
        <v>0.29859999999999998</v>
      </c>
      <c r="GG137" s="283">
        <v>0.32169999999999999</v>
      </c>
      <c r="GH137" s="283">
        <v>0.1353</v>
      </c>
      <c r="GI137" s="283">
        <v>0.22589999999999999</v>
      </c>
      <c r="GJ137" s="283">
        <v>0.35249999999999998</v>
      </c>
      <c r="GK137" s="283">
        <v>0.23830000000000001</v>
      </c>
      <c r="GL137" s="283">
        <v>0.2412</v>
      </c>
      <c r="GM137" s="283">
        <v>0.2747</v>
      </c>
    </row>
    <row r="138" spans="1:195">
      <c r="A138" s="71">
        <v>45428</v>
      </c>
      <c r="B138" s="283">
        <v>13.1372</v>
      </c>
      <c r="C138" s="283">
        <v>12.929</v>
      </c>
      <c r="D138" s="283">
        <v>13.101100000000001</v>
      </c>
      <c r="E138" s="283">
        <v>12.866899999999999</v>
      </c>
      <c r="F138" s="283">
        <v>13.150600000000001</v>
      </c>
      <c r="G138" s="283">
        <v>13.2774</v>
      </c>
      <c r="H138" s="283">
        <v>13.0289</v>
      </c>
      <c r="I138" s="283">
        <v>10.9161</v>
      </c>
      <c r="J138" s="283">
        <v>13.0466</v>
      </c>
      <c r="K138" s="283">
        <v>13.0281</v>
      </c>
      <c r="L138" s="283">
        <v>13.001200000000001</v>
      </c>
      <c r="M138" s="283">
        <v>13.2682</v>
      </c>
      <c r="N138" s="283">
        <v>8.8244000000000007</v>
      </c>
      <c r="O138" s="283">
        <v>1.2088000000000001</v>
      </c>
      <c r="P138" s="283">
        <v>1.1322000000000001</v>
      </c>
      <c r="Q138" s="283">
        <v>0.50270000000000004</v>
      </c>
      <c r="R138" s="283">
        <v>1.3334999999999999</v>
      </c>
      <c r="S138" s="283">
        <v>1.3753</v>
      </c>
      <c r="T138" s="283">
        <v>2.8254999999999999</v>
      </c>
      <c r="U138" s="283">
        <v>0.43140000000000001</v>
      </c>
      <c r="V138" s="283">
        <v>0.47110000000000002</v>
      </c>
      <c r="W138" s="283">
        <v>0.32019999999999998</v>
      </c>
      <c r="X138" s="283">
        <v>0.3569</v>
      </c>
      <c r="Y138" s="283">
        <v>0.41610000000000003</v>
      </c>
      <c r="Z138" s="283">
        <v>0.27600000000000002</v>
      </c>
      <c r="AA138" s="283">
        <v>0.22589999999999999</v>
      </c>
      <c r="AB138" s="283">
        <v>0.2157</v>
      </c>
      <c r="AC138" s="283">
        <v>0.54900000000000004</v>
      </c>
      <c r="AD138" s="283">
        <v>0.1694</v>
      </c>
      <c r="AE138" s="283">
        <v>0.15690000000000001</v>
      </c>
      <c r="AF138" s="283">
        <v>6.4295</v>
      </c>
      <c r="AG138" s="283">
        <v>1.1626000000000001</v>
      </c>
      <c r="AH138" s="283">
        <v>0.83199999999999996</v>
      </c>
      <c r="AI138" s="283">
        <v>0.24729999999999999</v>
      </c>
      <c r="AJ138" s="283">
        <v>0.9546</v>
      </c>
      <c r="AK138" s="283">
        <v>1.4551000000000001</v>
      </c>
      <c r="AL138" s="283">
        <v>2.9434999999999998</v>
      </c>
      <c r="AM138" s="283">
        <v>0.47539999999999999</v>
      </c>
      <c r="AN138" s="283">
        <v>0.43390000000000001</v>
      </c>
      <c r="AO138" s="283">
        <v>0.45779999999999998</v>
      </c>
      <c r="AP138" s="283">
        <v>0.40889999999999999</v>
      </c>
      <c r="AQ138" s="283">
        <v>0.52159999999999995</v>
      </c>
      <c r="AR138" s="283">
        <v>0.36549999999999999</v>
      </c>
      <c r="AS138" s="283">
        <v>0.28939999999999999</v>
      </c>
      <c r="AT138" s="283">
        <v>0.44919999999999999</v>
      </c>
      <c r="AU138" s="283">
        <v>1.478</v>
      </c>
      <c r="AV138" s="283">
        <v>0.30320000000000003</v>
      </c>
      <c r="AW138" s="283">
        <v>0.30869999999999997</v>
      </c>
      <c r="AX138" s="283">
        <v>7.1714000000000002</v>
      </c>
      <c r="AY138" s="283">
        <v>2.0451000000000001</v>
      </c>
      <c r="AZ138" s="283">
        <v>1.1468</v>
      </c>
      <c r="BA138" s="283">
        <v>0.15590000000000001</v>
      </c>
      <c r="BB138" s="283">
        <v>0.41599999999999998</v>
      </c>
      <c r="BC138" s="283">
        <v>1.4779</v>
      </c>
      <c r="BD138" s="283">
        <v>2.5299</v>
      </c>
      <c r="BE138" s="283">
        <v>0.65410000000000001</v>
      </c>
      <c r="BF138" s="283">
        <v>0.46</v>
      </c>
      <c r="BG138" s="283">
        <v>0.3528</v>
      </c>
      <c r="BH138" s="283">
        <v>0.31979999999999997</v>
      </c>
      <c r="BI138" s="283">
        <v>0.40110000000000001</v>
      </c>
      <c r="BJ138" s="283">
        <v>0.15</v>
      </c>
      <c r="BK138" s="283">
        <v>0.19839999999999999</v>
      </c>
      <c r="BL138" s="283">
        <v>0.41399999999999998</v>
      </c>
      <c r="BM138" s="283">
        <v>0.96220000000000006</v>
      </c>
      <c r="BN138" s="283">
        <v>0.47699999999999998</v>
      </c>
      <c r="BO138" s="283">
        <v>0.28010000000000002</v>
      </c>
      <c r="BQ138" s="283">
        <v>1.6395999999999999</v>
      </c>
      <c r="BR138" s="283">
        <v>1.1497999999999999</v>
      </c>
      <c r="BS138" s="283">
        <v>1.1478999999999999</v>
      </c>
      <c r="BT138" s="283">
        <v>0.88849999999999996</v>
      </c>
      <c r="BU138" s="283">
        <v>1.1088</v>
      </c>
      <c r="BV138" s="283">
        <v>1.2811999999999999</v>
      </c>
      <c r="BW138" s="283">
        <v>0.83120000000000005</v>
      </c>
      <c r="BX138" s="283">
        <v>0.66080000000000005</v>
      </c>
      <c r="BY138" s="283">
        <v>0.70879999999999999</v>
      </c>
      <c r="BZ138" s="283">
        <v>0.50690000000000002</v>
      </c>
      <c r="CA138" s="283">
        <v>0.57469999999999999</v>
      </c>
      <c r="CB138" s="283">
        <v>0.61750000000000005</v>
      </c>
      <c r="CC138" s="283">
        <v>0.37609999999999999</v>
      </c>
      <c r="CD138" s="283">
        <v>0.42959999999999998</v>
      </c>
      <c r="CE138" s="283">
        <v>0.51949999999999996</v>
      </c>
      <c r="CF138" s="283">
        <v>0.4234</v>
      </c>
      <c r="CG138" s="283">
        <v>0.38750000000000001</v>
      </c>
      <c r="CH138" s="283">
        <v>0.40550000000000003</v>
      </c>
      <c r="CI138" s="283">
        <v>1.07</v>
      </c>
      <c r="CJ138" s="283">
        <v>1.0488</v>
      </c>
      <c r="CK138" s="283">
        <v>0.98470000000000002</v>
      </c>
      <c r="CL138" s="283">
        <v>1.0388999999999999</v>
      </c>
      <c r="CM138" s="283">
        <v>0.94089999999999996</v>
      </c>
      <c r="CN138" s="283">
        <v>1.05</v>
      </c>
      <c r="CO138" s="283">
        <v>17.982099999999999</v>
      </c>
      <c r="CP138" s="283">
        <v>16.615500000000001</v>
      </c>
      <c r="CQ138" s="283">
        <v>15.154999999999999</v>
      </c>
      <c r="CR138" s="283">
        <v>16.8064</v>
      </c>
      <c r="CS138" s="283">
        <v>15.842000000000001</v>
      </c>
      <c r="CT138" s="283">
        <v>15.389799999999999</v>
      </c>
      <c r="CU138" s="283">
        <v>18.053999999999998</v>
      </c>
      <c r="CV138" s="283">
        <v>16.398499999999999</v>
      </c>
      <c r="CW138" s="283">
        <v>17.168399999999998</v>
      </c>
      <c r="CX138" s="283">
        <v>17.378599999999999</v>
      </c>
      <c r="CY138" s="283">
        <v>17.427700000000002</v>
      </c>
      <c r="CZ138" s="283">
        <v>16.3506</v>
      </c>
      <c r="DA138" s="283">
        <v>1.0680000000000001</v>
      </c>
      <c r="DB138" s="283">
        <v>1.0164</v>
      </c>
      <c r="DC138" s="283">
        <v>0.96140000000000003</v>
      </c>
      <c r="DD138" s="283">
        <v>0.99409999999999998</v>
      </c>
      <c r="DE138" s="283">
        <v>0.94279999999999997</v>
      </c>
      <c r="DF138" s="283">
        <v>1.0224</v>
      </c>
      <c r="DG138" s="283">
        <v>17.5792</v>
      </c>
      <c r="DH138" s="283">
        <v>15.6525</v>
      </c>
      <c r="DI138" s="283">
        <v>14.5809</v>
      </c>
      <c r="DJ138" s="283">
        <v>16.460699999999999</v>
      </c>
      <c r="DK138" s="283">
        <v>15.4003</v>
      </c>
      <c r="DL138" s="283">
        <v>15.167</v>
      </c>
      <c r="DM138" s="283">
        <v>17.135999999999999</v>
      </c>
      <c r="DN138" s="283">
        <v>15.5121</v>
      </c>
      <c r="DO138" s="283">
        <v>16.393899999999999</v>
      </c>
      <c r="DP138" s="283">
        <v>17.238499999999998</v>
      </c>
      <c r="DQ138" s="283">
        <v>16.452500000000001</v>
      </c>
      <c r="DR138" s="283">
        <v>16.035</v>
      </c>
      <c r="DS138" s="283">
        <v>1.0488999999999999</v>
      </c>
      <c r="DT138" s="283">
        <v>1.0111000000000001</v>
      </c>
      <c r="DU138" s="283">
        <v>0.96199999999999997</v>
      </c>
      <c r="DV138" s="283">
        <v>0.98370000000000002</v>
      </c>
      <c r="DW138" s="283">
        <v>0.95889999999999997</v>
      </c>
      <c r="DX138" s="283">
        <v>1.0095000000000001</v>
      </c>
      <c r="DY138" s="283">
        <v>16.262899999999998</v>
      </c>
      <c r="DZ138" s="283">
        <v>14.8278</v>
      </c>
      <c r="EA138" s="283">
        <v>13.7866</v>
      </c>
      <c r="EB138" s="283">
        <v>15.505100000000001</v>
      </c>
      <c r="EC138" s="283">
        <v>14.6645</v>
      </c>
      <c r="ED138" s="283">
        <v>14.3316</v>
      </c>
      <c r="EE138" s="283">
        <v>15.7669</v>
      </c>
      <c r="EF138" s="283">
        <v>14.7628</v>
      </c>
      <c r="EG138" s="283">
        <v>15.2098</v>
      </c>
      <c r="EH138" s="283">
        <v>16.028600000000001</v>
      </c>
      <c r="EI138" s="283">
        <v>15.395300000000001</v>
      </c>
      <c r="EJ138" s="283">
        <v>15.0672</v>
      </c>
      <c r="EL138" s="283">
        <v>1.6277999999999999</v>
      </c>
      <c r="EM138" s="283">
        <v>1.1080000000000001</v>
      </c>
      <c r="EN138" s="283">
        <v>1.1918</v>
      </c>
      <c r="EO138" s="283">
        <v>1.6745000000000001</v>
      </c>
      <c r="EP138" s="283">
        <v>1.2706999999999999</v>
      </c>
      <c r="EQ138" s="283">
        <v>1.1891</v>
      </c>
      <c r="ER138" s="283">
        <v>0.40439999999999998</v>
      </c>
      <c r="ES138" s="283">
        <v>0.31790000000000002</v>
      </c>
      <c r="ET138" s="283">
        <v>0.35510000000000003</v>
      </c>
      <c r="EU138" s="283">
        <v>0.24840000000000001</v>
      </c>
      <c r="EV138" s="283">
        <v>0.28689999999999999</v>
      </c>
      <c r="EW138" s="283">
        <v>0.29799999999999999</v>
      </c>
      <c r="EX138" s="283">
        <v>0.2094</v>
      </c>
      <c r="EY138" s="283">
        <v>0.19789999999999999</v>
      </c>
      <c r="EZ138" s="283">
        <v>0.1615</v>
      </c>
      <c r="FA138" s="283">
        <v>0.125</v>
      </c>
      <c r="FB138" s="283">
        <v>0.15570000000000001</v>
      </c>
      <c r="FC138" s="283">
        <v>0.1358</v>
      </c>
      <c r="FD138" s="283">
        <v>1.7156</v>
      </c>
      <c r="FE138" s="283">
        <v>1.0609</v>
      </c>
      <c r="FF138" s="283">
        <v>1.0244</v>
      </c>
      <c r="FG138" s="283">
        <v>0.77759999999999996</v>
      </c>
      <c r="FH138" s="283">
        <v>1.2335</v>
      </c>
      <c r="FI138" s="283">
        <v>1.3512999999999999</v>
      </c>
      <c r="FJ138" s="283">
        <v>0.41749999999999998</v>
      </c>
      <c r="FK138" s="283">
        <v>0.29930000000000001</v>
      </c>
      <c r="FL138" s="283">
        <v>0.32929999999999998</v>
      </c>
      <c r="FM138" s="283">
        <v>0.24340000000000001</v>
      </c>
      <c r="FN138" s="283">
        <v>0.28210000000000002</v>
      </c>
      <c r="FO138" s="283">
        <v>0.32140000000000002</v>
      </c>
      <c r="FP138" s="283">
        <v>0.2384</v>
      </c>
      <c r="FQ138" s="283">
        <v>0.22700000000000001</v>
      </c>
      <c r="FR138" s="283">
        <v>0.27089999999999997</v>
      </c>
      <c r="FS138" s="283">
        <v>0.30659999999999998</v>
      </c>
      <c r="FT138" s="283">
        <v>0.184</v>
      </c>
      <c r="FU138" s="283">
        <v>0.20050000000000001</v>
      </c>
      <c r="FV138" s="283">
        <v>1.6041000000000001</v>
      </c>
      <c r="FW138" s="283">
        <v>1.2482</v>
      </c>
      <c r="FX138" s="283">
        <v>1.1909000000000001</v>
      </c>
      <c r="FY138" s="283">
        <v>0.56669999999999998</v>
      </c>
      <c r="FZ138" s="283">
        <v>0.93869999999999998</v>
      </c>
      <c r="GA138" s="283">
        <v>1.2927999999999999</v>
      </c>
      <c r="GB138" s="283">
        <v>0.4254</v>
      </c>
      <c r="GC138" s="283">
        <v>0.36359999999999998</v>
      </c>
      <c r="GD138" s="283">
        <v>0.37040000000000001</v>
      </c>
      <c r="GE138" s="283">
        <v>0.26519999999999999</v>
      </c>
      <c r="GF138" s="283">
        <v>0.2913</v>
      </c>
      <c r="GG138" s="283">
        <v>0.311</v>
      </c>
      <c r="GH138" s="283">
        <v>0.13320000000000001</v>
      </c>
      <c r="GI138" s="283">
        <v>0.22359999999999999</v>
      </c>
      <c r="GJ138" s="283">
        <v>0.35049999999999998</v>
      </c>
      <c r="GK138" s="283">
        <v>0.23499999999999999</v>
      </c>
      <c r="GL138" s="283">
        <v>0.2382</v>
      </c>
      <c r="GM138" s="283">
        <v>0.27110000000000001</v>
      </c>
    </row>
    <row r="139" spans="1:195">
      <c r="A139" s="71">
        <v>45429</v>
      </c>
      <c r="B139" s="283">
        <v>13.1381</v>
      </c>
      <c r="C139" s="283">
        <v>12.909700000000001</v>
      </c>
      <c r="D139" s="283">
        <v>13.0566</v>
      </c>
      <c r="E139" s="283">
        <v>12.8476</v>
      </c>
      <c r="F139" s="283">
        <v>13.117900000000001</v>
      </c>
      <c r="G139" s="283">
        <v>13.1859</v>
      </c>
      <c r="H139" s="283">
        <v>12.9979</v>
      </c>
      <c r="I139" s="283">
        <v>10.914400000000001</v>
      </c>
      <c r="J139" s="283">
        <v>13.033099999999999</v>
      </c>
      <c r="K139" s="283">
        <v>12.991199999999999</v>
      </c>
      <c r="L139" s="283">
        <v>12.9962</v>
      </c>
      <c r="M139" s="283">
        <v>13.232100000000001</v>
      </c>
      <c r="N139" s="283">
        <v>9.6476000000000006</v>
      </c>
      <c r="O139" s="283">
        <v>1.2905</v>
      </c>
      <c r="P139" s="283">
        <v>1.1935</v>
      </c>
      <c r="Q139" s="283">
        <v>0.52290000000000003</v>
      </c>
      <c r="R139" s="283">
        <v>1.3423</v>
      </c>
      <c r="S139" s="283">
        <v>1.4379999999999999</v>
      </c>
      <c r="T139" s="283">
        <v>2.87</v>
      </c>
      <c r="U139" s="283">
        <v>0.42709999999999998</v>
      </c>
      <c r="V139" s="283">
        <v>0.46560000000000001</v>
      </c>
      <c r="W139" s="283">
        <v>0.29749999999999999</v>
      </c>
      <c r="X139" s="283">
        <v>0.33100000000000002</v>
      </c>
      <c r="Y139" s="283">
        <v>0.3901</v>
      </c>
      <c r="Z139" s="283">
        <v>0.28199999999999997</v>
      </c>
      <c r="AA139" s="283">
        <v>0.2225</v>
      </c>
      <c r="AB139" s="283">
        <v>0.2059</v>
      </c>
      <c r="AC139" s="283">
        <v>0.5393</v>
      </c>
      <c r="AD139" s="283">
        <v>0.16569999999999999</v>
      </c>
      <c r="AE139" s="283">
        <v>0.14319999999999999</v>
      </c>
      <c r="AF139" s="283">
        <v>6.5503999999999998</v>
      </c>
      <c r="AG139" s="283">
        <v>1.2122999999999999</v>
      </c>
      <c r="AH139" s="283">
        <v>0.83179999999999998</v>
      </c>
      <c r="AI139" s="283">
        <v>0.24879999999999999</v>
      </c>
      <c r="AJ139" s="283">
        <v>0.95189999999999997</v>
      </c>
      <c r="AK139" s="283">
        <v>1.5442</v>
      </c>
      <c r="AL139" s="283">
        <v>2.9113000000000002</v>
      </c>
      <c r="AM139" s="283">
        <v>0.47410000000000002</v>
      </c>
      <c r="AN139" s="283">
        <v>0.42970000000000003</v>
      </c>
      <c r="AO139" s="283">
        <v>0.44440000000000002</v>
      </c>
      <c r="AP139" s="283">
        <v>0.3911</v>
      </c>
      <c r="AQ139" s="283">
        <v>0.51659999999999995</v>
      </c>
      <c r="AR139" s="283">
        <v>0.37069999999999997</v>
      </c>
      <c r="AS139" s="283">
        <v>0.28760000000000002</v>
      </c>
      <c r="AT139" s="283">
        <v>0.44550000000000001</v>
      </c>
      <c r="AU139" s="283">
        <v>1.4897</v>
      </c>
      <c r="AV139" s="283">
        <v>0.30220000000000002</v>
      </c>
      <c r="AW139" s="283">
        <v>0.28849999999999998</v>
      </c>
      <c r="AX139" s="283">
        <v>7.3000999999999996</v>
      </c>
      <c r="AY139" s="283">
        <v>2.0055999999999998</v>
      </c>
      <c r="AZ139" s="283">
        <v>1.1506000000000001</v>
      </c>
      <c r="BA139" s="283">
        <v>0.15620000000000001</v>
      </c>
      <c r="BB139" s="283">
        <v>0.41749999999999998</v>
      </c>
      <c r="BC139" s="283">
        <v>1.4917</v>
      </c>
      <c r="BD139" s="283">
        <v>2.5024999999999999</v>
      </c>
      <c r="BE139" s="283">
        <v>0.65039999999999998</v>
      </c>
      <c r="BF139" s="283">
        <v>0.46179999999999999</v>
      </c>
      <c r="BG139" s="283">
        <v>0.34279999999999999</v>
      </c>
      <c r="BH139" s="283">
        <v>0.32429999999999998</v>
      </c>
      <c r="BI139" s="283">
        <v>0.40129999999999999</v>
      </c>
      <c r="BJ139" s="283">
        <v>0.15</v>
      </c>
      <c r="BK139" s="283">
        <v>0.1986</v>
      </c>
      <c r="BL139" s="283">
        <v>0.41489999999999999</v>
      </c>
      <c r="BM139" s="283">
        <v>0.96030000000000004</v>
      </c>
      <c r="BN139" s="283">
        <v>0.47570000000000001</v>
      </c>
      <c r="BO139" s="283">
        <v>0.2782</v>
      </c>
      <c r="BQ139" s="283">
        <v>1.7428999999999999</v>
      </c>
      <c r="BR139" s="283">
        <v>1.1984999999999999</v>
      </c>
      <c r="BS139" s="283">
        <v>1.1713</v>
      </c>
      <c r="BT139" s="283">
        <v>0.89139999999999997</v>
      </c>
      <c r="BU139" s="283">
        <v>1.1154999999999999</v>
      </c>
      <c r="BV139" s="283">
        <v>1.3241000000000001</v>
      </c>
      <c r="BW139" s="283">
        <v>0.8206</v>
      </c>
      <c r="BX139" s="283">
        <v>0.64490000000000003</v>
      </c>
      <c r="BY139" s="283">
        <v>0.68700000000000006</v>
      </c>
      <c r="BZ139" s="283">
        <v>0.4708</v>
      </c>
      <c r="CA139" s="283">
        <v>0.53810000000000002</v>
      </c>
      <c r="CB139" s="283">
        <v>0.58650000000000002</v>
      </c>
      <c r="CC139" s="283">
        <v>0.36759999999999998</v>
      </c>
      <c r="CD139" s="283">
        <v>0.41770000000000002</v>
      </c>
      <c r="CE139" s="283">
        <v>0.50649999999999995</v>
      </c>
      <c r="CF139" s="283">
        <v>0.4123</v>
      </c>
      <c r="CG139" s="283">
        <v>0.37440000000000001</v>
      </c>
      <c r="CH139" s="283">
        <v>0.38250000000000001</v>
      </c>
      <c r="CI139" s="283">
        <v>1.1212</v>
      </c>
      <c r="CJ139" s="283">
        <v>1.0598000000000001</v>
      </c>
      <c r="CK139" s="283">
        <v>0.98140000000000005</v>
      </c>
      <c r="CL139" s="283">
        <v>1.0177</v>
      </c>
      <c r="CM139" s="283">
        <v>0.91510000000000002</v>
      </c>
      <c r="CN139" s="283">
        <v>1.0798000000000001</v>
      </c>
      <c r="CO139" s="283">
        <v>19.782</v>
      </c>
      <c r="CP139" s="283">
        <v>17.350100000000001</v>
      </c>
      <c r="CQ139" s="283">
        <v>15.706899999999999</v>
      </c>
      <c r="CR139" s="283">
        <v>17.643799999999999</v>
      </c>
      <c r="CS139" s="283">
        <v>16.370899999999999</v>
      </c>
      <c r="CT139" s="283">
        <v>16.005199999999999</v>
      </c>
      <c r="CU139" s="283">
        <v>19.657800000000002</v>
      </c>
      <c r="CV139" s="283">
        <v>17.244</v>
      </c>
      <c r="CW139" s="283">
        <v>18.7517</v>
      </c>
      <c r="CX139" s="283">
        <v>19.316199999999998</v>
      </c>
      <c r="CY139" s="283">
        <v>18.8428</v>
      </c>
      <c r="CZ139" s="283">
        <v>17.3658</v>
      </c>
      <c r="DA139" s="283">
        <v>1.0955999999999999</v>
      </c>
      <c r="DB139" s="283">
        <v>1.022</v>
      </c>
      <c r="DC139" s="283">
        <v>0.95899999999999996</v>
      </c>
      <c r="DD139" s="283">
        <v>0.99350000000000005</v>
      </c>
      <c r="DE139" s="283">
        <v>0.93279999999999996</v>
      </c>
      <c r="DF139" s="283">
        <v>1.0208999999999999</v>
      </c>
      <c r="DG139" s="283">
        <v>18.585799999999999</v>
      </c>
      <c r="DH139" s="283">
        <v>16.036000000000001</v>
      </c>
      <c r="DI139" s="283">
        <v>14.940799999999999</v>
      </c>
      <c r="DJ139" s="283">
        <v>16.964700000000001</v>
      </c>
      <c r="DK139" s="283">
        <v>15.690099999999999</v>
      </c>
      <c r="DL139" s="283">
        <v>15.578900000000001</v>
      </c>
      <c r="DM139" s="283">
        <v>18.094100000000001</v>
      </c>
      <c r="DN139" s="283">
        <v>15.9932</v>
      </c>
      <c r="DO139" s="283">
        <v>17.0779</v>
      </c>
      <c r="DP139" s="283">
        <v>18.212299999999999</v>
      </c>
      <c r="DQ139" s="283">
        <v>17.1463</v>
      </c>
      <c r="DR139" s="283">
        <v>16.728000000000002</v>
      </c>
      <c r="DS139" s="283">
        <v>1.0587</v>
      </c>
      <c r="DT139" s="283">
        <v>1.0148999999999999</v>
      </c>
      <c r="DU139" s="283">
        <v>0.96160000000000001</v>
      </c>
      <c r="DV139" s="283">
        <v>0.98819999999999997</v>
      </c>
      <c r="DW139" s="283">
        <v>0.95740000000000003</v>
      </c>
      <c r="DX139" s="283">
        <v>1.0062</v>
      </c>
      <c r="DY139" s="283">
        <v>16.6919</v>
      </c>
      <c r="DZ139" s="283">
        <v>15.0572</v>
      </c>
      <c r="EA139" s="283">
        <v>14.021000000000001</v>
      </c>
      <c r="EB139" s="283">
        <v>15.766400000000001</v>
      </c>
      <c r="EC139" s="283">
        <v>14.8361</v>
      </c>
      <c r="ED139" s="283">
        <v>14.5809</v>
      </c>
      <c r="EE139" s="283">
        <v>16.266500000000001</v>
      </c>
      <c r="EF139" s="283">
        <v>15.078900000000001</v>
      </c>
      <c r="EG139" s="283">
        <v>15.523099999999999</v>
      </c>
      <c r="EH139" s="283">
        <v>16.460899999999999</v>
      </c>
      <c r="EI139" s="283">
        <v>15.75</v>
      </c>
      <c r="EJ139" s="283">
        <v>15.4267</v>
      </c>
      <c r="EL139" s="283">
        <v>1.8218000000000001</v>
      </c>
      <c r="EM139" s="283">
        <v>1.1868000000000001</v>
      </c>
      <c r="EN139" s="283">
        <v>1.244</v>
      </c>
      <c r="EO139" s="283">
        <v>1.7426999999999999</v>
      </c>
      <c r="EP139" s="283">
        <v>1.2868999999999999</v>
      </c>
      <c r="EQ139" s="283">
        <v>1.2478</v>
      </c>
      <c r="ER139" s="283">
        <v>0.39929999999999999</v>
      </c>
      <c r="ES139" s="283">
        <v>0.30509999999999998</v>
      </c>
      <c r="ET139" s="283">
        <v>0.34110000000000001</v>
      </c>
      <c r="EU139" s="283">
        <v>0.21920000000000001</v>
      </c>
      <c r="EV139" s="283">
        <v>0.25700000000000001</v>
      </c>
      <c r="EW139" s="283">
        <v>0.2742</v>
      </c>
      <c r="EX139" s="283">
        <v>0.20319999999999999</v>
      </c>
      <c r="EY139" s="283">
        <v>0.188</v>
      </c>
      <c r="EZ139" s="283">
        <v>0.15029999999999999</v>
      </c>
      <c r="FA139" s="283">
        <v>0.1166</v>
      </c>
      <c r="FB139" s="283">
        <v>0.14610000000000001</v>
      </c>
      <c r="FC139" s="283">
        <v>0.12039999999999999</v>
      </c>
      <c r="FD139" s="283">
        <v>1.8384</v>
      </c>
      <c r="FE139" s="283">
        <v>1.107</v>
      </c>
      <c r="FF139" s="283">
        <v>1.0330999999999999</v>
      </c>
      <c r="FG139" s="283">
        <v>0.76470000000000005</v>
      </c>
      <c r="FH139" s="283">
        <v>1.2464</v>
      </c>
      <c r="FI139" s="283">
        <v>1.4346000000000001</v>
      </c>
      <c r="FJ139" s="283">
        <v>0.41670000000000001</v>
      </c>
      <c r="FK139" s="283">
        <v>0.29110000000000003</v>
      </c>
      <c r="FL139" s="283">
        <v>0.3175</v>
      </c>
      <c r="FM139" s="283">
        <v>0.22670000000000001</v>
      </c>
      <c r="FN139" s="283">
        <v>0.26300000000000001</v>
      </c>
      <c r="FO139" s="283">
        <v>0.30740000000000001</v>
      </c>
      <c r="FP139" s="283">
        <v>0.23400000000000001</v>
      </c>
      <c r="FQ139" s="283">
        <v>0.2225</v>
      </c>
      <c r="FR139" s="283">
        <v>0.26579999999999998</v>
      </c>
      <c r="FS139" s="283">
        <v>0.30590000000000001</v>
      </c>
      <c r="FT139" s="283">
        <v>0.17849999999999999</v>
      </c>
      <c r="FU139" s="283">
        <v>0.18529999999999999</v>
      </c>
      <c r="FV139" s="283">
        <v>1.6195999999999999</v>
      </c>
      <c r="FW139" s="283">
        <v>1.2654000000000001</v>
      </c>
      <c r="FX139" s="283">
        <v>1.1991000000000001</v>
      </c>
      <c r="FY139" s="283">
        <v>0.57099999999999995</v>
      </c>
      <c r="FZ139" s="283">
        <v>0.94210000000000005</v>
      </c>
      <c r="GA139" s="283">
        <v>1.3073999999999999</v>
      </c>
      <c r="GB139" s="283">
        <v>0.41689999999999999</v>
      </c>
      <c r="GC139" s="283">
        <v>0.36080000000000001</v>
      </c>
      <c r="GD139" s="283">
        <v>0.36320000000000002</v>
      </c>
      <c r="GE139" s="283">
        <v>0.25740000000000002</v>
      </c>
      <c r="GF139" s="283">
        <v>0.28510000000000002</v>
      </c>
      <c r="GG139" s="283">
        <v>0.3029</v>
      </c>
      <c r="GH139" s="283">
        <v>0.13089999999999999</v>
      </c>
      <c r="GI139" s="283">
        <v>0.22059999999999999</v>
      </c>
      <c r="GJ139" s="283">
        <v>0.3478</v>
      </c>
      <c r="GK139" s="283">
        <v>0.22919999999999999</v>
      </c>
      <c r="GL139" s="283">
        <v>0.23419999999999999</v>
      </c>
      <c r="GM139" s="283">
        <v>0.26600000000000001</v>
      </c>
    </row>
    <row r="140" spans="1:195">
      <c r="A140" s="71">
        <v>45430</v>
      </c>
      <c r="B140" s="283">
        <v>13.142200000000001</v>
      </c>
      <c r="C140" s="283">
        <v>12.9131</v>
      </c>
      <c r="D140" s="283">
        <v>13.0617</v>
      </c>
      <c r="E140" s="283">
        <v>12.851000000000001</v>
      </c>
      <c r="F140" s="283">
        <v>13.114599999999999</v>
      </c>
      <c r="G140" s="283">
        <v>13.1708</v>
      </c>
      <c r="H140" s="283">
        <v>12.9979</v>
      </c>
      <c r="I140" s="283">
        <v>10.896800000000001</v>
      </c>
      <c r="J140" s="283">
        <v>13.0298</v>
      </c>
      <c r="K140" s="283">
        <v>13.0021</v>
      </c>
      <c r="L140" s="283">
        <v>12.9962</v>
      </c>
      <c r="M140" s="283">
        <v>13.2346</v>
      </c>
      <c r="N140" s="283">
        <v>10.578099999999999</v>
      </c>
      <c r="O140" s="283">
        <v>1.3936999999999999</v>
      </c>
      <c r="P140" s="283">
        <v>1.2784</v>
      </c>
      <c r="Q140" s="283">
        <v>0.58799999999999997</v>
      </c>
      <c r="R140" s="283">
        <v>1.3069999999999999</v>
      </c>
      <c r="S140" s="283">
        <v>1.3797999999999999</v>
      </c>
      <c r="T140" s="283">
        <v>2.7972999999999999</v>
      </c>
      <c r="U140" s="283">
        <v>0.41420000000000001</v>
      </c>
      <c r="V140" s="283">
        <v>0.44829999999999998</v>
      </c>
      <c r="W140" s="283">
        <v>0.26440000000000002</v>
      </c>
      <c r="X140" s="283">
        <v>0.29720000000000002</v>
      </c>
      <c r="Y140" s="283">
        <v>0.35070000000000001</v>
      </c>
      <c r="Z140" s="283">
        <v>0.35610000000000003</v>
      </c>
      <c r="AA140" s="283">
        <v>0.3306</v>
      </c>
      <c r="AB140" s="283">
        <v>0.4819</v>
      </c>
      <c r="AC140" s="283">
        <v>0.60550000000000004</v>
      </c>
      <c r="AD140" s="283">
        <v>0.25290000000000001</v>
      </c>
      <c r="AE140" s="283">
        <v>0.3493</v>
      </c>
      <c r="AF140" s="283">
        <v>6.6840999999999999</v>
      </c>
      <c r="AG140" s="283">
        <v>1.2904</v>
      </c>
      <c r="AH140" s="283">
        <v>0.85089999999999999</v>
      </c>
      <c r="AI140" s="283">
        <v>0.25</v>
      </c>
      <c r="AJ140" s="283">
        <v>0.95079999999999998</v>
      </c>
      <c r="AK140" s="283">
        <v>1.1960999999999999</v>
      </c>
      <c r="AL140" s="283">
        <v>2.8418000000000001</v>
      </c>
      <c r="AM140" s="283">
        <v>0.4677</v>
      </c>
      <c r="AN140" s="283">
        <v>0.41959999999999997</v>
      </c>
      <c r="AO140" s="283">
        <v>0.42520000000000002</v>
      </c>
      <c r="AP140" s="283">
        <v>0.3624</v>
      </c>
      <c r="AQ140" s="283">
        <v>0.49309999999999998</v>
      </c>
      <c r="AR140" s="283">
        <v>0.42699999999999999</v>
      </c>
      <c r="AS140" s="283">
        <v>0.35510000000000003</v>
      </c>
      <c r="AT140" s="283">
        <v>0.51819999999999999</v>
      </c>
      <c r="AU140" s="283">
        <v>1.7084999999999999</v>
      </c>
      <c r="AV140" s="283">
        <v>0.3735</v>
      </c>
      <c r="AW140" s="283">
        <v>0.43319999999999997</v>
      </c>
      <c r="AX140" s="283">
        <v>7.3906000000000001</v>
      </c>
      <c r="AY140" s="283">
        <v>1.9588000000000001</v>
      </c>
      <c r="AZ140" s="283">
        <v>1.1527000000000001</v>
      </c>
      <c r="BA140" s="283">
        <v>0.1208</v>
      </c>
      <c r="BB140" s="283">
        <v>0.45079999999999998</v>
      </c>
      <c r="BC140" s="283">
        <v>1.4843999999999999</v>
      </c>
      <c r="BD140" s="283">
        <v>2.4647999999999999</v>
      </c>
      <c r="BE140" s="283">
        <v>0.64949999999999997</v>
      </c>
      <c r="BF140" s="283">
        <v>0.46089999999999998</v>
      </c>
      <c r="BG140" s="283">
        <v>0.33350000000000002</v>
      </c>
      <c r="BH140" s="283">
        <v>0.33160000000000001</v>
      </c>
      <c r="BI140" s="283">
        <v>0.39989999999999998</v>
      </c>
      <c r="BJ140" s="283">
        <v>0.17</v>
      </c>
      <c r="BK140" s="283">
        <v>0.23069999999999999</v>
      </c>
      <c r="BL140" s="283">
        <v>0.43680000000000002</v>
      </c>
      <c r="BM140" s="283">
        <v>1.4071</v>
      </c>
      <c r="BN140" s="283">
        <v>0.51170000000000004</v>
      </c>
      <c r="BO140" s="283">
        <v>0.29430000000000001</v>
      </c>
      <c r="BQ140" s="283">
        <v>1.8762000000000001</v>
      </c>
      <c r="BR140" s="283">
        <v>1.2761</v>
      </c>
      <c r="BS140" s="283">
        <v>1.2062999999999999</v>
      </c>
      <c r="BT140" s="283">
        <v>0.91790000000000005</v>
      </c>
      <c r="BU140" s="283">
        <v>1.1492</v>
      </c>
      <c r="BV140" s="283">
        <v>1.1831</v>
      </c>
      <c r="BW140" s="283">
        <v>0.80930000000000002</v>
      </c>
      <c r="BX140" s="283">
        <v>0.62870000000000004</v>
      </c>
      <c r="BY140" s="283">
        <v>0.66310000000000002</v>
      </c>
      <c r="BZ140" s="283">
        <v>0.43130000000000002</v>
      </c>
      <c r="CA140" s="283">
        <v>0.49259999999999998</v>
      </c>
      <c r="CB140" s="283">
        <v>0.54969999999999997</v>
      </c>
      <c r="CC140" s="283">
        <v>0.57240000000000002</v>
      </c>
      <c r="CD140" s="283">
        <v>0.66539999999999999</v>
      </c>
      <c r="CE140" s="283">
        <v>0.79220000000000002</v>
      </c>
      <c r="CF140" s="283">
        <v>0.62360000000000004</v>
      </c>
      <c r="CG140" s="283">
        <v>0.57899999999999996</v>
      </c>
      <c r="CH140" s="283">
        <v>0.66959999999999997</v>
      </c>
      <c r="CI140" s="283">
        <v>1.1166</v>
      </c>
      <c r="CJ140" s="283">
        <v>1.0671999999999999</v>
      </c>
      <c r="CK140" s="283">
        <v>0.96960000000000002</v>
      </c>
      <c r="CL140" s="283">
        <v>1.0404</v>
      </c>
      <c r="CM140" s="283">
        <v>0.99890000000000001</v>
      </c>
      <c r="CN140" s="283">
        <v>1.0232000000000001</v>
      </c>
      <c r="CO140" s="283">
        <v>19.954899999999999</v>
      </c>
      <c r="CP140" s="283">
        <v>17.5472</v>
      </c>
      <c r="CQ140" s="283">
        <v>15.810700000000001</v>
      </c>
      <c r="CR140" s="283">
        <v>17.8706</v>
      </c>
      <c r="CS140" s="283">
        <v>16.441700000000001</v>
      </c>
      <c r="CT140" s="283">
        <v>16.305700000000002</v>
      </c>
      <c r="CU140" s="283">
        <v>19.638999999999999</v>
      </c>
      <c r="CV140" s="283">
        <v>18.674900000000001</v>
      </c>
      <c r="CW140" s="283">
        <v>17.861000000000001</v>
      </c>
      <c r="CX140" s="283">
        <v>18.875699999999998</v>
      </c>
      <c r="CY140" s="283">
        <v>18.695699999999999</v>
      </c>
      <c r="CZ140" s="283">
        <v>17.4556</v>
      </c>
      <c r="DA140" s="283">
        <v>1.0993999999999999</v>
      </c>
      <c r="DB140" s="283">
        <v>1.0302</v>
      </c>
      <c r="DC140" s="283">
        <v>0.96330000000000005</v>
      </c>
      <c r="DD140" s="283">
        <v>1.0161</v>
      </c>
      <c r="DE140" s="283">
        <v>0.98229999999999995</v>
      </c>
      <c r="DF140" s="283">
        <v>1.0319</v>
      </c>
      <c r="DG140" s="283">
        <v>18.840699999999998</v>
      </c>
      <c r="DH140" s="283">
        <v>16.281400000000001</v>
      </c>
      <c r="DI140" s="283">
        <v>15.1523</v>
      </c>
      <c r="DJ140" s="283">
        <v>17.137699999999999</v>
      </c>
      <c r="DK140" s="283">
        <v>15.803900000000001</v>
      </c>
      <c r="DL140" s="283">
        <v>15.73</v>
      </c>
      <c r="DM140" s="283">
        <v>19.7089</v>
      </c>
      <c r="DN140" s="283">
        <v>18.597100000000001</v>
      </c>
      <c r="DO140" s="283">
        <v>18.055299999999999</v>
      </c>
      <c r="DP140" s="283">
        <v>19.396599999999999</v>
      </c>
      <c r="DQ140" s="283">
        <v>18.931799999999999</v>
      </c>
      <c r="DR140" s="283">
        <v>17.497599999999998</v>
      </c>
      <c r="DS140" s="283">
        <v>1.0681</v>
      </c>
      <c r="DT140" s="283">
        <v>1.02</v>
      </c>
      <c r="DU140" s="283">
        <v>0.96650000000000003</v>
      </c>
      <c r="DV140" s="283">
        <v>1.0105</v>
      </c>
      <c r="DW140" s="283">
        <v>0.98770000000000002</v>
      </c>
      <c r="DX140" s="283">
        <v>1.0136000000000001</v>
      </c>
      <c r="DY140" s="283">
        <v>17.083600000000001</v>
      </c>
      <c r="DZ140" s="283">
        <v>15.3241</v>
      </c>
      <c r="EA140" s="283">
        <v>14.288600000000001</v>
      </c>
      <c r="EB140" s="283">
        <v>15.9947</v>
      </c>
      <c r="EC140" s="283">
        <v>15.023400000000001</v>
      </c>
      <c r="ED140" s="283">
        <v>14.7834</v>
      </c>
      <c r="EE140" s="283">
        <v>19.0932</v>
      </c>
      <c r="EF140" s="283">
        <v>18.410900000000002</v>
      </c>
      <c r="EG140" s="283">
        <v>17.460699999999999</v>
      </c>
      <c r="EH140" s="283">
        <v>18.895399999999999</v>
      </c>
      <c r="EI140" s="283">
        <v>18.639600000000002</v>
      </c>
      <c r="EJ140" s="283">
        <v>17.226600000000001</v>
      </c>
      <c r="EL140" s="283">
        <v>2.1194999999999999</v>
      </c>
      <c r="EM140" s="283">
        <v>1.3398000000000001</v>
      </c>
      <c r="EN140" s="283">
        <v>1.3207</v>
      </c>
      <c r="EO140" s="283">
        <v>1.1266</v>
      </c>
      <c r="EP140" s="283">
        <v>1.1467000000000001</v>
      </c>
      <c r="EQ140" s="283">
        <v>1.155</v>
      </c>
      <c r="ER140" s="283">
        <v>0.39250000000000002</v>
      </c>
      <c r="ES140" s="283">
        <v>0.29110000000000003</v>
      </c>
      <c r="ET140" s="283">
        <v>0.32400000000000001</v>
      </c>
      <c r="EU140" s="283">
        <v>0.1852</v>
      </c>
      <c r="EV140" s="283">
        <v>0.21729999999999999</v>
      </c>
      <c r="EW140" s="283">
        <v>0.24540000000000001</v>
      </c>
      <c r="EX140" s="283">
        <v>0.3201</v>
      </c>
      <c r="EY140" s="283">
        <v>0.3463</v>
      </c>
      <c r="EZ140" s="283">
        <v>0.39319999999999999</v>
      </c>
      <c r="FA140" s="283">
        <v>0.28410000000000002</v>
      </c>
      <c r="FB140" s="283">
        <v>0.30199999999999999</v>
      </c>
      <c r="FC140" s="283">
        <v>0.34039999999999998</v>
      </c>
      <c r="FD140" s="283">
        <v>1.9591000000000001</v>
      </c>
      <c r="FE140" s="283">
        <v>1.1780999999999999</v>
      </c>
      <c r="FF140" s="283">
        <v>1.0553999999999999</v>
      </c>
      <c r="FG140" s="283">
        <v>0.87409999999999999</v>
      </c>
      <c r="FH140" s="283">
        <v>1.1679999999999999</v>
      </c>
      <c r="FI140" s="283">
        <v>1.0822000000000001</v>
      </c>
      <c r="FJ140" s="283">
        <v>0.41260000000000002</v>
      </c>
      <c r="FK140" s="283">
        <v>0.2833</v>
      </c>
      <c r="FL140" s="283">
        <v>0.30520000000000003</v>
      </c>
      <c r="FM140" s="283">
        <v>0.21060000000000001</v>
      </c>
      <c r="FN140" s="283">
        <v>0.2404</v>
      </c>
      <c r="FO140" s="283">
        <v>0.28920000000000001</v>
      </c>
      <c r="FP140" s="283">
        <v>0.30680000000000002</v>
      </c>
      <c r="FQ140" s="283">
        <v>0.32450000000000001</v>
      </c>
      <c r="FR140" s="283">
        <v>0.36919999999999997</v>
      </c>
      <c r="FS140" s="283">
        <v>0.35089999999999999</v>
      </c>
      <c r="FT140" s="283">
        <v>0.27779999999999999</v>
      </c>
      <c r="FU140" s="283">
        <v>0.3412</v>
      </c>
      <c r="FV140" s="283">
        <v>1.649</v>
      </c>
      <c r="FW140" s="283">
        <v>1.2827999999999999</v>
      </c>
      <c r="FX140" s="283">
        <v>1.2099</v>
      </c>
      <c r="FY140" s="283">
        <v>0.76139999999999997</v>
      </c>
      <c r="FZ140" s="283">
        <v>1.1395</v>
      </c>
      <c r="GA140" s="283">
        <v>1.2833000000000001</v>
      </c>
      <c r="GB140" s="283">
        <v>0.41149999999999998</v>
      </c>
      <c r="GC140" s="283">
        <v>0.35830000000000001</v>
      </c>
      <c r="GD140" s="283">
        <v>0.35670000000000002</v>
      </c>
      <c r="GE140" s="283">
        <v>0.24959999999999999</v>
      </c>
      <c r="GF140" s="283">
        <v>0.27929999999999999</v>
      </c>
      <c r="GG140" s="283">
        <v>0.29480000000000001</v>
      </c>
      <c r="GH140" s="283">
        <v>0.23860000000000001</v>
      </c>
      <c r="GI140" s="283">
        <v>0.3246</v>
      </c>
      <c r="GJ140" s="283">
        <v>0.41689999999999999</v>
      </c>
      <c r="GK140" s="283">
        <v>0.31340000000000001</v>
      </c>
      <c r="GL140" s="283">
        <v>0.2848</v>
      </c>
      <c r="GM140" s="283">
        <v>0.32490000000000002</v>
      </c>
    </row>
    <row r="141" spans="1:195">
      <c r="A141" s="71">
        <v>45431</v>
      </c>
      <c r="B141" s="283">
        <v>13.1364</v>
      </c>
      <c r="C141" s="283">
        <v>12.929</v>
      </c>
      <c r="D141" s="283">
        <v>13.098599999999999</v>
      </c>
      <c r="E141" s="283">
        <v>12.8703</v>
      </c>
      <c r="F141" s="283">
        <v>13.132999999999999</v>
      </c>
      <c r="G141" s="283">
        <v>13.223699999999999</v>
      </c>
      <c r="H141" s="283">
        <v>13.0314</v>
      </c>
      <c r="I141" s="283">
        <v>10.9194</v>
      </c>
      <c r="J141" s="283">
        <v>13.033099999999999</v>
      </c>
      <c r="K141" s="283">
        <v>13.027200000000001</v>
      </c>
      <c r="L141" s="283">
        <v>13.000400000000001</v>
      </c>
      <c r="M141" s="283">
        <v>13.2438</v>
      </c>
      <c r="N141" s="283">
        <v>11.5274</v>
      </c>
      <c r="O141" s="283">
        <v>1.4801</v>
      </c>
      <c r="P141" s="283">
        <v>1.5162</v>
      </c>
      <c r="Q141" s="283">
        <v>0.56340000000000001</v>
      </c>
      <c r="R141" s="283">
        <v>1.2134</v>
      </c>
      <c r="S141" s="283">
        <v>1.3378000000000001</v>
      </c>
      <c r="T141" s="283">
        <v>2.7099000000000002</v>
      </c>
      <c r="U141" s="283">
        <v>0.39939999999999998</v>
      </c>
      <c r="V141" s="283">
        <v>0.43009999999999998</v>
      </c>
      <c r="W141" s="283">
        <v>0.2351</v>
      </c>
      <c r="X141" s="283">
        <v>0.26979999999999998</v>
      </c>
      <c r="Y141" s="283">
        <v>0.28370000000000001</v>
      </c>
      <c r="Z141" s="283">
        <v>0.33489999999999998</v>
      </c>
      <c r="AA141" s="283">
        <v>0.29570000000000002</v>
      </c>
      <c r="AB141" s="283">
        <v>0.42520000000000002</v>
      </c>
      <c r="AC141" s="283">
        <v>0.59450000000000003</v>
      </c>
      <c r="AD141" s="283">
        <v>0.2437</v>
      </c>
      <c r="AE141" s="283">
        <v>0.31780000000000003</v>
      </c>
      <c r="AF141" s="283">
        <v>6.8235000000000001</v>
      </c>
      <c r="AG141" s="283">
        <v>1.3815999999999999</v>
      </c>
      <c r="AH141" s="283">
        <v>0.88790000000000002</v>
      </c>
      <c r="AI141" s="283">
        <v>0.248</v>
      </c>
      <c r="AJ141" s="283">
        <v>0.95950000000000002</v>
      </c>
      <c r="AK141" s="283">
        <v>1.1112</v>
      </c>
      <c r="AL141" s="283">
        <v>2.7671000000000001</v>
      </c>
      <c r="AM141" s="283">
        <v>0.46039999999999998</v>
      </c>
      <c r="AN141" s="283">
        <v>0.40810000000000002</v>
      </c>
      <c r="AO141" s="283">
        <v>0.40550000000000003</v>
      </c>
      <c r="AP141" s="283">
        <v>0.33329999999999999</v>
      </c>
      <c r="AQ141" s="283">
        <v>0.45960000000000001</v>
      </c>
      <c r="AR141" s="283">
        <v>0.40129999999999999</v>
      </c>
      <c r="AS141" s="283">
        <v>0.3226</v>
      </c>
      <c r="AT141" s="283">
        <v>0.4551</v>
      </c>
      <c r="AU141" s="283">
        <v>1.6177999999999999</v>
      </c>
      <c r="AV141" s="283">
        <v>0.3362</v>
      </c>
      <c r="AW141" s="283">
        <v>0.40960000000000002</v>
      </c>
      <c r="AX141" s="283">
        <v>7.4492000000000003</v>
      </c>
      <c r="AY141" s="283">
        <v>1.915</v>
      </c>
      <c r="AZ141" s="283">
        <v>1.1511</v>
      </c>
      <c r="BA141" s="283">
        <v>0.1222</v>
      </c>
      <c r="BB141" s="283">
        <v>0.39660000000000001</v>
      </c>
      <c r="BC141" s="283">
        <v>1.4817</v>
      </c>
      <c r="BD141" s="283">
        <v>2.4113000000000002</v>
      </c>
      <c r="BE141" s="283">
        <v>0.64880000000000004</v>
      </c>
      <c r="BF141" s="283">
        <v>0.45889999999999997</v>
      </c>
      <c r="BG141" s="283">
        <v>0.32369999999999999</v>
      </c>
      <c r="BH141" s="283">
        <v>0.33879999999999999</v>
      </c>
      <c r="BI141" s="283">
        <v>0.39860000000000001</v>
      </c>
      <c r="BJ141" s="283">
        <v>0.16800000000000001</v>
      </c>
      <c r="BK141" s="283">
        <v>0.20200000000000001</v>
      </c>
      <c r="BL141" s="283">
        <v>0.42070000000000002</v>
      </c>
      <c r="BM141" s="283">
        <v>1.3746</v>
      </c>
      <c r="BN141" s="283">
        <v>0.50929999999999997</v>
      </c>
      <c r="BO141" s="283">
        <v>0.28389999999999999</v>
      </c>
      <c r="BQ141" s="283">
        <v>2.0110000000000001</v>
      </c>
      <c r="BR141" s="283">
        <v>1.3434999999999999</v>
      </c>
      <c r="BS141" s="283">
        <v>1.2946</v>
      </c>
      <c r="BT141" s="283">
        <v>0.87560000000000004</v>
      </c>
      <c r="BU141" s="283">
        <v>1.0638000000000001</v>
      </c>
      <c r="BV141" s="283">
        <v>1.1809000000000001</v>
      </c>
      <c r="BW141" s="283">
        <v>0.80069999999999997</v>
      </c>
      <c r="BX141" s="283">
        <v>0.61419999999999997</v>
      </c>
      <c r="BY141" s="283">
        <v>0.63949999999999996</v>
      </c>
      <c r="BZ141" s="283">
        <v>0.3982</v>
      </c>
      <c r="CA141" s="283">
        <v>0.45710000000000001</v>
      </c>
      <c r="CB141" s="283">
        <v>0.49399999999999999</v>
      </c>
      <c r="CC141" s="283">
        <v>0.50749999999999995</v>
      </c>
      <c r="CD141" s="283">
        <v>0.56210000000000004</v>
      </c>
      <c r="CE141" s="283">
        <v>0.71599999999999997</v>
      </c>
      <c r="CF141" s="283">
        <v>0.5796</v>
      </c>
      <c r="CG141" s="283">
        <v>0.52849999999999997</v>
      </c>
      <c r="CH141" s="283">
        <v>0.60629999999999995</v>
      </c>
      <c r="CI141" s="283">
        <v>1.1080000000000001</v>
      </c>
      <c r="CJ141" s="283">
        <v>1.0710999999999999</v>
      </c>
      <c r="CK141" s="283">
        <v>0.96750000000000003</v>
      </c>
      <c r="CL141" s="283">
        <v>1.0207999999999999</v>
      </c>
      <c r="CM141" s="283">
        <v>0.96440000000000003</v>
      </c>
      <c r="CN141" s="283">
        <v>1.0345</v>
      </c>
      <c r="CO141" s="283">
        <v>19.8309</v>
      </c>
      <c r="CP141" s="283">
        <v>17.623699999999999</v>
      </c>
      <c r="CQ141" s="283">
        <v>15.9839</v>
      </c>
      <c r="CR141" s="283">
        <v>17.898199999999999</v>
      </c>
      <c r="CS141" s="283">
        <v>16.453900000000001</v>
      </c>
      <c r="CT141" s="283">
        <v>16.520700000000001</v>
      </c>
      <c r="CU141" s="283">
        <v>18.986699999999999</v>
      </c>
      <c r="CV141" s="283">
        <v>17.762799999999999</v>
      </c>
      <c r="CW141" s="283">
        <v>17.812799999999999</v>
      </c>
      <c r="CX141" s="283">
        <v>18.600000000000001</v>
      </c>
      <c r="CY141" s="283">
        <v>18.4193</v>
      </c>
      <c r="CZ141" s="283">
        <v>17.218399999999999</v>
      </c>
      <c r="DA141" s="283">
        <v>1.1012</v>
      </c>
      <c r="DB141" s="283">
        <v>1.0392999999999999</v>
      </c>
      <c r="DC141" s="283">
        <v>0.9728</v>
      </c>
      <c r="DD141" s="283">
        <v>0.99370000000000003</v>
      </c>
      <c r="DE141" s="283">
        <v>0.96130000000000004</v>
      </c>
      <c r="DF141" s="283">
        <v>1.0097</v>
      </c>
      <c r="DG141" s="283">
        <v>18.850999999999999</v>
      </c>
      <c r="DH141" s="283">
        <v>16.471699999999998</v>
      </c>
      <c r="DI141" s="283">
        <v>15.388199999999999</v>
      </c>
      <c r="DJ141" s="283">
        <v>17.117999999999999</v>
      </c>
      <c r="DK141" s="283">
        <v>15.8485</v>
      </c>
      <c r="DL141" s="283">
        <v>15.818199999999999</v>
      </c>
      <c r="DM141" s="283">
        <v>18.286899999999999</v>
      </c>
      <c r="DN141" s="283">
        <v>17.159400000000002</v>
      </c>
      <c r="DO141" s="283">
        <v>17.030100000000001</v>
      </c>
      <c r="DP141" s="283">
        <v>18.403300000000002</v>
      </c>
      <c r="DQ141" s="283">
        <v>17.8508</v>
      </c>
      <c r="DR141" s="283">
        <v>16.866499999999998</v>
      </c>
      <c r="DS141" s="283">
        <v>1.0753999999999999</v>
      </c>
      <c r="DT141" s="283">
        <v>1.0269999999999999</v>
      </c>
      <c r="DU141" s="283">
        <v>0.97209999999999996</v>
      </c>
      <c r="DV141" s="283">
        <v>0.98550000000000004</v>
      </c>
      <c r="DW141" s="283">
        <v>0.9708</v>
      </c>
      <c r="DX141" s="283">
        <v>1.004</v>
      </c>
      <c r="DY141" s="283">
        <v>17.353200000000001</v>
      </c>
      <c r="DZ141" s="283">
        <v>15.584</v>
      </c>
      <c r="EA141" s="283">
        <v>14.5809</v>
      </c>
      <c r="EB141" s="283">
        <v>16.136199999999999</v>
      </c>
      <c r="EC141" s="283">
        <v>15.173999999999999</v>
      </c>
      <c r="ED141" s="283">
        <v>14.998699999999999</v>
      </c>
      <c r="EE141" s="283">
        <v>17.265699999999999</v>
      </c>
      <c r="EF141" s="283">
        <v>16.606400000000001</v>
      </c>
      <c r="EG141" s="283">
        <v>16.154800000000002</v>
      </c>
      <c r="EH141" s="283">
        <v>17.519500000000001</v>
      </c>
      <c r="EI141" s="283">
        <v>17.105</v>
      </c>
      <c r="EJ141" s="283">
        <v>16.090399999999999</v>
      </c>
      <c r="EL141" s="283">
        <v>2.4407999999999999</v>
      </c>
      <c r="EM141" s="283">
        <v>1.4757</v>
      </c>
      <c r="EN141" s="283">
        <v>1.6048</v>
      </c>
      <c r="EO141" s="283">
        <v>1.1954</v>
      </c>
      <c r="EP141" s="283">
        <v>1.0869</v>
      </c>
      <c r="EQ141" s="283">
        <v>1.1637999999999999</v>
      </c>
      <c r="ER141" s="283">
        <v>0.3866</v>
      </c>
      <c r="ES141" s="283">
        <v>0.27860000000000001</v>
      </c>
      <c r="ET141" s="283">
        <v>0.30740000000000001</v>
      </c>
      <c r="EU141" s="283">
        <v>0.15840000000000001</v>
      </c>
      <c r="EV141" s="283">
        <v>0.1888</v>
      </c>
      <c r="EW141" s="283">
        <v>0.19159999999999999</v>
      </c>
      <c r="EX141" s="283">
        <v>0.29289999999999999</v>
      </c>
      <c r="EY141" s="283">
        <v>0.29049999999999998</v>
      </c>
      <c r="EZ141" s="283">
        <v>0.34449999999999997</v>
      </c>
      <c r="FA141" s="283">
        <v>0.245</v>
      </c>
      <c r="FB141" s="283">
        <v>0.26719999999999999</v>
      </c>
      <c r="FC141" s="283">
        <v>0.29609999999999997</v>
      </c>
      <c r="FD141" s="283">
        <v>2.0815000000000001</v>
      </c>
      <c r="FE141" s="283">
        <v>1.2564</v>
      </c>
      <c r="FF141" s="283">
        <v>1.0904</v>
      </c>
      <c r="FG141" s="283">
        <v>0.85399999999999998</v>
      </c>
      <c r="FH141" s="283">
        <v>1.1516999999999999</v>
      </c>
      <c r="FI141" s="283">
        <v>1.0576000000000001</v>
      </c>
      <c r="FJ141" s="283">
        <v>0.4083</v>
      </c>
      <c r="FK141" s="283">
        <v>0.2762</v>
      </c>
      <c r="FL141" s="283">
        <v>0.2928</v>
      </c>
      <c r="FM141" s="283">
        <v>0.19620000000000001</v>
      </c>
      <c r="FN141" s="283">
        <v>0.2198</v>
      </c>
      <c r="FO141" s="283">
        <v>0.26860000000000001</v>
      </c>
      <c r="FP141" s="283">
        <v>0.28839999999999999</v>
      </c>
      <c r="FQ141" s="283">
        <v>0.2782</v>
      </c>
      <c r="FR141" s="283">
        <v>0.32419999999999999</v>
      </c>
      <c r="FS141" s="283">
        <v>0.33779999999999999</v>
      </c>
      <c r="FT141" s="283">
        <v>0.24149999999999999</v>
      </c>
      <c r="FU141" s="283">
        <v>0.30649999999999999</v>
      </c>
      <c r="FV141" s="283">
        <v>1.6912</v>
      </c>
      <c r="FW141" s="283">
        <v>1.2990999999999999</v>
      </c>
      <c r="FX141" s="283">
        <v>1.2153</v>
      </c>
      <c r="FY141" s="283">
        <v>0.63280000000000003</v>
      </c>
      <c r="FZ141" s="283">
        <v>0.99009999999999998</v>
      </c>
      <c r="GA141" s="283">
        <v>1.2790999999999999</v>
      </c>
      <c r="GB141" s="283">
        <v>0.4088</v>
      </c>
      <c r="GC141" s="283">
        <v>0.35620000000000002</v>
      </c>
      <c r="GD141" s="283">
        <v>0.35010000000000002</v>
      </c>
      <c r="GE141" s="283">
        <v>0.2417</v>
      </c>
      <c r="GF141" s="283">
        <v>0.2742</v>
      </c>
      <c r="GG141" s="283">
        <v>0.28799999999999998</v>
      </c>
      <c r="GH141" s="283">
        <v>0.1915</v>
      </c>
      <c r="GI141" s="283">
        <v>0.27360000000000001</v>
      </c>
      <c r="GJ141" s="283">
        <v>0.39400000000000002</v>
      </c>
      <c r="GK141" s="283">
        <v>0.30259999999999998</v>
      </c>
      <c r="GL141" s="283">
        <v>0.27629999999999999</v>
      </c>
      <c r="GM141" s="283">
        <v>0.308</v>
      </c>
    </row>
    <row r="142" spans="1:195">
      <c r="A142" s="71">
        <v>45432</v>
      </c>
      <c r="B142" s="283">
        <v>13.1439</v>
      </c>
      <c r="C142" s="283">
        <v>12.923999999999999</v>
      </c>
      <c r="D142" s="283">
        <v>13.081</v>
      </c>
      <c r="E142" s="283">
        <v>12.8627</v>
      </c>
      <c r="F142" s="283">
        <v>13.116199999999999</v>
      </c>
      <c r="G142" s="283">
        <v>13.206899999999999</v>
      </c>
      <c r="H142" s="283">
        <v>13.015499999999999</v>
      </c>
      <c r="I142" s="283">
        <v>12.8896</v>
      </c>
      <c r="J142" s="283">
        <v>13.034000000000001</v>
      </c>
      <c r="K142" s="283">
        <v>13.0205</v>
      </c>
      <c r="L142" s="283">
        <v>12.9937</v>
      </c>
      <c r="M142" s="283">
        <v>13.243</v>
      </c>
      <c r="N142" s="283">
        <v>13.457800000000001</v>
      </c>
      <c r="O142" s="283">
        <v>1.6303000000000001</v>
      </c>
      <c r="P142" s="283">
        <v>1.6019000000000001</v>
      </c>
      <c r="Q142" s="283">
        <v>0.58819999999999995</v>
      </c>
      <c r="R142" s="283">
        <v>1.2069000000000001</v>
      </c>
      <c r="S142" s="283">
        <v>1.37</v>
      </c>
      <c r="T142" s="283">
        <v>2.7221000000000002</v>
      </c>
      <c r="U142" s="283">
        <v>0.38800000000000001</v>
      </c>
      <c r="V142" s="283">
        <v>0.40510000000000002</v>
      </c>
      <c r="W142" s="283">
        <v>0.20230000000000001</v>
      </c>
      <c r="X142" s="283">
        <v>0.23799999999999999</v>
      </c>
      <c r="Y142" s="283">
        <v>0.25290000000000001</v>
      </c>
      <c r="Z142" s="283">
        <v>0.3347</v>
      </c>
      <c r="AA142" s="283">
        <v>0.28839999999999999</v>
      </c>
      <c r="AB142" s="283">
        <v>0.40339999999999998</v>
      </c>
      <c r="AC142" s="283">
        <v>0.56889999999999996</v>
      </c>
      <c r="AD142" s="283">
        <v>0.23899999999999999</v>
      </c>
      <c r="AE142" s="283">
        <v>0.2944</v>
      </c>
      <c r="AF142" s="283">
        <v>7.298</v>
      </c>
      <c r="AG142" s="283">
        <v>1.5425</v>
      </c>
      <c r="AH142" s="283">
        <v>0.92490000000000006</v>
      </c>
      <c r="AI142" s="283">
        <v>0.25</v>
      </c>
      <c r="AJ142" s="283">
        <v>0.95860000000000001</v>
      </c>
      <c r="AK142" s="283">
        <v>1.1265000000000001</v>
      </c>
      <c r="AL142" s="283">
        <v>2.7608999999999999</v>
      </c>
      <c r="AM142" s="283">
        <v>0.45319999999999999</v>
      </c>
      <c r="AN142" s="283">
        <v>0.3921</v>
      </c>
      <c r="AO142" s="283">
        <v>0.37830000000000003</v>
      </c>
      <c r="AP142" s="283">
        <v>0.29380000000000001</v>
      </c>
      <c r="AQ142" s="283">
        <v>0.42399999999999999</v>
      </c>
      <c r="AR142" s="283">
        <v>0.4002</v>
      </c>
      <c r="AS142" s="283">
        <v>0.315</v>
      </c>
      <c r="AT142" s="283">
        <v>0.45179999999999998</v>
      </c>
      <c r="AU142" s="283">
        <v>1.6006</v>
      </c>
      <c r="AV142" s="283">
        <v>0.3286</v>
      </c>
      <c r="AW142" s="283">
        <v>0.40110000000000001</v>
      </c>
      <c r="AX142" s="283">
        <v>7.6894</v>
      </c>
      <c r="AY142" s="283">
        <v>1.8552999999999999</v>
      </c>
      <c r="AZ142" s="283">
        <v>1.1376999999999999</v>
      </c>
      <c r="BA142" s="283">
        <v>0.11609999999999999</v>
      </c>
      <c r="BB142" s="283">
        <v>0.39079999999999998</v>
      </c>
      <c r="BC142" s="283">
        <v>1.4581</v>
      </c>
      <c r="BD142" s="283">
        <v>2.4157999999999999</v>
      </c>
      <c r="BE142" s="283">
        <v>0.65129999999999999</v>
      </c>
      <c r="BF142" s="283">
        <v>0.45229999999999998</v>
      </c>
      <c r="BG142" s="283">
        <v>0.31419999999999998</v>
      </c>
      <c r="BH142" s="283">
        <v>0.35110000000000002</v>
      </c>
      <c r="BI142" s="283">
        <v>0.39750000000000002</v>
      </c>
      <c r="BJ142" s="283">
        <v>0.1638</v>
      </c>
      <c r="BK142" s="283">
        <v>0.1978</v>
      </c>
      <c r="BL142" s="283">
        <v>0.42109999999999997</v>
      </c>
      <c r="BM142" s="283">
        <v>1.4117</v>
      </c>
      <c r="BN142" s="283">
        <v>0.50609999999999999</v>
      </c>
      <c r="BO142" s="283">
        <v>0.2888</v>
      </c>
      <c r="BQ142" s="283">
        <v>2.1985000000000001</v>
      </c>
      <c r="BR142" s="283">
        <v>1.4395</v>
      </c>
      <c r="BS142" s="283">
        <v>1.3267</v>
      </c>
      <c r="BT142" s="283">
        <v>0.86470000000000002</v>
      </c>
      <c r="BU142" s="283">
        <v>1.0495000000000001</v>
      </c>
      <c r="BV142" s="283">
        <v>1.2061999999999999</v>
      </c>
      <c r="BW142" s="283">
        <v>0.79049999999999998</v>
      </c>
      <c r="BX142" s="283">
        <v>0.59660000000000002</v>
      </c>
      <c r="BY142" s="283">
        <v>0.60660000000000003</v>
      </c>
      <c r="BZ142" s="283">
        <v>0.35959999999999998</v>
      </c>
      <c r="CA142" s="283">
        <v>0.41439999999999999</v>
      </c>
      <c r="CB142" s="283">
        <v>0.4572</v>
      </c>
      <c r="CC142" s="283">
        <v>0.48060000000000003</v>
      </c>
      <c r="CD142" s="283">
        <v>0.52759999999999996</v>
      </c>
      <c r="CE142" s="283">
        <v>0.68320000000000003</v>
      </c>
      <c r="CF142" s="283">
        <v>0.55579999999999996</v>
      </c>
      <c r="CG142" s="283">
        <v>0.50270000000000004</v>
      </c>
      <c r="CH142" s="283">
        <v>0.56640000000000001</v>
      </c>
      <c r="CI142" s="283">
        <v>1.1164000000000001</v>
      </c>
      <c r="CJ142" s="283">
        <v>1.0845</v>
      </c>
      <c r="CK142" s="283">
        <v>0.96719999999999995</v>
      </c>
      <c r="CL142" s="283">
        <v>1.0282</v>
      </c>
      <c r="CM142" s="283">
        <v>0.94740000000000002</v>
      </c>
      <c r="CN142" s="283">
        <v>1.0311999999999999</v>
      </c>
      <c r="CO142" s="283">
        <v>21.0319</v>
      </c>
      <c r="CP142" s="283">
        <v>18.560600000000001</v>
      </c>
      <c r="CQ142" s="283">
        <v>16.7515</v>
      </c>
      <c r="CR142" s="283">
        <v>18.839600000000001</v>
      </c>
      <c r="CS142" s="283">
        <v>17.113900000000001</v>
      </c>
      <c r="CT142" s="283">
        <v>17.319400000000002</v>
      </c>
      <c r="CU142" s="283">
        <v>19.3231</v>
      </c>
      <c r="CV142" s="283">
        <v>17.888300000000001</v>
      </c>
      <c r="CW142" s="283">
        <v>18.110199999999999</v>
      </c>
      <c r="CX142" s="283">
        <v>18.793399999999998</v>
      </c>
      <c r="CY142" s="283">
        <v>18.881699999999999</v>
      </c>
      <c r="CZ142" s="283">
        <v>17.561699999999998</v>
      </c>
      <c r="DA142" s="283">
        <v>1.1049</v>
      </c>
      <c r="DB142" s="283">
        <v>1.0439000000000001</v>
      </c>
      <c r="DC142" s="283">
        <v>0.96440000000000003</v>
      </c>
      <c r="DD142" s="283">
        <v>0.99509999999999998</v>
      </c>
      <c r="DE142" s="283">
        <v>0.9476</v>
      </c>
      <c r="DF142" s="283">
        <v>1.0069999999999999</v>
      </c>
      <c r="DG142" s="283">
        <v>19.796399999999998</v>
      </c>
      <c r="DH142" s="283">
        <v>17.0854</v>
      </c>
      <c r="DI142" s="283">
        <v>15.9564</v>
      </c>
      <c r="DJ142" s="283">
        <v>17.916599999999999</v>
      </c>
      <c r="DK142" s="283">
        <v>16.366499999999998</v>
      </c>
      <c r="DL142" s="283">
        <v>16.546199999999999</v>
      </c>
      <c r="DM142" s="283">
        <v>18.463799999999999</v>
      </c>
      <c r="DN142" s="283">
        <v>17.0504</v>
      </c>
      <c r="DO142" s="283">
        <v>17.255500000000001</v>
      </c>
      <c r="DP142" s="283">
        <v>18.554600000000001</v>
      </c>
      <c r="DQ142" s="283">
        <v>17.9923</v>
      </c>
      <c r="DR142" s="283">
        <v>17.135999999999999</v>
      </c>
      <c r="DS142" s="283">
        <v>1.0769</v>
      </c>
      <c r="DT142" s="283">
        <v>1.0293000000000001</v>
      </c>
      <c r="DU142" s="283">
        <v>0.96679999999999999</v>
      </c>
      <c r="DV142" s="283">
        <v>0.9869</v>
      </c>
      <c r="DW142" s="283">
        <v>0.96140000000000003</v>
      </c>
      <c r="DX142" s="283">
        <v>1.0002</v>
      </c>
      <c r="DY142" s="283">
        <v>17.927900000000001</v>
      </c>
      <c r="DZ142" s="283">
        <v>15.9687</v>
      </c>
      <c r="EA142" s="283">
        <v>14.9331</v>
      </c>
      <c r="EB142" s="283">
        <v>16.6478</v>
      </c>
      <c r="EC142" s="283">
        <v>15.5143</v>
      </c>
      <c r="ED142" s="283">
        <v>15.446400000000001</v>
      </c>
      <c r="EE142" s="283">
        <v>17.235199999999999</v>
      </c>
      <c r="EF142" s="283">
        <v>16.356999999999999</v>
      </c>
      <c r="EG142" s="283">
        <v>16.1953</v>
      </c>
      <c r="EH142" s="283">
        <v>17.4635</v>
      </c>
      <c r="EI142" s="283">
        <v>17.0136</v>
      </c>
      <c r="EJ142" s="283">
        <v>16.191400000000002</v>
      </c>
      <c r="EL142" s="283">
        <v>2.9468000000000001</v>
      </c>
      <c r="EM142" s="283">
        <v>1.6527000000000001</v>
      </c>
      <c r="EN142" s="283">
        <v>1.6712</v>
      </c>
      <c r="EO142" s="283">
        <v>1.2834000000000001</v>
      </c>
      <c r="EP142" s="283">
        <v>1.0983000000000001</v>
      </c>
      <c r="EQ142" s="283">
        <v>1.2014</v>
      </c>
      <c r="ER142" s="283">
        <v>0.3831</v>
      </c>
      <c r="ES142" s="283">
        <v>0.26379999999999998</v>
      </c>
      <c r="ET142" s="283">
        <v>0.28389999999999999</v>
      </c>
      <c r="EU142" s="283">
        <v>0.13</v>
      </c>
      <c r="EV142" s="283">
        <v>0.15959999999999999</v>
      </c>
      <c r="EW142" s="283">
        <v>0.1699</v>
      </c>
      <c r="EX142" s="283">
        <v>0.27789999999999998</v>
      </c>
      <c r="EY142" s="283">
        <v>0.27010000000000001</v>
      </c>
      <c r="EZ142" s="283">
        <v>0.31680000000000003</v>
      </c>
      <c r="FA142" s="283">
        <v>0.2165</v>
      </c>
      <c r="FB142" s="283">
        <v>0.24590000000000001</v>
      </c>
      <c r="FC142" s="283">
        <v>0.26369999999999999</v>
      </c>
      <c r="FD142" s="283">
        <v>2.3473000000000002</v>
      </c>
      <c r="FE142" s="283">
        <v>1.4119999999999999</v>
      </c>
      <c r="FF142" s="283">
        <v>1.1443000000000001</v>
      </c>
      <c r="FG142" s="283">
        <v>0.83140000000000003</v>
      </c>
      <c r="FH142" s="283">
        <v>1.1524000000000001</v>
      </c>
      <c r="FI142" s="283">
        <v>1.1000000000000001</v>
      </c>
      <c r="FJ142" s="283">
        <v>0.40720000000000001</v>
      </c>
      <c r="FK142" s="283">
        <v>0.26679999999999998</v>
      </c>
      <c r="FL142" s="283">
        <v>0.27610000000000001</v>
      </c>
      <c r="FM142" s="283">
        <v>0.17349999999999999</v>
      </c>
      <c r="FN142" s="283">
        <v>0.189</v>
      </c>
      <c r="FO142" s="283">
        <v>0.24129999999999999</v>
      </c>
      <c r="FP142" s="283">
        <v>0.27950000000000003</v>
      </c>
      <c r="FQ142" s="283">
        <v>0.26390000000000002</v>
      </c>
      <c r="FR142" s="283">
        <v>0.31390000000000001</v>
      </c>
      <c r="FS142" s="283">
        <v>0.33610000000000001</v>
      </c>
      <c r="FT142" s="283">
        <v>0.22900000000000001</v>
      </c>
      <c r="FU142" s="283">
        <v>0.2853</v>
      </c>
      <c r="FV142" s="283">
        <v>1.7087000000000001</v>
      </c>
      <c r="FW142" s="283">
        <v>1.325</v>
      </c>
      <c r="FX142" s="283">
        <v>1.2222</v>
      </c>
      <c r="FY142" s="283">
        <v>0.58799999999999997</v>
      </c>
      <c r="FZ142" s="283">
        <v>0.94750000000000001</v>
      </c>
      <c r="GA142" s="283">
        <v>1.2775000000000001</v>
      </c>
      <c r="GB142" s="283">
        <v>0.39950000000000002</v>
      </c>
      <c r="GC142" s="283">
        <v>0.3538</v>
      </c>
      <c r="GD142" s="283">
        <v>0.34089999999999998</v>
      </c>
      <c r="GE142" s="283">
        <v>0.23380000000000001</v>
      </c>
      <c r="GF142" s="283">
        <v>0.26700000000000002</v>
      </c>
      <c r="GG142" s="283">
        <v>0.27889999999999998</v>
      </c>
      <c r="GH142" s="283">
        <v>0.1767</v>
      </c>
      <c r="GI142" s="283">
        <v>0.25740000000000002</v>
      </c>
      <c r="GJ142" s="283">
        <v>0.38490000000000002</v>
      </c>
      <c r="GK142" s="283">
        <v>0.30049999999999999</v>
      </c>
      <c r="GL142" s="283">
        <v>0.2717</v>
      </c>
      <c r="GM142" s="283">
        <v>0.30130000000000001</v>
      </c>
    </row>
    <row r="143" spans="1:195">
      <c r="A143" s="71">
        <v>45433</v>
      </c>
      <c r="B143" s="283">
        <v>13.133900000000001</v>
      </c>
      <c r="C143" s="283">
        <v>12.9156</v>
      </c>
      <c r="D143" s="283">
        <v>13.067500000000001</v>
      </c>
      <c r="E143" s="283">
        <v>12.849299999999999</v>
      </c>
      <c r="F143" s="283">
        <v>13.123799999999999</v>
      </c>
      <c r="G143" s="283">
        <v>13.222799999999999</v>
      </c>
      <c r="H143" s="283">
        <v>13.0105</v>
      </c>
      <c r="I143" s="283">
        <v>12.891299999999999</v>
      </c>
      <c r="J143" s="283">
        <v>13.0197</v>
      </c>
      <c r="K143" s="283">
        <v>13.017200000000001</v>
      </c>
      <c r="L143" s="283">
        <v>12.997</v>
      </c>
      <c r="M143" s="283">
        <v>13.2539</v>
      </c>
      <c r="N143" s="283">
        <v>14.768800000000001</v>
      </c>
      <c r="O143" s="283">
        <v>1.6778999999999999</v>
      </c>
      <c r="P143" s="283">
        <v>1.6577999999999999</v>
      </c>
      <c r="Q143" s="283">
        <v>0.60389999999999999</v>
      </c>
      <c r="R143" s="283">
        <v>1.212</v>
      </c>
      <c r="S143" s="283">
        <v>1.3916999999999999</v>
      </c>
      <c r="T143" s="283">
        <v>2.5478000000000001</v>
      </c>
      <c r="U143" s="283">
        <v>0.35899999999999999</v>
      </c>
      <c r="V143" s="283">
        <v>0.36530000000000001</v>
      </c>
      <c r="W143" s="283">
        <v>0.17249999999999999</v>
      </c>
      <c r="X143" s="283">
        <v>0.21390000000000001</v>
      </c>
      <c r="Y143" s="283">
        <v>0.2203</v>
      </c>
      <c r="Z143" s="283">
        <v>0.32</v>
      </c>
      <c r="AA143" s="283">
        <v>0.2697</v>
      </c>
      <c r="AB143" s="283">
        <v>0.36840000000000001</v>
      </c>
      <c r="AC143" s="283">
        <v>0.52980000000000005</v>
      </c>
      <c r="AD143" s="283">
        <v>0.2225</v>
      </c>
      <c r="AE143" s="283">
        <v>0.26469999999999999</v>
      </c>
      <c r="AF143" s="283">
        <v>7.9408000000000003</v>
      </c>
      <c r="AG143" s="283">
        <v>1.7014</v>
      </c>
      <c r="AH143" s="283">
        <v>0.96950000000000003</v>
      </c>
      <c r="AI143" s="283">
        <v>0.25069999999999998</v>
      </c>
      <c r="AJ143" s="283">
        <v>0.96289999999999998</v>
      </c>
      <c r="AK143" s="283">
        <v>1.1558999999999999</v>
      </c>
      <c r="AL143" s="283">
        <v>2.6526000000000001</v>
      </c>
      <c r="AM143" s="283">
        <v>0.43830000000000002</v>
      </c>
      <c r="AN143" s="283">
        <v>0.36680000000000001</v>
      </c>
      <c r="AO143" s="283">
        <v>0.33400000000000002</v>
      </c>
      <c r="AP143" s="283">
        <v>0.2576</v>
      </c>
      <c r="AQ143" s="283">
        <v>0.37830000000000003</v>
      </c>
      <c r="AR143" s="283">
        <v>0.39129999999999998</v>
      </c>
      <c r="AS143" s="283">
        <v>0.30480000000000002</v>
      </c>
      <c r="AT143" s="283">
        <v>0.44419999999999998</v>
      </c>
      <c r="AU143" s="283">
        <v>1.5609</v>
      </c>
      <c r="AV143" s="283">
        <v>0.3165</v>
      </c>
      <c r="AW143" s="283">
        <v>0.38429999999999997</v>
      </c>
      <c r="AX143" s="283">
        <v>7.8920000000000003</v>
      </c>
      <c r="AY143" s="283">
        <v>1.82</v>
      </c>
      <c r="AZ143" s="283">
        <v>1.1247</v>
      </c>
      <c r="BA143" s="283">
        <v>0.1076</v>
      </c>
      <c r="BB143" s="283">
        <v>0.39279999999999998</v>
      </c>
      <c r="BC143" s="283">
        <v>1.4463999999999999</v>
      </c>
      <c r="BD143" s="283">
        <v>2.3647999999999998</v>
      </c>
      <c r="BE143" s="283">
        <v>0.65239999999999998</v>
      </c>
      <c r="BF143" s="283">
        <v>0.44130000000000003</v>
      </c>
      <c r="BG143" s="283">
        <v>0.29959999999999998</v>
      </c>
      <c r="BH143" s="283">
        <v>0.3584</v>
      </c>
      <c r="BI143" s="283">
        <v>0.39229999999999998</v>
      </c>
      <c r="BJ143" s="283">
        <v>0.15890000000000001</v>
      </c>
      <c r="BK143" s="283">
        <v>0.19600000000000001</v>
      </c>
      <c r="BL143" s="283">
        <v>0.42059999999999997</v>
      </c>
      <c r="BM143" s="283">
        <v>1.4763999999999999</v>
      </c>
      <c r="BN143" s="283">
        <v>0.49909999999999999</v>
      </c>
      <c r="BO143" s="283">
        <v>0.2908</v>
      </c>
      <c r="BQ143" s="283">
        <v>2.3767</v>
      </c>
      <c r="BR143" s="283">
        <v>1.4864999999999999</v>
      </c>
      <c r="BS143" s="283">
        <v>1.3346</v>
      </c>
      <c r="BT143" s="283">
        <v>0.85009999999999997</v>
      </c>
      <c r="BU143" s="283">
        <v>1.0490999999999999</v>
      </c>
      <c r="BV143" s="283">
        <v>1.2264999999999999</v>
      </c>
      <c r="BW143" s="283">
        <v>0.78110000000000002</v>
      </c>
      <c r="BX143" s="283">
        <v>0.57699999999999996</v>
      </c>
      <c r="BY143" s="283">
        <v>0.57189999999999996</v>
      </c>
      <c r="BZ143" s="283">
        <v>0.32869999999999999</v>
      </c>
      <c r="CA143" s="283">
        <v>0.38819999999999999</v>
      </c>
      <c r="CB143" s="283">
        <v>0.42849999999999999</v>
      </c>
      <c r="CC143" s="283">
        <v>0.46039999999999998</v>
      </c>
      <c r="CD143" s="283">
        <v>0.50580000000000003</v>
      </c>
      <c r="CE143" s="283">
        <v>0.65669999999999995</v>
      </c>
      <c r="CF143" s="283">
        <v>0.54149999999999998</v>
      </c>
      <c r="CG143" s="283">
        <v>0.48209999999999997</v>
      </c>
      <c r="CH143" s="283">
        <v>0.53539999999999999</v>
      </c>
      <c r="CI143" s="283">
        <v>1.1019000000000001</v>
      </c>
      <c r="CJ143" s="283">
        <v>1.0831999999999999</v>
      </c>
      <c r="CK143" s="283">
        <v>0.97740000000000005</v>
      </c>
      <c r="CL143" s="283">
        <v>1.0484</v>
      </c>
      <c r="CM143" s="283">
        <v>0.95369999999999999</v>
      </c>
      <c r="CN143" s="283">
        <v>1.0187999999999999</v>
      </c>
      <c r="CO143" s="283">
        <v>19.924600000000002</v>
      </c>
      <c r="CP143" s="283">
        <v>18.080400000000001</v>
      </c>
      <c r="CQ143" s="283">
        <v>16.514099999999999</v>
      </c>
      <c r="CR143" s="283">
        <v>18.081499999999998</v>
      </c>
      <c r="CS143" s="283">
        <v>16.6919</v>
      </c>
      <c r="CT143" s="283">
        <v>16.8963</v>
      </c>
      <c r="CU143" s="283">
        <v>18.416</v>
      </c>
      <c r="CV143" s="283">
        <v>17.190100000000001</v>
      </c>
      <c r="CW143" s="283">
        <v>17.053599999999999</v>
      </c>
      <c r="CX143" s="283">
        <v>17.566099999999999</v>
      </c>
      <c r="CY143" s="283">
        <v>18.025200000000002</v>
      </c>
      <c r="CZ143" s="283">
        <v>16.7395</v>
      </c>
      <c r="DA143" s="283">
        <v>1.0971</v>
      </c>
      <c r="DB143" s="283">
        <v>1.0467</v>
      </c>
      <c r="DC143" s="283">
        <v>0.97499999999999998</v>
      </c>
      <c r="DD143" s="283">
        <v>1.0032000000000001</v>
      </c>
      <c r="DE143" s="283">
        <v>0.95179999999999998</v>
      </c>
      <c r="DF143" s="283">
        <v>1.0148999999999999</v>
      </c>
      <c r="DG143" s="283">
        <v>19.317799999999998</v>
      </c>
      <c r="DH143" s="283">
        <v>17.085799999999999</v>
      </c>
      <c r="DI143" s="283">
        <v>16.071100000000001</v>
      </c>
      <c r="DJ143" s="283">
        <v>17.608599999999999</v>
      </c>
      <c r="DK143" s="283">
        <v>16.323399999999999</v>
      </c>
      <c r="DL143" s="283">
        <v>16.483000000000001</v>
      </c>
      <c r="DM143" s="283">
        <v>18.0383</v>
      </c>
      <c r="DN143" s="283">
        <v>16.717199999999998</v>
      </c>
      <c r="DO143" s="283">
        <v>16.972300000000001</v>
      </c>
      <c r="DP143" s="283">
        <v>17.979900000000001</v>
      </c>
      <c r="DQ143" s="283">
        <v>17.563099999999999</v>
      </c>
      <c r="DR143" s="283">
        <v>16.723600000000001</v>
      </c>
      <c r="DS143" s="283">
        <v>1.0788</v>
      </c>
      <c r="DT143" s="283">
        <v>1.0335000000000001</v>
      </c>
      <c r="DU143" s="283">
        <v>0.97270000000000001</v>
      </c>
      <c r="DV143" s="283">
        <v>0.9909</v>
      </c>
      <c r="DW143" s="283">
        <v>0.96060000000000001</v>
      </c>
      <c r="DX143" s="283">
        <v>1.0051000000000001</v>
      </c>
      <c r="DY143" s="283">
        <v>18.0319</v>
      </c>
      <c r="DZ143" s="283">
        <v>16.2182</v>
      </c>
      <c r="EA143" s="283">
        <v>15.244</v>
      </c>
      <c r="EB143" s="283">
        <v>16.713999999999999</v>
      </c>
      <c r="EC143" s="283">
        <v>15.6921</v>
      </c>
      <c r="ED143" s="283">
        <v>15.6714</v>
      </c>
      <c r="EE143" s="283">
        <v>17.116499999999998</v>
      </c>
      <c r="EF143" s="283">
        <v>16.200099999999999</v>
      </c>
      <c r="EG143" s="283">
        <v>16.208300000000001</v>
      </c>
      <c r="EH143" s="283">
        <v>17.273700000000002</v>
      </c>
      <c r="EI143" s="283">
        <v>16.865100000000002</v>
      </c>
      <c r="EJ143" s="283">
        <v>16.125699999999998</v>
      </c>
      <c r="EL143" s="283">
        <v>3.2892000000000001</v>
      </c>
      <c r="EM143" s="283">
        <v>1.6741999999999999</v>
      </c>
      <c r="EN143" s="283">
        <v>1.6544000000000001</v>
      </c>
      <c r="EO143" s="283">
        <v>1.3253999999999999</v>
      </c>
      <c r="EP143" s="283">
        <v>1.1168</v>
      </c>
      <c r="EQ143" s="283">
        <v>1.2235</v>
      </c>
      <c r="ER143" s="283">
        <v>0.37759999999999999</v>
      </c>
      <c r="ES143" s="283">
        <v>0.2457</v>
      </c>
      <c r="ET143" s="283">
        <v>0.25969999999999999</v>
      </c>
      <c r="EU143" s="283">
        <v>0.1148</v>
      </c>
      <c r="EV143" s="283">
        <v>0.14680000000000001</v>
      </c>
      <c r="EW143" s="283">
        <v>0.15690000000000001</v>
      </c>
      <c r="EX143" s="283">
        <v>0.26479999999999998</v>
      </c>
      <c r="EY143" s="283">
        <v>0.255</v>
      </c>
      <c r="EZ143" s="283">
        <v>0.29139999999999999</v>
      </c>
      <c r="FA143" s="283">
        <v>0.19980000000000001</v>
      </c>
      <c r="FB143" s="283">
        <v>0.2283</v>
      </c>
      <c r="FC143" s="283">
        <v>0.2382</v>
      </c>
      <c r="FD143" s="283">
        <v>2.7056</v>
      </c>
      <c r="FE143" s="283">
        <v>1.5486</v>
      </c>
      <c r="FF143" s="283">
        <v>1.1895</v>
      </c>
      <c r="FG143" s="283">
        <v>0.82450000000000001</v>
      </c>
      <c r="FH143" s="283">
        <v>1.1515</v>
      </c>
      <c r="FI143" s="283">
        <v>1.1403000000000001</v>
      </c>
      <c r="FJ143" s="283">
        <v>0.40360000000000001</v>
      </c>
      <c r="FK143" s="283">
        <v>0.2571</v>
      </c>
      <c r="FL143" s="283">
        <v>0.2576</v>
      </c>
      <c r="FM143" s="283">
        <v>0.1492</v>
      </c>
      <c r="FN143" s="283">
        <v>0.16600000000000001</v>
      </c>
      <c r="FO143" s="283">
        <v>0.21659999999999999</v>
      </c>
      <c r="FP143" s="283">
        <v>0.27260000000000001</v>
      </c>
      <c r="FQ143" s="283">
        <v>0.25490000000000002</v>
      </c>
      <c r="FR143" s="283">
        <v>0.30709999999999998</v>
      </c>
      <c r="FS143" s="283">
        <v>0.3306</v>
      </c>
      <c r="FT143" s="283">
        <v>0.22140000000000001</v>
      </c>
      <c r="FU143" s="283">
        <v>0.26929999999999998</v>
      </c>
      <c r="FV143" s="283">
        <v>1.7630999999999999</v>
      </c>
      <c r="FW143" s="283">
        <v>1.3542000000000001</v>
      </c>
      <c r="FX143" s="283">
        <v>1.2262999999999999</v>
      </c>
      <c r="FY143" s="283">
        <v>0.55420000000000003</v>
      </c>
      <c r="FZ143" s="283">
        <v>0.93469999999999998</v>
      </c>
      <c r="GA143" s="283">
        <v>1.2810999999999999</v>
      </c>
      <c r="GB143" s="283">
        <v>0.39489999999999997</v>
      </c>
      <c r="GC143" s="283">
        <v>0.35220000000000001</v>
      </c>
      <c r="GD143" s="283">
        <v>0.33110000000000001</v>
      </c>
      <c r="GE143" s="283">
        <v>0.224</v>
      </c>
      <c r="GF143" s="283">
        <v>0.2601</v>
      </c>
      <c r="GG143" s="283">
        <v>0.27</v>
      </c>
      <c r="GH143" s="283">
        <v>0.1673</v>
      </c>
      <c r="GI143" s="283">
        <v>0.2495</v>
      </c>
      <c r="GJ143" s="283">
        <v>0.37940000000000002</v>
      </c>
      <c r="GK143" s="283">
        <v>0.3019</v>
      </c>
      <c r="GL143" s="283">
        <v>0.26700000000000002</v>
      </c>
      <c r="GM143" s="283">
        <v>0.29609999999999997</v>
      </c>
    </row>
    <row r="144" spans="1:195">
      <c r="A144" s="71">
        <v>45434</v>
      </c>
      <c r="B144" s="283">
        <v>13.1515</v>
      </c>
      <c r="C144" s="283">
        <v>12.9475</v>
      </c>
      <c r="D144" s="283">
        <v>13.132199999999999</v>
      </c>
      <c r="E144" s="283">
        <v>12.875299999999999</v>
      </c>
      <c r="F144" s="283">
        <v>13.164099999999999</v>
      </c>
      <c r="G144" s="283">
        <v>13.3865</v>
      </c>
      <c r="H144" s="283">
        <v>13.0449</v>
      </c>
      <c r="I144" s="283">
        <v>12.866099999999999</v>
      </c>
      <c r="J144" s="283">
        <v>13.0608</v>
      </c>
      <c r="K144" s="283">
        <v>13.067500000000001</v>
      </c>
      <c r="L144" s="283">
        <v>13.007099999999999</v>
      </c>
      <c r="M144" s="283">
        <v>13.338699999999999</v>
      </c>
      <c r="N144" s="283">
        <v>15.4551</v>
      </c>
      <c r="O144" s="283">
        <v>1.6732</v>
      </c>
      <c r="P144" s="283">
        <v>1.6686000000000001</v>
      </c>
      <c r="Q144" s="283">
        <v>0.60199999999999998</v>
      </c>
      <c r="R144" s="283">
        <v>1.2388999999999999</v>
      </c>
      <c r="S144" s="283">
        <v>1.4744999999999999</v>
      </c>
      <c r="T144" s="283">
        <v>2.3742999999999999</v>
      </c>
      <c r="U144" s="283">
        <v>0.33110000000000001</v>
      </c>
      <c r="V144" s="283">
        <v>0.33710000000000001</v>
      </c>
      <c r="W144" s="283">
        <v>0.15359999999999999</v>
      </c>
      <c r="X144" s="283">
        <v>0.19789999999999999</v>
      </c>
      <c r="Y144" s="283">
        <v>0.20200000000000001</v>
      </c>
      <c r="Z144" s="283">
        <v>0.30959999999999999</v>
      </c>
      <c r="AA144" s="283">
        <v>0.26269999999999999</v>
      </c>
      <c r="AB144" s="283">
        <v>0.37490000000000001</v>
      </c>
      <c r="AC144" s="283">
        <v>0.51419999999999999</v>
      </c>
      <c r="AD144" s="283">
        <v>0.21199999999999999</v>
      </c>
      <c r="AE144" s="283">
        <v>0.25419999999999998</v>
      </c>
      <c r="AF144" s="283">
        <v>8.3584999999999994</v>
      </c>
      <c r="AG144" s="283">
        <v>1.7602</v>
      </c>
      <c r="AH144" s="283">
        <v>1.0007999999999999</v>
      </c>
      <c r="AI144" s="283">
        <v>0.24979999999999999</v>
      </c>
      <c r="AJ144" s="283">
        <v>0.9728</v>
      </c>
      <c r="AK144" s="283">
        <v>1.1673</v>
      </c>
      <c r="AL144" s="283">
        <v>2.5413999999999999</v>
      </c>
      <c r="AM144" s="283">
        <v>0.42480000000000001</v>
      </c>
      <c r="AN144" s="283">
        <v>0.34439999999999998</v>
      </c>
      <c r="AO144" s="283">
        <v>0.30409999999999998</v>
      </c>
      <c r="AP144" s="283">
        <v>0.24129999999999999</v>
      </c>
      <c r="AQ144" s="283">
        <v>0.34410000000000002</v>
      </c>
      <c r="AR144" s="283">
        <v>0.38069999999999998</v>
      </c>
      <c r="AS144" s="283">
        <v>0.29830000000000001</v>
      </c>
      <c r="AT144" s="283">
        <v>0.43669999999999998</v>
      </c>
      <c r="AU144" s="283">
        <v>1.524</v>
      </c>
      <c r="AV144" s="283">
        <v>0.30669999999999997</v>
      </c>
      <c r="AW144" s="283">
        <v>0.37409999999999999</v>
      </c>
      <c r="AX144" s="283">
        <v>8.0504999999999995</v>
      </c>
      <c r="AY144" s="283">
        <v>1.8104</v>
      </c>
      <c r="AZ144" s="283">
        <v>1.1155999999999999</v>
      </c>
      <c r="BA144" s="283">
        <v>0.1009</v>
      </c>
      <c r="BB144" s="283">
        <v>0.39679999999999999</v>
      </c>
      <c r="BC144" s="283">
        <v>1.4359999999999999</v>
      </c>
      <c r="BD144" s="283">
        <v>2.2955000000000001</v>
      </c>
      <c r="BE144" s="283">
        <v>0.64790000000000003</v>
      </c>
      <c r="BF144" s="283">
        <v>0.43009999999999998</v>
      </c>
      <c r="BG144" s="283">
        <v>0.28510000000000002</v>
      </c>
      <c r="BH144" s="283">
        <v>0.3579</v>
      </c>
      <c r="BI144" s="283">
        <v>0.38550000000000001</v>
      </c>
      <c r="BJ144" s="283">
        <v>0.1525</v>
      </c>
      <c r="BK144" s="283">
        <v>0.19420000000000001</v>
      </c>
      <c r="BL144" s="283">
        <v>0.41620000000000001</v>
      </c>
      <c r="BM144" s="283">
        <v>1.5111000000000001</v>
      </c>
      <c r="BN144" s="283">
        <v>0.48930000000000001</v>
      </c>
      <c r="BO144" s="283">
        <v>0.2898</v>
      </c>
      <c r="BQ144" s="283">
        <v>2.4075000000000002</v>
      </c>
      <c r="BR144" s="283">
        <v>1.4896</v>
      </c>
      <c r="BS144" s="283">
        <v>1.3232999999999999</v>
      </c>
      <c r="BT144" s="283">
        <v>0.83550000000000002</v>
      </c>
      <c r="BU144" s="283">
        <v>1.0455000000000001</v>
      </c>
      <c r="BV144" s="283">
        <v>1.2414000000000001</v>
      </c>
      <c r="BW144" s="283">
        <v>0.75380000000000003</v>
      </c>
      <c r="BX144" s="283">
        <v>0.56299999999999994</v>
      </c>
      <c r="BY144" s="283">
        <v>0.55020000000000002</v>
      </c>
      <c r="BZ144" s="283">
        <v>0.31309999999999999</v>
      </c>
      <c r="CA144" s="283">
        <v>0.378</v>
      </c>
      <c r="CB144" s="283">
        <v>0.4158</v>
      </c>
      <c r="CC144" s="283">
        <v>0.44979999999999998</v>
      </c>
      <c r="CD144" s="283">
        <v>0.49259999999999998</v>
      </c>
      <c r="CE144" s="283">
        <v>0.64939999999999998</v>
      </c>
      <c r="CF144" s="283">
        <v>0.5383</v>
      </c>
      <c r="CG144" s="283">
        <v>0.47110000000000002</v>
      </c>
      <c r="CH144" s="283">
        <v>0.52310000000000001</v>
      </c>
      <c r="CI144" s="283">
        <v>1.0974999999999999</v>
      </c>
      <c r="CJ144" s="283">
        <v>1.1059000000000001</v>
      </c>
      <c r="CK144" s="283">
        <v>1.0236000000000001</v>
      </c>
      <c r="CL144" s="283">
        <v>1.0737000000000001</v>
      </c>
      <c r="CM144" s="283">
        <v>0.98839999999999995</v>
      </c>
      <c r="CN144" s="283">
        <v>0.98229999999999995</v>
      </c>
      <c r="CO144" s="283">
        <v>17.632899999999999</v>
      </c>
      <c r="CP144" s="283">
        <v>16.690799999999999</v>
      </c>
      <c r="CQ144" s="283">
        <v>15.3645</v>
      </c>
      <c r="CR144" s="283">
        <v>16.066500000000001</v>
      </c>
      <c r="CS144" s="283">
        <v>15.092000000000001</v>
      </c>
      <c r="CT144" s="283">
        <v>15.009600000000001</v>
      </c>
      <c r="CU144" s="283">
        <v>17.216799999999999</v>
      </c>
      <c r="CV144" s="283">
        <v>16.5059</v>
      </c>
      <c r="CW144" s="283">
        <v>15.738300000000001</v>
      </c>
      <c r="CX144" s="283">
        <v>16.034500000000001</v>
      </c>
      <c r="CY144" s="283">
        <v>16.698899999999998</v>
      </c>
      <c r="CZ144" s="283">
        <v>16.021799999999999</v>
      </c>
      <c r="DA144" s="283">
        <v>1.0876999999999999</v>
      </c>
      <c r="DB144" s="283">
        <v>1.0529999999999999</v>
      </c>
      <c r="DC144" s="283">
        <v>0.99070000000000003</v>
      </c>
      <c r="DD144" s="283">
        <v>0.99929999999999997</v>
      </c>
      <c r="DE144" s="283">
        <v>0.96250000000000002</v>
      </c>
      <c r="DF144" s="283">
        <v>1.0089999999999999</v>
      </c>
      <c r="DG144" s="283">
        <v>18.143699999999999</v>
      </c>
      <c r="DH144" s="283">
        <v>16.522200000000002</v>
      </c>
      <c r="DI144" s="283">
        <v>15.5464</v>
      </c>
      <c r="DJ144" s="283">
        <v>16.680599999999998</v>
      </c>
      <c r="DK144" s="283">
        <v>15.690200000000001</v>
      </c>
      <c r="DL144" s="283">
        <v>15.6921</v>
      </c>
      <c r="DM144" s="283">
        <v>17.232500000000002</v>
      </c>
      <c r="DN144" s="283">
        <v>16.200600000000001</v>
      </c>
      <c r="DO144" s="283">
        <v>16.3491</v>
      </c>
      <c r="DP144" s="283">
        <v>17.245200000000001</v>
      </c>
      <c r="DQ144" s="283">
        <v>16.831399999999999</v>
      </c>
      <c r="DR144" s="283">
        <v>16.203199999999999</v>
      </c>
      <c r="DS144" s="283">
        <v>1.0733999999999999</v>
      </c>
      <c r="DT144" s="283">
        <v>1.0363</v>
      </c>
      <c r="DU144" s="283">
        <v>0.98140000000000005</v>
      </c>
      <c r="DV144" s="283">
        <v>0.98860000000000003</v>
      </c>
      <c r="DW144" s="283">
        <v>0.96250000000000002</v>
      </c>
      <c r="DX144" s="283">
        <v>1.0047999999999999</v>
      </c>
      <c r="DY144" s="283">
        <v>17.503599999999999</v>
      </c>
      <c r="DZ144" s="283">
        <v>16.033000000000001</v>
      </c>
      <c r="EA144" s="283">
        <v>15.165699999999999</v>
      </c>
      <c r="EB144" s="283">
        <v>16.306999999999999</v>
      </c>
      <c r="EC144" s="283">
        <v>15.4717</v>
      </c>
      <c r="ED144" s="283">
        <v>15.4526</v>
      </c>
      <c r="EE144" s="283">
        <v>16.619499999999999</v>
      </c>
      <c r="EF144" s="283">
        <v>15.8089</v>
      </c>
      <c r="EG144" s="283">
        <v>15.878500000000001</v>
      </c>
      <c r="EH144" s="283">
        <v>16.8111</v>
      </c>
      <c r="EI144" s="283">
        <v>16.424299999999999</v>
      </c>
      <c r="EJ144" s="283">
        <v>15.8027</v>
      </c>
      <c r="EL144" s="283">
        <v>3.3045</v>
      </c>
      <c r="EM144" s="283">
        <v>1.6319999999999999</v>
      </c>
      <c r="EN144" s="283">
        <v>1.6165</v>
      </c>
      <c r="EO144" s="283">
        <v>1.3236000000000001</v>
      </c>
      <c r="EP144" s="283">
        <v>1.1234</v>
      </c>
      <c r="EQ144" s="283">
        <v>1.2562</v>
      </c>
      <c r="ER144" s="283">
        <v>0.35949999999999999</v>
      </c>
      <c r="ES144" s="283">
        <v>0.23269999999999999</v>
      </c>
      <c r="ET144" s="283">
        <v>0.24540000000000001</v>
      </c>
      <c r="EU144" s="283">
        <v>0.10879999999999999</v>
      </c>
      <c r="EV144" s="283">
        <v>0.1426</v>
      </c>
      <c r="EW144" s="283">
        <v>0.15179999999999999</v>
      </c>
      <c r="EX144" s="283">
        <v>0.2611</v>
      </c>
      <c r="EY144" s="283">
        <v>0.2472</v>
      </c>
      <c r="EZ144" s="283">
        <v>0.2898</v>
      </c>
      <c r="FA144" s="283">
        <v>0.1973</v>
      </c>
      <c r="FB144" s="283">
        <v>0.22</v>
      </c>
      <c r="FC144" s="283">
        <v>0.23069999999999999</v>
      </c>
      <c r="FD144" s="283">
        <v>2.8492999999999999</v>
      </c>
      <c r="FE144" s="283">
        <v>1.5936999999999999</v>
      </c>
      <c r="FF144" s="283">
        <v>1.1957</v>
      </c>
      <c r="FG144" s="283">
        <v>0.82069999999999999</v>
      </c>
      <c r="FH144" s="283">
        <v>1.1539999999999999</v>
      </c>
      <c r="FI144" s="283">
        <v>1.1617999999999999</v>
      </c>
      <c r="FJ144" s="283">
        <v>0.3901</v>
      </c>
      <c r="FK144" s="283">
        <v>0.25130000000000002</v>
      </c>
      <c r="FL144" s="283">
        <v>0.24490000000000001</v>
      </c>
      <c r="FM144" s="283">
        <v>0.13689999999999999</v>
      </c>
      <c r="FN144" s="283">
        <v>0.15770000000000001</v>
      </c>
      <c r="FO144" s="283">
        <v>0.20480000000000001</v>
      </c>
      <c r="FP144" s="283">
        <v>0.26740000000000003</v>
      </c>
      <c r="FQ144" s="283">
        <v>0.24959999999999999</v>
      </c>
      <c r="FR144" s="283">
        <v>0.30230000000000001</v>
      </c>
      <c r="FS144" s="283">
        <v>0.32579999999999998</v>
      </c>
      <c r="FT144" s="283">
        <v>0.21629999999999999</v>
      </c>
      <c r="FU144" s="283">
        <v>0.26019999999999999</v>
      </c>
      <c r="FV144" s="283">
        <v>1.7732000000000001</v>
      </c>
      <c r="FW144" s="283">
        <v>1.3675999999999999</v>
      </c>
      <c r="FX144" s="283">
        <v>1.2213000000000001</v>
      </c>
      <c r="FY144" s="283">
        <v>0.52869999999999995</v>
      </c>
      <c r="FZ144" s="283">
        <v>0.9214</v>
      </c>
      <c r="GA144" s="283">
        <v>1.2768999999999999</v>
      </c>
      <c r="GB144" s="283">
        <v>0.38550000000000001</v>
      </c>
      <c r="GC144" s="283">
        <v>0.35039999999999999</v>
      </c>
      <c r="GD144" s="283">
        <v>0.32479999999999998</v>
      </c>
      <c r="GE144" s="283">
        <v>0.21740000000000001</v>
      </c>
      <c r="GF144" s="283">
        <v>0.25619999999999998</v>
      </c>
      <c r="GG144" s="283">
        <v>0.26600000000000001</v>
      </c>
      <c r="GH144" s="283">
        <v>0.16039999999999999</v>
      </c>
      <c r="GI144" s="283">
        <v>0.2432</v>
      </c>
      <c r="GJ144" s="283">
        <v>0.3745</v>
      </c>
      <c r="GK144" s="283">
        <v>0.30330000000000001</v>
      </c>
      <c r="GL144" s="283">
        <v>0.26390000000000002</v>
      </c>
      <c r="GM144" s="283">
        <v>0.29330000000000001</v>
      </c>
    </row>
    <row r="145" spans="1:195">
      <c r="A145" s="71">
        <v>45435</v>
      </c>
      <c r="B145" s="283">
        <v>13.1313</v>
      </c>
      <c r="C145" s="283">
        <v>12.923999999999999</v>
      </c>
      <c r="D145" s="283">
        <v>13.0961</v>
      </c>
      <c r="E145" s="283">
        <v>12.8476</v>
      </c>
      <c r="F145" s="283">
        <v>13.1364</v>
      </c>
      <c r="G145" s="283">
        <v>13.247199999999999</v>
      </c>
      <c r="H145" s="283">
        <v>13.0054</v>
      </c>
      <c r="I145" s="283">
        <v>12.857699999999999</v>
      </c>
      <c r="J145" s="283">
        <v>13.0306</v>
      </c>
      <c r="K145" s="283">
        <v>13.0197</v>
      </c>
      <c r="L145" s="283">
        <v>12.9962</v>
      </c>
      <c r="M145" s="283">
        <v>13.2606</v>
      </c>
      <c r="N145" s="283">
        <v>16.808399999999999</v>
      </c>
      <c r="O145" s="283">
        <v>1.6191</v>
      </c>
      <c r="P145" s="283">
        <v>1.6354</v>
      </c>
      <c r="Q145" s="283">
        <v>0.60429999999999995</v>
      </c>
      <c r="R145" s="283">
        <v>1.2338</v>
      </c>
      <c r="S145" s="283">
        <v>1.5345</v>
      </c>
      <c r="T145" s="283">
        <v>2.4001000000000001</v>
      </c>
      <c r="U145" s="283">
        <v>0.3115</v>
      </c>
      <c r="V145" s="283">
        <v>0.31130000000000002</v>
      </c>
      <c r="W145" s="283">
        <v>0.14280000000000001</v>
      </c>
      <c r="X145" s="283">
        <v>0.19239999999999999</v>
      </c>
      <c r="Y145" s="283">
        <v>0.19040000000000001</v>
      </c>
      <c r="Z145" s="283">
        <v>0.31109999999999999</v>
      </c>
      <c r="AA145" s="283">
        <v>0.25840000000000002</v>
      </c>
      <c r="AB145" s="283">
        <v>0.36990000000000001</v>
      </c>
      <c r="AC145" s="283">
        <v>0.51480000000000004</v>
      </c>
      <c r="AD145" s="283">
        <v>0.20949999999999999</v>
      </c>
      <c r="AE145" s="283">
        <v>0.24110000000000001</v>
      </c>
      <c r="AF145" s="283">
        <v>9.4488000000000003</v>
      </c>
      <c r="AG145" s="283">
        <v>1.8275999999999999</v>
      </c>
      <c r="AH145" s="283">
        <v>1.0051000000000001</v>
      </c>
      <c r="AI145" s="283">
        <v>0.2487</v>
      </c>
      <c r="AJ145" s="283">
        <v>0.97060000000000002</v>
      </c>
      <c r="AK145" s="283">
        <v>1.1979</v>
      </c>
      <c r="AL145" s="283">
        <v>2.5116999999999998</v>
      </c>
      <c r="AM145" s="283">
        <v>0.4073</v>
      </c>
      <c r="AN145" s="283">
        <v>0.31719999999999998</v>
      </c>
      <c r="AO145" s="283">
        <v>0.26579999999999998</v>
      </c>
      <c r="AP145" s="283">
        <v>0.22289999999999999</v>
      </c>
      <c r="AQ145" s="283">
        <v>0.3155</v>
      </c>
      <c r="AR145" s="283">
        <v>0.37880000000000003</v>
      </c>
      <c r="AS145" s="283">
        <v>0.29370000000000002</v>
      </c>
      <c r="AT145" s="283">
        <v>0.43409999999999999</v>
      </c>
      <c r="AU145" s="283">
        <v>1.5228999999999999</v>
      </c>
      <c r="AV145" s="283">
        <v>0.30259999999999998</v>
      </c>
      <c r="AW145" s="283">
        <v>0.3624</v>
      </c>
      <c r="AX145" s="283">
        <v>8.2826000000000004</v>
      </c>
      <c r="AY145" s="283">
        <v>1.8112999999999999</v>
      </c>
      <c r="AZ145" s="283">
        <v>1.1037999999999999</v>
      </c>
      <c r="BA145" s="283">
        <v>9.69E-2</v>
      </c>
      <c r="BB145" s="283">
        <v>0.40100000000000002</v>
      </c>
      <c r="BC145" s="283">
        <v>1.4275</v>
      </c>
      <c r="BD145" s="283">
        <v>2.2263999999999999</v>
      </c>
      <c r="BE145" s="283">
        <v>0.6381</v>
      </c>
      <c r="BF145" s="283">
        <v>0.41</v>
      </c>
      <c r="BG145" s="283">
        <v>0.26879999999999998</v>
      </c>
      <c r="BH145" s="283">
        <v>0.3523</v>
      </c>
      <c r="BI145" s="283">
        <v>0.3715</v>
      </c>
      <c r="BJ145" s="283">
        <v>0.14749999999999999</v>
      </c>
      <c r="BK145" s="283">
        <v>0.19170000000000001</v>
      </c>
      <c r="BL145" s="283">
        <v>0.41070000000000001</v>
      </c>
      <c r="BM145" s="283">
        <v>1.5223</v>
      </c>
      <c r="BN145" s="283">
        <v>0.47820000000000001</v>
      </c>
      <c r="BO145" s="283">
        <v>0.28770000000000001</v>
      </c>
      <c r="BQ145" s="283">
        <v>2.5562</v>
      </c>
      <c r="BR145" s="283">
        <v>1.514</v>
      </c>
      <c r="BS145" s="283">
        <v>1.3165</v>
      </c>
      <c r="BT145" s="283">
        <v>0.82689999999999997</v>
      </c>
      <c r="BU145" s="283">
        <v>1.0491999999999999</v>
      </c>
      <c r="BV145" s="283">
        <v>1.266</v>
      </c>
      <c r="BW145" s="283">
        <v>0.74719999999999998</v>
      </c>
      <c r="BX145" s="283">
        <v>0.54579999999999995</v>
      </c>
      <c r="BY145" s="283">
        <v>0.52029999999999998</v>
      </c>
      <c r="BZ145" s="283">
        <v>0.2923</v>
      </c>
      <c r="CA145" s="283">
        <v>0.36049999999999999</v>
      </c>
      <c r="CB145" s="283">
        <v>0.3952</v>
      </c>
      <c r="CC145" s="283">
        <v>0.43669999999999998</v>
      </c>
      <c r="CD145" s="283">
        <v>0.47960000000000003</v>
      </c>
      <c r="CE145" s="283">
        <v>0.63170000000000004</v>
      </c>
      <c r="CF145" s="283">
        <v>0.52810000000000001</v>
      </c>
      <c r="CG145" s="283">
        <v>0.45710000000000001</v>
      </c>
      <c r="CH145" s="283">
        <v>0.499</v>
      </c>
      <c r="CI145" s="283">
        <v>1.1520999999999999</v>
      </c>
      <c r="CJ145" s="283">
        <v>1.1220000000000001</v>
      </c>
      <c r="CK145" s="283">
        <v>1.0047999999999999</v>
      </c>
      <c r="CL145" s="283">
        <v>1.0189999999999999</v>
      </c>
      <c r="CM145" s="283">
        <v>0.94199999999999995</v>
      </c>
      <c r="CN145" s="283">
        <v>1.0342</v>
      </c>
      <c r="CO145" s="283">
        <v>19.379899999999999</v>
      </c>
      <c r="CP145" s="283">
        <v>17.2758</v>
      </c>
      <c r="CQ145" s="283">
        <v>15.5075</v>
      </c>
      <c r="CR145" s="283">
        <v>16.821899999999999</v>
      </c>
      <c r="CS145" s="283">
        <v>15.397500000000001</v>
      </c>
      <c r="CT145" s="283">
        <v>15.433999999999999</v>
      </c>
      <c r="CU145" s="283">
        <v>17.937200000000001</v>
      </c>
      <c r="CV145" s="283">
        <v>16.523599999999998</v>
      </c>
      <c r="CW145" s="283">
        <v>16.850999999999999</v>
      </c>
      <c r="CX145" s="283">
        <v>17.602699999999999</v>
      </c>
      <c r="CY145" s="283">
        <v>17.540299999999998</v>
      </c>
      <c r="CZ145" s="283">
        <v>16.293600000000001</v>
      </c>
      <c r="DA145" s="283">
        <v>1.1196999999999999</v>
      </c>
      <c r="DB145" s="283">
        <v>1.0651999999999999</v>
      </c>
      <c r="DC145" s="283">
        <v>0.98670000000000002</v>
      </c>
      <c r="DD145" s="283">
        <v>0.98550000000000004</v>
      </c>
      <c r="DE145" s="283">
        <v>0.95</v>
      </c>
      <c r="DF145" s="283">
        <v>1.0075000000000001</v>
      </c>
      <c r="DG145" s="283">
        <v>18.589200000000002</v>
      </c>
      <c r="DH145" s="283">
        <v>16.329999999999998</v>
      </c>
      <c r="DI145" s="283">
        <v>15.221399999999999</v>
      </c>
      <c r="DJ145" s="283">
        <v>16.602499999999999</v>
      </c>
      <c r="DK145" s="283">
        <v>15.3307</v>
      </c>
      <c r="DL145" s="283">
        <v>15.426399999999999</v>
      </c>
      <c r="DM145" s="283">
        <v>17.188400000000001</v>
      </c>
      <c r="DN145" s="283">
        <v>15.8355</v>
      </c>
      <c r="DO145" s="283">
        <v>16.2334</v>
      </c>
      <c r="DP145" s="283">
        <v>17.440799999999999</v>
      </c>
      <c r="DQ145" s="283">
        <v>16.6692</v>
      </c>
      <c r="DR145" s="283">
        <v>16.113299999999999</v>
      </c>
      <c r="DS145" s="283">
        <v>1.0812999999999999</v>
      </c>
      <c r="DT145" s="283">
        <v>1.0442</v>
      </c>
      <c r="DU145" s="283">
        <v>0.9849</v>
      </c>
      <c r="DV145" s="283">
        <v>0.98529999999999995</v>
      </c>
      <c r="DW145" s="283">
        <v>0.9637</v>
      </c>
      <c r="DX145" s="283">
        <v>1.0031000000000001</v>
      </c>
      <c r="DY145" s="283">
        <v>17.137</v>
      </c>
      <c r="DZ145" s="283">
        <v>15.642300000000001</v>
      </c>
      <c r="EA145" s="283">
        <v>14.7525</v>
      </c>
      <c r="EB145" s="283">
        <v>15.8485</v>
      </c>
      <c r="EC145" s="283">
        <v>14.980399999999999</v>
      </c>
      <c r="ED145" s="283">
        <v>14.978199999999999</v>
      </c>
      <c r="EE145" s="283">
        <v>16.1675</v>
      </c>
      <c r="EF145" s="283">
        <v>15.338200000000001</v>
      </c>
      <c r="EG145" s="283">
        <v>15.4656</v>
      </c>
      <c r="EH145" s="283">
        <v>16.409300000000002</v>
      </c>
      <c r="EI145" s="283">
        <v>15.9163</v>
      </c>
      <c r="EJ145" s="283">
        <v>15.418100000000001</v>
      </c>
      <c r="EL145" s="283">
        <v>3.4683000000000002</v>
      </c>
      <c r="EM145" s="283">
        <v>1.5871</v>
      </c>
      <c r="EN145" s="283">
        <v>1.5719000000000001</v>
      </c>
      <c r="EO145" s="283">
        <v>1.3696999999999999</v>
      </c>
      <c r="EP145" s="283">
        <v>1.1371</v>
      </c>
      <c r="EQ145" s="283">
        <v>1.2901</v>
      </c>
      <c r="ER145" s="283">
        <v>0.36070000000000002</v>
      </c>
      <c r="ES145" s="283">
        <v>0.21870000000000001</v>
      </c>
      <c r="ET145" s="283">
        <v>0.22770000000000001</v>
      </c>
      <c r="EU145" s="283">
        <v>0.104</v>
      </c>
      <c r="EV145" s="283">
        <v>0.13780000000000001</v>
      </c>
      <c r="EW145" s="283">
        <v>0.14480000000000001</v>
      </c>
      <c r="EX145" s="283">
        <v>0.25209999999999999</v>
      </c>
      <c r="EY145" s="283">
        <v>0.23760000000000001</v>
      </c>
      <c r="EZ145" s="283">
        <v>0.27239999999999998</v>
      </c>
      <c r="FA145" s="283">
        <v>0.184</v>
      </c>
      <c r="FB145" s="283">
        <v>0.2089</v>
      </c>
      <c r="FC145" s="283">
        <v>0.2112</v>
      </c>
      <c r="FD145" s="283">
        <v>3.2484999999999999</v>
      </c>
      <c r="FE145" s="283">
        <v>1.6537999999999999</v>
      </c>
      <c r="FF145" s="283">
        <v>1.1999</v>
      </c>
      <c r="FG145" s="283">
        <v>0.80789999999999995</v>
      </c>
      <c r="FH145" s="283">
        <v>1.1614</v>
      </c>
      <c r="FI145" s="283">
        <v>1.2048000000000001</v>
      </c>
      <c r="FJ145" s="283">
        <v>0.38740000000000002</v>
      </c>
      <c r="FK145" s="283">
        <v>0.2412</v>
      </c>
      <c r="FL145" s="283">
        <v>0.22800000000000001</v>
      </c>
      <c r="FM145" s="283">
        <v>0.1193</v>
      </c>
      <c r="FN145" s="283">
        <v>0.14580000000000001</v>
      </c>
      <c r="FO145" s="283">
        <v>0.19</v>
      </c>
      <c r="FP145" s="283">
        <v>0.26290000000000002</v>
      </c>
      <c r="FQ145" s="283">
        <v>0.24440000000000001</v>
      </c>
      <c r="FR145" s="283">
        <v>0.29830000000000001</v>
      </c>
      <c r="FS145" s="283">
        <v>0.32540000000000002</v>
      </c>
      <c r="FT145" s="283">
        <v>0.2104</v>
      </c>
      <c r="FU145" s="283">
        <v>0.24759999999999999</v>
      </c>
      <c r="FV145" s="283">
        <v>1.8292999999999999</v>
      </c>
      <c r="FW145" s="283">
        <v>1.4177</v>
      </c>
      <c r="FX145" s="283">
        <v>1.2294</v>
      </c>
      <c r="FY145" s="283">
        <v>0.51090000000000002</v>
      </c>
      <c r="FZ145" s="283">
        <v>0.91810000000000003</v>
      </c>
      <c r="GA145" s="283">
        <v>1.2834000000000001</v>
      </c>
      <c r="GB145" s="283">
        <v>0.37730000000000002</v>
      </c>
      <c r="GC145" s="283">
        <v>0.3483</v>
      </c>
      <c r="GD145" s="283">
        <v>0.314</v>
      </c>
      <c r="GE145" s="283">
        <v>0.20619999999999999</v>
      </c>
      <c r="GF145" s="283">
        <v>0.2457</v>
      </c>
      <c r="GG145" s="283">
        <v>0.25540000000000002</v>
      </c>
      <c r="GH145" s="283">
        <v>0.15490000000000001</v>
      </c>
      <c r="GI145" s="283">
        <v>0.23899999999999999</v>
      </c>
      <c r="GJ145" s="283">
        <v>0.371</v>
      </c>
      <c r="GK145" s="283">
        <v>0.30309999999999998</v>
      </c>
      <c r="GL145" s="283">
        <v>0.26029999999999998</v>
      </c>
      <c r="GM145" s="283">
        <v>0.28910000000000002</v>
      </c>
    </row>
    <row r="146" spans="1:195">
      <c r="A146" s="71">
        <v>45436</v>
      </c>
      <c r="B146" s="283">
        <v>13.133900000000001</v>
      </c>
      <c r="C146" s="283">
        <v>12.9223</v>
      </c>
      <c r="D146" s="283">
        <v>13.092700000000001</v>
      </c>
      <c r="E146" s="283">
        <v>12.8636</v>
      </c>
      <c r="F146" s="283">
        <v>13.1389</v>
      </c>
      <c r="G146" s="283">
        <v>13.3949</v>
      </c>
      <c r="H146" s="283">
        <v>13.0214</v>
      </c>
      <c r="I146" s="283">
        <v>10.696999999999999</v>
      </c>
      <c r="J146" s="283">
        <v>13.0398</v>
      </c>
      <c r="L146" s="283">
        <v>12.992800000000001</v>
      </c>
      <c r="M146" s="283">
        <v>13.356299999999999</v>
      </c>
      <c r="N146" s="283">
        <v>17.006499999999999</v>
      </c>
      <c r="O146" s="283">
        <v>1.4863</v>
      </c>
      <c r="P146" s="283">
        <v>1.6496999999999999</v>
      </c>
      <c r="R146" s="283">
        <v>1.2641</v>
      </c>
      <c r="S146" s="283">
        <v>1.5891</v>
      </c>
      <c r="T146" s="283">
        <v>2.1920999999999999</v>
      </c>
      <c r="U146" s="283">
        <v>0.27179999999999999</v>
      </c>
      <c r="V146" s="283">
        <v>0.27589999999999998</v>
      </c>
      <c r="W146" s="283">
        <v>0.12889999999999999</v>
      </c>
      <c r="X146" s="283">
        <v>0.18290000000000001</v>
      </c>
      <c r="Y146" s="283">
        <v>0.16719999999999999</v>
      </c>
      <c r="Z146" s="283">
        <v>0.2949</v>
      </c>
      <c r="AA146" s="283">
        <v>0.24579999999999999</v>
      </c>
      <c r="AB146" s="283">
        <v>0.33560000000000001</v>
      </c>
      <c r="AD146" s="283">
        <v>0.19439999999999999</v>
      </c>
      <c r="AE146" s="283">
        <v>0.2112</v>
      </c>
      <c r="AF146" s="283">
        <v>10.3872</v>
      </c>
      <c r="AG146" s="283">
        <v>1.8384</v>
      </c>
      <c r="AH146" s="283">
        <v>0.97009999999999996</v>
      </c>
      <c r="AJ146" s="283">
        <v>0.97289999999999999</v>
      </c>
      <c r="AK146" s="283">
        <v>1.2464</v>
      </c>
      <c r="AL146" s="283">
        <v>2.4201999999999999</v>
      </c>
      <c r="AM146" s="283">
        <v>0.39019999999999999</v>
      </c>
      <c r="AN146" s="283">
        <v>0.2878</v>
      </c>
      <c r="AO146" s="283">
        <v>0.23300000000000001</v>
      </c>
      <c r="AP146" s="283">
        <v>0.2122</v>
      </c>
      <c r="AQ146" s="283">
        <v>0.29670000000000002</v>
      </c>
      <c r="AR146" s="283">
        <v>0.37230000000000002</v>
      </c>
      <c r="AS146" s="283">
        <v>0.28670000000000001</v>
      </c>
      <c r="AT146" s="283">
        <v>0.42749999999999999</v>
      </c>
      <c r="AV146" s="283">
        <v>0.29459999999999997</v>
      </c>
      <c r="AW146" s="283">
        <v>0.34300000000000003</v>
      </c>
      <c r="AX146" s="283">
        <v>8.6198999999999995</v>
      </c>
      <c r="AY146" s="283">
        <v>1.8612</v>
      </c>
      <c r="AZ146" s="283">
        <v>1.0742</v>
      </c>
      <c r="BB146" s="283">
        <v>0.40229999999999999</v>
      </c>
      <c r="BC146" s="283">
        <v>1.4333</v>
      </c>
      <c r="BD146" s="283">
        <v>2.1972</v>
      </c>
      <c r="BE146" s="283">
        <v>0.63590000000000002</v>
      </c>
      <c r="BF146" s="283">
        <v>0.39019999999999999</v>
      </c>
      <c r="BG146" s="283">
        <v>0.25490000000000002</v>
      </c>
      <c r="BH146" s="283">
        <v>0.34160000000000001</v>
      </c>
      <c r="BI146" s="283">
        <v>0.36330000000000001</v>
      </c>
      <c r="BJ146" s="283">
        <v>0.14430000000000001</v>
      </c>
      <c r="BK146" s="283">
        <v>0.19009999999999999</v>
      </c>
      <c r="BL146" s="283">
        <v>0.40970000000000001</v>
      </c>
      <c r="BN146" s="283">
        <v>0.47260000000000002</v>
      </c>
      <c r="BO146" s="283">
        <v>0.28589999999999999</v>
      </c>
      <c r="BQ146" s="283">
        <v>2.6867000000000001</v>
      </c>
      <c r="BR146" s="283">
        <v>1.5215000000000001</v>
      </c>
      <c r="BS146" s="283">
        <v>1.306</v>
      </c>
      <c r="BU146" s="283">
        <v>1.0595000000000001</v>
      </c>
      <c r="BV146" s="283">
        <v>1.2885</v>
      </c>
      <c r="BW146" s="283">
        <v>0.73209999999999997</v>
      </c>
      <c r="BX146" s="283">
        <v>0.52500000000000002</v>
      </c>
      <c r="BY146" s="283">
        <v>0.48909999999999998</v>
      </c>
      <c r="BZ146" s="283">
        <v>0.27250000000000002</v>
      </c>
      <c r="CA146" s="283">
        <v>0.34510000000000002</v>
      </c>
      <c r="CB146" s="283">
        <v>0.3745</v>
      </c>
      <c r="CC146" s="283">
        <v>0.4244</v>
      </c>
      <c r="CD146" s="283">
        <v>0.46839999999999998</v>
      </c>
      <c r="CE146" s="283">
        <v>0.60970000000000002</v>
      </c>
      <c r="CG146" s="283">
        <v>0.44209999999999999</v>
      </c>
      <c r="CH146" s="283">
        <v>0.47310000000000002</v>
      </c>
      <c r="CI146" s="283">
        <v>1.0946</v>
      </c>
      <c r="CJ146" s="283">
        <v>1.1192</v>
      </c>
      <c r="CK146" s="283">
        <v>1.0135000000000001</v>
      </c>
      <c r="CM146" s="283">
        <v>0.96309999999999996</v>
      </c>
      <c r="CN146" s="283">
        <v>1.0247999999999999</v>
      </c>
      <c r="CO146" s="283">
        <v>17.747499999999999</v>
      </c>
      <c r="CP146" s="283">
        <v>16.692799999999998</v>
      </c>
      <c r="CQ146" s="283">
        <v>15.184799999999999</v>
      </c>
      <c r="CR146" s="283">
        <v>16.213100000000001</v>
      </c>
      <c r="CS146" s="283">
        <v>14.9154</v>
      </c>
      <c r="CT146" s="283">
        <v>14.982799999999999</v>
      </c>
      <c r="CU146" s="283">
        <v>17.2014</v>
      </c>
      <c r="CV146" s="283">
        <v>16.060099999999998</v>
      </c>
      <c r="CW146" s="283">
        <v>16.007400000000001</v>
      </c>
      <c r="CY146" s="283">
        <v>16.674900000000001</v>
      </c>
      <c r="CZ146" s="283">
        <v>15.620699999999999</v>
      </c>
      <c r="DA146" s="283">
        <v>1.0922000000000001</v>
      </c>
      <c r="DB146" s="283">
        <v>1.0650999999999999</v>
      </c>
      <c r="DC146" s="283">
        <v>0.98629999999999995</v>
      </c>
      <c r="DE146" s="283">
        <v>0.95169999999999999</v>
      </c>
      <c r="DF146" s="283">
        <v>1.0222</v>
      </c>
      <c r="DG146" s="283">
        <v>17.927</v>
      </c>
      <c r="DH146" s="283">
        <v>16.226099999999999</v>
      </c>
      <c r="DI146" s="283">
        <v>15.173</v>
      </c>
      <c r="DJ146" s="283">
        <v>16.413499999999999</v>
      </c>
      <c r="DK146" s="283">
        <v>15.2339</v>
      </c>
      <c r="DL146" s="283">
        <v>15.382999999999999</v>
      </c>
      <c r="DM146" s="283">
        <v>16.993500000000001</v>
      </c>
      <c r="DN146" s="283">
        <v>15.660500000000001</v>
      </c>
      <c r="DO146" s="283">
        <v>16.1845</v>
      </c>
      <c r="DQ146" s="283">
        <v>16.456099999999999</v>
      </c>
      <c r="DR146" s="283">
        <v>15.833600000000001</v>
      </c>
      <c r="DS146" s="283">
        <v>1.0818000000000001</v>
      </c>
      <c r="DT146" s="283">
        <v>1.0481</v>
      </c>
      <c r="DU146" s="283">
        <v>0.98299999999999998</v>
      </c>
      <c r="DW146" s="283">
        <v>0.96050000000000002</v>
      </c>
      <c r="DX146" s="283">
        <v>1.0085999999999999</v>
      </c>
      <c r="DY146" s="283">
        <v>17.099</v>
      </c>
      <c r="DZ146" s="283">
        <v>15.649900000000001</v>
      </c>
      <c r="EA146" s="283">
        <v>14.7516</v>
      </c>
      <c r="EB146" s="283">
        <v>15.8058</v>
      </c>
      <c r="EC146" s="283">
        <v>14.9316</v>
      </c>
      <c r="ED146" s="283">
        <v>15.0067</v>
      </c>
      <c r="EE146" s="283">
        <v>16.1981</v>
      </c>
      <c r="EF146" s="283">
        <v>15.2464</v>
      </c>
      <c r="EG146" s="283">
        <v>15.545500000000001</v>
      </c>
      <c r="EI146" s="283">
        <v>15.8728</v>
      </c>
      <c r="EJ146" s="283">
        <v>15.4122</v>
      </c>
      <c r="EL146" s="283">
        <v>3.5623</v>
      </c>
      <c r="EM146" s="283">
        <v>1.4968999999999999</v>
      </c>
      <c r="EN146" s="283">
        <v>1.59</v>
      </c>
      <c r="EP146" s="283">
        <v>1.1686000000000001</v>
      </c>
      <c r="EQ146" s="283">
        <v>1.319</v>
      </c>
      <c r="ER146" s="283">
        <v>0.35420000000000001</v>
      </c>
      <c r="ES146" s="283">
        <v>0.19980000000000001</v>
      </c>
      <c r="ET146" s="283">
        <v>0.21010000000000001</v>
      </c>
      <c r="EU146" s="283">
        <v>9.9400000000000002E-2</v>
      </c>
      <c r="EV146" s="283">
        <v>0.13350000000000001</v>
      </c>
      <c r="EW146" s="283">
        <v>0.1321</v>
      </c>
      <c r="EX146" s="283">
        <v>0.24260000000000001</v>
      </c>
      <c r="EY146" s="283">
        <v>0.22939999999999999</v>
      </c>
      <c r="EZ146" s="283">
        <v>0.24890000000000001</v>
      </c>
      <c r="FB146" s="283">
        <v>0.1963</v>
      </c>
      <c r="FC146" s="283">
        <v>0.18870000000000001</v>
      </c>
      <c r="FD146" s="283">
        <v>3.6034999999999999</v>
      </c>
      <c r="FE146" s="283">
        <v>1.6748000000000001</v>
      </c>
      <c r="FF146" s="283">
        <v>1.1646000000000001</v>
      </c>
      <c r="FH146" s="283">
        <v>1.1645000000000001</v>
      </c>
      <c r="FI146" s="283">
        <v>1.2543</v>
      </c>
      <c r="FJ146" s="283">
        <v>0.37790000000000001</v>
      </c>
      <c r="FK146" s="283">
        <v>0.23089999999999999</v>
      </c>
      <c r="FL146" s="283">
        <v>0.21049999999999999</v>
      </c>
      <c r="FM146" s="283">
        <v>0.10489999999999999</v>
      </c>
      <c r="FN146" s="283">
        <v>0.13789999999999999</v>
      </c>
      <c r="FO146" s="283">
        <v>0.1807</v>
      </c>
      <c r="FP146" s="283">
        <v>0.25890000000000002</v>
      </c>
      <c r="FQ146" s="283">
        <v>0.23960000000000001</v>
      </c>
      <c r="FR146" s="283">
        <v>0.29430000000000001</v>
      </c>
      <c r="FT146" s="283">
        <v>0.20580000000000001</v>
      </c>
      <c r="FU146" s="283">
        <v>0.2346</v>
      </c>
      <c r="FV146" s="283">
        <v>1.9075</v>
      </c>
      <c r="FW146" s="283">
        <v>1.4754</v>
      </c>
      <c r="FX146" s="283">
        <v>1.2229000000000001</v>
      </c>
      <c r="FZ146" s="283">
        <v>0.91949999999999998</v>
      </c>
      <c r="GA146" s="283">
        <v>1.2871999999999999</v>
      </c>
      <c r="GB146" s="283">
        <v>0.37</v>
      </c>
      <c r="GC146" s="283">
        <v>0.3463</v>
      </c>
      <c r="GD146" s="283">
        <v>0.30170000000000002</v>
      </c>
      <c r="GE146" s="283">
        <v>0.19400000000000001</v>
      </c>
      <c r="GF146" s="283">
        <v>0.23469999999999999</v>
      </c>
      <c r="GG146" s="283">
        <v>0.2467</v>
      </c>
      <c r="GH146" s="283">
        <v>0.1507</v>
      </c>
      <c r="GI146" s="283">
        <v>0.2354</v>
      </c>
      <c r="GJ146" s="283">
        <v>0.36780000000000002</v>
      </c>
      <c r="GL146" s="283">
        <v>0.25600000000000001</v>
      </c>
      <c r="GM146" s="283">
        <v>0.28570000000000001</v>
      </c>
    </row>
    <row r="147" spans="1:195">
      <c r="A147" s="71">
        <v>45437</v>
      </c>
      <c r="B147" s="283">
        <v>13.1305</v>
      </c>
      <c r="C147" s="283">
        <v>12.932399999999999</v>
      </c>
      <c r="D147" s="283">
        <v>13.106199999999999</v>
      </c>
      <c r="E147" s="283">
        <v>12.882</v>
      </c>
      <c r="F147" s="283">
        <v>13.1456</v>
      </c>
      <c r="G147" s="283">
        <v>13.307600000000001</v>
      </c>
      <c r="H147" s="283">
        <v>13.0222</v>
      </c>
      <c r="I147" s="283">
        <v>10.885</v>
      </c>
      <c r="J147" s="283">
        <v>13.0398</v>
      </c>
      <c r="L147" s="283">
        <v>13.001200000000001</v>
      </c>
      <c r="M147" s="283">
        <v>13.295</v>
      </c>
      <c r="N147" s="283">
        <v>17.381499999999999</v>
      </c>
      <c r="O147" s="283">
        <v>1.3326</v>
      </c>
      <c r="P147" s="283">
        <v>1.5871999999999999</v>
      </c>
      <c r="R147" s="283">
        <v>1.2781</v>
      </c>
      <c r="S147" s="283">
        <v>1.6264000000000001</v>
      </c>
      <c r="T147" s="283">
        <v>2.1212</v>
      </c>
      <c r="U147" s="283">
        <v>0.23780000000000001</v>
      </c>
      <c r="V147" s="283">
        <v>0.25159999999999999</v>
      </c>
      <c r="W147" s="283">
        <v>0.122</v>
      </c>
      <c r="X147" s="283">
        <v>0.1784</v>
      </c>
      <c r="Y147" s="283">
        <v>0.1585</v>
      </c>
      <c r="Z147" s="283">
        <v>0.28820000000000001</v>
      </c>
      <c r="AA147" s="283">
        <v>0.2389</v>
      </c>
      <c r="AB147" s="283">
        <v>0.31509999999999999</v>
      </c>
      <c r="AD147" s="283">
        <v>0.18690000000000001</v>
      </c>
      <c r="AE147" s="283">
        <v>0.19370000000000001</v>
      </c>
      <c r="AF147" s="283">
        <v>11.193099999999999</v>
      </c>
      <c r="AG147" s="283">
        <v>1.8346</v>
      </c>
      <c r="AH147" s="283">
        <v>0.93059999999999998</v>
      </c>
      <c r="AJ147" s="283">
        <v>0.97809999999999997</v>
      </c>
      <c r="AK147" s="283">
        <v>1.2887999999999999</v>
      </c>
      <c r="AL147" s="283">
        <v>2.3492999999999999</v>
      </c>
      <c r="AM147" s="283">
        <v>0.37469999999999998</v>
      </c>
      <c r="AN147" s="283">
        <v>0.26090000000000002</v>
      </c>
      <c r="AO147" s="283">
        <v>0.2099</v>
      </c>
      <c r="AP147" s="283">
        <v>0.20430000000000001</v>
      </c>
      <c r="AQ147" s="283">
        <v>0.28039999999999998</v>
      </c>
      <c r="AR147" s="283">
        <v>0.36380000000000001</v>
      </c>
      <c r="AS147" s="283">
        <v>0.28050000000000003</v>
      </c>
      <c r="AT147" s="283">
        <v>0.42049999999999998</v>
      </c>
      <c r="AV147" s="283">
        <v>0.28670000000000001</v>
      </c>
      <c r="AW147" s="283">
        <v>0.32629999999999998</v>
      </c>
      <c r="AX147" s="283">
        <v>8.8995999999999995</v>
      </c>
      <c r="AY147" s="283">
        <v>1.9529000000000001</v>
      </c>
      <c r="AZ147" s="283">
        <v>1.0461</v>
      </c>
      <c r="BB147" s="283">
        <v>0.40649999999999997</v>
      </c>
      <c r="BC147" s="283">
        <v>1.4360999999999999</v>
      </c>
      <c r="BD147" s="283">
        <v>2.1339000000000001</v>
      </c>
      <c r="BE147" s="283">
        <v>0.62719999999999998</v>
      </c>
      <c r="BF147" s="283">
        <v>0.36780000000000002</v>
      </c>
      <c r="BG147" s="283">
        <v>0.23980000000000001</v>
      </c>
      <c r="BH147" s="283">
        <v>0.32119999999999999</v>
      </c>
      <c r="BI147" s="283">
        <v>0.35160000000000002</v>
      </c>
      <c r="BJ147" s="283">
        <v>0.13950000000000001</v>
      </c>
      <c r="BK147" s="283">
        <v>0.18720000000000001</v>
      </c>
      <c r="BL147" s="283">
        <v>0.40389999999999998</v>
      </c>
      <c r="BN147" s="283">
        <v>0.46060000000000001</v>
      </c>
      <c r="BO147" s="283">
        <v>0.28120000000000001</v>
      </c>
      <c r="BQ147" s="283">
        <v>2.7993000000000001</v>
      </c>
      <c r="BR147" s="283">
        <v>1.5431999999999999</v>
      </c>
      <c r="BS147" s="283">
        <v>1.2844</v>
      </c>
      <c r="BU147" s="283">
        <v>1.0666</v>
      </c>
      <c r="BV147" s="283">
        <v>1.3103</v>
      </c>
      <c r="BW147" s="283">
        <v>0.71919999999999995</v>
      </c>
      <c r="BX147" s="283">
        <v>0.51170000000000004</v>
      </c>
      <c r="BY147" s="283">
        <v>0.46089999999999998</v>
      </c>
      <c r="BZ147" s="283">
        <v>0.25690000000000002</v>
      </c>
      <c r="CA147" s="283">
        <v>0.33160000000000001</v>
      </c>
      <c r="CB147" s="283">
        <v>0.3589</v>
      </c>
      <c r="CC147" s="283">
        <v>0.41310000000000002</v>
      </c>
      <c r="CD147" s="283">
        <v>0.45829999999999999</v>
      </c>
      <c r="CE147" s="283">
        <v>0.59119999999999995</v>
      </c>
      <c r="CG147" s="283">
        <v>0.42970000000000003</v>
      </c>
      <c r="CH147" s="283">
        <v>0.45119999999999999</v>
      </c>
      <c r="CI147" s="283">
        <v>1.1365000000000001</v>
      </c>
      <c r="CJ147" s="283">
        <v>1.1134999999999999</v>
      </c>
      <c r="CK147" s="283">
        <v>1.0052000000000001</v>
      </c>
      <c r="CM147" s="283">
        <v>0.9466</v>
      </c>
      <c r="CN147" s="283">
        <v>1.0528999999999999</v>
      </c>
      <c r="CO147" s="283">
        <v>18.162099999999999</v>
      </c>
      <c r="CP147" s="283">
        <v>16.3508</v>
      </c>
      <c r="CQ147" s="283">
        <v>14.957599999999999</v>
      </c>
      <c r="CR147" s="283">
        <v>15.981</v>
      </c>
      <c r="CS147" s="283">
        <v>14.6839</v>
      </c>
      <c r="CT147" s="283">
        <v>14.8795</v>
      </c>
      <c r="CU147" s="283">
        <v>17.121200000000002</v>
      </c>
      <c r="CV147" s="283">
        <v>15.631500000000001</v>
      </c>
      <c r="CW147" s="283">
        <v>16.3508</v>
      </c>
      <c r="CY147" s="283">
        <v>16.512499999999999</v>
      </c>
      <c r="CZ147" s="283">
        <v>15.529299999999999</v>
      </c>
      <c r="DA147" s="283">
        <v>1.1148</v>
      </c>
      <c r="DB147" s="283">
        <v>1.0706</v>
      </c>
      <c r="DC147" s="283">
        <v>0.99380000000000002</v>
      </c>
      <c r="DE147" s="283">
        <v>0.95289999999999997</v>
      </c>
      <c r="DF147" s="283">
        <v>1.0209999999999999</v>
      </c>
      <c r="DG147" s="283">
        <v>17.531400000000001</v>
      </c>
      <c r="DH147" s="283">
        <v>15.6967</v>
      </c>
      <c r="DI147" s="283">
        <v>14.7698</v>
      </c>
      <c r="DJ147" s="283">
        <v>15.726000000000001</v>
      </c>
      <c r="DK147" s="283">
        <v>14.6616</v>
      </c>
      <c r="DL147" s="283">
        <v>14.8622</v>
      </c>
      <c r="DM147" s="283">
        <v>16.4773</v>
      </c>
      <c r="DN147" s="283">
        <v>15.1089</v>
      </c>
      <c r="DO147" s="283">
        <v>15.7387</v>
      </c>
      <c r="DQ147" s="283">
        <v>15.854900000000001</v>
      </c>
      <c r="DR147" s="283">
        <v>15.414199999999999</v>
      </c>
      <c r="DS147" s="283">
        <v>1.0879000000000001</v>
      </c>
      <c r="DT147" s="283">
        <v>1.0529999999999999</v>
      </c>
      <c r="DU147" s="283">
        <v>0.98950000000000005</v>
      </c>
      <c r="DW147" s="283">
        <v>0.96160000000000001</v>
      </c>
      <c r="DX147" s="283">
        <v>1.0139</v>
      </c>
      <c r="DY147" s="283">
        <v>16.5624</v>
      </c>
      <c r="DZ147" s="283">
        <v>15.2758</v>
      </c>
      <c r="EA147" s="283">
        <v>14.474500000000001</v>
      </c>
      <c r="EB147" s="283">
        <v>15.223800000000001</v>
      </c>
      <c r="EC147" s="283">
        <v>14.5068</v>
      </c>
      <c r="ED147" s="283">
        <v>14.628399999999999</v>
      </c>
      <c r="EE147" s="283">
        <v>15.699</v>
      </c>
      <c r="EF147" s="283">
        <v>14.757099999999999</v>
      </c>
      <c r="EG147" s="283">
        <v>15.194699999999999</v>
      </c>
      <c r="EI147" s="283">
        <v>15.3459</v>
      </c>
      <c r="EJ147" s="283">
        <v>14.986599999999999</v>
      </c>
      <c r="EL147" s="283">
        <v>3.6315</v>
      </c>
      <c r="EM147" s="283">
        <v>1.4084000000000001</v>
      </c>
      <c r="EN147" s="283">
        <v>1.5646</v>
      </c>
      <c r="EP147" s="283">
        <v>1.1886000000000001</v>
      </c>
      <c r="EQ147" s="283">
        <v>1.3419000000000001</v>
      </c>
      <c r="ER147" s="283">
        <v>0.3543</v>
      </c>
      <c r="ES147" s="283">
        <v>0.1847</v>
      </c>
      <c r="ET147" s="283">
        <v>0.19639999999999999</v>
      </c>
      <c r="EU147" s="283">
        <v>9.7600000000000006E-2</v>
      </c>
      <c r="EV147" s="283">
        <v>0.13120000000000001</v>
      </c>
      <c r="EW147" s="283">
        <v>0.1255</v>
      </c>
      <c r="EX147" s="283">
        <v>0.23469999999999999</v>
      </c>
      <c r="EY147" s="283">
        <v>0.2215</v>
      </c>
      <c r="EZ147" s="283">
        <v>0.2298</v>
      </c>
      <c r="FB147" s="283">
        <v>0.18640000000000001</v>
      </c>
      <c r="FC147" s="283">
        <v>0.17130000000000001</v>
      </c>
      <c r="FD147" s="283">
        <v>3.8521000000000001</v>
      </c>
      <c r="FE147" s="283">
        <v>1.716</v>
      </c>
      <c r="FF147" s="283">
        <v>1.1138999999999999</v>
      </c>
      <c r="FH147" s="283">
        <v>1.1752</v>
      </c>
      <c r="FI147" s="283">
        <v>1.3065</v>
      </c>
      <c r="FJ147" s="283">
        <v>0.36899999999999999</v>
      </c>
      <c r="FK147" s="283">
        <v>0.23019999999999999</v>
      </c>
      <c r="FL147" s="283">
        <v>0.19439999999999999</v>
      </c>
      <c r="FM147" s="283">
        <v>9.5799999999999996E-2</v>
      </c>
      <c r="FN147" s="283">
        <v>0.13420000000000001</v>
      </c>
      <c r="FO147" s="283">
        <v>0.17460000000000001</v>
      </c>
      <c r="FP147" s="283">
        <v>0.25430000000000003</v>
      </c>
      <c r="FQ147" s="283">
        <v>0.23630000000000001</v>
      </c>
      <c r="FR147" s="283">
        <v>0.29039999999999999</v>
      </c>
      <c r="FT147" s="283">
        <v>0.2011</v>
      </c>
      <c r="FU147" s="283">
        <v>0.22220000000000001</v>
      </c>
      <c r="FV147" s="283">
        <v>1.9801</v>
      </c>
      <c r="FW147" s="283">
        <v>1.5531999999999999</v>
      </c>
      <c r="FX147" s="283">
        <v>1.2196</v>
      </c>
      <c r="FZ147" s="283">
        <v>0.91900000000000004</v>
      </c>
      <c r="GA147" s="283">
        <v>1.2930999999999999</v>
      </c>
      <c r="GB147" s="283">
        <v>0.35870000000000002</v>
      </c>
      <c r="GC147" s="283">
        <v>0.34399999999999997</v>
      </c>
      <c r="GD147" s="283">
        <v>0.28860000000000002</v>
      </c>
      <c r="GE147" s="283">
        <v>0.1812</v>
      </c>
      <c r="GF147" s="283">
        <v>0.2215</v>
      </c>
      <c r="GG147" s="283">
        <v>0.2366</v>
      </c>
      <c r="GH147" s="283">
        <v>0.14660000000000001</v>
      </c>
      <c r="GI147" s="283">
        <v>0.23200000000000001</v>
      </c>
      <c r="GJ147" s="283">
        <v>0.3649</v>
      </c>
      <c r="GL147" s="283">
        <v>0.25240000000000001</v>
      </c>
      <c r="GM147" s="283">
        <v>0.28220000000000001</v>
      </c>
    </row>
    <row r="148" spans="1:195">
      <c r="A148" s="71">
        <v>45438</v>
      </c>
      <c r="B148" s="283">
        <v>13.1464</v>
      </c>
      <c r="C148" s="283">
        <v>12.9635</v>
      </c>
      <c r="D148" s="283">
        <v>13.1313</v>
      </c>
      <c r="E148" s="283">
        <v>12.875299999999999</v>
      </c>
      <c r="F148" s="283">
        <v>13.1557</v>
      </c>
      <c r="G148" s="283">
        <v>13.488099999999999</v>
      </c>
      <c r="H148" s="283">
        <v>13.0617</v>
      </c>
      <c r="I148" s="283">
        <v>12.132400000000001</v>
      </c>
      <c r="J148" s="283">
        <v>13.0692</v>
      </c>
      <c r="L148" s="283">
        <v>13.0063</v>
      </c>
      <c r="M148" s="283">
        <v>13.432700000000001</v>
      </c>
      <c r="N148" s="283">
        <v>17.138999999999999</v>
      </c>
      <c r="O148" s="283">
        <v>1.2151000000000001</v>
      </c>
      <c r="P148" s="283">
        <v>1.5330999999999999</v>
      </c>
      <c r="R148" s="283">
        <v>1.3069999999999999</v>
      </c>
      <c r="S148" s="283">
        <v>1.6207</v>
      </c>
      <c r="T148" s="283">
        <v>1.9933000000000001</v>
      </c>
      <c r="U148" s="283">
        <v>0.21229999999999999</v>
      </c>
      <c r="V148" s="283">
        <v>0.23280000000000001</v>
      </c>
      <c r="W148" s="283">
        <v>0.1163</v>
      </c>
      <c r="X148" s="283">
        <v>0.17469999999999999</v>
      </c>
      <c r="Y148" s="283">
        <v>0.15179999999999999</v>
      </c>
      <c r="Z148" s="283">
        <v>0.27679999999999999</v>
      </c>
      <c r="AA148" s="283">
        <v>0.2306</v>
      </c>
      <c r="AB148" s="283">
        <v>0.28470000000000001</v>
      </c>
      <c r="AD148" s="283">
        <v>0.1764</v>
      </c>
      <c r="AE148" s="283">
        <v>0.1757</v>
      </c>
      <c r="AF148" s="283">
        <v>11.554</v>
      </c>
      <c r="AG148" s="283">
        <v>1.7919</v>
      </c>
      <c r="AH148" s="283">
        <v>0.87839999999999996</v>
      </c>
      <c r="AJ148" s="283">
        <v>0.98129999999999995</v>
      </c>
      <c r="AK148" s="283">
        <v>1.3261000000000001</v>
      </c>
      <c r="AL148" s="283">
        <v>2.2856000000000001</v>
      </c>
      <c r="AM148" s="283">
        <v>0.36249999999999999</v>
      </c>
      <c r="AN148" s="283">
        <v>0.24299999999999999</v>
      </c>
      <c r="AO148" s="283">
        <v>0.1978</v>
      </c>
      <c r="AP148" s="283">
        <v>0.20230000000000001</v>
      </c>
      <c r="AQ148" s="283">
        <v>0.27660000000000001</v>
      </c>
      <c r="AR148" s="283">
        <v>0.36080000000000001</v>
      </c>
      <c r="AS148" s="283">
        <v>0.27739999999999998</v>
      </c>
      <c r="AT148" s="283">
        <v>0.4168</v>
      </c>
      <c r="AV148" s="283">
        <v>0.28270000000000001</v>
      </c>
      <c r="AW148" s="283">
        <v>0.31430000000000002</v>
      </c>
      <c r="AX148" s="283">
        <v>9.1148000000000007</v>
      </c>
      <c r="AY148" s="283">
        <v>2.0068000000000001</v>
      </c>
      <c r="AZ148" s="283">
        <v>0.99729999999999996</v>
      </c>
      <c r="BB148" s="283">
        <v>0.40849999999999997</v>
      </c>
      <c r="BC148" s="283">
        <v>1.4431</v>
      </c>
      <c r="BD148" s="283">
        <v>2.1133999999999999</v>
      </c>
      <c r="BE148" s="283">
        <v>0.62670000000000003</v>
      </c>
      <c r="BF148" s="283">
        <v>0.34860000000000002</v>
      </c>
      <c r="BG148" s="283">
        <v>0.2319</v>
      </c>
      <c r="BH148" s="283">
        <v>0.31230000000000002</v>
      </c>
      <c r="BI148" s="283">
        <v>0.34949999999999998</v>
      </c>
      <c r="BJ148" s="283">
        <v>0.13750000000000001</v>
      </c>
      <c r="BK148" s="283">
        <v>0.18679999999999999</v>
      </c>
      <c r="BL148" s="283">
        <v>0.40389999999999998</v>
      </c>
      <c r="BN148" s="283">
        <v>0.4572</v>
      </c>
      <c r="BO148" s="283">
        <v>0.27989999999999998</v>
      </c>
      <c r="BQ148" s="283">
        <v>2.8559999999999999</v>
      </c>
      <c r="BR148" s="283">
        <v>1.54</v>
      </c>
      <c r="BS148" s="283">
        <v>1.2568999999999999</v>
      </c>
      <c r="BU148" s="283">
        <v>1.0719000000000001</v>
      </c>
      <c r="BV148" s="283">
        <v>1.3226</v>
      </c>
      <c r="BW148" s="283">
        <v>0.69969999999999999</v>
      </c>
      <c r="BX148" s="283">
        <v>0.49959999999999999</v>
      </c>
      <c r="BY148" s="283">
        <v>0.44140000000000001</v>
      </c>
      <c r="BZ148" s="283">
        <v>0.245</v>
      </c>
      <c r="CA148" s="283">
        <v>0.32440000000000002</v>
      </c>
      <c r="CB148" s="283">
        <v>0.35120000000000001</v>
      </c>
      <c r="CC148" s="283">
        <v>0.40450000000000003</v>
      </c>
      <c r="CD148" s="283">
        <v>0.45</v>
      </c>
      <c r="CE148" s="283">
        <v>0.57550000000000001</v>
      </c>
      <c r="CG148" s="283">
        <v>0.41980000000000001</v>
      </c>
      <c r="CH148" s="283">
        <v>0.43509999999999999</v>
      </c>
      <c r="CI148" s="283">
        <v>1.0758000000000001</v>
      </c>
      <c r="CJ148" s="283">
        <v>1.1093999999999999</v>
      </c>
      <c r="CK148" s="283">
        <v>1.0221</v>
      </c>
      <c r="CM148" s="283">
        <v>0.97929999999999995</v>
      </c>
      <c r="CN148" s="283">
        <v>1.0173000000000001</v>
      </c>
      <c r="CO148" s="283">
        <v>16.759699999999999</v>
      </c>
      <c r="CP148" s="283">
        <v>16.065100000000001</v>
      </c>
      <c r="CQ148" s="283">
        <v>14.902699999999999</v>
      </c>
      <c r="CR148" s="283">
        <v>15.5792</v>
      </c>
      <c r="CS148" s="283">
        <v>14.480399999999999</v>
      </c>
      <c r="CT148" s="283">
        <v>14.5799</v>
      </c>
      <c r="CU148" s="283">
        <v>16.730699999999999</v>
      </c>
      <c r="CV148" s="283">
        <v>15.6226</v>
      </c>
      <c r="CW148" s="283">
        <v>15.6092</v>
      </c>
      <c r="CY148" s="283">
        <v>15.952</v>
      </c>
      <c r="CZ148" s="283">
        <v>15.3436</v>
      </c>
      <c r="DA148" s="283">
        <v>1.0882000000000001</v>
      </c>
      <c r="DB148" s="283">
        <v>1.0667</v>
      </c>
      <c r="DC148" s="283">
        <v>0.99380000000000002</v>
      </c>
      <c r="DE148" s="283">
        <v>0.95599999999999996</v>
      </c>
      <c r="DF148" s="283">
        <v>1.0281</v>
      </c>
      <c r="DG148" s="283">
        <v>17.280899999999999</v>
      </c>
      <c r="DH148" s="283">
        <v>15.787599999999999</v>
      </c>
      <c r="DI148" s="283">
        <v>14.935700000000001</v>
      </c>
      <c r="DJ148" s="283">
        <v>15.879799999999999</v>
      </c>
      <c r="DK148" s="283">
        <v>14.8011</v>
      </c>
      <c r="DL148" s="283">
        <v>15.0289</v>
      </c>
      <c r="DM148" s="283">
        <v>16.596599999999999</v>
      </c>
      <c r="DN148" s="283">
        <v>15.2638</v>
      </c>
      <c r="DO148" s="283">
        <v>15.9513</v>
      </c>
      <c r="DQ148" s="283">
        <v>15.9656</v>
      </c>
      <c r="DR148" s="283">
        <v>15.5146</v>
      </c>
      <c r="DS148" s="283">
        <v>1.0832999999999999</v>
      </c>
      <c r="DT148" s="283">
        <v>1.0529999999999999</v>
      </c>
      <c r="DU148" s="283">
        <v>0.98699999999999999</v>
      </c>
      <c r="DW148" s="283">
        <v>0.96030000000000004</v>
      </c>
      <c r="DX148" s="283">
        <v>1.0178</v>
      </c>
      <c r="DY148" s="283">
        <v>16.6751</v>
      </c>
      <c r="DZ148" s="283">
        <v>15.3287</v>
      </c>
      <c r="EA148" s="283">
        <v>14.542</v>
      </c>
      <c r="EB148" s="283">
        <v>15.3933</v>
      </c>
      <c r="EC148" s="283">
        <v>14.5573</v>
      </c>
      <c r="ED148" s="283">
        <v>14.7334</v>
      </c>
      <c r="EE148" s="283">
        <v>15.8749</v>
      </c>
      <c r="EF148" s="283">
        <v>14.8628</v>
      </c>
      <c r="EG148" s="283">
        <v>15.391299999999999</v>
      </c>
      <c r="EI148" s="283">
        <v>15.477600000000001</v>
      </c>
      <c r="EJ148" s="283">
        <v>15.1221</v>
      </c>
      <c r="EL148" s="283">
        <v>3.5543999999999998</v>
      </c>
      <c r="EM148" s="283">
        <v>1.3292999999999999</v>
      </c>
      <c r="EN148" s="283">
        <v>1.5427999999999999</v>
      </c>
      <c r="EP148" s="283">
        <v>1.2056</v>
      </c>
      <c r="EQ148" s="283">
        <v>1.3388</v>
      </c>
      <c r="ER148" s="283">
        <v>0.33950000000000002</v>
      </c>
      <c r="ES148" s="283">
        <v>0.1719</v>
      </c>
      <c r="ET148" s="283">
        <v>0.18790000000000001</v>
      </c>
      <c r="EU148" s="283">
        <v>9.5500000000000002E-2</v>
      </c>
      <c r="EV148" s="283">
        <v>0.1293</v>
      </c>
      <c r="EW148" s="283">
        <v>0.12180000000000001</v>
      </c>
      <c r="EX148" s="283">
        <v>0.2286</v>
      </c>
      <c r="EY148" s="283">
        <v>0.21460000000000001</v>
      </c>
      <c r="EZ148" s="283">
        <v>0.21149999999999999</v>
      </c>
      <c r="FB148" s="283">
        <v>0.17799999999999999</v>
      </c>
      <c r="FC148" s="283">
        <v>0.158</v>
      </c>
      <c r="FD148" s="283">
        <v>4</v>
      </c>
      <c r="FE148" s="283">
        <v>1.7215</v>
      </c>
      <c r="FF148" s="283">
        <v>1.0704</v>
      </c>
      <c r="FH148" s="283">
        <v>1.177</v>
      </c>
      <c r="FI148" s="283">
        <v>1.3524</v>
      </c>
      <c r="FJ148" s="283">
        <v>0.36270000000000002</v>
      </c>
      <c r="FK148" s="283">
        <v>0.22739999999999999</v>
      </c>
      <c r="FL148" s="283">
        <v>0.18379999999999999</v>
      </c>
      <c r="FM148" s="283">
        <v>9.0700000000000003E-2</v>
      </c>
      <c r="FN148" s="283">
        <v>0.1321</v>
      </c>
      <c r="FO148" s="283">
        <v>0.17169999999999999</v>
      </c>
      <c r="FP148" s="283">
        <v>0.25140000000000001</v>
      </c>
      <c r="FQ148" s="283">
        <v>0.2334</v>
      </c>
      <c r="FR148" s="283">
        <v>0.28839999999999999</v>
      </c>
      <c r="FT148" s="283">
        <v>0.1983</v>
      </c>
      <c r="FU148" s="283">
        <v>0.21329999999999999</v>
      </c>
      <c r="FV148" s="283">
        <v>2.06</v>
      </c>
      <c r="FW148" s="283">
        <v>1.5924</v>
      </c>
      <c r="FX148" s="283">
        <v>1.1989000000000001</v>
      </c>
      <c r="FZ148" s="283">
        <v>0.92079999999999995</v>
      </c>
      <c r="GA148" s="283">
        <v>1.2983</v>
      </c>
      <c r="GB148" s="283">
        <v>0.35170000000000001</v>
      </c>
      <c r="GC148" s="283">
        <v>0.34260000000000002</v>
      </c>
      <c r="GD148" s="283">
        <v>0.27810000000000001</v>
      </c>
      <c r="GE148" s="283">
        <v>0.17069999999999999</v>
      </c>
      <c r="GF148" s="283">
        <v>0.21510000000000001</v>
      </c>
      <c r="GG148" s="283">
        <v>0.23200000000000001</v>
      </c>
      <c r="GH148" s="283">
        <v>0.14319999999999999</v>
      </c>
      <c r="GI148" s="283">
        <v>0.2298</v>
      </c>
      <c r="GJ148" s="283">
        <v>0.36359999999999998</v>
      </c>
      <c r="GL148" s="283">
        <v>0.24959999999999999</v>
      </c>
      <c r="GM148" s="283">
        <v>0.28000000000000003</v>
      </c>
    </row>
    <row r="149" spans="1:195">
      <c r="A149" s="71">
        <v>45439</v>
      </c>
      <c r="B149" s="283">
        <v>13.128</v>
      </c>
      <c r="C149" s="283">
        <v>12.918100000000001</v>
      </c>
      <c r="D149" s="283">
        <v>13.089399999999999</v>
      </c>
      <c r="E149" s="283">
        <v>12.874499999999999</v>
      </c>
      <c r="F149" s="283">
        <v>13.1355</v>
      </c>
      <c r="G149" s="283">
        <v>13.273199999999999</v>
      </c>
      <c r="H149" s="283">
        <v>13.0029</v>
      </c>
      <c r="I149" s="283">
        <v>10.9245</v>
      </c>
      <c r="J149" s="283">
        <v>13.0457</v>
      </c>
      <c r="L149" s="283">
        <v>12.9954</v>
      </c>
      <c r="M149" s="283">
        <v>13.273199999999999</v>
      </c>
      <c r="N149" s="283">
        <v>17.515999999999998</v>
      </c>
      <c r="O149" s="283">
        <v>1.1042000000000001</v>
      </c>
      <c r="P149" s="283">
        <v>1.4761</v>
      </c>
      <c r="R149" s="283">
        <v>1.3050999999999999</v>
      </c>
      <c r="S149" s="283">
        <v>1.6366000000000001</v>
      </c>
      <c r="T149" s="283">
        <v>2.0293000000000001</v>
      </c>
      <c r="U149" s="283">
        <v>0.19550000000000001</v>
      </c>
      <c r="V149" s="283">
        <v>0.22439999999999999</v>
      </c>
      <c r="W149" s="283">
        <v>0.1159</v>
      </c>
      <c r="X149" s="283">
        <v>0.17710000000000001</v>
      </c>
      <c r="Y149" s="283">
        <v>0.152</v>
      </c>
      <c r="Z149" s="283">
        <v>0.28510000000000002</v>
      </c>
      <c r="AA149" s="283">
        <v>0.23219999999999999</v>
      </c>
      <c r="AB149" s="283">
        <v>0.27279999999999999</v>
      </c>
      <c r="AD149" s="283">
        <v>0.1779</v>
      </c>
      <c r="AE149" s="283">
        <v>0.16669999999999999</v>
      </c>
      <c r="AF149" s="283">
        <v>11.9733</v>
      </c>
      <c r="AG149" s="283">
        <v>1.7262</v>
      </c>
      <c r="AH149" s="283">
        <v>0.83640000000000003</v>
      </c>
      <c r="AJ149" s="283">
        <v>0.97829999999999995</v>
      </c>
      <c r="AK149" s="283">
        <v>1.3834</v>
      </c>
      <c r="AL149" s="283">
        <v>2.2887</v>
      </c>
      <c r="AM149" s="283">
        <v>0.34520000000000001</v>
      </c>
      <c r="AN149" s="283">
        <v>0.22969999999999999</v>
      </c>
      <c r="AO149" s="283">
        <v>0.19120000000000001</v>
      </c>
      <c r="AP149" s="283">
        <v>0.2</v>
      </c>
      <c r="AQ149" s="283">
        <v>0.27460000000000001</v>
      </c>
      <c r="AR149" s="283">
        <v>0.36409999999999998</v>
      </c>
      <c r="AS149" s="283">
        <v>0.27739999999999998</v>
      </c>
      <c r="AT149" s="283">
        <v>0.42049999999999998</v>
      </c>
      <c r="AV149" s="283">
        <v>0.28349999999999997</v>
      </c>
      <c r="AW149" s="283">
        <v>0.30399999999999999</v>
      </c>
      <c r="AX149" s="283">
        <v>9.3970000000000002</v>
      </c>
      <c r="AY149" s="283">
        <v>2.0516999999999999</v>
      </c>
      <c r="AZ149" s="283">
        <v>0.95830000000000004</v>
      </c>
      <c r="BB149" s="283">
        <v>0.4123</v>
      </c>
      <c r="BC149" s="283">
        <v>1.4435</v>
      </c>
      <c r="BD149" s="283">
        <v>2.0911</v>
      </c>
      <c r="BE149" s="283">
        <v>0.623</v>
      </c>
      <c r="BF149" s="283">
        <v>0.32950000000000002</v>
      </c>
      <c r="BG149" s="283">
        <v>0.2225</v>
      </c>
      <c r="BH149" s="283">
        <v>0.30359999999999998</v>
      </c>
      <c r="BI149" s="283">
        <v>0.34379999999999999</v>
      </c>
      <c r="BJ149" s="283">
        <v>0.1353</v>
      </c>
      <c r="BK149" s="283">
        <v>0.18640000000000001</v>
      </c>
      <c r="BL149" s="283">
        <v>0.40160000000000001</v>
      </c>
      <c r="BN149" s="283">
        <v>0.45200000000000001</v>
      </c>
      <c r="BO149" s="283">
        <v>0.2782</v>
      </c>
      <c r="BQ149" s="283">
        <v>2.9918999999999998</v>
      </c>
      <c r="BR149" s="283">
        <v>1.5599000000000001</v>
      </c>
      <c r="BS149" s="283">
        <v>1.2286999999999999</v>
      </c>
      <c r="BU149" s="283">
        <v>1.0751999999999999</v>
      </c>
      <c r="BV149" s="283">
        <v>1.3384</v>
      </c>
      <c r="BW149" s="283">
        <v>0.6996</v>
      </c>
      <c r="BX149" s="283">
        <v>0.48720000000000002</v>
      </c>
      <c r="BY149" s="283">
        <v>0.42259999999999998</v>
      </c>
      <c r="BZ149" s="283">
        <v>0.23380000000000001</v>
      </c>
      <c r="CA149" s="283">
        <v>0.31230000000000002</v>
      </c>
      <c r="CB149" s="283">
        <v>0.34399999999999997</v>
      </c>
      <c r="CC149" s="283">
        <v>0.3972</v>
      </c>
      <c r="CD149" s="283">
        <v>0.44109999999999999</v>
      </c>
      <c r="CE149" s="283">
        <v>0.55969999999999998</v>
      </c>
      <c r="CG149" s="283">
        <v>0.4103</v>
      </c>
      <c r="CH149" s="283">
        <v>0.41820000000000002</v>
      </c>
      <c r="CI149" s="283">
        <v>1.1342000000000001</v>
      </c>
      <c r="CJ149" s="283">
        <v>1.1222000000000001</v>
      </c>
      <c r="CK149" s="283">
        <v>1.006</v>
      </c>
      <c r="CM149" s="283">
        <v>0.93640000000000001</v>
      </c>
      <c r="CN149" s="283">
        <v>1.0634999999999999</v>
      </c>
      <c r="CO149" s="283">
        <v>19.091699999999999</v>
      </c>
      <c r="CP149" s="283">
        <v>17.088699999999999</v>
      </c>
      <c r="CQ149" s="283">
        <v>15.448600000000001</v>
      </c>
      <c r="CR149" s="283">
        <v>16.8323</v>
      </c>
      <c r="CS149" s="283">
        <v>15.228</v>
      </c>
      <c r="CT149" s="283">
        <v>15.356999999999999</v>
      </c>
      <c r="CU149" s="283">
        <v>18.302600000000002</v>
      </c>
      <c r="CV149" s="283">
        <v>16.495100000000001</v>
      </c>
      <c r="CW149" s="283">
        <v>17.399000000000001</v>
      </c>
      <c r="CY149" s="283">
        <v>17.615200000000002</v>
      </c>
      <c r="CZ149" s="283">
        <v>16.359500000000001</v>
      </c>
      <c r="DA149" s="283">
        <v>1.1116999999999999</v>
      </c>
      <c r="DB149" s="283">
        <v>1.0738000000000001</v>
      </c>
      <c r="DC149" s="283">
        <v>0.9849</v>
      </c>
      <c r="DE149" s="283">
        <v>0.94389999999999996</v>
      </c>
      <c r="DF149" s="283">
        <v>1.0238</v>
      </c>
      <c r="DG149" s="283">
        <v>18.156500000000001</v>
      </c>
      <c r="DH149" s="283">
        <v>16.000599999999999</v>
      </c>
      <c r="DI149" s="283">
        <v>15.0015</v>
      </c>
      <c r="DJ149" s="283">
        <v>16.3324</v>
      </c>
      <c r="DK149" s="283">
        <v>14.900700000000001</v>
      </c>
      <c r="DL149" s="283">
        <v>15.2308</v>
      </c>
      <c r="DM149" s="283">
        <v>17.1936</v>
      </c>
      <c r="DN149" s="283">
        <v>15.5122</v>
      </c>
      <c r="DO149" s="283">
        <v>16.3705</v>
      </c>
      <c r="DQ149" s="283">
        <v>16.433399999999999</v>
      </c>
      <c r="DR149" s="283">
        <v>15.989800000000001</v>
      </c>
      <c r="DS149" s="283">
        <v>1.0810999999999999</v>
      </c>
      <c r="DT149" s="283">
        <v>1.0544</v>
      </c>
      <c r="DU149" s="283">
        <v>0.98499999999999999</v>
      </c>
      <c r="DW149" s="283">
        <v>0.96140000000000003</v>
      </c>
      <c r="DX149" s="283">
        <v>1.0138</v>
      </c>
      <c r="DY149" s="283">
        <v>16.645800000000001</v>
      </c>
      <c r="DZ149" s="283">
        <v>15.2438</v>
      </c>
      <c r="EA149" s="283">
        <v>14.4397</v>
      </c>
      <c r="EB149" s="283">
        <v>15.3972</v>
      </c>
      <c r="EC149" s="283">
        <v>14.457800000000001</v>
      </c>
      <c r="ED149" s="283">
        <v>14.6599</v>
      </c>
      <c r="EE149" s="283">
        <v>15.897399999999999</v>
      </c>
      <c r="EF149" s="283">
        <v>14.8637</v>
      </c>
      <c r="EG149" s="283">
        <v>15.3538</v>
      </c>
      <c r="EI149" s="283">
        <v>15.4598</v>
      </c>
      <c r="EJ149" s="283">
        <v>15.1447</v>
      </c>
      <c r="EL149" s="283">
        <v>3.6646999999999998</v>
      </c>
      <c r="EM149" s="283">
        <v>1.2635000000000001</v>
      </c>
      <c r="EN149" s="283">
        <v>1.4987999999999999</v>
      </c>
      <c r="EP149" s="283">
        <v>1.2201</v>
      </c>
      <c r="EQ149" s="283">
        <v>1.3469</v>
      </c>
      <c r="ER149" s="283">
        <v>0.34760000000000002</v>
      </c>
      <c r="ES149" s="283">
        <v>0.16300000000000001</v>
      </c>
      <c r="ET149" s="283">
        <v>0.18149999999999999</v>
      </c>
      <c r="EU149" s="283">
        <v>9.4799999999999995E-2</v>
      </c>
      <c r="EV149" s="283">
        <v>0.129</v>
      </c>
      <c r="EW149" s="283">
        <v>0.1211</v>
      </c>
      <c r="EX149" s="283">
        <v>0.22339999999999999</v>
      </c>
      <c r="EY149" s="283">
        <v>0.2082</v>
      </c>
      <c r="EZ149" s="283">
        <v>0.1946</v>
      </c>
      <c r="FB149" s="283">
        <v>0.1706</v>
      </c>
      <c r="FC149" s="283">
        <v>0.14449999999999999</v>
      </c>
      <c r="FD149" s="283">
        <v>4.1614000000000004</v>
      </c>
      <c r="FE149" s="283">
        <v>1.6926000000000001</v>
      </c>
      <c r="FF149" s="283">
        <v>1.0285</v>
      </c>
      <c r="FH149" s="283">
        <v>1.1816</v>
      </c>
      <c r="FI149" s="283">
        <v>1.3948</v>
      </c>
      <c r="FJ149" s="283">
        <v>0.3624</v>
      </c>
      <c r="FK149" s="283">
        <v>0.21879999999999999</v>
      </c>
      <c r="FL149" s="283">
        <v>0.1744</v>
      </c>
      <c r="FM149" s="283">
        <v>8.7099999999999997E-2</v>
      </c>
      <c r="FN149" s="283">
        <v>0.1293</v>
      </c>
      <c r="FO149" s="283">
        <v>0.16950000000000001</v>
      </c>
      <c r="FP149" s="283">
        <v>0.24879999999999999</v>
      </c>
      <c r="FQ149" s="283">
        <v>0.2296</v>
      </c>
      <c r="FR149" s="283">
        <v>0.2858</v>
      </c>
      <c r="FT149" s="283">
        <v>0.1943</v>
      </c>
      <c r="FU149" s="283">
        <v>0.2049</v>
      </c>
      <c r="FV149" s="283">
        <v>2.1629999999999998</v>
      </c>
      <c r="FW149" s="283">
        <v>1.6930000000000001</v>
      </c>
      <c r="FX149" s="283">
        <v>1.1839</v>
      </c>
      <c r="FZ149" s="283">
        <v>0.91910000000000003</v>
      </c>
      <c r="GA149" s="283">
        <v>1.3061</v>
      </c>
      <c r="GB149" s="283">
        <v>0.34370000000000001</v>
      </c>
      <c r="GC149" s="283">
        <v>0.3407</v>
      </c>
      <c r="GD149" s="283">
        <v>0.26569999999999999</v>
      </c>
      <c r="GE149" s="283">
        <v>0.15890000000000001</v>
      </c>
      <c r="GF149" s="283">
        <v>0.20119999999999999</v>
      </c>
      <c r="GG149" s="283">
        <v>0.22450000000000001</v>
      </c>
      <c r="GH149" s="283">
        <v>0.1404</v>
      </c>
      <c r="GI149" s="283">
        <v>0.22689999999999999</v>
      </c>
      <c r="GJ149" s="283">
        <v>0.36109999999999998</v>
      </c>
      <c r="GL149" s="283">
        <v>0.24690000000000001</v>
      </c>
      <c r="GM149" s="283">
        <v>0.27650000000000002</v>
      </c>
    </row>
    <row r="150" spans="1:195">
      <c r="A150" s="71">
        <v>45440</v>
      </c>
      <c r="B150" s="283">
        <v>13.1129</v>
      </c>
      <c r="C150" s="283">
        <v>12.909700000000001</v>
      </c>
      <c r="D150" s="283">
        <v>13.049099999999999</v>
      </c>
      <c r="E150" s="283">
        <v>12.866899999999999</v>
      </c>
      <c r="F150" s="283">
        <v>13.1053</v>
      </c>
      <c r="G150" s="283">
        <v>13.164899999999999</v>
      </c>
      <c r="H150" s="283">
        <v>12.968500000000001</v>
      </c>
      <c r="I150" s="283">
        <v>10.712899999999999</v>
      </c>
      <c r="J150" s="283">
        <v>13.033099999999999</v>
      </c>
      <c r="L150" s="283">
        <v>12.9945</v>
      </c>
      <c r="M150" s="283">
        <v>13.227</v>
      </c>
      <c r="N150" s="283">
        <v>17.346699999999998</v>
      </c>
      <c r="O150" s="283">
        <v>0.95050000000000001</v>
      </c>
      <c r="P150" s="283">
        <v>1.4056999999999999</v>
      </c>
      <c r="R150" s="283">
        <v>1.3132999999999999</v>
      </c>
      <c r="S150" s="283">
        <v>1.6647000000000001</v>
      </c>
      <c r="T150" s="283">
        <v>1.9974000000000001</v>
      </c>
      <c r="U150" s="283">
        <v>0.17150000000000001</v>
      </c>
      <c r="V150" s="283">
        <v>0.21579999999999999</v>
      </c>
      <c r="W150" s="283">
        <v>0.11509999999999999</v>
      </c>
      <c r="X150" s="283">
        <v>0.1804</v>
      </c>
      <c r="Y150" s="283">
        <v>0.1535</v>
      </c>
      <c r="Z150" s="283">
        <v>0.29120000000000001</v>
      </c>
      <c r="AA150" s="283">
        <v>0.2288</v>
      </c>
      <c r="AB150" s="283">
        <v>0.24859999999999999</v>
      </c>
      <c r="AD150" s="283">
        <v>0.17419999999999999</v>
      </c>
      <c r="AE150" s="283">
        <v>0.14940000000000001</v>
      </c>
      <c r="AF150" s="283">
        <v>12.475199999999999</v>
      </c>
      <c r="AG150" s="283">
        <v>1.5802</v>
      </c>
      <c r="AH150" s="283">
        <v>0.77990000000000004</v>
      </c>
      <c r="AJ150" s="283">
        <v>0.96779999999999999</v>
      </c>
      <c r="AK150" s="283">
        <v>1.4857</v>
      </c>
      <c r="AL150" s="283">
        <v>2.3067000000000002</v>
      </c>
      <c r="AM150" s="283">
        <v>0.31409999999999999</v>
      </c>
      <c r="AN150" s="283">
        <v>0.21390000000000001</v>
      </c>
      <c r="AO150" s="283">
        <v>0.18490000000000001</v>
      </c>
      <c r="AP150" s="283">
        <v>0.1988</v>
      </c>
      <c r="AQ150" s="283">
        <v>0.27429999999999999</v>
      </c>
      <c r="AR150" s="283">
        <v>0.37159999999999999</v>
      </c>
      <c r="AS150" s="283">
        <v>0.27589999999999998</v>
      </c>
      <c r="AT150" s="283">
        <v>0.42349999999999999</v>
      </c>
      <c r="AV150" s="283">
        <v>0.28510000000000002</v>
      </c>
      <c r="AW150" s="283">
        <v>0.28510000000000002</v>
      </c>
      <c r="AX150" s="283">
        <v>9.8283000000000005</v>
      </c>
      <c r="AY150" s="283">
        <v>2.4045000000000001</v>
      </c>
      <c r="AZ150" s="283">
        <v>0.88460000000000005</v>
      </c>
      <c r="BB150" s="283">
        <v>0.41339999999999999</v>
      </c>
      <c r="BC150" s="283">
        <v>1.4579</v>
      </c>
      <c r="BD150" s="283">
        <v>2.0674000000000001</v>
      </c>
      <c r="BE150" s="283">
        <v>0.62339999999999995</v>
      </c>
      <c r="BF150" s="283">
        <v>0.30070000000000002</v>
      </c>
      <c r="BG150" s="283">
        <v>0.2104</v>
      </c>
      <c r="BH150" s="283">
        <v>0.25919999999999999</v>
      </c>
      <c r="BI150" s="283">
        <v>0.33989999999999998</v>
      </c>
      <c r="BJ150" s="283">
        <v>0.1358</v>
      </c>
      <c r="BK150" s="283">
        <v>0.18759999999999999</v>
      </c>
      <c r="BL150" s="283">
        <v>0.40439999999999998</v>
      </c>
      <c r="BN150" s="283">
        <v>0.45369999999999999</v>
      </c>
      <c r="BO150" s="283">
        <v>0.27739999999999998</v>
      </c>
      <c r="BQ150" s="283">
        <v>3.2564000000000002</v>
      </c>
      <c r="BR150" s="283">
        <v>1.6446000000000001</v>
      </c>
      <c r="BS150" s="283">
        <v>1.1886000000000001</v>
      </c>
      <c r="BU150" s="283">
        <v>1.0779000000000001</v>
      </c>
      <c r="BV150" s="283">
        <v>1.375</v>
      </c>
      <c r="BW150" s="283">
        <v>0.70720000000000005</v>
      </c>
      <c r="BX150" s="283">
        <v>0.46939999999999998</v>
      </c>
      <c r="BY150" s="283">
        <v>0.39679999999999999</v>
      </c>
      <c r="BZ150" s="283">
        <v>0.2172</v>
      </c>
      <c r="CA150" s="283">
        <v>0.28549999999999998</v>
      </c>
      <c r="CB150" s="283">
        <v>0.33379999999999999</v>
      </c>
      <c r="CC150" s="283">
        <v>0.3881</v>
      </c>
      <c r="CD150" s="283">
        <v>0.42670000000000002</v>
      </c>
      <c r="CE150" s="283">
        <v>0.54059999999999997</v>
      </c>
      <c r="CG150" s="283">
        <v>0.39589999999999997</v>
      </c>
      <c r="CH150" s="283">
        <v>0.3931</v>
      </c>
      <c r="CI150" s="283">
        <v>1.1507000000000001</v>
      </c>
      <c r="CJ150" s="283">
        <v>1.1233</v>
      </c>
      <c r="CK150" s="283">
        <v>0.98719999999999997</v>
      </c>
      <c r="CM150" s="283">
        <v>0.91700000000000004</v>
      </c>
      <c r="CN150" s="283">
        <v>1.0815999999999999</v>
      </c>
      <c r="CO150" s="283">
        <v>21.194099999999999</v>
      </c>
      <c r="CP150" s="283">
        <v>18.508800000000001</v>
      </c>
      <c r="CQ150" s="283">
        <v>16.6281</v>
      </c>
      <c r="CR150" s="283">
        <v>18.4191</v>
      </c>
      <c r="CS150" s="283">
        <v>16.476600000000001</v>
      </c>
      <c r="CT150" s="283">
        <v>16.843299999999999</v>
      </c>
      <c r="CU150" s="283">
        <v>20.0428</v>
      </c>
      <c r="CV150" s="283">
        <v>17.609300000000001</v>
      </c>
      <c r="CW150" s="283">
        <v>19.105799999999999</v>
      </c>
      <c r="CY150" s="283">
        <v>19.203299999999999</v>
      </c>
      <c r="CZ150" s="283">
        <v>17.6648</v>
      </c>
      <c r="DA150" s="283">
        <v>1.1267</v>
      </c>
      <c r="DB150" s="283">
        <v>1.0759000000000001</v>
      </c>
      <c r="DC150" s="283">
        <v>0.97699999999999998</v>
      </c>
      <c r="DE150" s="283">
        <v>0.93479999999999996</v>
      </c>
      <c r="DF150" s="283">
        <v>1.0233000000000001</v>
      </c>
      <c r="DG150" s="283">
        <v>19.535499999999999</v>
      </c>
      <c r="DH150" s="283">
        <v>16.7683</v>
      </c>
      <c r="DI150" s="283">
        <v>15.678100000000001</v>
      </c>
      <c r="DJ150" s="283">
        <v>17.338699999999999</v>
      </c>
      <c r="DK150" s="283">
        <v>15.5855</v>
      </c>
      <c r="DL150" s="283">
        <v>16.046800000000001</v>
      </c>
      <c r="DM150" s="283">
        <v>18.428100000000001</v>
      </c>
      <c r="DN150" s="283">
        <v>16.275700000000001</v>
      </c>
      <c r="DO150" s="283">
        <v>17.350999999999999</v>
      </c>
      <c r="DQ150" s="283">
        <v>17.410299999999999</v>
      </c>
      <c r="DR150" s="283">
        <v>16.955500000000001</v>
      </c>
      <c r="DS150" s="283">
        <v>1.0883</v>
      </c>
      <c r="DT150" s="283">
        <v>1.0577000000000001</v>
      </c>
      <c r="DU150" s="283">
        <v>0.98019999999999996</v>
      </c>
      <c r="DW150" s="283">
        <v>0.95820000000000005</v>
      </c>
      <c r="DX150" s="283">
        <v>1.0126999999999999</v>
      </c>
      <c r="DY150" s="283">
        <v>17.3749</v>
      </c>
      <c r="DZ150" s="283">
        <v>15.6541</v>
      </c>
      <c r="EA150" s="283">
        <v>14.7433</v>
      </c>
      <c r="EB150" s="283">
        <v>15.9649</v>
      </c>
      <c r="EC150" s="283">
        <v>14.7995</v>
      </c>
      <c r="ED150" s="283">
        <v>15.040699999999999</v>
      </c>
      <c r="EE150" s="283">
        <v>16.651299999999999</v>
      </c>
      <c r="EF150" s="283">
        <v>15.3841</v>
      </c>
      <c r="EG150" s="283">
        <v>15.904199999999999</v>
      </c>
      <c r="EI150" s="283">
        <v>16.054600000000001</v>
      </c>
      <c r="EJ150" s="283">
        <v>15.704000000000001</v>
      </c>
      <c r="EL150" s="283">
        <v>3.7324000000000002</v>
      </c>
      <c r="EM150" s="283">
        <v>1.1706000000000001</v>
      </c>
      <c r="EN150" s="283">
        <v>1.4516</v>
      </c>
      <c r="EP150" s="283">
        <v>1.2333000000000001</v>
      </c>
      <c r="EQ150" s="283">
        <v>1.3735999999999999</v>
      </c>
      <c r="ER150" s="283">
        <v>0.35170000000000001</v>
      </c>
      <c r="ES150" s="283">
        <v>0.15049999999999999</v>
      </c>
      <c r="ET150" s="283">
        <v>0.17419999999999999</v>
      </c>
      <c r="EU150" s="283">
        <v>9.4200000000000006E-2</v>
      </c>
      <c r="EV150" s="283">
        <v>0.12859999999999999</v>
      </c>
      <c r="EW150" s="283">
        <v>0.12</v>
      </c>
      <c r="EX150" s="283">
        <v>0.2165</v>
      </c>
      <c r="EY150" s="283">
        <v>0.1968</v>
      </c>
      <c r="EZ150" s="283">
        <v>0.1734</v>
      </c>
      <c r="FB150" s="283">
        <v>0.1595</v>
      </c>
      <c r="FC150" s="283">
        <v>0.12620000000000001</v>
      </c>
      <c r="FD150" s="283">
        <v>4.3746</v>
      </c>
      <c r="FE150" s="283">
        <v>1.6549</v>
      </c>
      <c r="FF150" s="283">
        <v>0.9788</v>
      </c>
      <c r="FH150" s="283">
        <v>1.1856</v>
      </c>
      <c r="FI150" s="283">
        <v>1.496</v>
      </c>
      <c r="FJ150" s="283">
        <v>0.36180000000000001</v>
      </c>
      <c r="FK150" s="283">
        <v>0.20780000000000001</v>
      </c>
      <c r="FL150" s="283">
        <v>0.16270000000000001</v>
      </c>
      <c r="FM150" s="283">
        <v>8.2699999999999996E-2</v>
      </c>
      <c r="FN150" s="283">
        <v>0.12559999999999999</v>
      </c>
      <c r="FO150" s="283">
        <v>0.1663</v>
      </c>
      <c r="FP150" s="283">
        <v>0.24410000000000001</v>
      </c>
      <c r="FQ150" s="283">
        <v>0.22359999999999999</v>
      </c>
      <c r="FR150" s="283">
        <v>0.28249999999999997</v>
      </c>
      <c r="FT150" s="283">
        <v>0.18859999999999999</v>
      </c>
      <c r="FU150" s="283">
        <v>0.18890000000000001</v>
      </c>
      <c r="FV150" s="283">
        <v>2.4967999999999999</v>
      </c>
      <c r="FW150" s="283">
        <v>2.0013999999999998</v>
      </c>
      <c r="FX150" s="283">
        <v>1.1498999999999999</v>
      </c>
      <c r="FZ150" s="283">
        <v>0.91969999999999996</v>
      </c>
      <c r="GA150" s="283">
        <v>1.3196000000000001</v>
      </c>
      <c r="GB150" s="283">
        <v>0.35</v>
      </c>
      <c r="GC150" s="283">
        <v>0.33689999999999998</v>
      </c>
      <c r="GD150" s="283">
        <v>0.24640000000000001</v>
      </c>
      <c r="GE150" s="283">
        <v>0.14019999999999999</v>
      </c>
      <c r="GF150" s="283">
        <v>0.16830000000000001</v>
      </c>
      <c r="GG150" s="283">
        <v>0.21429999999999999</v>
      </c>
      <c r="GH150" s="283">
        <v>0.1381</v>
      </c>
      <c r="GI150" s="283">
        <v>0.22309999999999999</v>
      </c>
      <c r="GJ150" s="283">
        <v>0.35899999999999999</v>
      </c>
      <c r="GL150" s="283">
        <v>0.24260000000000001</v>
      </c>
      <c r="GM150" s="283">
        <v>0.27210000000000001</v>
      </c>
    </row>
    <row r="151" spans="1:195">
      <c r="A151" s="71">
        <v>45441</v>
      </c>
      <c r="B151" s="283">
        <v>13.1305</v>
      </c>
      <c r="C151" s="283">
        <v>12.902200000000001</v>
      </c>
      <c r="D151" s="283">
        <v>13.035600000000001</v>
      </c>
      <c r="E151" s="283">
        <v>12.868600000000001</v>
      </c>
      <c r="F151" s="283">
        <v>13.090199999999999</v>
      </c>
      <c r="G151" s="283">
        <v>13.1104</v>
      </c>
      <c r="H151" s="283">
        <v>12.9542</v>
      </c>
      <c r="I151" s="283">
        <v>12.860200000000001</v>
      </c>
      <c r="J151" s="283">
        <v>13.032299999999999</v>
      </c>
      <c r="L151" s="283">
        <v>12.9945</v>
      </c>
      <c r="M151" s="283">
        <v>13.208600000000001</v>
      </c>
      <c r="N151" s="283">
        <v>17.020299999999999</v>
      </c>
      <c r="O151" s="283">
        <v>0.83160000000000001</v>
      </c>
      <c r="P151" s="283">
        <v>1.3714999999999999</v>
      </c>
      <c r="R151" s="283">
        <v>1.2855000000000001</v>
      </c>
      <c r="S151" s="283">
        <v>1.7394000000000001</v>
      </c>
      <c r="T151" s="283">
        <v>1.9487000000000001</v>
      </c>
      <c r="U151" s="283">
        <v>0.1525</v>
      </c>
      <c r="V151" s="283">
        <v>0.2112</v>
      </c>
      <c r="W151" s="283">
        <v>0.1145</v>
      </c>
      <c r="X151" s="283">
        <v>0.18329999999999999</v>
      </c>
      <c r="Y151" s="283">
        <v>0.154</v>
      </c>
      <c r="Z151" s="283">
        <v>0.2923</v>
      </c>
      <c r="AA151" s="283">
        <v>0.221</v>
      </c>
      <c r="AB151" s="283">
        <v>0.22919999999999999</v>
      </c>
      <c r="AD151" s="283">
        <v>0.1719</v>
      </c>
      <c r="AE151" s="283">
        <v>0.1318</v>
      </c>
      <c r="AF151" s="283">
        <v>12.7319</v>
      </c>
      <c r="AG151" s="283">
        <v>1.4342999999999999</v>
      </c>
      <c r="AH151" s="283">
        <v>0.7399</v>
      </c>
      <c r="AJ151" s="283">
        <v>0.95440000000000003</v>
      </c>
      <c r="AK151" s="283">
        <v>1.5939000000000001</v>
      </c>
      <c r="AL151" s="283">
        <v>2.2934000000000001</v>
      </c>
      <c r="AM151" s="283">
        <v>0.28370000000000001</v>
      </c>
      <c r="AN151" s="283">
        <v>0.20319999999999999</v>
      </c>
      <c r="AO151" s="283">
        <v>0.18010000000000001</v>
      </c>
      <c r="AP151" s="283">
        <v>0.1978</v>
      </c>
      <c r="AQ151" s="283">
        <v>0.27460000000000001</v>
      </c>
      <c r="AR151" s="283">
        <v>0.37630000000000002</v>
      </c>
      <c r="AS151" s="283">
        <v>0.27</v>
      </c>
      <c r="AT151" s="283">
        <v>0.4229</v>
      </c>
      <c r="AV151" s="283">
        <v>0.28289999999999998</v>
      </c>
      <c r="AW151" s="283">
        <v>0.26529999999999998</v>
      </c>
      <c r="AX151" s="283">
        <v>10.954700000000001</v>
      </c>
      <c r="AY151" s="283">
        <v>3.0516999999999999</v>
      </c>
      <c r="AZ151" s="283">
        <v>0.77749999999999997</v>
      </c>
      <c r="BB151" s="283">
        <v>0.4148</v>
      </c>
      <c r="BC151" s="283">
        <v>1.4791000000000001</v>
      </c>
      <c r="BD151" s="283">
        <v>2.0798999999999999</v>
      </c>
      <c r="BE151" s="283">
        <v>0.623</v>
      </c>
      <c r="BF151" s="283">
        <v>0.2626</v>
      </c>
      <c r="BG151" s="283">
        <v>0.18990000000000001</v>
      </c>
      <c r="BH151" s="283">
        <v>0.2041</v>
      </c>
      <c r="BI151" s="283">
        <v>0.3377</v>
      </c>
      <c r="BJ151" s="283">
        <v>0.13719999999999999</v>
      </c>
      <c r="BK151" s="283">
        <v>0.18840000000000001</v>
      </c>
      <c r="BL151" s="283">
        <v>0.40810000000000002</v>
      </c>
      <c r="BN151" s="283">
        <v>0.45429999999999998</v>
      </c>
      <c r="BO151" s="283">
        <v>0.27589999999999998</v>
      </c>
      <c r="BQ151" s="283">
        <v>3.5215000000000001</v>
      </c>
      <c r="BR151" s="283">
        <v>1.7848999999999999</v>
      </c>
      <c r="BS151" s="283">
        <v>1.1435</v>
      </c>
      <c r="BU151" s="283">
        <v>1.0792999999999999</v>
      </c>
      <c r="BV151" s="283">
        <v>1.4218</v>
      </c>
      <c r="BW151" s="283">
        <v>0.69320000000000004</v>
      </c>
      <c r="BX151" s="283">
        <v>0.45140000000000002</v>
      </c>
      <c r="BY151" s="283">
        <v>0.36899999999999999</v>
      </c>
      <c r="BZ151" s="283">
        <v>0.1968</v>
      </c>
      <c r="CA151" s="283">
        <v>0.25290000000000001</v>
      </c>
      <c r="CB151" s="283">
        <v>0.32269999999999999</v>
      </c>
      <c r="CC151" s="283">
        <v>0.37680000000000002</v>
      </c>
      <c r="CD151" s="283">
        <v>0.41</v>
      </c>
      <c r="CE151" s="283">
        <v>0.52300000000000002</v>
      </c>
      <c r="CG151" s="283">
        <v>0.37990000000000002</v>
      </c>
      <c r="CH151" s="283">
        <v>0.36780000000000002</v>
      </c>
      <c r="CI151" s="283">
        <v>1.1432</v>
      </c>
      <c r="CJ151" s="283">
        <v>1.1174999999999999</v>
      </c>
      <c r="CK151" s="283">
        <v>0.98399999999999999</v>
      </c>
      <c r="CM151" s="283">
        <v>0.91059999999999997</v>
      </c>
      <c r="CN151" s="283">
        <v>1.0940000000000001</v>
      </c>
      <c r="CO151" s="283">
        <v>22.845700000000001</v>
      </c>
      <c r="CP151" s="283">
        <v>19.774699999999999</v>
      </c>
      <c r="CQ151" s="283">
        <v>17.7973</v>
      </c>
      <c r="CR151" s="283">
        <v>19.983699999999999</v>
      </c>
      <c r="CS151" s="283">
        <v>17.695399999999999</v>
      </c>
      <c r="CT151" s="283">
        <v>18.085899999999999</v>
      </c>
      <c r="CU151" s="283">
        <v>21.625599999999999</v>
      </c>
      <c r="CV151" s="283">
        <v>18.7119</v>
      </c>
      <c r="CW151" s="283">
        <v>20.6736</v>
      </c>
      <c r="CY151" s="283">
        <v>20.548999999999999</v>
      </c>
      <c r="CZ151" s="283">
        <v>18.8965</v>
      </c>
      <c r="DA151" s="283">
        <v>1.1240000000000001</v>
      </c>
      <c r="DB151" s="283">
        <v>1.075</v>
      </c>
      <c r="DC151" s="283">
        <v>0.97789999999999999</v>
      </c>
      <c r="DE151" s="283">
        <v>0.93240000000000001</v>
      </c>
      <c r="DF151" s="283">
        <v>1.0238</v>
      </c>
      <c r="DG151" s="283">
        <v>20.773599999999998</v>
      </c>
      <c r="DH151" s="283">
        <v>17.670100000000001</v>
      </c>
      <c r="DI151" s="283">
        <v>16.5549</v>
      </c>
      <c r="DJ151" s="283">
        <v>18.4818</v>
      </c>
      <c r="DK151" s="283">
        <v>16.437799999999999</v>
      </c>
      <c r="DL151" s="283">
        <v>16.928699999999999</v>
      </c>
      <c r="DM151" s="283">
        <v>19.676300000000001</v>
      </c>
      <c r="DN151" s="283">
        <v>17.174199999999999</v>
      </c>
      <c r="DO151" s="283">
        <v>18.416699999999999</v>
      </c>
      <c r="DQ151" s="283">
        <v>18.420200000000001</v>
      </c>
      <c r="DR151" s="283">
        <v>17.989000000000001</v>
      </c>
      <c r="DS151" s="283">
        <v>1.0928</v>
      </c>
      <c r="DT151" s="283">
        <v>1.0582</v>
      </c>
      <c r="DU151" s="283">
        <v>0.97840000000000005</v>
      </c>
      <c r="DW151" s="283">
        <v>0.95669999999999999</v>
      </c>
      <c r="DX151" s="283">
        <v>1.0106999999999999</v>
      </c>
      <c r="DY151" s="283">
        <v>18.334499999999998</v>
      </c>
      <c r="DZ151" s="283">
        <v>16.3048</v>
      </c>
      <c r="EA151" s="283">
        <v>15.319100000000001</v>
      </c>
      <c r="EB151" s="283">
        <v>16.7773</v>
      </c>
      <c r="EC151" s="283">
        <v>15.4084</v>
      </c>
      <c r="ED151" s="283">
        <v>15.6576</v>
      </c>
      <c r="EE151" s="283">
        <v>17.606000000000002</v>
      </c>
      <c r="EF151" s="283">
        <v>16.119499999999999</v>
      </c>
      <c r="EG151" s="283">
        <v>16.6647</v>
      </c>
      <c r="EI151" s="283">
        <v>16.848800000000001</v>
      </c>
      <c r="EJ151" s="283">
        <v>16.488</v>
      </c>
      <c r="EL151" s="283">
        <v>3.6187</v>
      </c>
      <c r="EM151" s="283">
        <v>1.1004</v>
      </c>
      <c r="EN151" s="283">
        <v>1.4259999999999999</v>
      </c>
      <c r="EP151" s="283">
        <v>1.2416</v>
      </c>
      <c r="EQ151" s="283">
        <v>1.4225000000000001</v>
      </c>
      <c r="ER151" s="283">
        <v>0.3387</v>
      </c>
      <c r="ES151" s="283">
        <v>0.1404</v>
      </c>
      <c r="ET151" s="283">
        <v>0.16839999999999999</v>
      </c>
      <c r="EU151" s="283">
        <v>9.3600000000000003E-2</v>
      </c>
      <c r="EV151" s="283">
        <v>0.12759999999999999</v>
      </c>
      <c r="EW151" s="283">
        <v>0.1181</v>
      </c>
      <c r="EX151" s="283">
        <v>0.20749999999999999</v>
      </c>
      <c r="EY151" s="283">
        <v>0.1842</v>
      </c>
      <c r="EZ151" s="283">
        <v>0.1575</v>
      </c>
      <c r="FB151" s="283">
        <v>0.1484</v>
      </c>
      <c r="FC151" s="283">
        <v>0.11070000000000001</v>
      </c>
      <c r="FD151" s="283">
        <v>4.5285000000000002</v>
      </c>
      <c r="FE151" s="283">
        <v>1.5986</v>
      </c>
      <c r="FF151" s="283">
        <v>0.93630000000000002</v>
      </c>
      <c r="FH151" s="283">
        <v>1.1911</v>
      </c>
      <c r="FI151" s="283">
        <v>1.6128</v>
      </c>
      <c r="FJ151" s="283">
        <v>0.36070000000000002</v>
      </c>
      <c r="FK151" s="283">
        <v>0.19600000000000001</v>
      </c>
      <c r="FL151" s="283">
        <v>0.15329999999999999</v>
      </c>
      <c r="FM151" s="283">
        <v>7.9600000000000004E-2</v>
      </c>
      <c r="FN151" s="283">
        <v>0.1226</v>
      </c>
      <c r="FO151" s="283">
        <v>0.16370000000000001</v>
      </c>
      <c r="FP151" s="283">
        <v>0.2389</v>
      </c>
      <c r="FQ151" s="283">
        <v>0.2155</v>
      </c>
      <c r="FR151" s="283">
        <v>0.27639999999999998</v>
      </c>
      <c r="FT151" s="283">
        <v>0.18090000000000001</v>
      </c>
      <c r="FU151" s="283">
        <v>0.1714</v>
      </c>
      <c r="FV151" s="283">
        <v>2.9809999999999999</v>
      </c>
      <c r="FW151" s="283">
        <v>2.5867</v>
      </c>
      <c r="FX151" s="283">
        <v>1.0905</v>
      </c>
      <c r="FZ151" s="283">
        <v>0.92120000000000002</v>
      </c>
      <c r="GA151" s="283">
        <v>1.3392999999999999</v>
      </c>
      <c r="GB151" s="283">
        <v>0.34510000000000002</v>
      </c>
      <c r="GC151" s="283">
        <v>0.33079999999999998</v>
      </c>
      <c r="GD151" s="283">
        <v>0.22140000000000001</v>
      </c>
      <c r="GE151" s="283">
        <v>0.1158</v>
      </c>
      <c r="GF151" s="283">
        <v>0.12790000000000001</v>
      </c>
      <c r="GG151" s="283">
        <v>0.20300000000000001</v>
      </c>
      <c r="GH151" s="283">
        <v>0.1356</v>
      </c>
      <c r="GI151" s="283">
        <v>0.21879999999999999</v>
      </c>
      <c r="GJ151" s="283">
        <v>0.35549999999999998</v>
      </c>
      <c r="GL151" s="283">
        <v>0.23760000000000001</v>
      </c>
      <c r="GM151" s="283">
        <v>0.26540000000000002</v>
      </c>
    </row>
    <row r="152" spans="1:195">
      <c r="A152" s="71">
        <v>45442</v>
      </c>
      <c r="B152" s="283">
        <v>13.098599999999999</v>
      </c>
      <c r="C152" s="283">
        <v>12.8963</v>
      </c>
      <c r="D152" s="283">
        <v>13.007899999999999</v>
      </c>
      <c r="E152" s="283">
        <v>12.850099999999999</v>
      </c>
      <c r="F152" s="283">
        <v>13.081</v>
      </c>
      <c r="G152" s="283">
        <v>13.1188</v>
      </c>
      <c r="H152" s="283">
        <v>12.9374</v>
      </c>
      <c r="I152" s="283">
        <v>12.877000000000001</v>
      </c>
      <c r="J152" s="283">
        <v>13.0138</v>
      </c>
      <c r="L152" s="283">
        <v>12.984400000000001</v>
      </c>
      <c r="M152" s="283">
        <v>13.192600000000001</v>
      </c>
      <c r="N152" s="283">
        <v>16.295200000000001</v>
      </c>
      <c r="O152" s="283">
        <v>0.73370000000000002</v>
      </c>
      <c r="P152" s="283">
        <v>1.3569</v>
      </c>
      <c r="R152" s="283">
        <v>1.2827</v>
      </c>
      <c r="S152" s="283">
        <v>1.8263</v>
      </c>
      <c r="T152" s="283">
        <v>1.7991999999999999</v>
      </c>
      <c r="U152" s="283">
        <v>0.13389999999999999</v>
      </c>
      <c r="V152" s="283">
        <v>0.2039</v>
      </c>
      <c r="W152" s="283">
        <v>0.1104</v>
      </c>
      <c r="X152" s="283">
        <v>0.1825</v>
      </c>
      <c r="Y152" s="283">
        <v>0.15029999999999999</v>
      </c>
      <c r="Z152" s="283">
        <v>0.28139999999999998</v>
      </c>
      <c r="AA152" s="283">
        <v>0.2051</v>
      </c>
      <c r="AB152" s="283">
        <v>0.2135</v>
      </c>
      <c r="AD152" s="283">
        <v>0.15989999999999999</v>
      </c>
      <c r="AE152" s="283">
        <v>0.1169</v>
      </c>
      <c r="AF152" s="283">
        <v>12.922499999999999</v>
      </c>
      <c r="AG152" s="283">
        <v>1.2916000000000001</v>
      </c>
      <c r="AH152" s="283">
        <v>0.70699999999999996</v>
      </c>
      <c r="AJ152" s="283">
        <v>0.94540000000000002</v>
      </c>
      <c r="AK152" s="283">
        <v>1.6812</v>
      </c>
      <c r="AL152" s="283">
        <v>2.2444999999999999</v>
      </c>
      <c r="AM152" s="283">
        <v>0.25340000000000001</v>
      </c>
      <c r="AN152" s="283">
        <v>0.19439999999999999</v>
      </c>
      <c r="AO152" s="283">
        <v>0.17369999999999999</v>
      </c>
      <c r="AP152" s="283">
        <v>0.19620000000000001</v>
      </c>
      <c r="AQ152" s="283">
        <v>0.27489999999999998</v>
      </c>
      <c r="AR152" s="283">
        <v>0.37380000000000002</v>
      </c>
      <c r="AS152" s="283">
        <v>0.25979999999999998</v>
      </c>
      <c r="AT152" s="283">
        <v>0.41439999999999999</v>
      </c>
      <c r="AV152" s="283">
        <v>0.27479999999999999</v>
      </c>
      <c r="AW152" s="283">
        <v>0.2465</v>
      </c>
      <c r="AX152" s="283">
        <v>13.0281</v>
      </c>
      <c r="AY152" s="283">
        <v>4.0138999999999996</v>
      </c>
      <c r="AZ152" s="283">
        <v>0.67149999999999999</v>
      </c>
      <c r="BB152" s="283">
        <v>0.41870000000000002</v>
      </c>
      <c r="BC152" s="283">
        <v>1.5079</v>
      </c>
      <c r="BD152" s="283">
        <v>2.0775000000000001</v>
      </c>
      <c r="BE152" s="283">
        <v>0.61880000000000002</v>
      </c>
      <c r="BF152" s="283">
        <v>0.22670000000000001</v>
      </c>
      <c r="BG152" s="283">
        <v>0.1595</v>
      </c>
      <c r="BH152" s="283">
        <v>0.1542</v>
      </c>
      <c r="BI152" s="283">
        <v>0.33760000000000001</v>
      </c>
      <c r="BJ152" s="283">
        <v>0.13789999999999999</v>
      </c>
      <c r="BK152" s="283">
        <v>0.18859999999999999</v>
      </c>
      <c r="BL152" s="283">
        <v>0.4098</v>
      </c>
      <c r="BN152" s="283">
        <v>0.45050000000000001</v>
      </c>
      <c r="BO152" s="283">
        <v>0.27179999999999999</v>
      </c>
      <c r="BQ152" s="283">
        <v>3.7759</v>
      </c>
      <c r="BR152" s="283">
        <v>1.9127000000000001</v>
      </c>
      <c r="BS152" s="283">
        <v>1.0948</v>
      </c>
      <c r="BU152" s="283">
        <v>1.0880000000000001</v>
      </c>
      <c r="BV152" s="283">
        <v>1.4672000000000001</v>
      </c>
      <c r="BW152" s="283">
        <v>0.6694</v>
      </c>
      <c r="BX152" s="283">
        <v>0.4345</v>
      </c>
      <c r="BY152" s="283">
        <v>0.34379999999999999</v>
      </c>
      <c r="BZ152" s="283">
        <v>0.17730000000000001</v>
      </c>
      <c r="CA152" s="283">
        <v>0.2271</v>
      </c>
      <c r="CB152" s="283">
        <v>0.314</v>
      </c>
      <c r="CC152" s="283">
        <v>0.36249999999999999</v>
      </c>
      <c r="CD152" s="283">
        <v>0.38990000000000002</v>
      </c>
      <c r="CE152" s="283">
        <v>0.50960000000000005</v>
      </c>
      <c r="CG152" s="283">
        <v>0.35830000000000001</v>
      </c>
      <c r="CH152" s="283">
        <v>0.3473</v>
      </c>
      <c r="CI152" s="283">
        <v>1.1335</v>
      </c>
      <c r="CJ152" s="283">
        <v>1.1129</v>
      </c>
      <c r="CK152" s="283">
        <v>0.99880000000000002</v>
      </c>
      <c r="CM152" s="283">
        <v>0.91549999999999998</v>
      </c>
      <c r="CN152" s="283">
        <v>1.0752999999999999</v>
      </c>
      <c r="CO152" s="283">
        <v>23.0307</v>
      </c>
      <c r="CP152" s="283">
        <v>20.257300000000001</v>
      </c>
      <c r="CQ152" s="283">
        <v>18.462900000000001</v>
      </c>
      <c r="CR152" s="283">
        <v>20.318300000000001</v>
      </c>
      <c r="CS152" s="283">
        <v>18.202100000000002</v>
      </c>
      <c r="CT152" s="283">
        <v>18.485700000000001</v>
      </c>
      <c r="CU152" s="283">
        <v>22.1312</v>
      </c>
      <c r="CV152" s="283">
        <v>19.057200000000002</v>
      </c>
      <c r="CW152" s="283">
        <v>20.8401</v>
      </c>
      <c r="CY152" s="283">
        <v>20.8169</v>
      </c>
      <c r="CZ152" s="283">
        <v>19.381599999999999</v>
      </c>
      <c r="DA152" s="283">
        <v>1.1149</v>
      </c>
      <c r="DB152" s="283">
        <v>1.0685</v>
      </c>
      <c r="DC152" s="283">
        <v>0.9829</v>
      </c>
      <c r="DE152" s="283">
        <v>0.93600000000000005</v>
      </c>
      <c r="DF152" s="283">
        <v>1.0262</v>
      </c>
      <c r="DG152" s="283">
        <v>21.371600000000001</v>
      </c>
      <c r="DH152" s="283">
        <v>18.3079</v>
      </c>
      <c r="DI152" s="283">
        <v>17.2818</v>
      </c>
      <c r="DJ152" s="283">
        <v>19.1692</v>
      </c>
      <c r="DK152" s="283">
        <v>17.133800000000001</v>
      </c>
      <c r="DL152" s="283">
        <v>17.582999999999998</v>
      </c>
      <c r="DM152" s="283">
        <v>20.472100000000001</v>
      </c>
      <c r="DN152" s="283">
        <v>17.749300000000002</v>
      </c>
      <c r="DO152" s="283">
        <v>19.102499999999999</v>
      </c>
      <c r="DQ152" s="283">
        <v>18.963699999999999</v>
      </c>
      <c r="DR152" s="283">
        <v>18.615300000000001</v>
      </c>
      <c r="DS152" s="283">
        <v>1.0904</v>
      </c>
      <c r="DT152" s="283">
        <v>1.0559000000000001</v>
      </c>
      <c r="DU152" s="283">
        <v>0.98009999999999997</v>
      </c>
      <c r="DW152" s="283">
        <v>0.95840000000000003</v>
      </c>
      <c r="DX152" s="283">
        <v>1.0129999999999999</v>
      </c>
      <c r="DY152" s="283">
        <v>19.077000000000002</v>
      </c>
      <c r="DZ152" s="283">
        <v>16.944900000000001</v>
      </c>
      <c r="EA152" s="283">
        <v>15.954800000000001</v>
      </c>
      <c r="EB152" s="283">
        <v>17.495999999999999</v>
      </c>
      <c r="EC152" s="283">
        <v>16.047699999999999</v>
      </c>
      <c r="ED152" s="283">
        <v>16.277999999999999</v>
      </c>
      <c r="EE152" s="283">
        <v>18.445399999999999</v>
      </c>
      <c r="EF152" s="283">
        <v>16.747699999999998</v>
      </c>
      <c r="EG152" s="283">
        <v>17.395199999999999</v>
      </c>
      <c r="EI152" s="283">
        <v>17.474599999999999</v>
      </c>
      <c r="EJ152" s="283">
        <v>17.171600000000002</v>
      </c>
      <c r="EL152" s="283">
        <v>3.4944999999999999</v>
      </c>
      <c r="EM152" s="283">
        <v>1.0530999999999999</v>
      </c>
      <c r="EN152" s="283">
        <v>1.3942000000000001</v>
      </c>
      <c r="EP152" s="283">
        <v>1.2685999999999999</v>
      </c>
      <c r="EQ152" s="283">
        <v>1.4765999999999999</v>
      </c>
      <c r="ER152" s="283">
        <v>0.32169999999999999</v>
      </c>
      <c r="ES152" s="283">
        <v>0.1326</v>
      </c>
      <c r="ET152" s="283">
        <v>0.1636</v>
      </c>
      <c r="EU152" s="283">
        <v>9.2100000000000001E-2</v>
      </c>
      <c r="EV152" s="283">
        <v>0.12590000000000001</v>
      </c>
      <c r="EW152" s="283">
        <v>0.1174</v>
      </c>
      <c r="EX152" s="283">
        <v>0.1953</v>
      </c>
      <c r="EY152" s="283">
        <v>0.16869999999999999</v>
      </c>
      <c r="EZ152" s="283">
        <v>0.1482</v>
      </c>
      <c r="FB152" s="283">
        <v>0.13289999999999999</v>
      </c>
      <c r="FC152" s="283">
        <v>0.1004</v>
      </c>
      <c r="FD152" s="283">
        <v>4.5567000000000002</v>
      </c>
      <c r="FE152" s="283">
        <v>1.5629999999999999</v>
      </c>
      <c r="FF152" s="283">
        <v>0.90959999999999996</v>
      </c>
      <c r="FH152" s="283">
        <v>1.1995</v>
      </c>
      <c r="FI152" s="283">
        <v>1.7012</v>
      </c>
      <c r="FJ152" s="283">
        <v>0.35039999999999999</v>
      </c>
      <c r="FK152" s="283">
        <v>0.18590000000000001</v>
      </c>
      <c r="FL152" s="283">
        <v>0.14660000000000001</v>
      </c>
      <c r="FM152" s="283">
        <v>7.6899999999999996E-2</v>
      </c>
      <c r="FN152" s="283">
        <v>0.11890000000000001</v>
      </c>
      <c r="FO152" s="283">
        <v>0.16120000000000001</v>
      </c>
      <c r="FP152" s="283">
        <v>0.23200000000000001</v>
      </c>
      <c r="FQ152" s="283">
        <v>0.20569999999999999</v>
      </c>
      <c r="FR152" s="283">
        <v>0.26869999999999999</v>
      </c>
      <c r="FT152" s="283">
        <v>0.17150000000000001</v>
      </c>
      <c r="FU152" s="283">
        <v>0.15790000000000001</v>
      </c>
      <c r="FV152" s="283">
        <v>3.6242000000000001</v>
      </c>
      <c r="FW152" s="283">
        <v>3.3048999999999999</v>
      </c>
      <c r="FX152" s="283">
        <v>1.0162</v>
      </c>
      <c r="FZ152" s="283">
        <v>0.92849999999999999</v>
      </c>
      <c r="GA152" s="283">
        <v>1.3677999999999999</v>
      </c>
      <c r="GB152" s="283">
        <v>0.33729999999999999</v>
      </c>
      <c r="GC152" s="283">
        <v>0.32279999999999998</v>
      </c>
      <c r="GD152" s="283">
        <v>0.19700000000000001</v>
      </c>
      <c r="GE152" s="283">
        <v>9.3100000000000002E-2</v>
      </c>
      <c r="GF152" s="283">
        <v>9.7699999999999995E-2</v>
      </c>
      <c r="GG152" s="283">
        <v>0.19389999999999999</v>
      </c>
      <c r="GH152" s="283">
        <v>0.1333</v>
      </c>
      <c r="GI152" s="283">
        <v>0.214</v>
      </c>
      <c r="GJ152" s="283">
        <v>0.35210000000000002</v>
      </c>
      <c r="GL152" s="283">
        <v>0.23050000000000001</v>
      </c>
      <c r="GM152" s="283">
        <v>0.25740000000000002</v>
      </c>
    </row>
    <row r="153" spans="1:195">
      <c r="A153" s="71">
        <v>45443</v>
      </c>
      <c r="B153" s="283">
        <v>13.0701</v>
      </c>
      <c r="C153" s="283">
        <v>12.919</v>
      </c>
      <c r="D153" s="283">
        <v>13.034000000000001</v>
      </c>
      <c r="E153" s="283">
        <v>12.8636</v>
      </c>
      <c r="F153" s="283">
        <v>13.0936</v>
      </c>
      <c r="G153" s="283">
        <v>13.123799999999999</v>
      </c>
      <c r="H153" s="283">
        <v>12.967700000000001</v>
      </c>
      <c r="I153" s="283">
        <v>12.874499999999999</v>
      </c>
      <c r="J153" s="283">
        <v>13.0289</v>
      </c>
      <c r="L153" s="283">
        <v>12.9945</v>
      </c>
      <c r="M153" s="283">
        <v>13.200200000000001</v>
      </c>
      <c r="N153" s="283">
        <v>17.437899999999999</v>
      </c>
      <c r="O153" s="283">
        <v>0.71519999999999995</v>
      </c>
      <c r="P153" s="283">
        <v>1.5305</v>
      </c>
      <c r="R153" s="283">
        <v>1.2593000000000001</v>
      </c>
      <c r="S153" s="283">
        <v>2.1193</v>
      </c>
      <c r="T153" s="283">
        <v>1.6594</v>
      </c>
      <c r="U153" s="283">
        <v>0.12590000000000001</v>
      </c>
      <c r="V153" s="283">
        <v>0.20380000000000001</v>
      </c>
      <c r="W153" s="283">
        <v>9.5200000000000007E-2</v>
      </c>
      <c r="X153" s="283">
        <v>0.17599999999999999</v>
      </c>
      <c r="Y153" s="283">
        <v>0.1331</v>
      </c>
      <c r="Z153" s="283">
        <v>0.26690000000000003</v>
      </c>
      <c r="AA153" s="283">
        <v>0.17469999999999999</v>
      </c>
      <c r="AB153" s="283">
        <v>0.2089</v>
      </c>
      <c r="AD153" s="283">
        <v>0.13869999999999999</v>
      </c>
      <c r="AE153" s="283">
        <v>9.8599999999999993E-2</v>
      </c>
      <c r="AF153" s="283">
        <v>13.610799999999999</v>
      </c>
      <c r="AG153" s="283">
        <v>1.2082999999999999</v>
      </c>
      <c r="AH153" s="283">
        <v>0.71479999999999999</v>
      </c>
      <c r="AJ153" s="283">
        <v>0.95040000000000002</v>
      </c>
      <c r="AK153" s="283">
        <v>1.8234999999999999</v>
      </c>
      <c r="AL153" s="283">
        <v>2.1800000000000002</v>
      </c>
      <c r="AM153" s="283">
        <v>0.23269999999999999</v>
      </c>
      <c r="AN153" s="283">
        <v>0.19289999999999999</v>
      </c>
      <c r="AO153" s="283">
        <v>0.16020000000000001</v>
      </c>
      <c r="AP153" s="283">
        <v>0.19259999999999999</v>
      </c>
      <c r="AQ153" s="283">
        <v>0.26989999999999997</v>
      </c>
      <c r="AR153" s="283">
        <v>0.36880000000000002</v>
      </c>
      <c r="AS153" s="283">
        <v>0.24709999999999999</v>
      </c>
      <c r="AT153" s="283">
        <v>0.40429999999999999</v>
      </c>
      <c r="AV153" s="283">
        <v>0.26</v>
      </c>
      <c r="AW153" s="283">
        <v>0.22170000000000001</v>
      </c>
      <c r="AX153" s="283">
        <v>15.5123</v>
      </c>
      <c r="AY153" s="283">
        <v>4.4397000000000002</v>
      </c>
      <c r="AZ153" s="283">
        <v>0.62319999999999998</v>
      </c>
      <c r="BB153" s="283">
        <v>0.42380000000000001</v>
      </c>
      <c r="BC153" s="283">
        <v>1.5296000000000001</v>
      </c>
      <c r="BD153" s="283">
        <v>2.0480999999999998</v>
      </c>
      <c r="BE153" s="283">
        <v>0.61099999999999999</v>
      </c>
      <c r="BF153" s="283">
        <v>0.21340000000000001</v>
      </c>
      <c r="BG153" s="283">
        <v>0.13200000000000001</v>
      </c>
      <c r="BH153" s="283">
        <v>0.1376</v>
      </c>
      <c r="BI153" s="283">
        <v>0.34239999999999998</v>
      </c>
      <c r="BJ153" s="283">
        <v>0.13819999999999999</v>
      </c>
      <c r="BK153" s="283">
        <v>0.18690000000000001</v>
      </c>
      <c r="BL153" s="283">
        <v>0.40860000000000002</v>
      </c>
      <c r="BN153" s="283">
        <v>0.44109999999999999</v>
      </c>
      <c r="BO153" s="283">
        <v>0.2671</v>
      </c>
      <c r="BQ153" s="283">
        <v>3.9159999999999999</v>
      </c>
      <c r="BR153" s="283">
        <v>1.9316</v>
      </c>
      <c r="BS153" s="283">
        <v>1.0759000000000001</v>
      </c>
      <c r="BU153" s="283">
        <v>1.0969</v>
      </c>
      <c r="BV153" s="283">
        <v>1.4829000000000001</v>
      </c>
      <c r="BW153" s="283">
        <v>0.66500000000000004</v>
      </c>
      <c r="BX153" s="283">
        <v>0.42470000000000002</v>
      </c>
      <c r="BY153" s="283">
        <v>0.33700000000000002</v>
      </c>
      <c r="BZ153" s="283">
        <v>0.16980000000000001</v>
      </c>
      <c r="CA153" s="283">
        <v>0.21990000000000001</v>
      </c>
      <c r="CB153" s="283">
        <v>0.31319999999999998</v>
      </c>
      <c r="CC153" s="283">
        <v>0.34970000000000001</v>
      </c>
      <c r="CD153" s="283">
        <v>0.36940000000000001</v>
      </c>
      <c r="CE153" s="283">
        <v>0.50090000000000001</v>
      </c>
      <c r="CG153" s="283">
        <v>0.33679999999999999</v>
      </c>
      <c r="CH153" s="283">
        <v>0.33779999999999999</v>
      </c>
      <c r="CI153" s="283">
        <v>1.145</v>
      </c>
      <c r="CJ153" s="283">
        <v>1.1354</v>
      </c>
      <c r="CK153" s="283">
        <v>1.0127999999999999</v>
      </c>
      <c r="CM153" s="283">
        <v>0.90720000000000001</v>
      </c>
      <c r="CN153" s="283">
        <v>1.0762</v>
      </c>
      <c r="CO153" s="283">
        <v>23.606200000000001</v>
      </c>
      <c r="CP153" s="283">
        <v>20.9754</v>
      </c>
      <c r="CQ153" s="283">
        <v>19.0624</v>
      </c>
      <c r="CR153" s="283">
        <v>20.616800000000001</v>
      </c>
      <c r="CS153" s="283">
        <v>18.473800000000001</v>
      </c>
      <c r="CT153" s="283">
        <v>18.8217</v>
      </c>
      <c r="CU153" s="283">
        <v>22.780899999999999</v>
      </c>
      <c r="CV153" s="283">
        <v>19.518000000000001</v>
      </c>
      <c r="CW153" s="283">
        <v>21.609300000000001</v>
      </c>
      <c r="CY153" s="283">
        <v>21.514399999999998</v>
      </c>
      <c r="CZ153" s="283">
        <v>20.079999999999998</v>
      </c>
      <c r="DA153" s="283">
        <v>1.1245000000000001</v>
      </c>
      <c r="DB153" s="283">
        <v>1.0772999999999999</v>
      </c>
      <c r="DC153" s="283">
        <v>0.99439999999999995</v>
      </c>
      <c r="DE153" s="283">
        <v>0.93689999999999996</v>
      </c>
      <c r="DF153" s="283">
        <v>1.0230999999999999</v>
      </c>
      <c r="DG153" s="283">
        <v>21.815999999999999</v>
      </c>
      <c r="DH153" s="283">
        <v>18.865100000000002</v>
      </c>
      <c r="DI153" s="283">
        <v>17.834099999999999</v>
      </c>
      <c r="DJ153" s="283">
        <v>19.400400000000001</v>
      </c>
      <c r="DK153" s="283">
        <v>17.510999999999999</v>
      </c>
      <c r="DL153" s="283">
        <v>17.934999999999999</v>
      </c>
      <c r="DM153" s="283">
        <v>21.058700000000002</v>
      </c>
      <c r="DN153" s="283">
        <v>18.2014</v>
      </c>
      <c r="DO153" s="283">
        <v>19.651800000000001</v>
      </c>
      <c r="DQ153" s="283">
        <v>19.427700000000002</v>
      </c>
      <c r="DR153" s="283">
        <v>19.208600000000001</v>
      </c>
      <c r="DS153" s="283">
        <v>1.0958000000000001</v>
      </c>
      <c r="DT153" s="283">
        <v>1.0575000000000001</v>
      </c>
      <c r="DU153" s="283">
        <v>0.98609999999999998</v>
      </c>
      <c r="DW153" s="283">
        <v>0.96040000000000003</v>
      </c>
      <c r="DX153" s="283">
        <v>1.0111000000000001</v>
      </c>
      <c r="DY153" s="283">
        <v>19.554300000000001</v>
      </c>
      <c r="DZ153" s="283">
        <v>17.426400000000001</v>
      </c>
      <c r="EA153" s="283">
        <v>16.4406</v>
      </c>
      <c r="EB153" s="283">
        <v>17.844200000000001</v>
      </c>
      <c r="EC153" s="283">
        <v>16.479199999999999</v>
      </c>
      <c r="ED153" s="283">
        <v>16.673100000000002</v>
      </c>
      <c r="EE153" s="283">
        <v>19.006399999999999</v>
      </c>
      <c r="EF153" s="283">
        <v>17.198899999999998</v>
      </c>
      <c r="EG153" s="283">
        <v>17.896899999999999</v>
      </c>
      <c r="EI153" s="283">
        <v>17.908000000000001</v>
      </c>
      <c r="EJ153" s="283">
        <v>17.700800000000001</v>
      </c>
      <c r="EL153" s="283">
        <v>3.4798</v>
      </c>
      <c r="EM153" s="283">
        <v>1.0426</v>
      </c>
      <c r="EN153" s="283">
        <v>1.3785000000000001</v>
      </c>
      <c r="EP153" s="283">
        <v>1.2813000000000001</v>
      </c>
      <c r="EQ153" s="283">
        <v>1.4799</v>
      </c>
      <c r="ER153" s="283">
        <v>0.32650000000000001</v>
      </c>
      <c r="ES153" s="283">
        <v>0.13139999999999999</v>
      </c>
      <c r="ET153" s="283">
        <v>0.1628</v>
      </c>
      <c r="EU153" s="283">
        <v>9.3799999999999994E-2</v>
      </c>
      <c r="EV153" s="283">
        <v>0.12609999999999999</v>
      </c>
      <c r="EW153" s="283">
        <v>0.1181</v>
      </c>
      <c r="EX153" s="283">
        <v>0.18509999999999999</v>
      </c>
      <c r="EY153" s="283">
        <v>0.1527</v>
      </c>
      <c r="EZ153" s="283">
        <v>0.14630000000000001</v>
      </c>
      <c r="FB153" s="283">
        <v>0.1192</v>
      </c>
      <c r="FC153" s="283">
        <v>9.8799999999999999E-2</v>
      </c>
      <c r="FD153" s="283">
        <v>4.5054999999999996</v>
      </c>
      <c r="FE153" s="283">
        <v>1.5287999999999999</v>
      </c>
      <c r="FF153" s="283">
        <v>0.90210000000000001</v>
      </c>
      <c r="FH153" s="283">
        <v>1.2255</v>
      </c>
      <c r="FI153" s="283">
        <v>1.6983999999999999</v>
      </c>
      <c r="FJ153" s="283">
        <v>0.34329999999999999</v>
      </c>
      <c r="FK153" s="283">
        <v>0.18110000000000001</v>
      </c>
      <c r="FL153" s="283">
        <v>0.14599999999999999</v>
      </c>
      <c r="FM153" s="283">
        <v>7.6200000000000004E-2</v>
      </c>
      <c r="FN153" s="283">
        <v>0.11840000000000001</v>
      </c>
      <c r="FO153" s="283">
        <v>0.16189999999999999</v>
      </c>
      <c r="FP153" s="283">
        <v>0.2253</v>
      </c>
      <c r="FQ153" s="283">
        <v>0.19600000000000001</v>
      </c>
      <c r="FR153" s="283">
        <v>0.26029999999999998</v>
      </c>
      <c r="FT153" s="283">
        <v>0.15989999999999999</v>
      </c>
      <c r="FU153" s="283">
        <v>0.1532</v>
      </c>
      <c r="FV153" s="283">
        <v>4.0502000000000002</v>
      </c>
      <c r="FW153" s="283">
        <v>3.5642999999999998</v>
      </c>
      <c r="FX153" s="283">
        <v>0.98719999999999997</v>
      </c>
      <c r="FZ153" s="283">
        <v>0.93710000000000004</v>
      </c>
      <c r="GA153" s="283">
        <v>1.3957999999999999</v>
      </c>
      <c r="GB153" s="283">
        <v>0.33129999999999998</v>
      </c>
      <c r="GC153" s="283">
        <v>0.31409999999999999</v>
      </c>
      <c r="GD153" s="283">
        <v>0.18909999999999999</v>
      </c>
      <c r="GE153" s="283">
        <v>8.1799999999999998E-2</v>
      </c>
      <c r="GF153" s="283">
        <v>8.8099999999999998E-2</v>
      </c>
      <c r="GG153" s="283">
        <v>0.19159999999999999</v>
      </c>
      <c r="GH153" s="283">
        <v>0.13100000000000001</v>
      </c>
      <c r="GI153" s="283">
        <v>0.2092</v>
      </c>
      <c r="GJ153" s="283">
        <v>0.34810000000000002</v>
      </c>
      <c r="GL153" s="283">
        <v>0.2233</v>
      </c>
      <c r="GM153" s="283">
        <v>0.24940000000000001</v>
      </c>
    </row>
    <row r="154" spans="1:195">
      <c r="A154" s="71">
        <v>45444</v>
      </c>
      <c r="B154" s="283">
        <v>13.081799999999999</v>
      </c>
      <c r="C154" s="283">
        <v>12.9198</v>
      </c>
      <c r="D154" s="283">
        <v>13.043200000000001</v>
      </c>
      <c r="E154" s="283">
        <v>12.8703</v>
      </c>
      <c r="F154" s="283">
        <v>13.106199999999999</v>
      </c>
      <c r="G154" s="283">
        <v>13.1867</v>
      </c>
      <c r="H154" s="283">
        <v>12.976100000000001</v>
      </c>
      <c r="I154" s="283">
        <v>12.884600000000001</v>
      </c>
      <c r="J154" s="283">
        <v>13.027200000000001</v>
      </c>
      <c r="L154" s="283">
        <v>12.992800000000001</v>
      </c>
      <c r="M154" s="283">
        <v>13.2186</v>
      </c>
      <c r="N154" s="283">
        <v>16.916699999999999</v>
      </c>
      <c r="O154" s="283">
        <v>0.69279999999999997</v>
      </c>
      <c r="P154" s="283">
        <v>1.5404</v>
      </c>
      <c r="R154" s="283">
        <v>1.3015000000000001</v>
      </c>
      <c r="S154" s="283">
        <v>2.1375999999999999</v>
      </c>
      <c r="T154" s="283">
        <v>1.579</v>
      </c>
      <c r="U154" s="283">
        <v>0.1217</v>
      </c>
      <c r="V154" s="283">
        <v>0.20230000000000001</v>
      </c>
      <c r="W154" s="283">
        <v>9.3299999999999994E-2</v>
      </c>
      <c r="X154" s="283">
        <v>0.1757</v>
      </c>
      <c r="Y154" s="283">
        <v>0.1313</v>
      </c>
      <c r="Z154" s="283">
        <v>0.24959999999999999</v>
      </c>
      <c r="AA154" s="283">
        <v>0.1656</v>
      </c>
      <c r="AB154" s="283">
        <v>0.20330000000000001</v>
      </c>
      <c r="AD154" s="283">
        <v>0.12720000000000001</v>
      </c>
      <c r="AE154" s="283">
        <v>9.5100000000000004E-2</v>
      </c>
      <c r="AF154" s="283">
        <v>13.3543</v>
      </c>
      <c r="AG154" s="283">
        <v>1.1425000000000001</v>
      </c>
      <c r="AH154" s="283">
        <v>0.7147</v>
      </c>
      <c r="AJ154" s="283">
        <v>0.98519999999999996</v>
      </c>
      <c r="AK154" s="283">
        <v>1.8165</v>
      </c>
      <c r="AL154" s="283">
        <v>2.0994999999999999</v>
      </c>
      <c r="AM154" s="283">
        <v>0.22090000000000001</v>
      </c>
      <c r="AN154" s="283">
        <v>0.19350000000000001</v>
      </c>
      <c r="AO154" s="283">
        <v>0.15720000000000001</v>
      </c>
      <c r="AP154" s="283">
        <v>0.19339999999999999</v>
      </c>
      <c r="AQ154" s="283">
        <v>0.2707</v>
      </c>
      <c r="AR154" s="283">
        <v>0.35670000000000002</v>
      </c>
      <c r="AS154" s="283">
        <v>0.2412</v>
      </c>
      <c r="AT154" s="283">
        <v>0.38829999999999998</v>
      </c>
      <c r="AV154" s="283">
        <v>0.24479999999999999</v>
      </c>
      <c r="AW154" s="283">
        <v>0.21379999999999999</v>
      </c>
      <c r="AX154" s="283">
        <v>16.606999999999999</v>
      </c>
      <c r="AY154" s="283">
        <v>4.5277000000000003</v>
      </c>
      <c r="AZ154" s="283">
        <v>0.61050000000000004</v>
      </c>
      <c r="BB154" s="283">
        <v>0.43509999999999999</v>
      </c>
      <c r="BC154" s="283">
        <v>1.5441</v>
      </c>
      <c r="BD154" s="283">
        <v>2.0068000000000001</v>
      </c>
      <c r="BE154" s="283">
        <v>0.60299999999999998</v>
      </c>
      <c r="BF154" s="283">
        <v>0.2127</v>
      </c>
      <c r="BG154" s="283">
        <v>0.1208</v>
      </c>
      <c r="BH154" s="283">
        <v>0.13320000000000001</v>
      </c>
      <c r="BI154" s="283">
        <v>0.34839999999999999</v>
      </c>
      <c r="BJ154" s="283">
        <v>0.13719999999999999</v>
      </c>
      <c r="BK154" s="283">
        <v>0.18609999999999999</v>
      </c>
      <c r="BL154" s="283">
        <v>0.40460000000000002</v>
      </c>
      <c r="BN154" s="283">
        <v>0.42780000000000001</v>
      </c>
      <c r="BO154" s="283">
        <v>0.26200000000000001</v>
      </c>
      <c r="BQ154" s="283">
        <v>3.9258999999999999</v>
      </c>
      <c r="BR154" s="283">
        <v>1.9147000000000001</v>
      </c>
      <c r="BS154" s="283">
        <v>1.0770999999999999</v>
      </c>
      <c r="BU154" s="283">
        <v>1.1238999999999999</v>
      </c>
      <c r="BV154" s="283">
        <v>1.4888999999999999</v>
      </c>
      <c r="BW154" s="283">
        <v>0.64449999999999996</v>
      </c>
      <c r="BX154" s="283">
        <v>0.41599999999999998</v>
      </c>
      <c r="BY154" s="283">
        <v>0.33600000000000002</v>
      </c>
      <c r="BZ154" s="283">
        <v>0.16420000000000001</v>
      </c>
      <c r="CA154" s="283">
        <v>0.21729999999999999</v>
      </c>
      <c r="CB154" s="283">
        <v>0.31190000000000001</v>
      </c>
      <c r="CC154" s="283">
        <v>0.3377</v>
      </c>
      <c r="CD154" s="283">
        <v>0.35749999999999998</v>
      </c>
      <c r="CE154" s="283">
        <v>0.49059999999999998</v>
      </c>
      <c r="CG154" s="283">
        <v>0.31809999999999999</v>
      </c>
      <c r="CH154" s="283">
        <v>0.32950000000000002</v>
      </c>
      <c r="CI154" s="283">
        <v>1.1271</v>
      </c>
      <c r="CJ154" s="283">
        <v>1.1165</v>
      </c>
      <c r="CK154" s="283">
        <v>1.0204</v>
      </c>
      <c r="CM154" s="283">
        <v>0.92969999999999997</v>
      </c>
      <c r="CN154" s="283">
        <v>1.0699000000000001</v>
      </c>
      <c r="CO154" s="283">
        <v>22.854900000000001</v>
      </c>
      <c r="CP154" s="283">
        <v>20.6678</v>
      </c>
      <c r="CQ154" s="283">
        <v>19.153199999999998</v>
      </c>
      <c r="CR154" s="283">
        <v>20.277799999999999</v>
      </c>
      <c r="CS154" s="283">
        <v>18.511399999999998</v>
      </c>
      <c r="CT154" s="283">
        <v>18.7699</v>
      </c>
      <c r="CU154" s="283">
        <v>22.178999999999998</v>
      </c>
      <c r="CV154" s="283">
        <v>19.3995</v>
      </c>
      <c r="CW154" s="283">
        <v>21.2316</v>
      </c>
      <c r="CY154" s="283">
        <v>20.8659</v>
      </c>
      <c r="CZ154" s="283">
        <v>19.844000000000001</v>
      </c>
      <c r="DA154" s="283">
        <v>1.1145</v>
      </c>
      <c r="DB154" s="283">
        <v>1.0713999999999999</v>
      </c>
      <c r="DC154" s="283">
        <v>1.0071000000000001</v>
      </c>
      <c r="DE154" s="283">
        <v>0.95189999999999997</v>
      </c>
      <c r="DF154" s="283">
        <v>1.0232000000000001</v>
      </c>
      <c r="DG154" s="283">
        <v>21.4785</v>
      </c>
      <c r="DH154" s="283">
        <v>18.9313</v>
      </c>
      <c r="DI154" s="283">
        <v>18.0609</v>
      </c>
      <c r="DJ154" s="283">
        <v>19.272200000000002</v>
      </c>
      <c r="DK154" s="283">
        <v>17.669699999999999</v>
      </c>
      <c r="DL154" s="283">
        <v>17.933599999999998</v>
      </c>
      <c r="DM154" s="283">
        <v>20.825700000000001</v>
      </c>
      <c r="DN154" s="283">
        <v>18.3095</v>
      </c>
      <c r="DO154" s="283">
        <v>19.609100000000002</v>
      </c>
      <c r="DQ154" s="283">
        <v>19.233699999999999</v>
      </c>
      <c r="DR154" s="283">
        <v>19.1648</v>
      </c>
      <c r="DS154" s="283">
        <v>1.0944</v>
      </c>
      <c r="DT154" s="283">
        <v>1.0577000000000001</v>
      </c>
      <c r="DU154" s="283">
        <v>0.99550000000000005</v>
      </c>
      <c r="DW154" s="283">
        <v>0.96950000000000003</v>
      </c>
      <c r="DX154" s="283">
        <v>1.0126999999999999</v>
      </c>
      <c r="DY154" s="283">
        <v>19.6586</v>
      </c>
      <c r="DZ154" s="283">
        <v>17.693300000000001</v>
      </c>
      <c r="EA154" s="283">
        <v>16.7822</v>
      </c>
      <c r="EB154" s="283">
        <v>17.962800000000001</v>
      </c>
      <c r="EC154" s="283">
        <v>16.7287</v>
      </c>
      <c r="ED154" s="283">
        <v>16.8583</v>
      </c>
      <c r="EE154" s="283">
        <v>19.145900000000001</v>
      </c>
      <c r="EF154" s="283">
        <v>17.4589</v>
      </c>
      <c r="EG154" s="283">
        <v>18.159600000000001</v>
      </c>
      <c r="EI154" s="283">
        <v>18.007300000000001</v>
      </c>
      <c r="EJ154" s="283">
        <v>17.932300000000001</v>
      </c>
      <c r="EL154" s="283">
        <v>3.3933</v>
      </c>
      <c r="EM154" s="283">
        <v>1.0289999999999999</v>
      </c>
      <c r="EN154" s="283">
        <v>1.3937999999999999</v>
      </c>
      <c r="EP154" s="283">
        <v>1.3090999999999999</v>
      </c>
      <c r="EQ154" s="283">
        <v>1.4933000000000001</v>
      </c>
      <c r="ER154" s="283">
        <v>0.31440000000000001</v>
      </c>
      <c r="ES154" s="283">
        <v>0.1298</v>
      </c>
      <c r="ET154" s="283">
        <v>0.16220000000000001</v>
      </c>
      <c r="EU154" s="283">
        <v>9.2700000000000005E-2</v>
      </c>
      <c r="EV154" s="283">
        <v>0.12609999999999999</v>
      </c>
      <c r="EW154" s="283">
        <v>0.1164</v>
      </c>
      <c r="EX154" s="283">
        <v>0.1744</v>
      </c>
      <c r="EY154" s="283">
        <v>0.14330000000000001</v>
      </c>
      <c r="EZ154" s="283">
        <v>0.14410000000000001</v>
      </c>
      <c r="FB154" s="283">
        <v>0.1094</v>
      </c>
      <c r="FC154" s="283">
        <v>9.6500000000000002E-2</v>
      </c>
      <c r="FD154" s="283">
        <v>4.4086999999999996</v>
      </c>
      <c r="FE154" s="283">
        <v>1.5023</v>
      </c>
      <c r="FF154" s="283">
        <v>0.90229999999999999</v>
      </c>
      <c r="FH154" s="283">
        <v>1.2826</v>
      </c>
      <c r="FI154" s="283">
        <v>1.6852</v>
      </c>
      <c r="FJ154" s="283">
        <v>0.33489999999999998</v>
      </c>
      <c r="FK154" s="283">
        <v>0.1769</v>
      </c>
      <c r="FL154" s="283">
        <v>0.14599999999999999</v>
      </c>
      <c r="FM154" s="283">
        <v>7.5999999999999998E-2</v>
      </c>
      <c r="FN154" s="283">
        <v>0.1178</v>
      </c>
      <c r="FO154" s="283">
        <v>0.1618</v>
      </c>
      <c r="FP154" s="283">
        <v>0.21940000000000001</v>
      </c>
      <c r="FQ154" s="283">
        <v>0.19109999999999999</v>
      </c>
      <c r="FR154" s="283">
        <v>0.25080000000000002</v>
      </c>
      <c r="FT154" s="283">
        <v>0.14899999999999999</v>
      </c>
      <c r="FU154" s="283">
        <v>0.14879999999999999</v>
      </c>
      <c r="FV154" s="283">
        <v>4.2554999999999996</v>
      </c>
      <c r="FW154" s="283">
        <v>3.6080000000000001</v>
      </c>
      <c r="FX154" s="283">
        <v>0.98309999999999997</v>
      </c>
      <c r="FZ154" s="283">
        <v>0.95660000000000001</v>
      </c>
      <c r="GA154" s="283">
        <v>1.4071</v>
      </c>
      <c r="GB154" s="283">
        <v>0.32169999999999999</v>
      </c>
      <c r="GC154" s="283">
        <v>0.307</v>
      </c>
      <c r="GD154" s="283">
        <v>0.1885</v>
      </c>
      <c r="GE154" s="283">
        <v>7.5600000000000001E-2</v>
      </c>
      <c r="GF154" s="283">
        <v>8.5099999999999995E-2</v>
      </c>
      <c r="GG154" s="283">
        <v>0.19170000000000001</v>
      </c>
      <c r="GH154" s="283">
        <v>0.12959999999999999</v>
      </c>
      <c r="GI154" s="283">
        <v>0.20599999999999999</v>
      </c>
      <c r="GJ154" s="283">
        <v>0.34289999999999998</v>
      </c>
      <c r="GL154" s="283">
        <v>0.21540000000000001</v>
      </c>
      <c r="GM154" s="283">
        <v>0.2437</v>
      </c>
    </row>
    <row r="155" spans="1:195">
      <c r="A155" s="71">
        <v>45445</v>
      </c>
      <c r="B155" s="283">
        <v>13.101100000000001</v>
      </c>
      <c r="C155" s="283">
        <v>12.9064</v>
      </c>
      <c r="D155" s="283">
        <v>13.023099999999999</v>
      </c>
      <c r="E155" s="283">
        <v>12.868600000000001</v>
      </c>
      <c r="F155" s="283">
        <v>13.083500000000001</v>
      </c>
      <c r="G155" s="283">
        <v>13.0877</v>
      </c>
      <c r="H155" s="283">
        <v>12.9483</v>
      </c>
      <c r="I155" s="283">
        <v>12.8887</v>
      </c>
      <c r="J155" s="283">
        <v>13.023899999999999</v>
      </c>
      <c r="L155" s="283">
        <v>12.9886</v>
      </c>
      <c r="M155" s="283">
        <v>13.192600000000001</v>
      </c>
      <c r="N155" s="283">
        <v>4.5293999999999999</v>
      </c>
      <c r="O155" s="283">
        <v>1.3303</v>
      </c>
      <c r="P155" s="283">
        <v>1.1196999999999999</v>
      </c>
      <c r="R155" s="283">
        <v>1.0785</v>
      </c>
      <c r="S155" s="283">
        <v>1.4429000000000001</v>
      </c>
      <c r="T155" s="283">
        <v>1.6903999999999999</v>
      </c>
      <c r="U155" s="283">
        <v>0.63449999999999995</v>
      </c>
      <c r="V155" s="283">
        <v>0.56340000000000001</v>
      </c>
      <c r="W155" s="283">
        <v>0.37319999999999998</v>
      </c>
      <c r="X155" s="283">
        <v>0.47699999999999998</v>
      </c>
      <c r="Y155" s="283">
        <v>0.50319999999999998</v>
      </c>
      <c r="Z155" s="283">
        <v>0.36720000000000003</v>
      </c>
      <c r="AA155" s="283">
        <v>0.33160000000000001</v>
      </c>
      <c r="AB155" s="283">
        <v>0.50860000000000005</v>
      </c>
      <c r="AD155" s="283">
        <v>0.3075</v>
      </c>
      <c r="AE155" s="283">
        <v>0.35249999999999998</v>
      </c>
      <c r="AF155" s="283">
        <v>4.8644999999999996</v>
      </c>
      <c r="AG155" s="283">
        <v>0.66020000000000001</v>
      </c>
      <c r="AH155" s="283">
        <v>0.85440000000000005</v>
      </c>
      <c r="AJ155" s="283">
        <v>0.92069999999999996</v>
      </c>
      <c r="AK155" s="283">
        <v>1.1873</v>
      </c>
      <c r="AL155" s="283">
        <v>2.0981000000000001</v>
      </c>
      <c r="AM155" s="283">
        <v>0.28799999999999998</v>
      </c>
      <c r="AN155" s="283">
        <v>0.52969999999999995</v>
      </c>
      <c r="AO155" s="283">
        <v>0.43130000000000002</v>
      </c>
      <c r="AP155" s="283">
        <v>0.43630000000000002</v>
      </c>
      <c r="AQ155" s="283">
        <v>0.62</v>
      </c>
      <c r="AR155" s="283">
        <v>0.40579999999999999</v>
      </c>
      <c r="AS155" s="283">
        <v>0.35289999999999999</v>
      </c>
      <c r="AT155" s="283">
        <v>0.50509999999999999</v>
      </c>
      <c r="AV155" s="283">
        <v>0.38329999999999997</v>
      </c>
      <c r="AW155" s="283">
        <v>0.42549999999999999</v>
      </c>
      <c r="AX155" s="283">
        <v>7.6430999999999996</v>
      </c>
      <c r="AY155" s="283">
        <v>1.5623</v>
      </c>
      <c r="AZ155" s="283">
        <v>1.2133</v>
      </c>
      <c r="BB155" s="283">
        <v>0.47189999999999999</v>
      </c>
      <c r="BC155" s="283">
        <v>1.4661</v>
      </c>
      <c r="BD155" s="283">
        <v>1.9773000000000001</v>
      </c>
      <c r="BE155" s="283">
        <v>0.59379999999999999</v>
      </c>
      <c r="BF155" s="283">
        <v>0.56330000000000002</v>
      </c>
      <c r="BG155" s="283">
        <v>0.25869999999999999</v>
      </c>
      <c r="BH155" s="283">
        <v>0.38009999999999999</v>
      </c>
      <c r="BI155" s="283">
        <v>0.46429999999999999</v>
      </c>
      <c r="BJ155" s="283">
        <v>0.16289999999999999</v>
      </c>
      <c r="BK155" s="283">
        <v>0.2198</v>
      </c>
      <c r="BL155" s="283">
        <v>0.43259999999999998</v>
      </c>
      <c r="BN155" s="283">
        <v>0.4657</v>
      </c>
      <c r="BO155" s="283">
        <v>0.29499999999999998</v>
      </c>
      <c r="BQ155" s="283">
        <v>0.82589999999999997</v>
      </c>
      <c r="BR155" s="283">
        <v>0.8306</v>
      </c>
      <c r="BS155" s="283">
        <v>1.0101</v>
      </c>
      <c r="BU155" s="283">
        <v>1.1013999999999999</v>
      </c>
      <c r="BV155" s="283">
        <v>1.1658999999999999</v>
      </c>
      <c r="BW155" s="283">
        <v>0.62129999999999996</v>
      </c>
      <c r="BX155" s="283">
        <v>0.61070000000000002</v>
      </c>
      <c r="BY155" s="283">
        <v>0.84750000000000003</v>
      </c>
      <c r="BZ155" s="283">
        <v>0.75229999999999997</v>
      </c>
      <c r="CA155" s="283">
        <v>0.73519999999999996</v>
      </c>
      <c r="CB155" s="283">
        <v>0.83909999999999996</v>
      </c>
      <c r="CC155" s="283">
        <v>0.57650000000000001</v>
      </c>
      <c r="CD155" s="283">
        <v>0.66320000000000001</v>
      </c>
      <c r="CE155" s="283">
        <v>0.79290000000000005</v>
      </c>
      <c r="CG155" s="283">
        <v>0.60209999999999997</v>
      </c>
      <c r="CH155" s="283">
        <v>0.68</v>
      </c>
      <c r="CI155" s="283">
        <v>1.4248000000000001</v>
      </c>
      <c r="CJ155" s="283">
        <v>1.2052</v>
      </c>
      <c r="CK155" s="283">
        <v>1.0411999999999999</v>
      </c>
      <c r="CM155" s="283">
        <v>0.96199999999999997</v>
      </c>
      <c r="CN155" s="283">
        <v>1.0862000000000001</v>
      </c>
      <c r="CO155" s="283">
        <v>24.132899999999999</v>
      </c>
      <c r="CP155" s="283">
        <v>21.202200000000001</v>
      </c>
      <c r="CQ155" s="283">
        <v>19.1203</v>
      </c>
      <c r="CR155" s="283">
        <v>16.938199999999998</v>
      </c>
      <c r="CS155" s="283">
        <v>17.592199999999998</v>
      </c>
      <c r="CT155" s="283">
        <v>18.363099999999999</v>
      </c>
      <c r="CU155" s="283">
        <v>21.8993</v>
      </c>
      <c r="CV155" s="283">
        <v>20.660499999999999</v>
      </c>
      <c r="CW155" s="283">
        <v>19.948</v>
      </c>
      <c r="CY155" s="283">
        <v>21.477399999999999</v>
      </c>
      <c r="CZ155" s="283">
        <v>18.364799999999999</v>
      </c>
      <c r="DA155" s="283">
        <v>1.3006</v>
      </c>
      <c r="DB155" s="283">
        <v>1.1016999999999999</v>
      </c>
      <c r="DC155" s="283">
        <v>1.0248999999999999</v>
      </c>
      <c r="DE155" s="283">
        <v>0.9496</v>
      </c>
      <c r="DF155" s="283">
        <v>1.0847</v>
      </c>
      <c r="DG155" s="283">
        <v>22.2134</v>
      </c>
      <c r="DH155" s="283">
        <v>19.648299999999999</v>
      </c>
      <c r="DI155" s="283">
        <v>18.921800000000001</v>
      </c>
      <c r="DJ155" s="283">
        <v>17.0792</v>
      </c>
      <c r="DK155" s="283">
        <v>17.834099999999999</v>
      </c>
      <c r="DL155" s="283">
        <v>18.462299999999999</v>
      </c>
      <c r="DM155" s="283">
        <v>21.751100000000001</v>
      </c>
      <c r="DN155" s="283">
        <v>20.2517</v>
      </c>
      <c r="DO155" s="283">
        <v>19.8019</v>
      </c>
      <c r="DQ155" s="283">
        <v>21.326799999999999</v>
      </c>
      <c r="DR155" s="283">
        <v>18.254999999999999</v>
      </c>
      <c r="DS155" s="283">
        <v>1.1577</v>
      </c>
      <c r="DT155" s="283">
        <v>1.0105999999999999</v>
      </c>
      <c r="DU155" s="283">
        <v>1.0024</v>
      </c>
      <c r="DW155" s="283">
        <v>0.9526</v>
      </c>
      <c r="DX155" s="283">
        <v>1.0719000000000001</v>
      </c>
      <c r="DY155" s="283">
        <v>19.983699999999999</v>
      </c>
      <c r="DZ155" s="283">
        <v>18.001999999999999</v>
      </c>
      <c r="EA155" s="283">
        <v>18.343800000000002</v>
      </c>
      <c r="EB155" s="283">
        <v>17.261700000000001</v>
      </c>
      <c r="EC155" s="283">
        <v>17.8126</v>
      </c>
      <c r="ED155" s="283">
        <v>18.299600000000002</v>
      </c>
      <c r="EE155" s="283">
        <v>21.135300000000001</v>
      </c>
      <c r="EF155" s="283">
        <v>19.8154</v>
      </c>
      <c r="EG155" s="283">
        <v>19.2224</v>
      </c>
      <c r="EI155" s="283">
        <v>20.800699999999999</v>
      </c>
      <c r="EJ155" s="283">
        <v>17.932700000000001</v>
      </c>
      <c r="EL155" s="283">
        <v>0.78029999999999999</v>
      </c>
      <c r="EM155" s="283">
        <v>0.99380000000000002</v>
      </c>
      <c r="EN155" s="283">
        <v>0.88080000000000003</v>
      </c>
      <c r="EP155" s="283">
        <v>1.0470999999999999</v>
      </c>
      <c r="EQ155" s="283">
        <v>1.1412</v>
      </c>
      <c r="ER155" s="283">
        <v>0.29720000000000002</v>
      </c>
      <c r="ES155" s="283">
        <v>0.38379999999999997</v>
      </c>
      <c r="ET155" s="283">
        <v>0.41880000000000001</v>
      </c>
      <c r="EU155" s="283">
        <v>0.38090000000000002</v>
      </c>
      <c r="EV155" s="283">
        <v>0.38619999999999999</v>
      </c>
      <c r="EW155" s="283">
        <v>0.47549999999999998</v>
      </c>
      <c r="EX155" s="283">
        <v>0.32329999999999998</v>
      </c>
      <c r="EY155" s="283">
        <v>0.34229999999999999</v>
      </c>
      <c r="EZ155" s="283">
        <v>0.3957</v>
      </c>
      <c r="FB155" s="283">
        <v>0.32690000000000002</v>
      </c>
      <c r="FC155" s="283">
        <v>0.3468</v>
      </c>
      <c r="FD155" s="283">
        <v>0.94489999999999996</v>
      </c>
      <c r="FE155" s="283">
        <v>0.54700000000000004</v>
      </c>
      <c r="FF155" s="283">
        <v>1.0072000000000001</v>
      </c>
      <c r="FH155" s="283">
        <v>1.1266</v>
      </c>
      <c r="FI155" s="283">
        <v>1.0253000000000001</v>
      </c>
      <c r="FJ155" s="283">
        <v>0.32500000000000001</v>
      </c>
      <c r="FK155" s="283">
        <v>0.1983</v>
      </c>
      <c r="FL155" s="283">
        <v>0.40529999999999999</v>
      </c>
      <c r="FM155" s="283">
        <v>0.34389999999999998</v>
      </c>
      <c r="FN155" s="283">
        <v>0.36259999999999998</v>
      </c>
      <c r="FO155" s="283">
        <v>0.40239999999999998</v>
      </c>
      <c r="FP155" s="283">
        <v>0.31359999999999999</v>
      </c>
      <c r="FQ155" s="283">
        <v>0.31690000000000002</v>
      </c>
      <c r="FR155" s="283">
        <v>0.35730000000000001</v>
      </c>
      <c r="FT155" s="283">
        <v>0.28129999999999999</v>
      </c>
      <c r="FU155" s="283">
        <v>0.34849999999999998</v>
      </c>
      <c r="FV155" s="283">
        <v>0.80059999999999998</v>
      </c>
      <c r="FW155" s="283">
        <v>0.84640000000000004</v>
      </c>
      <c r="FX155" s="283">
        <v>1.1760999999999999</v>
      </c>
      <c r="FZ155" s="283">
        <v>1.1465000000000001</v>
      </c>
      <c r="GA155" s="283">
        <v>1.2919</v>
      </c>
      <c r="GB155" s="283">
        <v>0.3145</v>
      </c>
      <c r="GC155" s="283">
        <v>0.29830000000000001</v>
      </c>
      <c r="GD155" s="283">
        <v>0.441</v>
      </c>
      <c r="GE155" s="283">
        <v>0.39290000000000003</v>
      </c>
      <c r="GF155" s="283">
        <v>0.35239999999999999</v>
      </c>
      <c r="GG155" s="283">
        <v>0.375</v>
      </c>
      <c r="GH155" s="283">
        <v>0.23630000000000001</v>
      </c>
      <c r="GI155" s="283">
        <v>0.33069999999999999</v>
      </c>
      <c r="GJ155" s="283">
        <v>0.42330000000000001</v>
      </c>
      <c r="GL155" s="283">
        <v>0.28839999999999999</v>
      </c>
      <c r="GM155" s="283">
        <v>0.3276</v>
      </c>
    </row>
    <row r="156" spans="1:195">
      <c r="A156" s="71">
        <v>45446</v>
      </c>
      <c r="B156" s="283">
        <v>13.082599999999999</v>
      </c>
      <c r="C156" s="283">
        <v>12.909700000000001</v>
      </c>
      <c r="D156" s="283">
        <v>13.0382</v>
      </c>
      <c r="E156" s="283">
        <v>12.8728</v>
      </c>
      <c r="F156" s="283">
        <v>13.091900000000001</v>
      </c>
      <c r="G156" s="283">
        <v>13.1456</v>
      </c>
      <c r="H156" s="283">
        <v>12.945</v>
      </c>
      <c r="I156" s="283">
        <v>12.892099999999999</v>
      </c>
      <c r="J156" s="283">
        <v>13.023099999999999</v>
      </c>
      <c r="L156" s="283">
        <v>12.983599999999999</v>
      </c>
      <c r="M156" s="283">
        <v>13.196</v>
      </c>
      <c r="N156" s="283">
        <v>9.9550000000000001</v>
      </c>
      <c r="O156" s="283">
        <v>1.1026</v>
      </c>
      <c r="P156" s="283">
        <v>1.2265999999999999</v>
      </c>
      <c r="R156" s="283">
        <v>1.0561</v>
      </c>
      <c r="S156" s="283">
        <v>1.381</v>
      </c>
      <c r="T156" s="283">
        <v>3.2694999999999999</v>
      </c>
      <c r="U156" s="283">
        <v>0.441</v>
      </c>
      <c r="V156" s="283">
        <v>0.50529999999999997</v>
      </c>
      <c r="W156" s="283">
        <v>0.32840000000000003</v>
      </c>
      <c r="X156" s="283">
        <v>0.39989999999999998</v>
      </c>
      <c r="Y156" s="283">
        <v>0.41189999999999999</v>
      </c>
      <c r="Z156" s="283">
        <v>0.35149999999999998</v>
      </c>
      <c r="AA156" s="283">
        <v>0.30509999999999998</v>
      </c>
      <c r="AB156" s="283">
        <v>0.44990000000000002</v>
      </c>
      <c r="AD156" s="283">
        <v>0.28889999999999999</v>
      </c>
      <c r="AE156" s="283">
        <v>0.32579999999999998</v>
      </c>
      <c r="AF156" s="283">
        <v>7.8613999999999997</v>
      </c>
      <c r="AG156" s="283">
        <v>1.2202999999999999</v>
      </c>
      <c r="AH156" s="283">
        <v>0.89539999999999997</v>
      </c>
      <c r="AJ156" s="283">
        <v>0.93540000000000001</v>
      </c>
      <c r="AK156" s="283">
        <v>1.1245000000000001</v>
      </c>
      <c r="AL156" s="283">
        <v>3.2370000000000001</v>
      </c>
      <c r="AM156" s="283">
        <v>0.51290000000000002</v>
      </c>
      <c r="AN156" s="283">
        <v>0.50529999999999997</v>
      </c>
      <c r="AO156" s="283">
        <v>0.4118</v>
      </c>
      <c r="AP156" s="283">
        <v>0.42030000000000001</v>
      </c>
      <c r="AQ156" s="283">
        <v>0.56440000000000001</v>
      </c>
      <c r="AR156" s="283">
        <v>0.39179999999999998</v>
      </c>
      <c r="AS156" s="283">
        <v>0.32740000000000002</v>
      </c>
      <c r="AT156" s="283">
        <v>0.46960000000000002</v>
      </c>
      <c r="AV156" s="283">
        <v>0.35</v>
      </c>
      <c r="AW156" s="283">
        <v>0.41760000000000003</v>
      </c>
      <c r="AX156" s="283">
        <v>9.8977000000000004</v>
      </c>
      <c r="AY156" s="283">
        <v>1.8976999999999999</v>
      </c>
      <c r="AZ156" s="283">
        <v>1.28</v>
      </c>
      <c r="BB156" s="283">
        <v>0.42159999999999997</v>
      </c>
      <c r="BC156" s="283">
        <v>1.4879</v>
      </c>
      <c r="BD156" s="283">
        <v>2.7090000000000001</v>
      </c>
      <c r="BE156" s="283">
        <v>0.68989999999999996</v>
      </c>
      <c r="BF156" s="283">
        <v>0.5141</v>
      </c>
      <c r="BG156" s="283">
        <v>0.2737</v>
      </c>
      <c r="BH156" s="283">
        <v>0.36349999999999999</v>
      </c>
      <c r="BI156" s="283">
        <v>0.4017</v>
      </c>
      <c r="BJ156" s="283">
        <v>0.15429999999999999</v>
      </c>
      <c r="BK156" s="283">
        <v>0.20030000000000001</v>
      </c>
      <c r="BL156" s="283">
        <v>0.44040000000000001</v>
      </c>
      <c r="BN156" s="283">
        <v>0.47499999999999998</v>
      </c>
      <c r="BO156" s="283">
        <v>0.29599999999999999</v>
      </c>
      <c r="BQ156" s="283">
        <v>1.3127</v>
      </c>
      <c r="BR156" s="283">
        <v>1.0725</v>
      </c>
      <c r="BS156" s="283">
        <v>1.1544000000000001</v>
      </c>
      <c r="BU156" s="283">
        <v>1.0195000000000001</v>
      </c>
      <c r="BV156" s="283">
        <v>1.1777</v>
      </c>
      <c r="BW156" s="283">
        <v>0.81730000000000003</v>
      </c>
      <c r="BX156" s="283">
        <v>0.72060000000000002</v>
      </c>
      <c r="BY156" s="283">
        <v>0.81269999999999998</v>
      </c>
      <c r="BZ156" s="283">
        <v>0.62260000000000004</v>
      </c>
      <c r="CA156" s="283">
        <v>0.67190000000000005</v>
      </c>
      <c r="CB156" s="283">
        <v>0.70399999999999996</v>
      </c>
      <c r="CC156" s="283">
        <v>0.51300000000000001</v>
      </c>
      <c r="CD156" s="283">
        <v>0.56720000000000004</v>
      </c>
      <c r="CE156" s="283">
        <v>0.72699999999999998</v>
      </c>
      <c r="CG156" s="283">
        <v>0.55640000000000001</v>
      </c>
      <c r="CH156" s="283">
        <v>0.61729999999999996</v>
      </c>
      <c r="CI156" s="283">
        <v>1.0898000000000001</v>
      </c>
      <c r="CJ156" s="283">
        <v>1.0714999999999999</v>
      </c>
      <c r="CK156" s="283">
        <v>1.0009999999999999</v>
      </c>
      <c r="CM156" s="283">
        <v>0.96460000000000001</v>
      </c>
      <c r="CN156" s="283">
        <v>1.0465</v>
      </c>
      <c r="CO156" s="283">
        <v>20.590699999999998</v>
      </c>
      <c r="CP156" s="283">
        <v>19.2973</v>
      </c>
      <c r="CQ156" s="283">
        <v>18.756</v>
      </c>
      <c r="CR156" s="283">
        <v>18.894600000000001</v>
      </c>
      <c r="CS156" s="283">
        <v>18.010400000000001</v>
      </c>
      <c r="CT156" s="283">
        <v>18.737100000000002</v>
      </c>
      <c r="CU156" s="283">
        <v>21.056899999999999</v>
      </c>
      <c r="CV156" s="283">
        <v>19.601500000000001</v>
      </c>
      <c r="CW156" s="283">
        <v>19.5123</v>
      </c>
      <c r="CY156" s="283">
        <v>20.3201</v>
      </c>
      <c r="CZ156" s="283">
        <v>18.645199999999999</v>
      </c>
      <c r="DA156" s="283">
        <v>1.1187</v>
      </c>
      <c r="DB156" s="283">
        <v>1.0681</v>
      </c>
      <c r="DC156" s="283">
        <v>1.0019</v>
      </c>
      <c r="DE156" s="283">
        <v>0.96460000000000001</v>
      </c>
      <c r="DF156" s="283">
        <v>1.0262</v>
      </c>
      <c r="DG156" s="283">
        <v>20.318999999999999</v>
      </c>
      <c r="DH156" s="283">
        <v>18.479299999999999</v>
      </c>
      <c r="DI156" s="283">
        <v>18.134399999999999</v>
      </c>
      <c r="DJ156" s="283">
        <v>18.1631</v>
      </c>
      <c r="DK156" s="283">
        <v>17.3019</v>
      </c>
      <c r="DL156" s="283">
        <v>18.0992</v>
      </c>
      <c r="DM156" s="283">
        <v>20.427600000000002</v>
      </c>
      <c r="DN156" s="283">
        <v>18.880199999999999</v>
      </c>
      <c r="DO156" s="283">
        <v>18.695699999999999</v>
      </c>
      <c r="DQ156" s="283">
        <v>19.573899999999998</v>
      </c>
      <c r="DR156" s="283">
        <v>18.218900000000001</v>
      </c>
      <c r="DS156" s="283">
        <v>1.1194999999999999</v>
      </c>
      <c r="DT156" s="283">
        <v>1.0745</v>
      </c>
      <c r="DU156" s="283">
        <v>1.0021</v>
      </c>
      <c r="DW156" s="283">
        <v>0.97519999999999996</v>
      </c>
      <c r="DX156" s="283">
        <v>1.0246</v>
      </c>
      <c r="DY156" s="283">
        <v>19.313600000000001</v>
      </c>
      <c r="DZ156" s="283">
        <v>17.792200000000001</v>
      </c>
      <c r="EA156" s="283">
        <v>17.335999999999999</v>
      </c>
      <c r="EB156" s="283">
        <v>17.252400000000002</v>
      </c>
      <c r="EC156" s="283">
        <v>16.5579</v>
      </c>
      <c r="ED156" s="283">
        <v>17.299099999999999</v>
      </c>
      <c r="EE156" s="283">
        <v>19.441800000000001</v>
      </c>
      <c r="EF156" s="283">
        <v>18.236899999999999</v>
      </c>
      <c r="EG156" s="283">
        <v>17.841200000000001</v>
      </c>
      <c r="EI156" s="283">
        <v>18.7014</v>
      </c>
      <c r="EJ156" s="283">
        <v>17.412400000000002</v>
      </c>
      <c r="EL156" s="283">
        <v>1.2336</v>
      </c>
      <c r="EM156" s="283">
        <v>1.0263</v>
      </c>
      <c r="EN156" s="283">
        <v>1.2321</v>
      </c>
      <c r="EP156" s="283">
        <v>0.99680000000000002</v>
      </c>
      <c r="EQ156" s="283">
        <v>1.1693</v>
      </c>
      <c r="ER156" s="283">
        <v>0.38</v>
      </c>
      <c r="ES156" s="283">
        <v>0.35759999999999997</v>
      </c>
      <c r="ET156" s="283">
        <v>0.40600000000000003</v>
      </c>
      <c r="EU156" s="283">
        <v>0.308</v>
      </c>
      <c r="EV156" s="283">
        <v>0.34839999999999999</v>
      </c>
      <c r="EW156" s="283">
        <v>0.32950000000000002</v>
      </c>
      <c r="EX156" s="283">
        <v>0.29499999999999998</v>
      </c>
      <c r="EY156" s="283">
        <v>0.28960000000000002</v>
      </c>
      <c r="EZ156" s="283">
        <v>0.35210000000000002</v>
      </c>
      <c r="FB156" s="283">
        <v>0.29049999999999998</v>
      </c>
      <c r="FC156" s="283">
        <v>0.30109999999999998</v>
      </c>
      <c r="FD156" s="283">
        <v>1.4461999999999999</v>
      </c>
      <c r="FE156" s="283">
        <v>1.0176000000000001</v>
      </c>
      <c r="FF156" s="283">
        <v>1.048</v>
      </c>
      <c r="FH156" s="283">
        <v>1.1165</v>
      </c>
      <c r="FI156" s="283">
        <v>1.0350999999999999</v>
      </c>
      <c r="FJ156" s="283">
        <v>0.43290000000000001</v>
      </c>
      <c r="FK156" s="283">
        <v>0.33929999999999999</v>
      </c>
      <c r="FL156" s="283">
        <v>0.39269999999999999</v>
      </c>
      <c r="FM156" s="283">
        <v>0.29930000000000001</v>
      </c>
      <c r="FN156" s="283">
        <v>0.33339999999999997</v>
      </c>
      <c r="FO156" s="283">
        <v>0.37480000000000002</v>
      </c>
      <c r="FP156" s="283">
        <v>0.29270000000000002</v>
      </c>
      <c r="FQ156" s="283">
        <v>0.27689999999999998</v>
      </c>
      <c r="FR156" s="283">
        <v>0.3256</v>
      </c>
      <c r="FT156" s="283">
        <v>0.248</v>
      </c>
      <c r="FU156" s="283">
        <v>0.31459999999999999</v>
      </c>
      <c r="FV156" s="283">
        <v>1.3056000000000001</v>
      </c>
      <c r="FW156" s="283">
        <v>1.1595</v>
      </c>
      <c r="FX156" s="283">
        <v>1.1572</v>
      </c>
      <c r="FZ156" s="283">
        <v>0.98640000000000005</v>
      </c>
      <c r="GA156" s="283">
        <v>1.2816000000000001</v>
      </c>
      <c r="GB156" s="283">
        <v>0.42109999999999997</v>
      </c>
      <c r="GC156" s="283">
        <v>0.37709999999999999</v>
      </c>
      <c r="GD156" s="283">
        <v>0.4158</v>
      </c>
      <c r="GE156" s="283">
        <v>0.32250000000000001</v>
      </c>
      <c r="GF156" s="283">
        <v>0.32519999999999999</v>
      </c>
      <c r="GG156" s="283">
        <v>0.35930000000000001</v>
      </c>
      <c r="GH156" s="283">
        <v>0.19389999999999999</v>
      </c>
      <c r="GI156" s="283">
        <v>0.28220000000000001</v>
      </c>
      <c r="GJ156" s="283">
        <v>0.4002</v>
      </c>
      <c r="GL156" s="283">
        <v>0.28599999999999998</v>
      </c>
      <c r="GM156" s="283">
        <v>0.31230000000000002</v>
      </c>
    </row>
    <row r="157" spans="1:195">
      <c r="A157" s="71">
        <v>45447</v>
      </c>
      <c r="B157" s="283">
        <v>13.0952</v>
      </c>
      <c r="C157" s="283">
        <v>12.926500000000001</v>
      </c>
      <c r="D157" s="283">
        <v>13.0474</v>
      </c>
      <c r="E157" s="283">
        <v>12.877800000000001</v>
      </c>
      <c r="F157" s="283">
        <v>13.0944</v>
      </c>
      <c r="G157" s="283">
        <v>13.132999999999999</v>
      </c>
      <c r="H157" s="283">
        <v>12.960900000000001</v>
      </c>
      <c r="I157" s="283">
        <v>12.8904</v>
      </c>
      <c r="J157" s="283">
        <v>13.0214</v>
      </c>
      <c r="L157" s="283">
        <v>12.9945</v>
      </c>
      <c r="M157" s="283">
        <v>13.2111</v>
      </c>
      <c r="N157" s="283">
        <v>9.4411000000000005</v>
      </c>
      <c r="O157" s="283">
        <v>1.1133</v>
      </c>
      <c r="P157" s="283">
        <v>1.2696000000000001</v>
      </c>
      <c r="R157" s="283">
        <v>1.0519000000000001</v>
      </c>
      <c r="S157" s="283">
        <v>1.3756999999999999</v>
      </c>
      <c r="T157" s="283">
        <v>3.0924999999999998</v>
      </c>
      <c r="U157" s="283">
        <v>0.43380000000000002</v>
      </c>
      <c r="V157" s="283">
        <v>0.49480000000000002</v>
      </c>
      <c r="W157" s="283">
        <v>0.3276</v>
      </c>
      <c r="X157" s="283">
        <v>0.38969999999999999</v>
      </c>
      <c r="Y157" s="283">
        <v>0.38969999999999999</v>
      </c>
      <c r="Z157" s="283">
        <v>0.33729999999999999</v>
      </c>
      <c r="AA157" s="283">
        <v>0.28770000000000001</v>
      </c>
      <c r="AB157" s="283">
        <v>0.42080000000000001</v>
      </c>
      <c r="AD157" s="283">
        <v>0.27350000000000002</v>
      </c>
      <c r="AE157" s="283">
        <v>0.30590000000000001</v>
      </c>
      <c r="AF157" s="283">
        <v>7.4292999999999996</v>
      </c>
      <c r="AG157" s="283">
        <v>1.2159</v>
      </c>
      <c r="AH157" s="283">
        <v>0.87919999999999998</v>
      </c>
      <c r="AJ157" s="283">
        <v>0.92449999999999999</v>
      </c>
      <c r="AK157" s="283">
        <v>1.1178999999999999</v>
      </c>
      <c r="AL157" s="283">
        <v>3.0341</v>
      </c>
      <c r="AM157" s="283">
        <v>0.50180000000000002</v>
      </c>
      <c r="AN157" s="283">
        <v>0.47910000000000003</v>
      </c>
      <c r="AO157" s="283">
        <v>0.40839999999999999</v>
      </c>
      <c r="AP157" s="283">
        <v>0.41270000000000001</v>
      </c>
      <c r="AQ157" s="283">
        <v>0.54500000000000004</v>
      </c>
      <c r="AR157" s="283">
        <v>0.38319999999999999</v>
      </c>
      <c r="AS157" s="283">
        <v>0.31480000000000002</v>
      </c>
      <c r="AT157" s="283">
        <v>0.45569999999999999</v>
      </c>
      <c r="AV157" s="283">
        <v>0.34050000000000002</v>
      </c>
      <c r="AW157" s="283">
        <v>0.40770000000000001</v>
      </c>
      <c r="AX157" s="283">
        <v>9.7558000000000007</v>
      </c>
      <c r="AY157" s="283">
        <v>1.9855</v>
      </c>
      <c r="AZ157" s="283">
        <v>1.3130999999999999</v>
      </c>
      <c r="BB157" s="283">
        <v>0.4173</v>
      </c>
      <c r="BC157" s="283">
        <v>1.4433</v>
      </c>
      <c r="BD157" s="283">
        <v>2.6303000000000001</v>
      </c>
      <c r="BE157" s="283">
        <v>0.6694</v>
      </c>
      <c r="BF157" s="283">
        <v>0.50349999999999995</v>
      </c>
      <c r="BG157" s="283">
        <v>0.26960000000000001</v>
      </c>
      <c r="BH157" s="283">
        <v>0.33710000000000001</v>
      </c>
      <c r="BI157" s="283">
        <v>0.38350000000000001</v>
      </c>
      <c r="BJ157" s="283">
        <v>0.1492</v>
      </c>
      <c r="BK157" s="283">
        <v>0.19819999999999999</v>
      </c>
      <c r="BL157" s="283">
        <v>0.434</v>
      </c>
      <c r="BN157" s="283">
        <v>0.47510000000000002</v>
      </c>
      <c r="BO157" s="283">
        <v>0.30070000000000002</v>
      </c>
      <c r="BQ157" s="283">
        <v>1.3796999999999999</v>
      </c>
      <c r="BR157" s="283">
        <v>1.1052</v>
      </c>
      <c r="BS157" s="283">
        <v>1.2149000000000001</v>
      </c>
      <c r="BU157" s="283">
        <v>0.99709999999999999</v>
      </c>
      <c r="BV157" s="283">
        <v>1.1926000000000001</v>
      </c>
      <c r="BW157" s="283">
        <v>0.79990000000000006</v>
      </c>
      <c r="BX157" s="283">
        <v>0.70189999999999997</v>
      </c>
      <c r="BY157" s="283">
        <v>0.77810000000000001</v>
      </c>
      <c r="BZ157" s="283">
        <v>0.57979999999999998</v>
      </c>
      <c r="CA157" s="283">
        <v>0.6351</v>
      </c>
      <c r="CB157" s="283">
        <v>0.64049999999999996</v>
      </c>
      <c r="CC157" s="283">
        <v>0.4884</v>
      </c>
      <c r="CD157" s="283">
        <v>0.53580000000000005</v>
      </c>
      <c r="CE157" s="283">
        <v>0.69740000000000002</v>
      </c>
      <c r="CG157" s="283">
        <v>0.53739999999999999</v>
      </c>
      <c r="CH157" s="283">
        <v>0.58479999999999999</v>
      </c>
      <c r="CI157" s="283">
        <v>1.0693999999999999</v>
      </c>
      <c r="CJ157" s="283">
        <v>1.0477000000000001</v>
      </c>
      <c r="CK157" s="283">
        <v>1.008</v>
      </c>
      <c r="CM157" s="283">
        <v>0.97970000000000002</v>
      </c>
      <c r="CN157" s="283">
        <v>1.0238</v>
      </c>
      <c r="CO157" s="283">
        <v>19.926300000000001</v>
      </c>
      <c r="CP157" s="283">
        <v>18.8489</v>
      </c>
      <c r="CQ157" s="283">
        <v>18.566600000000001</v>
      </c>
      <c r="CR157" s="283">
        <v>18.633600000000001</v>
      </c>
      <c r="CS157" s="283">
        <v>17.991199999999999</v>
      </c>
      <c r="CT157" s="283">
        <v>18.419799999999999</v>
      </c>
      <c r="CU157" s="283">
        <v>20.0946</v>
      </c>
      <c r="CV157" s="283">
        <v>19.014600000000002</v>
      </c>
      <c r="CW157" s="283">
        <v>18.861999999999998</v>
      </c>
      <c r="CY157" s="283">
        <v>19.407800000000002</v>
      </c>
      <c r="CZ157" s="283">
        <v>18.422799999999999</v>
      </c>
      <c r="DA157" s="283">
        <v>1.0781000000000001</v>
      </c>
      <c r="DB157" s="283">
        <v>1.0431999999999999</v>
      </c>
      <c r="DC157" s="283">
        <v>1.0096000000000001</v>
      </c>
      <c r="DE157" s="283">
        <v>0.97319999999999995</v>
      </c>
      <c r="DF157" s="283">
        <v>1.0162</v>
      </c>
      <c r="DG157" s="283">
        <v>19.7926</v>
      </c>
      <c r="DH157" s="283">
        <v>18.297599999999999</v>
      </c>
      <c r="DI157" s="283">
        <v>18.107600000000001</v>
      </c>
      <c r="DJ157" s="283">
        <v>18.359300000000001</v>
      </c>
      <c r="DK157" s="283">
        <v>17.54</v>
      </c>
      <c r="DL157" s="283">
        <v>17.9358</v>
      </c>
      <c r="DM157" s="283">
        <v>19.733699999999999</v>
      </c>
      <c r="DN157" s="283">
        <v>18.460899999999999</v>
      </c>
      <c r="DO157" s="283">
        <v>18.485099999999999</v>
      </c>
      <c r="DQ157" s="283">
        <v>18.969000000000001</v>
      </c>
      <c r="DR157" s="283">
        <v>18.189900000000002</v>
      </c>
      <c r="DS157" s="283">
        <v>1.0738000000000001</v>
      </c>
      <c r="DT157" s="283">
        <v>1.0429999999999999</v>
      </c>
      <c r="DU157" s="283">
        <v>1.0037</v>
      </c>
      <c r="DW157" s="283">
        <v>0.97909999999999997</v>
      </c>
      <c r="DX157" s="283">
        <v>1.0123</v>
      </c>
      <c r="DY157" s="283">
        <v>19.033899999999999</v>
      </c>
      <c r="DZ157" s="283">
        <v>17.689599999999999</v>
      </c>
      <c r="EA157" s="283">
        <v>17.340599999999998</v>
      </c>
      <c r="EB157" s="283">
        <v>17.7254</v>
      </c>
      <c r="EC157" s="283">
        <v>16.960999999999999</v>
      </c>
      <c r="ED157" s="283">
        <v>17.276800000000001</v>
      </c>
      <c r="EE157" s="283">
        <v>18.9222</v>
      </c>
      <c r="EF157" s="283">
        <v>17.875800000000002</v>
      </c>
      <c r="EG157" s="283">
        <v>17.742899999999999</v>
      </c>
      <c r="EI157" s="283">
        <v>18.2575</v>
      </c>
      <c r="EJ157" s="283">
        <v>17.527699999999999</v>
      </c>
      <c r="EL157" s="283">
        <v>1.3278000000000001</v>
      </c>
      <c r="EM157" s="283">
        <v>1.042</v>
      </c>
      <c r="EN157" s="283">
        <v>1.3221000000000001</v>
      </c>
      <c r="EP157" s="283">
        <v>0.99950000000000006</v>
      </c>
      <c r="EQ157" s="283">
        <v>1.1882999999999999</v>
      </c>
      <c r="ER157" s="283">
        <v>0.37780000000000002</v>
      </c>
      <c r="ES157" s="283">
        <v>0.34449999999999997</v>
      </c>
      <c r="ET157" s="283">
        <v>0.3901</v>
      </c>
      <c r="EU157" s="283">
        <v>0.28449999999999998</v>
      </c>
      <c r="EV157" s="283">
        <v>0.3306</v>
      </c>
      <c r="EW157" s="283">
        <v>0.29499999999999998</v>
      </c>
      <c r="EX157" s="283">
        <v>0.28060000000000002</v>
      </c>
      <c r="EY157" s="283">
        <v>0.27010000000000001</v>
      </c>
      <c r="EZ157" s="283">
        <v>0.32829999999999998</v>
      </c>
      <c r="FB157" s="283">
        <v>0.27029999999999998</v>
      </c>
      <c r="FC157" s="283">
        <v>0.27629999999999999</v>
      </c>
      <c r="FD157" s="283">
        <v>1.4790000000000001</v>
      </c>
      <c r="FE157" s="283">
        <v>1.0581</v>
      </c>
      <c r="FF157" s="283">
        <v>1.0436000000000001</v>
      </c>
      <c r="FH157" s="283">
        <v>1.0949</v>
      </c>
      <c r="FI157" s="283">
        <v>1.0676000000000001</v>
      </c>
      <c r="FJ157" s="283">
        <v>0.41520000000000001</v>
      </c>
      <c r="FK157" s="283">
        <v>0.32950000000000002</v>
      </c>
      <c r="FL157" s="283">
        <v>0.36919999999999997</v>
      </c>
      <c r="FM157" s="283">
        <v>0.28070000000000001</v>
      </c>
      <c r="FN157" s="283">
        <v>0.31140000000000001</v>
      </c>
      <c r="FO157" s="283">
        <v>0.3538</v>
      </c>
      <c r="FP157" s="283">
        <v>0.28389999999999999</v>
      </c>
      <c r="FQ157" s="283">
        <v>0.2631</v>
      </c>
      <c r="FR157" s="283">
        <v>0.31580000000000003</v>
      </c>
      <c r="FT157" s="283">
        <v>0.24030000000000001</v>
      </c>
      <c r="FU157" s="283">
        <v>0.29580000000000001</v>
      </c>
      <c r="FV157" s="283">
        <v>1.3669</v>
      </c>
      <c r="FW157" s="283">
        <v>1.2044999999999999</v>
      </c>
      <c r="FX157" s="283">
        <v>1.242</v>
      </c>
      <c r="FZ157" s="283">
        <v>0.94010000000000005</v>
      </c>
      <c r="GA157" s="283">
        <v>1.2768999999999999</v>
      </c>
      <c r="GB157" s="283">
        <v>0.41189999999999999</v>
      </c>
      <c r="GC157" s="283">
        <v>0.37159999999999999</v>
      </c>
      <c r="GD157" s="283">
        <v>0.4012</v>
      </c>
      <c r="GE157" s="283">
        <v>0.3014</v>
      </c>
      <c r="GF157" s="283">
        <v>0.3085</v>
      </c>
      <c r="GG157" s="283">
        <v>0.32300000000000001</v>
      </c>
      <c r="GH157" s="283">
        <v>0.18129999999999999</v>
      </c>
      <c r="GI157" s="283">
        <v>0.26889999999999997</v>
      </c>
      <c r="GJ157" s="283">
        <v>0.3911</v>
      </c>
      <c r="GL157" s="283">
        <v>0.28599999999999998</v>
      </c>
      <c r="GM157" s="283">
        <v>0.30630000000000002</v>
      </c>
    </row>
    <row r="158" spans="1:195">
      <c r="A158" s="71">
        <v>45448</v>
      </c>
      <c r="B158" s="283">
        <v>13.0852</v>
      </c>
      <c r="C158" s="283">
        <v>12.9047</v>
      </c>
      <c r="D158" s="283">
        <v>13.023099999999999</v>
      </c>
      <c r="E158" s="283">
        <v>12.8812</v>
      </c>
      <c r="F158" s="283">
        <v>13.090999999999999</v>
      </c>
      <c r="G158" s="283">
        <v>13.1297</v>
      </c>
      <c r="H158" s="283">
        <v>12.9442</v>
      </c>
      <c r="I158" s="283">
        <v>12.8871</v>
      </c>
      <c r="J158" s="283">
        <v>13.0138</v>
      </c>
      <c r="L158" s="283">
        <v>12.984400000000001</v>
      </c>
      <c r="M158" s="283">
        <v>13.191800000000001</v>
      </c>
      <c r="N158" s="283">
        <v>9.6963000000000008</v>
      </c>
      <c r="O158" s="283">
        <v>1.1437999999999999</v>
      </c>
      <c r="P158" s="283">
        <v>1.3157000000000001</v>
      </c>
      <c r="R158" s="283">
        <v>1.0454000000000001</v>
      </c>
      <c r="S158" s="283">
        <v>1.4023000000000001</v>
      </c>
      <c r="T158" s="283">
        <v>3.0981999999999998</v>
      </c>
      <c r="U158" s="283">
        <v>0.43709999999999999</v>
      </c>
      <c r="V158" s="283">
        <v>0.5081</v>
      </c>
      <c r="W158" s="283">
        <v>0.31950000000000001</v>
      </c>
      <c r="X158" s="283">
        <v>0.38219999999999998</v>
      </c>
      <c r="Y158" s="283">
        <v>0.38619999999999999</v>
      </c>
      <c r="Z158" s="283">
        <v>0.33850000000000002</v>
      </c>
      <c r="AA158" s="283">
        <v>0.28260000000000002</v>
      </c>
      <c r="AB158" s="283">
        <v>0.41360000000000002</v>
      </c>
      <c r="AD158" s="283">
        <v>0.27039999999999997</v>
      </c>
      <c r="AE158" s="283">
        <v>0.29499999999999998</v>
      </c>
      <c r="AF158" s="283">
        <v>7.4051</v>
      </c>
      <c r="AG158" s="283">
        <v>1.2201</v>
      </c>
      <c r="AH158" s="283">
        <v>0.85250000000000004</v>
      </c>
      <c r="AJ158" s="283">
        <v>0.91779999999999995</v>
      </c>
      <c r="AK158" s="283">
        <v>1.1313</v>
      </c>
      <c r="AL158" s="283">
        <v>2.9981</v>
      </c>
      <c r="AM158" s="283">
        <v>0.49890000000000001</v>
      </c>
      <c r="AN158" s="283">
        <v>0.4803</v>
      </c>
      <c r="AO158" s="283">
        <v>0.40489999999999998</v>
      </c>
      <c r="AP158" s="283">
        <v>0.40889999999999999</v>
      </c>
      <c r="AQ158" s="283">
        <v>0.56330000000000002</v>
      </c>
      <c r="AR158" s="283">
        <v>0.38729999999999998</v>
      </c>
      <c r="AS158" s="283">
        <v>0.31230000000000002</v>
      </c>
      <c r="AT158" s="283">
        <v>0.46039999999999998</v>
      </c>
      <c r="AV158" s="283">
        <v>0.34029999999999999</v>
      </c>
      <c r="AW158" s="283">
        <v>0.40699999999999997</v>
      </c>
      <c r="AX158" s="283">
        <v>9.8118999999999996</v>
      </c>
      <c r="AY158" s="283">
        <v>2.0023</v>
      </c>
      <c r="AZ158" s="283">
        <v>1.3270999999999999</v>
      </c>
      <c r="BB158" s="283">
        <v>0.42470000000000002</v>
      </c>
      <c r="BC158" s="283">
        <v>1.4261999999999999</v>
      </c>
      <c r="BD158" s="283">
        <v>2.5874999999999999</v>
      </c>
      <c r="BE158" s="283">
        <v>0.65810000000000002</v>
      </c>
      <c r="BF158" s="283">
        <v>0.50319999999999998</v>
      </c>
      <c r="BG158" s="283">
        <v>0.26369999999999999</v>
      </c>
      <c r="BH158" s="283">
        <v>0.32869999999999999</v>
      </c>
      <c r="BI158" s="283">
        <v>0.37909999999999999</v>
      </c>
      <c r="BJ158" s="283">
        <v>0.14749999999999999</v>
      </c>
      <c r="BK158" s="283">
        <v>0.20169999999999999</v>
      </c>
      <c r="BL158" s="283">
        <v>0.43519999999999998</v>
      </c>
      <c r="BN158" s="283">
        <v>0.47489999999999999</v>
      </c>
      <c r="BO158" s="283">
        <v>0.30509999999999998</v>
      </c>
      <c r="BQ158" s="283">
        <v>1.4765999999999999</v>
      </c>
      <c r="BR158" s="283">
        <v>1.1264000000000001</v>
      </c>
      <c r="BS158" s="283">
        <v>1.2514000000000001</v>
      </c>
      <c r="BU158" s="283">
        <v>0.998</v>
      </c>
      <c r="BV158" s="283">
        <v>1.216</v>
      </c>
      <c r="BW158" s="283">
        <v>0.80420000000000003</v>
      </c>
      <c r="BX158" s="283">
        <v>0.68459999999999999</v>
      </c>
      <c r="BY158" s="283">
        <v>0.75800000000000001</v>
      </c>
      <c r="BZ158" s="283">
        <v>0.54469999999999996</v>
      </c>
      <c r="CA158" s="283">
        <v>0.60770000000000002</v>
      </c>
      <c r="CB158" s="283">
        <v>0.60570000000000002</v>
      </c>
      <c r="CC158" s="283">
        <v>0.47120000000000001</v>
      </c>
      <c r="CD158" s="283">
        <v>0.51910000000000001</v>
      </c>
      <c r="CE158" s="283">
        <v>0.67600000000000005</v>
      </c>
      <c r="CG158" s="283">
        <v>0.52010000000000001</v>
      </c>
      <c r="CH158" s="283">
        <v>0.55589999999999995</v>
      </c>
      <c r="CI158" s="283">
        <v>1.1037999999999999</v>
      </c>
      <c r="CJ158" s="283">
        <v>1.0578000000000001</v>
      </c>
      <c r="CK158" s="283">
        <v>1.0115000000000001</v>
      </c>
      <c r="CM158" s="283">
        <v>0.94410000000000005</v>
      </c>
      <c r="CN158" s="283">
        <v>1.0425</v>
      </c>
      <c r="CO158" s="283">
        <v>21.880500000000001</v>
      </c>
      <c r="CP158" s="283">
        <v>19.817900000000002</v>
      </c>
      <c r="CQ158" s="283">
        <v>19.267499999999998</v>
      </c>
      <c r="CR158" s="283">
        <v>19.822500000000002</v>
      </c>
      <c r="CS158" s="283">
        <v>18.735099999999999</v>
      </c>
      <c r="CT158" s="283">
        <v>19.047599999999999</v>
      </c>
      <c r="CU158" s="283">
        <v>21.1919</v>
      </c>
      <c r="CV158" s="283">
        <v>19.685700000000001</v>
      </c>
      <c r="CW158" s="283">
        <v>20.343399999999999</v>
      </c>
      <c r="CY158" s="283">
        <v>20.8507</v>
      </c>
      <c r="CZ158" s="283">
        <v>19.514500000000002</v>
      </c>
      <c r="DA158" s="283">
        <v>1.091</v>
      </c>
      <c r="DB158" s="283">
        <v>1.0357000000000001</v>
      </c>
      <c r="DC158" s="283">
        <v>1.0001</v>
      </c>
      <c r="DE158" s="283">
        <v>0.9577</v>
      </c>
      <c r="DF158" s="283">
        <v>1.0095000000000001</v>
      </c>
      <c r="DG158" s="283">
        <v>20.908000000000001</v>
      </c>
      <c r="DH158" s="283">
        <v>18.672599999999999</v>
      </c>
      <c r="DI158" s="283">
        <v>18.4255</v>
      </c>
      <c r="DJ158" s="283">
        <v>19.164100000000001</v>
      </c>
      <c r="DK158" s="283">
        <v>18.029399999999999</v>
      </c>
      <c r="DL158" s="283">
        <v>18.423300000000001</v>
      </c>
      <c r="DM158" s="283">
        <v>20.203199999999999</v>
      </c>
      <c r="DN158" s="283">
        <v>18.700500000000002</v>
      </c>
      <c r="DO158" s="283">
        <v>19.124700000000001</v>
      </c>
      <c r="DQ158" s="283">
        <v>19.525500000000001</v>
      </c>
      <c r="DR158" s="283">
        <v>18.944800000000001</v>
      </c>
      <c r="DS158" s="283">
        <v>1.0656000000000001</v>
      </c>
      <c r="DT158" s="283">
        <v>1.0311999999999999</v>
      </c>
      <c r="DU158" s="283">
        <v>0.99670000000000003</v>
      </c>
      <c r="DW158" s="283">
        <v>0.97709999999999997</v>
      </c>
      <c r="DX158" s="283">
        <v>1.0034000000000001</v>
      </c>
      <c r="DY158" s="283">
        <v>19.299700000000001</v>
      </c>
      <c r="DZ158" s="283">
        <v>17.743500000000001</v>
      </c>
      <c r="EA158" s="283">
        <v>17.380199999999999</v>
      </c>
      <c r="EB158" s="283">
        <v>18.112200000000001</v>
      </c>
      <c r="EC158" s="283">
        <v>17.2058</v>
      </c>
      <c r="ED158" s="283">
        <v>17.438099999999999</v>
      </c>
      <c r="EE158" s="283">
        <v>18.870799999999999</v>
      </c>
      <c r="EF158" s="283">
        <v>17.900700000000001</v>
      </c>
      <c r="EG158" s="283">
        <v>17.873200000000001</v>
      </c>
      <c r="EI158" s="283">
        <v>18.319900000000001</v>
      </c>
      <c r="EJ158" s="283">
        <v>17.812999999999999</v>
      </c>
      <c r="EL158" s="283">
        <v>1.496</v>
      </c>
      <c r="EM158" s="283">
        <v>1.0513999999999999</v>
      </c>
      <c r="EN158" s="283">
        <v>1.3845000000000001</v>
      </c>
      <c r="EP158" s="283">
        <v>1.0118</v>
      </c>
      <c r="EQ158" s="283">
        <v>1.2175</v>
      </c>
      <c r="ER158" s="283">
        <v>0.39100000000000001</v>
      </c>
      <c r="ES158" s="283">
        <v>0.33110000000000001</v>
      </c>
      <c r="ET158" s="283">
        <v>0.37969999999999998</v>
      </c>
      <c r="EU158" s="283">
        <v>0.26140000000000002</v>
      </c>
      <c r="EV158" s="283">
        <v>0.315</v>
      </c>
      <c r="EW158" s="283">
        <v>0.27429999999999999</v>
      </c>
      <c r="EX158" s="283">
        <v>0.26869999999999999</v>
      </c>
      <c r="EY158" s="283">
        <v>0.25700000000000001</v>
      </c>
      <c r="EZ158" s="283">
        <v>0.30819999999999997</v>
      </c>
      <c r="FB158" s="283">
        <v>0.254</v>
      </c>
      <c r="FC158" s="283">
        <v>0.25309999999999999</v>
      </c>
      <c r="FD158" s="283">
        <v>1.5658000000000001</v>
      </c>
      <c r="FE158" s="283">
        <v>1.0889</v>
      </c>
      <c r="FF158" s="283">
        <v>1.0370999999999999</v>
      </c>
      <c r="FH158" s="283">
        <v>1.0967</v>
      </c>
      <c r="FI158" s="283">
        <v>1.1102000000000001</v>
      </c>
      <c r="FJ158" s="283">
        <v>0.41039999999999999</v>
      </c>
      <c r="FK158" s="283">
        <v>0.32100000000000001</v>
      </c>
      <c r="FL158" s="283">
        <v>0.35720000000000002</v>
      </c>
      <c r="FM158" s="283">
        <v>0.2621</v>
      </c>
      <c r="FN158" s="283">
        <v>0.29480000000000001</v>
      </c>
      <c r="FO158" s="283">
        <v>0.34439999999999998</v>
      </c>
      <c r="FP158" s="283">
        <v>0.27750000000000002</v>
      </c>
      <c r="FQ158" s="283">
        <v>0.255</v>
      </c>
      <c r="FR158" s="283">
        <v>0.31030000000000002</v>
      </c>
      <c r="FT158" s="283">
        <v>0.23250000000000001</v>
      </c>
      <c r="FU158" s="283">
        <v>0.27950000000000003</v>
      </c>
      <c r="FV158" s="283">
        <v>1.4053</v>
      </c>
      <c r="FW158" s="283">
        <v>1.2301</v>
      </c>
      <c r="FX158" s="283">
        <v>1.2930999999999999</v>
      </c>
      <c r="FZ158" s="283">
        <v>0.93179999999999996</v>
      </c>
      <c r="GA158" s="283">
        <v>1.28</v>
      </c>
      <c r="GB158" s="283">
        <v>0.40770000000000001</v>
      </c>
      <c r="GC158" s="283">
        <v>0.36759999999999998</v>
      </c>
      <c r="GD158" s="283">
        <v>0.39279999999999998</v>
      </c>
      <c r="GE158" s="283">
        <v>0.29010000000000002</v>
      </c>
      <c r="GF158" s="283">
        <v>0.29880000000000001</v>
      </c>
      <c r="GG158" s="283">
        <v>0.30380000000000001</v>
      </c>
      <c r="GH158" s="283">
        <v>0.17460000000000001</v>
      </c>
      <c r="GI158" s="283">
        <v>0.2651</v>
      </c>
      <c r="GJ158" s="283">
        <v>0.38619999999999999</v>
      </c>
      <c r="GL158" s="283">
        <v>0.28449999999999998</v>
      </c>
      <c r="GM158" s="283">
        <v>0.30170000000000002</v>
      </c>
    </row>
    <row r="159" spans="1:195">
      <c r="A159" s="71">
        <v>45449</v>
      </c>
      <c r="B159" s="283">
        <v>13.0642</v>
      </c>
      <c r="C159" s="283">
        <v>12.849299999999999</v>
      </c>
      <c r="D159" s="283">
        <v>12.976900000000001</v>
      </c>
      <c r="E159" s="283">
        <v>12.843400000000001</v>
      </c>
      <c r="F159" s="283">
        <v>13.044</v>
      </c>
      <c r="G159" s="283">
        <v>12.9886</v>
      </c>
      <c r="H159" s="283">
        <v>12.8795</v>
      </c>
      <c r="I159" s="283">
        <v>12.693099999999999</v>
      </c>
      <c r="J159" s="283">
        <v>12.9819</v>
      </c>
      <c r="L159" s="283">
        <v>12.950900000000001</v>
      </c>
      <c r="M159" s="283">
        <v>13.1532</v>
      </c>
      <c r="N159" s="283">
        <v>10.3832</v>
      </c>
      <c r="O159" s="283">
        <v>1.1819</v>
      </c>
      <c r="P159" s="283">
        <v>1.4039999999999999</v>
      </c>
      <c r="R159" s="283">
        <v>1.0656000000000001</v>
      </c>
      <c r="S159" s="283">
        <v>1.4651000000000001</v>
      </c>
      <c r="T159" s="283">
        <v>3.1438999999999999</v>
      </c>
      <c r="U159" s="283">
        <v>0.43940000000000001</v>
      </c>
      <c r="V159" s="283">
        <v>0.51449999999999996</v>
      </c>
      <c r="W159" s="283">
        <v>0.30280000000000001</v>
      </c>
      <c r="X159" s="283">
        <v>0.37180000000000002</v>
      </c>
      <c r="Y159" s="283">
        <v>0.36649999999999999</v>
      </c>
      <c r="Z159" s="283">
        <v>0.34139999999999998</v>
      </c>
      <c r="AA159" s="283">
        <v>0.28039999999999998</v>
      </c>
      <c r="AB159" s="283">
        <v>0.40560000000000002</v>
      </c>
      <c r="AD159" s="283">
        <v>0.2631</v>
      </c>
      <c r="AE159" s="283">
        <v>0.27679999999999999</v>
      </c>
      <c r="AF159" s="283">
        <v>7.3986000000000001</v>
      </c>
      <c r="AG159" s="283">
        <v>1.2413000000000001</v>
      </c>
      <c r="AH159" s="283">
        <v>0.83160000000000001</v>
      </c>
      <c r="AJ159" s="283">
        <v>0.89780000000000004</v>
      </c>
      <c r="AK159" s="283">
        <v>1.1626000000000001</v>
      </c>
      <c r="AL159" s="283">
        <v>2.9594999999999998</v>
      </c>
      <c r="AM159" s="283">
        <v>0.49880000000000002</v>
      </c>
      <c r="AN159" s="283">
        <v>0.48139999999999999</v>
      </c>
      <c r="AO159" s="283">
        <v>0.4</v>
      </c>
      <c r="AP159" s="283">
        <v>0.40179999999999999</v>
      </c>
      <c r="AQ159" s="283">
        <v>0.57889999999999997</v>
      </c>
      <c r="AR159" s="283">
        <v>0.39350000000000002</v>
      </c>
      <c r="AS159" s="283">
        <v>0.31309999999999999</v>
      </c>
      <c r="AT159" s="283">
        <v>0.46800000000000003</v>
      </c>
      <c r="AV159" s="283">
        <v>0.3488</v>
      </c>
      <c r="AW159" s="283">
        <v>0.40260000000000001</v>
      </c>
      <c r="AX159" s="283">
        <v>9.8966999999999992</v>
      </c>
      <c r="AY159" s="283">
        <v>1.9984</v>
      </c>
      <c r="AZ159" s="283">
        <v>1.335</v>
      </c>
      <c r="BB159" s="283">
        <v>0.43269999999999997</v>
      </c>
      <c r="BC159" s="283">
        <v>1.4086000000000001</v>
      </c>
      <c r="BD159" s="283">
        <v>2.5566</v>
      </c>
      <c r="BE159" s="283">
        <v>0.6552</v>
      </c>
      <c r="BF159" s="283">
        <v>0.50760000000000005</v>
      </c>
      <c r="BG159" s="283">
        <v>0.25829999999999997</v>
      </c>
      <c r="BH159" s="283">
        <v>0.32779999999999998</v>
      </c>
      <c r="BI159" s="283">
        <v>0.38019999999999998</v>
      </c>
      <c r="BJ159" s="283">
        <v>0.1482</v>
      </c>
      <c r="BK159" s="283">
        <v>0.2079</v>
      </c>
      <c r="BL159" s="283">
        <v>0.43859999999999999</v>
      </c>
      <c r="BN159" s="283">
        <v>0.48049999999999998</v>
      </c>
      <c r="BO159" s="283">
        <v>0.31140000000000001</v>
      </c>
      <c r="BQ159" s="283">
        <v>1.552</v>
      </c>
      <c r="BR159" s="283">
        <v>1.1479999999999999</v>
      </c>
      <c r="BS159" s="283">
        <v>1.2896000000000001</v>
      </c>
      <c r="BU159" s="283">
        <v>0.99139999999999995</v>
      </c>
      <c r="BV159" s="283">
        <v>1.2436</v>
      </c>
      <c r="BW159" s="283">
        <v>0.79300000000000004</v>
      </c>
      <c r="BX159" s="283">
        <v>0.66879999999999995</v>
      </c>
      <c r="BY159" s="283">
        <v>0.74139999999999995</v>
      </c>
      <c r="BZ159" s="283">
        <v>0.51100000000000001</v>
      </c>
      <c r="CA159" s="283">
        <v>0.58260000000000001</v>
      </c>
      <c r="CB159" s="283">
        <v>0.57489999999999997</v>
      </c>
      <c r="CC159" s="283">
        <v>0.45750000000000002</v>
      </c>
      <c r="CD159" s="283">
        <v>0.50629999999999997</v>
      </c>
      <c r="CE159" s="283">
        <v>0.65569999999999995</v>
      </c>
      <c r="CG159" s="283">
        <v>0.51060000000000005</v>
      </c>
      <c r="CH159" s="283">
        <v>0.52729999999999999</v>
      </c>
      <c r="CI159" s="283">
        <v>1.1224000000000001</v>
      </c>
      <c r="CJ159" s="283">
        <v>1.0761000000000001</v>
      </c>
      <c r="CK159" s="283">
        <v>1.0001</v>
      </c>
      <c r="CM159" s="283">
        <v>0.93169999999999997</v>
      </c>
      <c r="CN159" s="283">
        <v>1.0802</v>
      </c>
      <c r="CO159" s="283">
        <v>23.5045</v>
      </c>
      <c r="CP159" s="283">
        <v>20.9574</v>
      </c>
      <c r="CQ159" s="283">
        <v>19.890899999999998</v>
      </c>
      <c r="CR159" s="283">
        <v>20.941299999999998</v>
      </c>
      <c r="CS159" s="283">
        <v>19.475100000000001</v>
      </c>
      <c r="CT159" s="283">
        <v>19.889800000000001</v>
      </c>
      <c r="CU159" s="283">
        <v>22.723800000000001</v>
      </c>
      <c r="CV159" s="283">
        <v>20.426500000000001</v>
      </c>
      <c r="CW159" s="283">
        <v>22.129100000000001</v>
      </c>
      <c r="CY159" s="283">
        <v>21.924600000000002</v>
      </c>
      <c r="CZ159" s="283">
        <v>20.4861</v>
      </c>
      <c r="DA159" s="283">
        <v>1.1069</v>
      </c>
      <c r="DB159" s="283">
        <v>1.0435000000000001</v>
      </c>
      <c r="DC159" s="283">
        <v>0.99570000000000003</v>
      </c>
      <c r="DE159" s="283">
        <v>0.95350000000000001</v>
      </c>
      <c r="DF159" s="283">
        <v>1.0162</v>
      </c>
      <c r="DG159" s="283">
        <v>21.9039</v>
      </c>
      <c r="DH159" s="283">
        <v>19.227499999999999</v>
      </c>
      <c r="DI159" s="283">
        <v>18.783999999999999</v>
      </c>
      <c r="DJ159" s="283">
        <v>19.789300000000001</v>
      </c>
      <c r="DK159" s="283">
        <v>18.425999999999998</v>
      </c>
      <c r="DL159" s="283">
        <v>18.866</v>
      </c>
      <c r="DM159" s="283">
        <v>21.0458</v>
      </c>
      <c r="DN159" s="283">
        <v>19.099699999999999</v>
      </c>
      <c r="DO159" s="283">
        <v>19.962599999999998</v>
      </c>
      <c r="DQ159" s="283">
        <v>20.031099999999999</v>
      </c>
      <c r="DR159" s="283">
        <v>19.645199999999999</v>
      </c>
      <c r="DS159" s="283">
        <v>1.0720000000000001</v>
      </c>
      <c r="DT159" s="283">
        <v>1.0324</v>
      </c>
      <c r="DU159" s="283">
        <v>0.99419999999999997</v>
      </c>
      <c r="DW159" s="283">
        <v>0.97809999999999997</v>
      </c>
      <c r="DX159" s="283">
        <v>1.0029999999999999</v>
      </c>
      <c r="DY159" s="283">
        <v>19.806100000000001</v>
      </c>
      <c r="DZ159" s="283">
        <v>18.022600000000001</v>
      </c>
      <c r="EA159" s="283">
        <v>17.571200000000001</v>
      </c>
      <c r="EB159" s="283">
        <v>18.475300000000001</v>
      </c>
      <c r="EC159" s="283">
        <v>17.456700000000001</v>
      </c>
      <c r="ED159" s="283">
        <v>17.674499999999998</v>
      </c>
      <c r="EE159" s="283">
        <v>19.240600000000001</v>
      </c>
      <c r="EF159" s="283">
        <v>18.142600000000002</v>
      </c>
      <c r="EG159" s="283">
        <v>18.276</v>
      </c>
      <c r="EI159" s="283">
        <v>18.5489</v>
      </c>
      <c r="EJ159" s="283">
        <v>18.222200000000001</v>
      </c>
      <c r="EL159" s="283">
        <v>1.6121000000000001</v>
      </c>
      <c r="EM159" s="283">
        <v>1.0711999999999999</v>
      </c>
      <c r="EN159" s="283">
        <v>1.4796</v>
      </c>
      <c r="EP159" s="283">
        <v>1.0279</v>
      </c>
      <c r="EQ159" s="283">
        <v>1.2565</v>
      </c>
      <c r="ER159" s="283">
        <v>0.38169999999999998</v>
      </c>
      <c r="ES159" s="283">
        <v>0.31879999999999997</v>
      </c>
      <c r="ET159" s="283">
        <v>0.37140000000000001</v>
      </c>
      <c r="EU159" s="283">
        <v>0.23680000000000001</v>
      </c>
      <c r="EV159" s="283">
        <v>0.29759999999999998</v>
      </c>
      <c r="EW159" s="283">
        <v>0.251</v>
      </c>
      <c r="EX159" s="283">
        <v>0.25840000000000002</v>
      </c>
      <c r="EY159" s="283">
        <v>0.24490000000000001</v>
      </c>
      <c r="EZ159" s="283">
        <v>0.2873</v>
      </c>
      <c r="FB159" s="283">
        <v>0.23830000000000001</v>
      </c>
      <c r="FC159" s="283">
        <v>0.22869999999999999</v>
      </c>
      <c r="FD159" s="283">
        <v>1.663</v>
      </c>
      <c r="FE159" s="283">
        <v>1.1162000000000001</v>
      </c>
      <c r="FF159" s="283">
        <v>1.0373000000000001</v>
      </c>
      <c r="FH159" s="283">
        <v>1.0668</v>
      </c>
      <c r="FI159" s="283">
        <v>1.1593</v>
      </c>
      <c r="FJ159" s="283">
        <v>0.40820000000000001</v>
      </c>
      <c r="FK159" s="283">
        <v>0.313</v>
      </c>
      <c r="FL159" s="283">
        <v>0.34699999999999998</v>
      </c>
      <c r="FM159" s="283">
        <v>0.2455</v>
      </c>
      <c r="FN159" s="283">
        <v>0.28039999999999998</v>
      </c>
      <c r="FO159" s="283">
        <v>0.33450000000000002</v>
      </c>
      <c r="FP159" s="283">
        <v>0.27239999999999998</v>
      </c>
      <c r="FQ159" s="283">
        <v>0.24890000000000001</v>
      </c>
      <c r="FR159" s="283">
        <v>0.30599999999999999</v>
      </c>
      <c r="FT159" s="283">
        <v>0.23330000000000001</v>
      </c>
      <c r="FU159" s="283">
        <v>0.26400000000000001</v>
      </c>
      <c r="FV159" s="283">
        <v>1.4367000000000001</v>
      </c>
      <c r="FW159" s="283">
        <v>1.2464999999999999</v>
      </c>
      <c r="FX159" s="283">
        <v>1.3189</v>
      </c>
      <c r="FZ159" s="283">
        <v>0.92030000000000001</v>
      </c>
      <c r="GA159" s="283">
        <v>1.2834000000000001</v>
      </c>
      <c r="GB159" s="283">
        <v>0.40350000000000003</v>
      </c>
      <c r="GC159" s="283">
        <v>0.36430000000000001</v>
      </c>
      <c r="GD159" s="283">
        <v>0.38579999999999998</v>
      </c>
      <c r="GE159" s="283">
        <v>0.28079999999999999</v>
      </c>
      <c r="GF159" s="283">
        <v>0.29220000000000002</v>
      </c>
      <c r="GG159" s="283">
        <v>0.29249999999999998</v>
      </c>
      <c r="GH159" s="283">
        <v>0.17</v>
      </c>
      <c r="GI159" s="283">
        <v>0.26419999999999999</v>
      </c>
      <c r="GJ159" s="283">
        <v>0.38300000000000001</v>
      </c>
      <c r="GL159" s="283">
        <v>0.28710000000000002</v>
      </c>
      <c r="GM159" s="283">
        <v>0.2984</v>
      </c>
    </row>
    <row r="160" spans="1:195">
      <c r="A160" s="71">
        <v>45450</v>
      </c>
      <c r="B160" s="283">
        <v>13.0793</v>
      </c>
      <c r="C160" s="283">
        <v>12.851000000000001</v>
      </c>
      <c r="D160" s="283">
        <v>12.966799999999999</v>
      </c>
      <c r="E160" s="283">
        <v>12.849299999999999</v>
      </c>
      <c r="F160" s="283">
        <v>13.034800000000001</v>
      </c>
      <c r="G160" s="283">
        <v>12.9794</v>
      </c>
      <c r="H160" s="283">
        <v>12.868600000000001</v>
      </c>
      <c r="I160" s="283">
        <v>12.866099999999999</v>
      </c>
      <c r="J160" s="283">
        <v>12.976100000000001</v>
      </c>
      <c r="L160" s="283">
        <v>12.934100000000001</v>
      </c>
      <c r="M160" s="283">
        <v>13.141400000000001</v>
      </c>
      <c r="N160" s="283">
        <v>11.3109</v>
      </c>
      <c r="O160" s="283">
        <v>1.2338</v>
      </c>
      <c r="P160" s="283">
        <v>1.6463000000000001</v>
      </c>
      <c r="R160" s="283">
        <v>1.0640000000000001</v>
      </c>
      <c r="S160" s="283">
        <v>1.4242999999999999</v>
      </c>
      <c r="T160" s="283">
        <v>3.1189</v>
      </c>
      <c r="U160" s="283">
        <v>0.4355</v>
      </c>
      <c r="V160" s="283">
        <v>0.51700000000000002</v>
      </c>
      <c r="W160" s="283">
        <v>0.2757</v>
      </c>
      <c r="X160" s="283">
        <v>0.35299999999999998</v>
      </c>
      <c r="Y160" s="283">
        <v>0.314</v>
      </c>
      <c r="Z160" s="283">
        <v>0.33879999999999999</v>
      </c>
      <c r="AA160" s="283">
        <v>0.2762</v>
      </c>
      <c r="AB160" s="283">
        <v>0.37969999999999998</v>
      </c>
      <c r="AD160" s="283">
        <v>0.2596</v>
      </c>
      <c r="AE160" s="283">
        <v>0.2666</v>
      </c>
      <c r="AF160" s="283">
        <v>7.3746</v>
      </c>
      <c r="AG160" s="283">
        <v>1.2722</v>
      </c>
      <c r="AH160" s="283">
        <v>0.84430000000000005</v>
      </c>
      <c r="AJ160" s="283">
        <v>0.87019999999999997</v>
      </c>
      <c r="AK160" s="283">
        <v>1.2104999999999999</v>
      </c>
      <c r="AL160" s="283">
        <v>2.9007000000000001</v>
      </c>
      <c r="AM160" s="283">
        <v>0.4985</v>
      </c>
      <c r="AN160" s="283">
        <v>0.48380000000000001</v>
      </c>
      <c r="AO160" s="283">
        <v>0.39329999999999998</v>
      </c>
      <c r="AP160" s="283">
        <v>0.39190000000000003</v>
      </c>
      <c r="AQ160" s="283">
        <v>0.57299999999999995</v>
      </c>
      <c r="AR160" s="283">
        <v>0.40100000000000002</v>
      </c>
      <c r="AS160" s="283">
        <v>0.316</v>
      </c>
      <c r="AT160" s="283">
        <v>0.47699999999999998</v>
      </c>
      <c r="AV160" s="283">
        <v>0.36309999999999998</v>
      </c>
      <c r="AW160" s="283">
        <v>0.39400000000000002</v>
      </c>
      <c r="AX160" s="283">
        <v>10.029</v>
      </c>
      <c r="AY160" s="283">
        <v>1.9863</v>
      </c>
      <c r="AZ160" s="283">
        <v>1.3363</v>
      </c>
      <c r="BB160" s="283">
        <v>0.44209999999999999</v>
      </c>
      <c r="BC160" s="283">
        <v>1.4</v>
      </c>
      <c r="BD160" s="283">
        <v>2.5438999999999998</v>
      </c>
      <c r="BE160" s="283">
        <v>0.65849999999999997</v>
      </c>
      <c r="BF160" s="283">
        <v>0.51349999999999996</v>
      </c>
      <c r="BG160" s="283">
        <v>0.25369999999999998</v>
      </c>
      <c r="BH160" s="283">
        <v>0.33150000000000002</v>
      </c>
      <c r="BI160" s="283">
        <v>0.38429999999999997</v>
      </c>
      <c r="BJ160" s="283">
        <v>0.1515</v>
      </c>
      <c r="BK160" s="283">
        <v>0.21609999999999999</v>
      </c>
      <c r="BL160" s="283">
        <v>0.44540000000000002</v>
      </c>
      <c r="BN160" s="283">
        <v>0.48880000000000001</v>
      </c>
      <c r="BO160" s="283">
        <v>0.31819999999999998</v>
      </c>
      <c r="BQ160" s="283">
        <v>1.6815</v>
      </c>
      <c r="BR160" s="283">
        <v>1.1791</v>
      </c>
      <c r="BS160" s="283">
        <v>1.3577999999999999</v>
      </c>
      <c r="BU160" s="283">
        <v>0.97660000000000002</v>
      </c>
      <c r="BV160" s="283">
        <v>1.26</v>
      </c>
      <c r="BW160" s="283">
        <v>0.79679999999999995</v>
      </c>
      <c r="BX160" s="283">
        <v>0.65310000000000001</v>
      </c>
      <c r="BY160" s="283">
        <v>0.72650000000000003</v>
      </c>
      <c r="BZ160" s="283">
        <v>0.47389999999999999</v>
      </c>
      <c r="CA160" s="283">
        <v>0.55389999999999995</v>
      </c>
      <c r="CB160" s="283">
        <v>0.53510000000000002</v>
      </c>
      <c r="CC160" s="283">
        <v>0.44550000000000001</v>
      </c>
      <c r="CD160" s="283">
        <v>0.496</v>
      </c>
      <c r="CE160" s="283">
        <v>0.63129999999999997</v>
      </c>
      <c r="CG160" s="283">
        <v>0.50790000000000002</v>
      </c>
      <c r="CH160" s="283">
        <v>0.501</v>
      </c>
      <c r="CI160" s="283">
        <v>1.1307</v>
      </c>
      <c r="CJ160" s="283">
        <v>1.0909</v>
      </c>
      <c r="CK160" s="283">
        <v>1.0138</v>
      </c>
      <c r="CM160" s="283">
        <v>0.92530000000000001</v>
      </c>
      <c r="CN160" s="283">
        <v>1.0847</v>
      </c>
      <c r="CO160" s="283">
        <v>24.540600000000001</v>
      </c>
      <c r="CP160" s="283">
        <v>21.917400000000001</v>
      </c>
      <c r="CQ160" s="283">
        <v>20.5823</v>
      </c>
      <c r="CR160" s="283">
        <v>21.702999999999999</v>
      </c>
      <c r="CS160" s="283">
        <v>20.091000000000001</v>
      </c>
      <c r="CT160" s="283">
        <v>20.301300000000001</v>
      </c>
      <c r="CU160" s="283">
        <v>23.986899999999999</v>
      </c>
      <c r="CV160" s="283">
        <v>21.2468</v>
      </c>
      <c r="CW160" s="283">
        <v>23.321200000000001</v>
      </c>
      <c r="CY160" s="283">
        <v>22.963000000000001</v>
      </c>
      <c r="CZ160" s="283">
        <v>21.500499999999999</v>
      </c>
      <c r="DA160" s="283">
        <v>1.1126</v>
      </c>
      <c r="DB160" s="283">
        <v>1.0499000000000001</v>
      </c>
      <c r="DC160" s="283">
        <v>0.997</v>
      </c>
      <c r="DE160" s="283">
        <v>0.94989999999999997</v>
      </c>
      <c r="DF160" s="283">
        <v>1.0205</v>
      </c>
      <c r="DG160" s="283">
        <v>22.8398</v>
      </c>
      <c r="DH160" s="283">
        <v>19.9514</v>
      </c>
      <c r="DI160" s="283">
        <v>19.356100000000001</v>
      </c>
      <c r="DJ160" s="283">
        <v>20.528099999999998</v>
      </c>
      <c r="DK160" s="283">
        <v>19.004000000000001</v>
      </c>
      <c r="DL160" s="283">
        <v>19.4146</v>
      </c>
      <c r="DM160" s="283">
        <v>22.0672</v>
      </c>
      <c r="DN160" s="283">
        <v>19.764500000000002</v>
      </c>
      <c r="DO160" s="283">
        <v>21.009399999999999</v>
      </c>
      <c r="DQ160" s="283">
        <v>20.8063</v>
      </c>
      <c r="DR160" s="283">
        <v>20.5867</v>
      </c>
      <c r="DS160" s="283">
        <v>1.0781000000000001</v>
      </c>
      <c r="DT160" s="283">
        <v>1.0358000000000001</v>
      </c>
      <c r="DU160" s="283">
        <v>0.99260000000000004</v>
      </c>
      <c r="DW160" s="283">
        <v>0.9778</v>
      </c>
      <c r="DX160" s="283">
        <v>1.0036</v>
      </c>
      <c r="DY160" s="283">
        <v>20.545500000000001</v>
      </c>
      <c r="DZ160" s="283">
        <v>18.5367</v>
      </c>
      <c r="EA160" s="283">
        <v>17.984500000000001</v>
      </c>
      <c r="EB160" s="283">
        <v>19.058</v>
      </c>
      <c r="EC160" s="283">
        <v>17.895600000000002</v>
      </c>
      <c r="ED160" s="283">
        <v>18.118500000000001</v>
      </c>
      <c r="EE160" s="283">
        <v>19.957100000000001</v>
      </c>
      <c r="EF160" s="283">
        <v>18.661100000000001</v>
      </c>
      <c r="EG160" s="283">
        <v>19.008800000000001</v>
      </c>
      <c r="EI160" s="283">
        <v>19.084399999999999</v>
      </c>
      <c r="EJ160" s="283">
        <v>18.940999999999999</v>
      </c>
      <c r="EL160" s="283">
        <v>1.8591</v>
      </c>
      <c r="EM160" s="283">
        <v>1.1092</v>
      </c>
      <c r="EN160" s="283">
        <v>1.6618999999999999</v>
      </c>
      <c r="EP160" s="283">
        <v>1.0311999999999999</v>
      </c>
      <c r="EQ160" s="283">
        <v>1.2455000000000001</v>
      </c>
      <c r="ER160" s="283">
        <v>0.3821</v>
      </c>
      <c r="ES160" s="283">
        <v>0.30520000000000003</v>
      </c>
      <c r="ET160" s="283">
        <v>0.36309999999999998</v>
      </c>
      <c r="EU160" s="283">
        <v>0.20549999999999999</v>
      </c>
      <c r="EV160" s="283">
        <v>0.2752</v>
      </c>
      <c r="EW160" s="283">
        <v>0.2185</v>
      </c>
      <c r="EX160" s="283">
        <v>0.24729999999999999</v>
      </c>
      <c r="EY160" s="283">
        <v>0.23369999999999999</v>
      </c>
      <c r="EZ160" s="283">
        <v>0.25890000000000002</v>
      </c>
      <c r="FB160" s="283">
        <v>0.2266</v>
      </c>
      <c r="FC160" s="283">
        <v>0.20780000000000001</v>
      </c>
      <c r="FD160" s="283">
        <v>1.8048</v>
      </c>
      <c r="FE160" s="283">
        <v>1.149</v>
      </c>
      <c r="FF160" s="283">
        <v>1.0656000000000001</v>
      </c>
      <c r="FH160" s="283">
        <v>1.0214000000000001</v>
      </c>
      <c r="FI160" s="283">
        <v>1.2235</v>
      </c>
      <c r="FJ160" s="283">
        <v>0.41510000000000002</v>
      </c>
      <c r="FK160" s="283">
        <v>0.30559999999999998</v>
      </c>
      <c r="FL160" s="283">
        <v>0.33860000000000001</v>
      </c>
      <c r="FM160" s="283">
        <v>0.23</v>
      </c>
      <c r="FN160" s="283">
        <v>0.26600000000000001</v>
      </c>
      <c r="FO160" s="283">
        <v>0.31780000000000003</v>
      </c>
      <c r="FP160" s="283">
        <v>0.26790000000000003</v>
      </c>
      <c r="FQ160" s="283">
        <v>0.2432</v>
      </c>
      <c r="FR160" s="283">
        <v>0.30299999999999999</v>
      </c>
      <c r="FT160" s="283">
        <v>0.23810000000000001</v>
      </c>
      <c r="FU160" s="283">
        <v>0.2477</v>
      </c>
      <c r="FV160" s="283">
        <v>1.4785999999999999</v>
      </c>
      <c r="FW160" s="283">
        <v>1.2650999999999999</v>
      </c>
      <c r="FX160" s="283">
        <v>1.3418000000000001</v>
      </c>
      <c r="FZ160" s="283">
        <v>0.90990000000000004</v>
      </c>
      <c r="GA160" s="283">
        <v>1.2907</v>
      </c>
      <c r="GB160" s="283">
        <v>0.40360000000000001</v>
      </c>
      <c r="GC160" s="283">
        <v>0.3619</v>
      </c>
      <c r="GD160" s="283">
        <v>0.37990000000000002</v>
      </c>
      <c r="GE160" s="283">
        <v>0.27300000000000002</v>
      </c>
      <c r="GF160" s="283">
        <v>0.28599999999999998</v>
      </c>
      <c r="GG160" s="283">
        <v>0.28310000000000002</v>
      </c>
      <c r="GH160" s="283">
        <v>0.1681</v>
      </c>
      <c r="GI160" s="283">
        <v>0.26550000000000001</v>
      </c>
      <c r="GJ160" s="283">
        <v>0.38080000000000003</v>
      </c>
      <c r="GL160" s="283">
        <v>0.2918</v>
      </c>
      <c r="GM160" s="283">
        <v>0.29499999999999998</v>
      </c>
    </row>
    <row r="161" spans="1:195">
      <c r="A161" s="71">
        <v>45451</v>
      </c>
      <c r="B161" s="283">
        <v>13.0868</v>
      </c>
      <c r="C161" s="283">
        <v>12.869400000000001</v>
      </c>
      <c r="D161" s="283">
        <v>12.9777</v>
      </c>
      <c r="E161" s="283">
        <v>12.861000000000001</v>
      </c>
      <c r="F161" s="283">
        <v>13.049899999999999</v>
      </c>
      <c r="G161" s="283">
        <v>13.025600000000001</v>
      </c>
      <c r="H161" s="283">
        <v>12.9215</v>
      </c>
      <c r="I161" s="283">
        <v>12.8476</v>
      </c>
      <c r="J161" s="283">
        <v>12.9945</v>
      </c>
      <c r="L161" s="283">
        <v>13.017200000000001</v>
      </c>
      <c r="M161" s="283">
        <v>13.132199999999999</v>
      </c>
      <c r="N161" s="283">
        <v>12.373200000000001</v>
      </c>
      <c r="O161" s="283">
        <v>1.2702</v>
      </c>
      <c r="P161" s="283">
        <v>1.7601</v>
      </c>
      <c r="R161" s="283">
        <v>1.0527</v>
      </c>
      <c r="S161" s="283">
        <v>1.3927</v>
      </c>
      <c r="T161" s="283">
        <v>2.9937</v>
      </c>
      <c r="U161" s="283">
        <v>0.41670000000000001</v>
      </c>
      <c r="V161" s="283">
        <v>0.50700000000000001</v>
      </c>
      <c r="W161" s="283">
        <v>0.24199999999999999</v>
      </c>
      <c r="X161" s="283">
        <v>0.3281</v>
      </c>
      <c r="Y161" s="283">
        <v>0.28810000000000002</v>
      </c>
      <c r="Z161" s="283">
        <v>0.32469999999999999</v>
      </c>
      <c r="AA161" s="283">
        <v>0.26379999999999998</v>
      </c>
      <c r="AB161" s="283">
        <v>0.3337</v>
      </c>
      <c r="AD161" s="283">
        <v>0.25059999999999999</v>
      </c>
      <c r="AE161" s="283">
        <v>0.23960000000000001</v>
      </c>
      <c r="AF161" s="283">
        <v>7.4673999999999996</v>
      </c>
      <c r="AG161" s="283">
        <v>1.2963</v>
      </c>
      <c r="AH161" s="283">
        <v>0.88080000000000003</v>
      </c>
      <c r="AJ161" s="283">
        <v>0.84330000000000005</v>
      </c>
      <c r="AK161" s="283">
        <v>1.2626999999999999</v>
      </c>
      <c r="AL161" s="283">
        <v>2.8138999999999998</v>
      </c>
      <c r="AM161" s="283">
        <v>0.48970000000000002</v>
      </c>
      <c r="AN161" s="283">
        <v>0.47870000000000001</v>
      </c>
      <c r="AO161" s="283">
        <v>0.37680000000000002</v>
      </c>
      <c r="AP161" s="283">
        <v>0.37780000000000002</v>
      </c>
      <c r="AQ161" s="283">
        <v>0.54339999999999999</v>
      </c>
      <c r="AR161" s="283">
        <v>0.3977</v>
      </c>
      <c r="AS161" s="283">
        <v>0.31269999999999998</v>
      </c>
      <c r="AT161" s="283">
        <v>0.47110000000000002</v>
      </c>
      <c r="AV161" s="283">
        <v>0.37069999999999997</v>
      </c>
      <c r="AW161" s="283">
        <v>0.37309999999999999</v>
      </c>
      <c r="AX161" s="283">
        <v>10.2219</v>
      </c>
      <c r="AY161" s="283">
        <v>1.9691000000000001</v>
      </c>
      <c r="AZ161" s="283">
        <v>1.3398000000000001</v>
      </c>
      <c r="BB161" s="283">
        <v>0.44390000000000002</v>
      </c>
      <c r="BC161" s="283">
        <v>1.3958999999999999</v>
      </c>
      <c r="BD161" s="283">
        <v>2.5103</v>
      </c>
      <c r="BE161" s="283">
        <v>0.66100000000000003</v>
      </c>
      <c r="BF161" s="283">
        <v>0.51529999999999998</v>
      </c>
      <c r="BG161" s="283">
        <v>0.24560000000000001</v>
      </c>
      <c r="BH161" s="283">
        <v>0.3357</v>
      </c>
      <c r="BI161" s="283">
        <v>0.3846</v>
      </c>
      <c r="BJ161" s="283">
        <v>0.1547</v>
      </c>
      <c r="BK161" s="283">
        <v>0.22309999999999999</v>
      </c>
      <c r="BL161" s="283">
        <v>0.44819999999999999</v>
      </c>
      <c r="BN161" s="283">
        <v>0.50270000000000004</v>
      </c>
      <c r="BO161" s="283">
        <v>0.3211</v>
      </c>
      <c r="BQ161" s="283">
        <v>1.8028</v>
      </c>
      <c r="BR161" s="283">
        <v>1.2117</v>
      </c>
      <c r="BS161" s="283">
        <v>1.4281999999999999</v>
      </c>
      <c r="BU161" s="283">
        <v>0.95669999999999999</v>
      </c>
      <c r="BV161" s="283">
        <v>1.2721</v>
      </c>
      <c r="BW161" s="283">
        <v>0.78959999999999997</v>
      </c>
      <c r="BX161" s="283">
        <v>0.63629999999999998</v>
      </c>
      <c r="BY161" s="283">
        <v>0.71209999999999996</v>
      </c>
      <c r="BZ161" s="283">
        <v>0.438</v>
      </c>
      <c r="CA161" s="283">
        <v>0.52510000000000001</v>
      </c>
      <c r="CB161" s="283">
        <v>0.49859999999999999</v>
      </c>
      <c r="CC161" s="283">
        <v>0.43519999999999998</v>
      </c>
      <c r="CD161" s="283">
        <v>0.48709999999999998</v>
      </c>
      <c r="CE161" s="283">
        <v>0.60309999999999997</v>
      </c>
      <c r="CG161" s="283">
        <v>0.50919999999999999</v>
      </c>
      <c r="CH161" s="283">
        <v>0.47410000000000002</v>
      </c>
      <c r="CI161" s="283">
        <v>1.1223000000000001</v>
      </c>
      <c r="CJ161" s="283">
        <v>1.0898000000000001</v>
      </c>
      <c r="CK161" s="283">
        <v>1.0092000000000001</v>
      </c>
      <c r="CM161" s="283">
        <v>0.93979999999999997</v>
      </c>
      <c r="CN161" s="283">
        <v>1.0759000000000001</v>
      </c>
      <c r="CO161" s="283">
        <v>24.024000000000001</v>
      </c>
      <c r="CP161" s="283">
        <v>21.747399999999999</v>
      </c>
      <c r="CQ161" s="283">
        <v>20.4513</v>
      </c>
      <c r="CR161" s="283">
        <v>21.406099999999999</v>
      </c>
      <c r="CS161" s="283">
        <v>19.9556</v>
      </c>
      <c r="CT161" s="283">
        <v>20.264500000000002</v>
      </c>
      <c r="CU161" s="283">
        <v>23.729800000000001</v>
      </c>
      <c r="CV161" s="283">
        <v>21.198899999999998</v>
      </c>
      <c r="CW161" s="283">
        <v>23.129000000000001</v>
      </c>
      <c r="CY161" s="283">
        <v>22.556999999999999</v>
      </c>
      <c r="CZ161" s="283">
        <v>21.497199999999999</v>
      </c>
      <c r="DA161" s="283">
        <v>1.1092</v>
      </c>
      <c r="DB161" s="283">
        <v>1.0548</v>
      </c>
      <c r="DC161" s="283">
        <v>1.0024</v>
      </c>
      <c r="DE161" s="283">
        <v>0.95920000000000005</v>
      </c>
      <c r="DF161" s="283">
        <v>1.0213000000000001</v>
      </c>
      <c r="DG161" s="283">
        <v>22.664999999999999</v>
      </c>
      <c r="DH161" s="283">
        <v>20.1006</v>
      </c>
      <c r="DI161" s="283">
        <v>19.495200000000001</v>
      </c>
      <c r="DJ161" s="283">
        <v>20.4345</v>
      </c>
      <c r="DK161" s="283">
        <v>19.056899999999999</v>
      </c>
      <c r="DL161" s="283">
        <v>19.448899999999998</v>
      </c>
      <c r="DM161" s="283">
        <v>22.110299999999999</v>
      </c>
      <c r="DN161" s="283">
        <v>19.9589</v>
      </c>
      <c r="DO161" s="283">
        <v>21.209099999999999</v>
      </c>
      <c r="DQ161" s="283">
        <v>20.808499999999999</v>
      </c>
      <c r="DR161" s="283">
        <v>20.766400000000001</v>
      </c>
      <c r="DS161" s="283">
        <v>1.0817000000000001</v>
      </c>
      <c r="DT161" s="283">
        <v>1.04</v>
      </c>
      <c r="DU161" s="283">
        <v>0.99770000000000003</v>
      </c>
      <c r="DW161" s="283">
        <v>0.98060000000000003</v>
      </c>
      <c r="DX161" s="283">
        <v>1.0072000000000001</v>
      </c>
      <c r="DY161" s="283">
        <v>20.8202</v>
      </c>
      <c r="DZ161" s="283">
        <v>18.858699999999999</v>
      </c>
      <c r="EA161" s="283">
        <v>18.3035</v>
      </c>
      <c r="EB161" s="283">
        <v>19.247199999999999</v>
      </c>
      <c r="EC161" s="283">
        <v>18.133800000000001</v>
      </c>
      <c r="ED161" s="283">
        <v>18.344899999999999</v>
      </c>
      <c r="EE161" s="283">
        <v>20.269400000000001</v>
      </c>
      <c r="EF161" s="283">
        <v>18.9878</v>
      </c>
      <c r="EG161" s="283">
        <v>19.504100000000001</v>
      </c>
      <c r="EI161" s="283">
        <v>19.363900000000001</v>
      </c>
      <c r="EJ161" s="283">
        <v>19.364999999999998</v>
      </c>
      <c r="EL161" s="283">
        <v>2.1743000000000001</v>
      </c>
      <c r="EM161" s="283">
        <v>1.1635</v>
      </c>
      <c r="EN161" s="283">
        <v>1.8444</v>
      </c>
      <c r="EP161" s="283">
        <v>1.0166999999999999</v>
      </c>
      <c r="EQ161" s="283">
        <v>1.2273000000000001</v>
      </c>
      <c r="ER161" s="283">
        <v>0.3805</v>
      </c>
      <c r="ES161" s="283">
        <v>0.29060000000000002</v>
      </c>
      <c r="ET161" s="283">
        <v>0.35389999999999999</v>
      </c>
      <c r="EU161" s="283">
        <v>0.17499999999999999</v>
      </c>
      <c r="EV161" s="283">
        <v>0.24979999999999999</v>
      </c>
      <c r="EW161" s="283">
        <v>0.19189999999999999</v>
      </c>
      <c r="EX161" s="283">
        <v>0.23599999999999999</v>
      </c>
      <c r="EY161" s="283">
        <v>0.2223</v>
      </c>
      <c r="EZ161" s="283">
        <v>0.2271</v>
      </c>
      <c r="FB161" s="283">
        <v>0.21870000000000001</v>
      </c>
      <c r="FC161" s="283">
        <v>0.185</v>
      </c>
      <c r="FD161" s="283">
        <v>1.9025000000000001</v>
      </c>
      <c r="FE161" s="283">
        <v>1.1775</v>
      </c>
      <c r="FF161" s="283">
        <v>1.1183000000000001</v>
      </c>
      <c r="FH161" s="283">
        <v>0.98360000000000003</v>
      </c>
      <c r="FI161" s="283">
        <v>1.2875000000000001</v>
      </c>
      <c r="FJ161" s="283">
        <v>0.41</v>
      </c>
      <c r="FK161" s="283">
        <v>0.2974</v>
      </c>
      <c r="FL161" s="283">
        <v>0.33129999999999998</v>
      </c>
      <c r="FM161" s="283">
        <v>0.2155</v>
      </c>
      <c r="FN161" s="283">
        <v>0.2525</v>
      </c>
      <c r="FO161" s="283">
        <v>0.29620000000000002</v>
      </c>
      <c r="FP161" s="283">
        <v>0.2636</v>
      </c>
      <c r="FQ161" s="283">
        <v>0.2389</v>
      </c>
      <c r="FR161" s="283">
        <v>0.29830000000000001</v>
      </c>
      <c r="FT161" s="283">
        <v>0.2429</v>
      </c>
      <c r="FU161" s="283">
        <v>0.2316</v>
      </c>
      <c r="FV161" s="283">
        <v>1.5038</v>
      </c>
      <c r="FW161" s="283">
        <v>1.2748999999999999</v>
      </c>
      <c r="FX161" s="283">
        <v>1.3605</v>
      </c>
      <c r="FZ161" s="283">
        <v>0.89810000000000001</v>
      </c>
      <c r="GA161" s="283">
        <v>1.2924</v>
      </c>
      <c r="GB161" s="283">
        <v>0.39889999999999998</v>
      </c>
      <c r="GC161" s="283">
        <v>0.35949999999999999</v>
      </c>
      <c r="GD161" s="283">
        <v>0.37469999999999998</v>
      </c>
      <c r="GE161" s="283">
        <v>0.26529999999999998</v>
      </c>
      <c r="GF161" s="283">
        <v>0.28199999999999997</v>
      </c>
      <c r="GG161" s="283">
        <v>0.27539999999999998</v>
      </c>
      <c r="GH161" s="283">
        <v>0.16850000000000001</v>
      </c>
      <c r="GI161" s="283">
        <v>0.26790000000000003</v>
      </c>
      <c r="GJ161" s="283">
        <v>0.37819999999999998</v>
      </c>
      <c r="GL161" s="283">
        <v>0.29830000000000001</v>
      </c>
      <c r="GM161" s="283">
        <v>0.29260000000000003</v>
      </c>
    </row>
    <row r="162" spans="1:195">
      <c r="A162" s="71">
        <v>45452</v>
      </c>
      <c r="B162" s="283">
        <v>13.0936</v>
      </c>
      <c r="C162" s="283">
        <v>12.8804</v>
      </c>
      <c r="D162" s="283">
        <v>12.9786</v>
      </c>
      <c r="E162" s="283">
        <v>12.8644</v>
      </c>
      <c r="F162" s="283">
        <v>13.057499999999999</v>
      </c>
      <c r="G162" s="283">
        <v>13.0449</v>
      </c>
      <c r="H162" s="283">
        <v>12.907999999999999</v>
      </c>
      <c r="I162" s="283">
        <v>11.005000000000001</v>
      </c>
      <c r="J162" s="283">
        <v>13.008800000000001</v>
      </c>
      <c r="L162" s="283">
        <v>13.009600000000001</v>
      </c>
      <c r="M162" s="283">
        <v>13.1431</v>
      </c>
      <c r="N162" s="283">
        <v>13.287699999999999</v>
      </c>
      <c r="O162" s="283">
        <v>1.3260000000000001</v>
      </c>
      <c r="P162" s="283">
        <v>2.1057000000000001</v>
      </c>
      <c r="R162" s="283">
        <v>0.99909999999999999</v>
      </c>
      <c r="S162" s="283">
        <v>1.353</v>
      </c>
      <c r="T162" s="283">
        <v>2.9592000000000001</v>
      </c>
      <c r="U162" s="283">
        <v>0.40200000000000002</v>
      </c>
      <c r="V162" s="283">
        <v>0.50429999999999997</v>
      </c>
      <c r="W162" s="283">
        <v>0.22270000000000001</v>
      </c>
      <c r="X162" s="283">
        <v>0.30309999999999998</v>
      </c>
      <c r="Y162" s="283">
        <v>0.23949999999999999</v>
      </c>
      <c r="Z162" s="283">
        <v>0.31950000000000001</v>
      </c>
      <c r="AA162" s="283">
        <v>0.25530000000000003</v>
      </c>
      <c r="AB162" s="283">
        <v>0.28820000000000001</v>
      </c>
      <c r="AD162" s="283">
        <v>0.25559999999999999</v>
      </c>
      <c r="AE162" s="283">
        <v>0.21299999999999999</v>
      </c>
      <c r="AF162" s="283">
        <v>7.7447999999999997</v>
      </c>
      <c r="AG162" s="283">
        <v>1.3331999999999999</v>
      </c>
      <c r="AH162" s="283">
        <v>0.94110000000000005</v>
      </c>
      <c r="AJ162" s="283">
        <v>0.80889999999999995</v>
      </c>
      <c r="AK162" s="283">
        <v>1.3429</v>
      </c>
      <c r="AL162" s="283">
        <v>2.7995999999999999</v>
      </c>
      <c r="AM162" s="283">
        <v>0.48259999999999997</v>
      </c>
      <c r="AN162" s="283">
        <v>0.47660000000000002</v>
      </c>
      <c r="AO162" s="283">
        <v>0.36149999999999999</v>
      </c>
      <c r="AP162" s="283">
        <v>0.36199999999999999</v>
      </c>
      <c r="AQ162" s="283">
        <v>0.50639999999999996</v>
      </c>
      <c r="AR162" s="283">
        <v>0.4017</v>
      </c>
      <c r="AS162" s="283">
        <v>0.31269999999999998</v>
      </c>
      <c r="AT162" s="283">
        <v>0.46870000000000001</v>
      </c>
      <c r="AV162" s="283">
        <v>0.38650000000000001</v>
      </c>
      <c r="AW162" s="283">
        <v>0.34899999999999998</v>
      </c>
      <c r="AX162" s="283">
        <v>10.4773</v>
      </c>
      <c r="AY162" s="283">
        <v>1.9461999999999999</v>
      </c>
      <c r="AZ162" s="283">
        <v>1.3469</v>
      </c>
      <c r="BB162" s="283">
        <v>0.42759999999999998</v>
      </c>
      <c r="BC162" s="283">
        <v>1.3924000000000001</v>
      </c>
      <c r="BD162" s="283">
        <v>2.4923000000000002</v>
      </c>
      <c r="BE162" s="283">
        <v>0.66500000000000004</v>
      </c>
      <c r="BF162" s="283">
        <v>0.51629999999999998</v>
      </c>
      <c r="BG162" s="283">
        <v>0.2379</v>
      </c>
      <c r="BH162" s="283">
        <v>0.3417</v>
      </c>
      <c r="BI162" s="283">
        <v>0.38329999999999997</v>
      </c>
      <c r="BJ162" s="283">
        <v>0.1618</v>
      </c>
      <c r="BK162" s="283">
        <v>0.2319</v>
      </c>
      <c r="BL162" s="283">
        <v>0.44879999999999998</v>
      </c>
      <c r="BN162" s="283">
        <v>0.5423</v>
      </c>
      <c r="BO162" s="283">
        <v>0.32229999999999998</v>
      </c>
      <c r="BQ162" s="283">
        <v>1.9359</v>
      </c>
      <c r="BR162" s="283">
        <v>1.2591000000000001</v>
      </c>
      <c r="BS162" s="283">
        <v>1.5276000000000001</v>
      </c>
      <c r="BU162" s="283">
        <v>0.9234</v>
      </c>
      <c r="BV162" s="283">
        <v>1.2867</v>
      </c>
      <c r="BW162" s="283">
        <v>0.78459999999999996</v>
      </c>
      <c r="BX162" s="283">
        <v>0.61899999999999999</v>
      </c>
      <c r="BY162" s="283">
        <v>0.69940000000000002</v>
      </c>
      <c r="BZ162" s="283">
        <v>0.40529999999999999</v>
      </c>
      <c r="CA162" s="283">
        <v>0.49170000000000003</v>
      </c>
      <c r="CB162" s="283">
        <v>0.45779999999999998</v>
      </c>
      <c r="CC162" s="283">
        <v>0.43070000000000003</v>
      </c>
      <c r="CD162" s="283">
        <v>0.47939999999999999</v>
      </c>
      <c r="CE162" s="283">
        <v>0.57450000000000001</v>
      </c>
      <c r="CG162" s="283">
        <v>0.51919999999999999</v>
      </c>
      <c r="CH162" s="283">
        <v>0.44650000000000001</v>
      </c>
      <c r="CI162" s="283">
        <v>1.1167</v>
      </c>
      <c r="CJ162" s="283">
        <v>1.0939000000000001</v>
      </c>
      <c r="CK162" s="283">
        <v>1.0031000000000001</v>
      </c>
      <c r="CM162" s="283">
        <v>0.93689999999999996</v>
      </c>
      <c r="CN162" s="283">
        <v>1.0781000000000001</v>
      </c>
      <c r="CO162" s="283">
        <v>24.763400000000001</v>
      </c>
      <c r="CP162" s="283">
        <v>22.405899999999999</v>
      </c>
      <c r="CQ162" s="283">
        <v>21.0107</v>
      </c>
      <c r="CR162" s="283">
        <v>22.1751</v>
      </c>
      <c r="CS162" s="283">
        <v>20.4831</v>
      </c>
      <c r="CT162" s="283">
        <v>20.9451</v>
      </c>
      <c r="CU162" s="283">
        <v>24.702999999999999</v>
      </c>
      <c r="CV162" s="283">
        <v>21.8598</v>
      </c>
      <c r="CW162" s="283">
        <v>23.912600000000001</v>
      </c>
      <c r="CY162" s="283">
        <v>23.332599999999999</v>
      </c>
      <c r="CZ162" s="283">
        <v>22.179300000000001</v>
      </c>
      <c r="DA162" s="283">
        <v>1.1085</v>
      </c>
      <c r="DB162" s="283">
        <v>1.0570999999999999</v>
      </c>
      <c r="DC162" s="283">
        <v>0.99929999999999997</v>
      </c>
      <c r="DE162" s="283">
        <v>0.95669999999999999</v>
      </c>
      <c r="DF162" s="283">
        <v>1.0234000000000001</v>
      </c>
      <c r="DG162" s="283">
        <v>23.329599999999999</v>
      </c>
      <c r="DH162" s="283">
        <v>20.5946</v>
      </c>
      <c r="DI162" s="283">
        <v>19.9558</v>
      </c>
      <c r="DJ162" s="283">
        <v>21.0456</v>
      </c>
      <c r="DK162" s="283">
        <v>19.482800000000001</v>
      </c>
      <c r="DL162" s="283">
        <v>19.9693</v>
      </c>
      <c r="DM162" s="283">
        <v>22.835000000000001</v>
      </c>
      <c r="DN162" s="283">
        <v>20.469899999999999</v>
      </c>
      <c r="DO162" s="283">
        <v>21.870899999999999</v>
      </c>
      <c r="DQ162" s="283">
        <v>21.395700000000001</v>
      </c>
      <c r="DR162" s="283">
        <v>21.3705</v>
      </c>
      <c r="DS162" s="283">
        <v>1.0837000000000001</v>
      </c>
      <c r="DT162" s="283">
        <v>1.0409999999999999</v>
      </c>
      <c r="DU162" s="283">
        <v>0.99619999999999997</v>
      </c>
      <c r="DW162" s="283">
        <v>0.98060000000000003</v>
      </c>
      <c r="DX162" s="283">
        <v>1.0067999999999999</v>
      </c>
      <c r="DY162" s="283">
        <v>21.297599999999999</v>
      </c>
      <c r="DZ162" s="283">
        <v>19.207100000000001</v>
      </c>
      <c r="EA162" s="283">
        <v>18.627700000000001</v>
      </c>
      <c r="EB162" s="283">
        <v>19.652699999999999</v>
      </c>
      <c r="EC162" s="283">
        <v>18.450500000000002</v>
      </c>
      <c r="ED162" s="283">
        <v>18.6995</v>
      </c>
      <c r="EE162" s="283">
        <v>20.727599999999999</v>
      </c>
      <c r="EF162" s="283">
        <v>19.373000000000001</v>
      </c>
      <c r="EG162" s="283">
        <v>19.9817</v>
      </c>
      <c r="EI162" s="283">
        <v>19.7563</v>
      </c>
      <c r="EJ162" s="283">
        <v>19.8477</v>
      </c>
      <c r="EL162" s="283">
        <v>2.5287000000000002</v>
      </c>
      <c r="EM162" s="283">
        <v>1.2481</v>
      </c>
      <c r="EN162" s="283">
        <v>2.1156999999999999</v>
      </c>
      <c r="EP162" s="283">
        <v>0.97309999999999997</v>
      </c>
      <c r="EQ162" s="283">
        <v>1.2052</v>
      </c>
      <c r="ER162" s="283">
        <v>0.38</v>
      </c>
      <c r="ES162" s="283">
        <v>0.27460000000000001</v>
      </c>
      <c r="ET162" s="283">
        <v>0.3463</v>
      </c>
      <c r="EU162" s="283">
        <v>0.15029999999999999</v>
      </c>
      <c r="EV162" s="283">
        <v>0.22</v>
      </c>
      <c r="EW162" s="283">
        <v>0.16370000000000001</v>
      </c>
      <c r="EX162" s="283">
        <v>0.22600000000000001</v>
      </c>
      <c r="EY162" s="283">
        <v>0.21060000000000001</v>
      </c>
      <c r="EZ162" s="283">
        <v>0.19620000000000001</v>
      </c>
      <c r="FB162" s="283">
        <v>0.21640000000000001</v>
      </c>
      <c r="FC162" s="283">
        <v>0.1628</v>
      </c>
      <c r="FD162" s="283">
        <v>2.0602999999999998</v>
      </c>
      <c r="FE162" s="283">
        <v>1.2232000000000001</v>
      </c>
      <c r="FF162" s="283">
        <v>1.1970000000000001</v>
      </c>
      <c r="FH162" s="283">
        <v>0.92830000000000001</v>
      </c>
      <c r="FI162" s="283">
        <v>1.3672</v>
      </c>
      <c r="FJ162" s="283">
        <v>0.4052</v>
      </c>
      <c r="FK162" s="283">
        <v>0.28960000000000002</v>
      </c>
      <c r="FL162" s="283">
        <v>0.32429999999999998</v>
      </c>
      <c r="FM162" s="283">
        <v>0.19670000000000001</v>
      </c>
      <c r="FN162" s="283">
        <v>0.23680000000000001</v>
      </c>
      <c r="FO162" s="283">
        <v>0.27089999999999997</v>
      </c>
      <c r="FP162" s="283">
        <v>0.2616</v>
      </c>
      <c r="FQ162" s="283">
        <v>0.23419999999999999</v>
      </c>
      <c r="FR162" s="283">
        <v>0.29310000000000003</v>
      </c>
      <c r="FT162" s="283">
        <v>0.25230000000000002</v>
      </c>
      <c r="FU162" s="283">
        <v>0.21440000000000001</v>
      </c>
      <c r="FV162" s="283">
        <v>1.5289999999999999</v>
      </c>
      <c r="FW162" s="283">
        <v>1.2882</v>
      </c>
      <c r="FX162" s="283">
        <v>1.3904000000000001</v>
      </c>
      <c r="FZ162" s="283">
        <v>0.88580000000000003</v>
      </c>
      <c r="GA162" s="283">
        <v>1.2927999999999999</v>
      </c>
      <c r="GB162" s="283">
        <v>0.39610000000000001</v>
      </c>
      <c r="GC162" s="283">
        <v>0.35780000000000001</v>
      </c>
      <c r="GD162" s="283">
        <v>0.37009999999999998</v>
      </c>
      <c r="GE162" s="283">
        <v>0.25900000000000001</v>
      </c>
      <c r="GF162" s="283">
        <v>0.2777</v>
      </c>
      <c r="GG162" s="283">
        <v>0.26619999999999999</v>
      </c>
      <c r="GH162" s="283">
        <v>0.17380000000000001</v>
      </c>
      <c r="GI162" s="283">
        <v>0.27250000000000002</v>
      </c>
      <c r="GJ162" s="283">
        <v>0.37440000000000001</v>
      </c>
      <c r="GL162" s="283">
        <v>0.30759999999999998</v>
      </c>
      <c r="GM162" s="283">
        <v>0.28960000000000002</v>
      </c>
    </row>
    <row r="163" spans="1:195">
      <c r="A163" s="71">
        <v>45453</v>
      </c>
      <c r="B163" s="283">
        <v>13.090199999999999</v>
      </c>
      <c r="C163" s="283">
        <v>12.872</v>
      </c>
      <c r="D163" s="283">
        <v>12.985300000000001</v>
      </c>
      <c r="E163" s="283">
        <v>12.8711</v>
      </c>
      <c r="F163" s="283">
        <v>13.0524</v>
      </c>
      <c r="G163" s="283">
        <v>13.0046</v>
      </c>
      <c r="H163" s="283">
        <v>12.9122</v>
      </c>
      <c r="I163" s="283">
        <v>10.9245</v>
      </c>
      <c r="J163" s="283">
        <v>13.0038</v>
      </c>
      <c r="L163" s="283">
        <v>12.9886</v>
      </c>
      <c r="M163" s="283">
        <v>13.1364</v>
      </c>
      <c r="N163" s="283">
        <v>14.837899999999999</v>
      </c>
      <c r="O163" s="283">
        <v>1.3160000000000001</v>
      </c>
      <c r="P163" s="283">
        <v>2.3349000000000002</v>
      </c>
      <c r="R163" s="283">
        <v>0.95730000000000004</v>
      </c>
      <c r="S163" s="283">
        <v>1.3487</v>
      </c>
      <c r="T163" s="283">
        <v>2.895</v>
      </c>
      <c r="U163" s="283">
        <v>0.37959999999999999</v>
      </c>
      <c r="V163" s="283">
        <v>0.49380000000000002</v>
      </c>
      <c r="W163" s="283">
        <v>0.1951</v>
      </c>
      <c r="X163" s="283">
        <v>0.28839999999999999</v>
      </c>
      <c r="Y163" s="283">
        <v>0.21149999999999999</v>
      </c>
      <c r="Z163" s="283">
        <v>0.30809999999999998</v>
      </c>
      <c r="AA163" s="283">
        <v>0.24299999999999999</v>
      </c>
      <c r="AB163" s="283">
        <v>0.25259999999999999</v>
      </c>
      <c r="AD163" s="283">
        <v>0.25380000000000003</v>
      </c>
      <c r="AE163" s="283">
        <v>0.18729999999999999</v>
      </c>
      <c r="AF163" s="283">
        <v>8.1463000000000001</v>
      </c>
      <c r="AG163" s="283">
        <v>1.3628</v>
      </c>
      <c r="AH163" s="283">
        <v>1.0179</v>
      </c>
      <c r="AJ163" s="283">
        <v>0.77270000000000005</v>
      </c>
      <c r="AK163" s="283">
        <v>1.4427000000000001</v>
      </c>
      <c r="AL163" s="283">
        <v>2.7431000000000001</v>
      </c>
      <c r="AM163" s="283">
        <v>0.47110000000000002</v>
      </c>
      <c r="AN163" s="283">
        <v>0.46989999999999998</v>
      </c>
      <c r="AO163" s="283">
        <v>0.3367</v>
      </c>
      <c r="AP163" s="283">
        <v>0.34570000000000001</v>
      </c>
      <c r="AQ163" s="283">
        <v>0.46160000000000001</v>
      </c>
      <c r="AR163" s="283">
        <v>0.40600000000000003</v>
      </c>
      <c r="AS163" s="283">
        <v>0.31080000000000002</v>
      </c>
      <c r="AT163" s="283">
        <v>0.45989999999999998</v>
      </c>
      <c r="AV163" s="283">
        <v>0.40229999999999999</v>
      </c>
      <c r="AW163" s="283">
        <v>0.31879999999999997</v>
      </c>
      <c r="AX163" s="283">
        <v>10.7606</v>
      </c>
      <c r="AY163" s="283">
        <v>1.9282999999999999</v>
      </c>
      <c r="AZ163" s="283">
        <v>1.3611</v>
      </c>
      <c r="BB163" s="283">
        <v>0.40510000000000002</v>
      </c>
      <c r="BC163" s="283">
        <v>1.3919999999999999</v>
      </c>
      <c r="BD163" s="283">
        <v>2.4752999999999998</v>
      </c>
      <c r="BE163" s="283">
        <v>0.6704</v>
      </c>
      <c r="BF163" s="283">
        <v>0.51670000000000005</v>
      </c>
      <c r="BG163" s="283">
        <v>0.23</v>
      </c>
      <c r="BH163" s="283">
        <v>0.34770000000000001</v>
      </c>
      <c r="BI163" s="283">
        <v>0.37959999999999999</v>
      </c>
      <c r="BJ163" s="283">
        <v>0.17019999999999999</v>
      </c>
      <c r="BK163" s="283">
        <v>0.2414</v>
      </c>
      <c r="BL163" s="283">
        <v>0.4481</v>
      </c>
      <c r="BN163" s="283">
        <v>0.59589999999999999</v>
      </c>
      <c r="BO163" s="283">
        <v>0.32190000000000002</v>
      </c>
      <c r="BQ163" s="283">
        <v>2.0945999999999998</v>
      </c>
      <c r="BR163" s="283">
        <v>1.2857000000000001</v>
      </c>
      <c r="BS163" s="283">
        <v>1.6244000000000001</v>
      </c>
      <c r="BU163" s="283">
        <v>0.90080000000000005</v>
      </c>
      <c r="BV163" s="283">
        <v>1.3109999999999999</v>
      </c>
      <c r="BW163" s="283">
        <v>0.78080000000000005</v>
      </c>
      <c r="BX163" s="283">
        <v>0.60070000000000001</v>
      </c>
      <c r="BY163" s="283">
        <v>0.68569999999999998</v>
      </c>
      <c r="BZ163" s="283">
        <v>0.37280000000000002</v>
      </c>
      <c r="CA163" s="283">
        <v>0.4672</v>
      </c>
      <c r="CB163" s="283">
        <v>0.42209999999999998</v>
      </c>
      <c r="CC163" s="283">
        <v>0.42780000000000001</v>
      </c>
      <c r="CD163" s="283">
        <v>0.4728</v>
      </c>
      <c r="CE163" s="283">
        <v>0.55089999999999995</v>
      </c>
      <c r="CG163" s="283">
        <v>0.52480000000000004</v>
      </c>
      <c r="CH163" s="283">
        <v>0.42020000000000002</v>
      </c>
      <c r="CI163" s="283">
        <v>1.1259999999999999</v>
      </c>
      <c r="CJ163" s="283">
        <v>1.0974999999999999</v>
      </c>
      <c r="CK163" s="283">
        <v>1.0076000000000001</v>
      </c>
      <c r="CM163" s="283">
        <v>0.94289999999999996</v>
      </c>
      <c r="CN163" s="283">
        <v>1.0786</v>
      </c>
      <c r="CO163" s="283">
        <v>25.226500000000001</v>
      </c>
      <c r="CP163" s="283">
        <v>22.816700000000001</v>
      </c>
      <c r="CQ163" s="283">
        <v>21.390599999999999</v>
      </c>
      <c r="CR163" s="283">
        <v>22.403600000000001</v>
      </c>
      <c r="CS163" s="283">
        <v>20.790600000000001</v>
      </c>
      <c r="CT163" s="283">
        <v>21.229600000000001</v>
      </c>
      <c r="CU163" s="283">
        <v>25.110600000000002</v>
      </c>
      <c r="CV163" s="283">
        <v>22.2378</v>
      </c>
      <c r="CW163" s="283">
        <v>24.3292</v>
      </c>
      <c r="CY163" s="283">
        <v>23.585000000000001</v>
      </c>
      <c r="CZ163" s="283">
        <v>22.5564</v>
      </c>
      <c r="DA163" s="283">
        <v>1.1137999999999999</v>
      </c>
      <c r="DB163" s="283">
        <v>1.0598000000000001</v>
      </c>
      <c r="DC163" s="283">
        <v>1.0007999999999999</v>
      </c>
      <c r="DE163" s="283">
        <v>0.96079999999999999</v>
      </c>
      <c r="DF163" s="283">
        <v>1.0246999999999999</v>
      </c>
      <c r="DG163" s="283">
        <v>23.7364</v>
      </c>
      <c r="DH163" s="283">
        <v>20.979800000000001</v>
      </c>
      <c r="DI163" s="283">
        <v>20.3431</v>
      </c>
      <c r="DJ163" s="283">
        <v>21.311599999999999</v>
      </c>
      <c r="DK163" s="283">
        <v>19.7959</v>
      </c>
      <c r="DL163" s="283">
        <v>20.3276</v>
      </c>
      <c r="DM163" s="283">
        <v>23.242999999999999</v>
      </c>
      <c r="DN163" s="283">
        <v>20.858000000000001</v>
      </c>
      <c r="DO163" s="283">
        <v>22.302800000000001</v>
      </c>
      <c r="DQ163" s="283">
        <v>21.709399999999999</v>
      </c>
      <c r="DR163" s="283">
        <v>21.766100000000002</v>
      </c>
      <c r="DS163" s="283">
        <v>1.0866</v>
      </c>
      <c r="DT163" s="283">
        <v>1.0432999999999999</v>
      </c>
      <c r="DU163" s="283">
        <v>0.99670000000000003</v>
      </c>
      <c r="DW163" s="283">
        <v>0.98140000000000005</v>
      </c>
      <c r="DX163" s="283">
        <v>1.0085999999999999</v>
      </c>
      <c r="DY163" s="283">
        <v>21.701699999999999</v>
      </c>
      <c r="DZ163" s="283">
        <v>19.5623</v>
      </c>
      <c r="EA163" s="283">
        <v>18.998200000000001</v>
      </c>
      <c r="EB163" s="283">
        <v>19.9724</v>
      </c>
      <c r="EC163" s="283">
        <v>18.750399999999999</v>
      </c>
      <c r="ED163" s="283">
        <v>19.062000000000001</v>
      </c>
      <c r="EE163" s="283">
        <v>21.1357</v>
      </c>
      <c r="EF163" s="283">
        <v>19.7364</v>
      </c>
      <c r="EG163" s="283">
        <v>20.448</v>
      </c>
      <c r="EI163" s="283">
        <v>20.1096</v>
      </c>
      <c r="EJ163" s="283">
        <v>20.274000000000001</v>
      </c>
      <c r="EL163" s="283">
        <v>2.9214000000000002</v>
      </c>
      <c r="EM163" s="283">
        <v>1.2875000000000001</v>
      </c>
      <c r="EN163" s="283">
        <v>2.3593000000000002</v>
      </c>
      <c r="EP163" s="283">
        <v>0.92869999999999997</v>
      </c>
      <c r="EQ163" s="283">
        <v>1.2178</v>
      </c>
      <c r="ER163" s="283">
        <v>0.37819999999999998</v>
      </c>
      <c r="ES163" s="283">
        <v>0.25679999999999997</v>
      </c>
      <c r="ET163" s="283">
        <v>0.33689999999999998</v>
      </c>
      <c r="EU163" s="283">
        <v>0.12939999999999999</v>
      </c>
      <c r="EV163" s="283">
        <v>0.19939999999999999</v>
      </c>
      <c r="EW163" s="283">
        <v>0.14280000000000001</v>
      </c>
      <c r="EX163" s="283">
        <v>0.2147</v>
      </c>
      <c r="EY163" s="283">
        <v>0.19769999999999999</v>
      </c>
      <c r="EZ163" s="283">
        <v>0.17269999999999999</v>
      </c>
      <c r="FB163" s="283">
        <v>0.21279999999999999</v>
      </c>
      <c r="FC163" s="283">
        <v>0.14180000000000001</v>
      </c>
      <c r="FD163" s="283">
        <v>2.3054000000000001</v>
      </c>
      <c r="FE163" s="283">
        <v>1.2693000000000001</v>
      </c>
      <c r="FF163" s="283">
        <v>1.296</v>
      </c>
      <c r="FH163" s="283">
        <v>0.89400000000000002</v>
      </c>
      <c r="FI163" s="283">
        <v>1.4515</v>
      </c>
      <c r="FJ163" s="283">
        <v>0.40489999999999998</v>
      </c>
      <c r="FK163" s="283">
        <v>0.28139999999999998</v>
      </c>
      <c r="FL163" s="283">
        <v>0.31680000000000003</v>
      </c>
      <c r="FM163" s="283">
        <v>0.17560000000000001</v>
      </c>
      <c r="FN163" s="283">
        <v>0.22170000000000001</v>
      </c>
      <c r="FO163" s="283">
        <v>0.2445</v>
      </c>
      <c r="FP163" s="283">
        <v>0.26050000000000001</v>
      </c>
      <c r="FQ163" s="283">
        <v>0.23069999999999999</v>
      </c>
      <c r="FR163" s="283">
        <v>0.28699999999999998</v>
      </c>
      <c r="FT163" s="283">
        <v>0.25800000000000001</v>
      </c>
      <c r="FU163" s="283">
        <v>0.19769999999999999</v>
      </c>
      <c r="FV163" s="283">
        <v>1.5687</v>
      </c>
      <c r="FW163" s="283">
        <v>1.2931999999999999</v>
      </c>
      <c r="FX163" s="283">
        <v>1.4242999999999999</v>
      </c>
      <c r="FZ163" s="283">
        <v>0.88570000000000004</v>
      </c>
      <c r="GA163" s="283">
        <v>1.2925</v>
      </c>
      <c r="GB163" s="283">
        <v>0.39300000000000002</v>
      </c>
      <c r="GC163" s="283">
        <v>0.35659999999999997</v>
      </c>
      <c r="GD163" s="283">
        <v>0.36609999999999998</v>
      </c>
      <c r="GE163" s="283">
        <v>0.2505</v>
      </c>
      <c r="GF163" s="283">
        <v>0.2757</v>
      </c>
      <c r="GG163" s="283">
        <v>0.25700000000000001</v>
      </c>
      <c r="GH163" s="283">
        <v>0.18210000000000001</v>
      </c>
      <c r="GI163" s="283">
        <v>0.27889999999999998</v>
      </c>
      <c r="GJ163" s="283">
        <v>0.3705</v>
      </c>
      <c r="GL163" s="283">
        <v>0.31490000000000001</v>
      </c>
      <c r="GM163" s="283">
        <v>0.28670000000000001</v>
      </c>
    </row>
    <row r="164" spans="1:195">
      <c r="A164" s="71">
        <v>45454</v>
      </c>
      <c r="B164" s="283">
        <v>13.116199999999999</v>
      </c>
      <c r="C164" s="283">
        <v>12.891299999999999</v>
      </c>
      <c r="D164" s="283">
        <v>12.992000000000001</v>
      </c>
      <c r="E164" s="283">
        <v>12.8787</v>
      </c>
      <c r="F164" s="283">
        <v>13.057499999999999</v>
      </c>
      <c r="G164" s="283">
        <v>13.013</v>
      </c>
      <c r="H164" s="283">
        <v>12.9206</v>
      </c>
      <c r="I164" s="283">
        <v>12.8879</v>
      </c>
      <c r="J164" s="283">
        <v>13.0105</v>
      </c>
      <c r="L164" s="283">
        <v>12.987</v>
      </c>
      <c r="M164" s="283">
        <v>13.1431</v>
      </c>
      <c r="N164" s="283">
        <v>15.865399999999999</v>
      </c>
      <c r="O164" s="283">
        <v>1.2934000000000001</v>
      </c>
      <c r="P164" s="283">
        <v>2.4986999999999999</v>
      </c>
      <c r="R164" s="283">
        <v>0.90790000000000004</v>
      </c>
      <c r="S164" s="283">
        <v>1.4242999999999999</v>
      </c>
      <c r="T164" s="283">
        <v>2.7974000000000001</v>
      </c>
      <c r="U164" s="283">
        <v>0.34439999999999998</v>
      </c>
      <c r="V164" s="283">
        <v>0.47960000000000003</v>
      </c>
      <c r="W164" s="283">
        <v>0.17630000000000001</v>
      </c>
      <c r="X164" s="283">
        <v>0.26629999999999998</v>
      </c>
      <c r="Y164" s="283">
        <v>0.19189999999999999</v>
      </c>
      <c r="Z164" s="283">
        <v>0.29780000000000001</v>
      </c>
      <c r="AA164" s="283">
        <v>0.22650000000000001</v>
      </c>
      <c r="AB164" s="283">
        <v>0.23100000000000001</v>
      </c>
      <c r="AD164" s="283">
        <v>0.2495</v>
      </c>
      <c r="AE164" s="283">
        <v>0.16220000000000001</v>
      </c>
      <c r="AF164" s="283">
        <v>9.0267999999999997</v>
      </c>
      <c r="AG164" s="283">
        <v>1.4159999999999999</v>
      </c>
      <c r="AH164" s="283">
        <v>1.0942000000000001</v>
      </c>
      <c r="AJ164" s="283">
        <v>0.67759999999999998</v>
      </c>
      <c r="AK164" s="283">
        <v>1.5525</v>
      </c>
      <c r="AL164" s="283">
        <v>2.7058</v>
      </c>
      <c r="AM164" s="283">
        <v>0.45650000000000002</v>
      </c>
      <c r="AN164" s="283">
        <v>0.45989999999999998</v>
      </c>
      <c r="AO164" s="283">
        <v>0.29980000000000001</v>
      </c>
      <c r="AP164" s="283">
        <v>0.32240000000000002</v>
      </c>
      <c r="AQ164" s="283">
        <v>0.42030000000000001</v>
      </c>
      <c r="AR164" s="283">
        <v>0.4093</v>
      </c>
      <c r="AS164" s="283">
        <v>0.30570000000000003</v>
      </c>
      <c r="AT164" s="283">
        <v>0.44719999999999999</v>
      </c>
      <c r="AV164" s="283">
        <v>0.45119999999999999</v>
      </c>
      <c r="AW164" s="283">
        <v>0.28810000000000002</v>
      </c>
      <c r="AX164" s="283">
        <v>11.1258</v>
      </c>
      <c r="AY164" s="283">
        <v>1.9157</v>
      </c>
      <c r="AZ164" s="283">
        <v>1.3751</v>
      </c>
      <c r="BB164" s="283">
        <v>0.38400000000000001</v>
      </c>
      <c r="BC164" s="283">
        <v>1.3929</v>
      </c>
      <c r="BD164" s="283">
        <v>2.4592000000000001</v>
      </c>
      <c r="BE164" s="283">
        <v>0.6744</v>
      </c>
      <c r="BF164" s="283">
        <v>0.51380000000000003</v>
      </c>
      <c r="BG164" s="283">
        <v>0.221</v>
      </c>
      <c r="BH164" s="283">
        <v>0.35199999999999998</v>
      </c>
      <c r="BI164" s="283">
        <v>0.37359999999999999</v>
      </c>
      <c r="BJ164" s="283">
        <v>0.1784</v>
      </c>
      <c r="BK164" s="283">
        <v>0.25059999999999999</v>
      </c>
      <c r="BL164" s="283">
        <v>0.44400000000000001</v>
      </c>
      <c r="BN164" s="283">
        <v>0.65259999999999996</v>
      </c>
      <c r="BO164" s="283">
        <v>0.31879999999999997</v>
      </c>
      <c r="BQ164" s="283">
        <v>2.2523</v>
      </c>
      <c r="BR164" s="283">
        <v>1.3129</v>
      </c>
      <c r="BS164" s="283">
        <v>1.6843999999999999</v>
      </c>
      <c r="BU164" s="283">
        <v>0.87519999999999998</v>
      </c>
      <c r="BV164" s="283">
        <v>1.3488</v>
      </c>
      <c r="BW164" s="283">
        <v>0.77449999999999997</v>
      </c>
      <c r="BX164" s="283">
        <v>0.57720000000000005</v>
      </c>
      <c r="BY164" s="283">
        <v>0.6704</v>
      </c>
      <c r="BZ164" s="283">
        <v>0.34389999999999998</v>
      </c>
      <c r="CA164" s="283">
        <v>0.43959999999999999</v>
      </c>
      <c r="CB164" s="283">
        <v>0.39800000000000002</v>
      </c>
      <c r="CC164" s="283">
        <v>0.42409999999999998</v>
      </c>
      <c r="CD164" s="283">
        <v>0.46350000000000002</v>
      </c>
      <c r="CE164" s="283">
        <v>0.53180000000000005</v>
      </c>
      <c r="CG164" s="283">
        <v>0.52959999999999996</v>
      </c>
      <c r="CH164" s="283">
        <v>0.39429999999999998</v>
      </c>
      <c r="CI164" s="283">
        <v>1.1209</v>
      </c>
      <c r="CJ164" s="283">
        <v>1.0955999999999999</v>
      </c>
      <c r="CK164" s="283">
        <v>0.99050000000000005</v>
      </c>
      <c r="CM164" s="283">
        <v>0.93940000000000001</v>
      </c>
      <c r="CN164" s="283">
        <v>1.0770999999999999</v>
      </c>
      <c r="CO164" s="283">
        <v>25.579799999999999</v>
      </c>
      <c r="CP164" s="283">
        <v>23.1235</v>
      </c>
      <c r="CQ164" s="283">
        <v>21.784199999999998</v>
      </c>
      <c r="CR164" s="283">
        <v>22.820499999999999</v>
      </c>
      <c r="CS164" s="283">
        <v>21.105899999999998</v>
      </c>
      <c r="CT164" s="283">
        <v>21.9924</v>
      </c>
      <c r="CU164" s="283">
        <v>25.416899999999998</v>
      </c>
      <c r="CV164" s="283">
        <v>22.550599999999999</v>
      </c>
      <c r="CW164" s="283">
        <v>24.783799999999999</v>
      </c>
      <c r="CY164" s="283">
        <v>24.004200000000001</v>
      </c>
      <c r="CZ164" s="283">
        <v>23.0106</v>
      </c>
      <c r="DA164" s="283">
        <v>1.1107</v>
      </c>
      <c r="DB164" s="283">
        <v>1.0596000000000001</v>
      </c>
      <c r="DC164" s="283">
        <v>1.0007999999999999</v>
      </c>
      <c r="DE164" s="283">
        <v>0.9597</v>
      </c>
      <c r="DF164" s="283">
        <v>1.0217000000000001</v>
      </c>
      <c r="DG164" s="283">
        <v>23.9956</v>
      </c>
      <c r="DH164" s="283">
        <v>21.2606</v>
      </c>
      <c r="DI164" s="283">
        <v>20.702999999999999</v>
      </c>
      <c r="DJ164" s="283">
        <v>21.604500000000002</v>
      </c>
      <c r="DK164" s="283">
        <v>20.064</v>
      </c>
      <c r="DL164" s="283">
        <v>20.686399999999999</v>
      </c>
      <c r="DM164" s="283">
        <v>23.522400000000001</v>
      </c>
      <c r="DN164" s="283">
        <v>21.149000000000001</v>
      </c>
      <c r="DO164" s="283">
        <v>22.645800000000001</v>
      </c>
      <c r="DQ164" s="283">
        <v>22.0366</v>
      </c>
      <c r="DR164" s="283">
        <v>22.164300000000001</v>
      </c>
      <c r="DS164" s="283">
        <v>1.0869</v>
      </c>
      <c r="DT164" s="283">
        <v>1.0449999999999999</v>
      </c>
      <c r="DU164" s="283">
        <v>0.99750000000000005</v>
      </c>
      <c r="DW164" s="283">
        <v>0.98</v>
      </c>
      <c r="DX164" s="283">
        <v>1.0086999999999999</v>
      </c>
      <c r="DY164" s="283">
        <v>22.0139</v>
      </c>
      <c r="DZ164" s="283">
        <v>19.875399999999999</v>
      </c>
      <c r="EA164" s="283">
        <v>19.3522</v>
      </c>
      <c r="EB164" s="283">
        <v>20.253900000000002</v>
      </c>
      <c r="EC164" s="283">
        <v>19.020099999999999</v>
      </c>
      <c r="ED164" s="283">
        <v>19.400600000000001</v>
      </c>
      <c r="EE164" s="283">
        <v>21.4572</v>
      </c>
      <c r="EF164" s="283">
        <v>20.036999999999999</v>
      </c>
      <c r="EG164" s="283">
        <v>20.835899999999999</v>
      </c>
      <c r="EI164" s="283">
        <v>20.444900000000001</v>
      </c>
      <c r="EJ164" s="283">
        <v>20.655899999999999</v>
      </c>
      <c r="EL164" s="283">
        <v>3.226</v>
      </c>
      <c r="EM164" s="283">
        <v>1.3185</v>
      </c>
      <c r="EN164" s="283">
        <v>2.3845000000000001</v>
      </c>
      <c r="EP164" s="283">
        <v>0.87590000000000001</v>
      </c>
      <c r="EQ164" s="283">
        <v>1.2786999999999999</v>
      </c>
      <c r="ER164" s="283">
        <v>0.37590000000000001</v>
      </c>
      <c r="ES164" s="283">
        <v>0.23330000000000001</v>
      </c>
      <c r="ET164" s="283">
        <v>0.3261</v>
      </c>
      <c r="EU164" s="283">
        <v>0.11650000000000001</v>
      </c>
      <c r="EV164" s="283">
        <v>0.1769</v>
      </c>
      <c r="EW164" s="283">
        <v>0.1368</v>
      </c>
      <c r="EX164" s="283">
        <v>0.2016</v>
      </c>
      <c r="EY164" s="283">
        <v>0.182</v>
      </c>
      <c r="EZ164" s="283">
        <v>0.15820000000000001</v>
      </c>
      <c r="FB164" s="283">
        <v>0.20780000000000001</v>
      </c>
      <c r="FC164" s="283">
        <v>0.1237</v>
      </c>
      <c r="FD164" s="283">
        <v>2.6583000000000001</v>
      </c>
      <c r="FE164" s="283">
        <v>1.3275999999999999</v>
      </c>
      <c r="FF164" s="283">
        <v>1.3977999999999999</v>
      </c>
      <c r="FH164" s="283">
        <v>0.84840000000000004</v>
      </c>
      <c r="FI164" s="283">
        <v>1.5401</v>
      </c>
      <c r="FJ164" s="283">
        <v>0.39829999999999999</v>
      </c>
      <c r="FK164" s="283">
        <v>0.27110000000000001</v>
      </c>
      <c r="FL164" s="283">
        <v>0.30919999999999997</v>
      </c>
      <c r="FM164" s="283">
        <v>0.14979999999999999</v>
      </c>
      <c r="FN164" s="283">
        <v>0.20419999999999999</v>
      </c>
      <c r="FO164" s="283">
        <v>0.22120000000000001</v>
      </c>
      <c r="FP164" s="283">
        <v>0.26019999999999999</v>
      </c>
      <c r="FQ164" s="283">
        <v>0.22470000000000001</v>
      </c>
      <c r="FR164" s="283">
        <v>0.27810000000000001</v>
      </c>
      <c r="FT164" s="283">
        <v>0.26479999999999998</v>
      </c>
      <c r="FU164" s="283">
        <v>0.18060000000000001</v>
      </c>
      <c r="FV164" s="283">
        <v>1.6160000000000001</v>
      </c>
      <c r="FW164" s="283">
        <v>1.3019000000000001</v>
      </c>
      <c r="FX164" s="283">
        <v>1.4674</v>
      </c>
      <c r="FZ164" s="283">
        <v>0.88959999999999995</v>
      </c>
      <c r="GA164" s="283">
        <v>1.2978000000000001</v>
      </c>
      <c r="GB164" s="283">
        <v>0.39119999999999999</v>
      </c>
      <c r="GC164" s="283">
        <v>0.35549999999999998</v>
      </c>
      <c r="GD164" s="283">
        <v>0.36159999999999998</v>
      </c>
      <c r="GE164" s="283">
        <v>0.24210000000000001</v>
      </c>
      <c r="GF164" s="283">
        <v>0.27310000000000001</v>
      </c>
      <c r="GG164" s="283">
        <v>0.24640000000000001</v>
      </c>
      <c r="GH164" s="283">
        <v>0.19040000000000001</v>
      </c>
      <c r="GI164" s="283">
        <v>0.28620000000000001</v>
      </c>
      <c r="GJ164" s="283">
        <v>0.36559999999999998</v>
      </c>
      <c r="GL164" s="283">
        <v>0.32169999999999999</v>
      </c>
      <c r="GM164" s="283">
        <v>0.28170000000000001</v>
      </c>
    </row>
    <row r="165" spans="1:195">
      <c r="A165" s="71">
        <v>45455</v>
      </c>
      <c r="B165" s="283">
        <v>13.114599999999999</v>
      </c>
      <c r="C165" s="283">
        <v>12.882899999999999</v>
      </c>
      <c r="D165" s="283">
        <v>12.985300000000001</v>
      </c>
      <c r="E165" s="283">
        <v>12.8644</v>
      </c>
      <c r="F165" s="283">
        <v>13.0449</v>
      </c>
      <c r="G165" s="283">
        <v>12.9861</v>
      </c>
      <c r="H165" s="283">
        <v>12.892899999999999</v>
      </c>
      <c r="I165" s="283">
        <v>12.417</v>
      </c>
      <c r="J165" s="283">
        <v>12.983599999999999</v>
      </c>
      <c r="L165" s="283">
        <v>12.9786</v>
      </c>
      <c r="M165" s="283">
        <v>13.132199999999999</v>
      </c>
      <c r="N165" s="283">
        <v>16.934699999999999</v>
      </c>
      <c r="O165" s="283">
        <v>1.2179</v>
      </c>
      <c r="P165" s="283">
        <v>2.7071999999999998</v>
      </c>
      <c r="R165" s="283">
        <v>0.82620000000000005</v>
      </c>
      <c r="S165" s="283">
        <v>1.5248999999999999</v>
      </c>
      <c r="T165" s="283">
        <v>2.7317999999999998</v>
      </c>
      <c r="U165" s="283">
        <v>0.30199999999999999</v>
      </c>
      <c r="V165" s="283">
        <v>0.46610000000000001</v>
      </c>
      <c r="W165" s="283">
        <v>0.1613</v>
      </c>
      <c r="X165" s="283">
        <v>0.24790000000000001</v>
      </c>
      <c r="Y165" s="283">
        <v>0.17219999999999999</v>
      </c>
      <c r="Z165" s="283">
        <v>0.28939999999999999</v>
      </c>
      <c r="AA165" s="283">
        <v>0.21079999999999999</v>
      </c>
      <c r="AB165" s="283">
        <v>0.22259999999999999</v>
      </c>
      <c r="AD165" s="283">
        <v>0.25519999999999998</v>
      </c>
      <c r="AE165" s="283">
        <v>0.14599999999999999</v>
      </c>
      <c r="AF165" s="283">
        <v>10.4368</v>
      </c>
      <c r="AG165" s="283">
        <v>1.4789000000000001</v>
      </c>
      <c r="AH165" s="283">
        <v>1.1618999999999999</v>
      </c>
      <c r="AJ165" s="283">
        <v>0.61570000000000003</v>
      </c>
      <c r="AK165" s="283">
        <v>1.6223000000000001</v>
      </c>
      <c r="AL165" s="283">
        <v>2.6692</v>
      </c>
      <c r="AM165" s="283">
        <v>0.43990000000000001</v>
      </c>
      <c r="AN165" s="283">
        <v>0.45140000000000002</v>
      </c>
      <c r="AO165" s="283">
        <v>0.25569999999999998</v>
      </c>
      <c r="AP165" s="283">
        <v>0.2974</v>
      </c>
      <c r="AQ165" s="283">
        <v>0.38850000000000001</v>
      </c>
      <c r="AR165" s="283">
        <v>0.4178</v>
      </c>
      <c r="AS165" s="283">
        <v>0.29980000000000001</v>
      </c>
      <c r="AT165" s="283">
        <v>0.43680000000000002</v>
      </c>
      <c r="AV165" s="283">
        <v>0.48699999999999999</v>
      </c>
      <c r="AW165" s="283">
        <v>0.26919999999999999</v>
      </c>
      <c r="AX165" s="283">
        <v>11.5684</v>
      </c>
      <c r="AY165" s="283">
        <v>1.9326000000000001</v>
      </c>
      <c r="AZ165" s="283">
        <v>1.3924000000000001</v>
      </c>
      <c r="BB165" s="283">
        <v>0.39069999999999999</v>
      </c>
      <c r="BC165" s="283">
        <v>1.3965000000000001</v>
      </c>
      <c r="BD165" s="283">
        <v>2.4567000000000001</v>
      </c>
      <c r="BE165" s="283">
        <v>0.68240000000000001</v>
      </c>
      <c r="BF165" s="283">
        <v>0.5101</v>
      </c>
      <c r="BG165" s="283">
        <v>0.21240000000000001</v>
      </c>
      <c r="BH165" s="283">
        <v>0.35310000000000002</v>
      </c>
      <c r="BI165" s="283">
        <v>0.3664</v>
      </c>
      <c r="BJ165" s="283">
        <v>0.18179999999999999</v>
      </c>
      <c r="BK165" s="283">
        <v>0.2576</v>
      </c>
      <c r="BL165" s="283">
        <v>0.44009999999999999</v>
      </c>
      <c r="BN165" s="283">
        <v>0.65939999999999999</v>
      </c>
      <c r="BO165" s="283">
        <v>0.31509999999999999</v>
      </c>
      <c r="BQ165" s="283">
        <v>2.4535999999999998</v>
      </c>
      <c r="BR165" s="283">
        <v>1.3355999999999999</v>
      </c>
      <c r="BS165" s="283">
        <v>1.7806999999999999</v>
      </c>
      <c r="BU165" s="283">
        <v>0.8589</v>
      </c>
      <c r="BV165" s="283">
        <v>1.3836999999999999</v>
      </c>
      <c r="BW165" s="283">
        <v>0.77810000000000001</v>
      </c>
      <c r="BX165" s="283">
        <v>0.55459999999999998</v>
      </c>
      <c r="BY165" s="283">
        <v>0.65180000000000005</v>
      </c>
      <c r="BZ165" s="283">
        <v>0.31709999999999999</v>
      </c>
      <c r="CA165" s="283">
        <v>0.4153</v>
      </c>
      <c r="CB165" s="283">
        <v>0.36609999999999998</v>
      </c>
      <c r="CC165" s="283">
        <v>0.41220000000000001</v>
      </c>
      <c r="CD165" s="283">
        <v>0.45129999999999998</v>
      </c>
      <c r="CE165" s="283">
        <v>0.51839999999999997</v>
      </c>
      <c r="CG165" s="283">
        <v>0.52549999999999997</v>
      </c>
      <c r="CH165" s="283">
        <v>0.37469999999999998</v>
      </c>
      <c r="CI165" s="283">
        <v>1.1281000000000001</v>
      </c>
      <c r="CJ165" s="283">
        <v>1.1089</v>
      </c>
      <c r="CK165" s="283">
        <v>0.99360000000000004</v>
      </c>
      <c r="CM165" s="283">
        <v>0.93169999999999997</v>
      </c>
      <c r="CN165" s="283">
        <v>1.0775999999999999</v>
      </c>
      <c r="CO165" s="283">
        <v>26.696100000000001</v>
      </c>
      <c r="CP165" s="283">
        <v>24.090299999999999</v>
      </c>
      <c r="CQ165" s="283">
        <v>22.5474</v>
      </c>
      <c r="CR165" s="283">
        <v>23.665099999999999</v>
      </c>
      <c r="CS165" s="283">
        <v>21.724900000000002</v>
      </c>
      <c r="CT165" s="283">
        <v>22.691600000000001</v>
      </c>
      <c r="CU165" s="283">
        <v>26.539100000000001</v>
      </c>
      <c r="CV165" s="283">
        <v>23.337900000000001</v>
      </c>
      <c r="CW165" s="283">
        <v>25.813600000000001</v>
      </c>
      <c r="CY165" s="283">
        <v>25.049199999999999</v>
      </c>
      <c r="CZ165" s="283">
        <v>23.953700000000001</v>
      </c>
      <c r="DA165" s="283">
        <v>1.1154999999999999</v>
      </c>
      <c r="DB165" s="283">
        <v>1.0651999999999999</v>
      </c>
      <c r="DC165" s="283">
        <v>0.99709999999999999</v>
      </c>
      <c r="DE165" s="283">
        <v>0.95320000000000005</v>
      </c>
      <c r="DF165" s="283">
        <v>1.0199</v>
      </c>
      <c r="DG165" s="283">
        <v>24.878699999999998</v>
      </c>
      <c r="DH165" s="283">
        <v>21.907800000000002</v>
      </c>
      <c r="DI165" s="283">
        <v>21.3048</v>
      </c>
      <c r="DJ165" s="283">
        <v>22.3017</v>
      </c>
      <c r="DK165" s="283">
        <v>20.565899999999999</v>
      </c>
      <c r="DL165" s="283">
        <v>21.366599999999998</v>
      </c>
      <c r="DM165" s="283">
        <v>24.4024</v>
      </c>
      <c r="DN165" s="283">
        <v>21.709499999999998</v>
      </c>
      <c r="DO165" s="283">
        <v>23.421500000000002</v>
      </c>
      <c r="DQ165" s="283">
        <v>22.7746</v>
      </c>
      <c r="DR165" s="283">
        <v>22.963999999999999</v>
      </c>
      <c r="DS165" s="283">
        <v>1.0878000000000001</v>
      </c>
      <c r="DT165" s="283">
        <v>1.0471999999999999</v>
      </c>
      <c r="DU165" s="283">
        <v>0.99550000000000005</v>
      </c>
      <c r="DW165" s="283">
        <v>0.97719999999999996</v>
      </c>
      <c r="DX165" s="283">
        <v>1.0065</v>
      </c>
      <c r="DY165" s="283">
        <v>22.540299999999998</v>
      </c>
      <c r="DZ165" s="283">
        <v>20.282900000000001</v>
      </c>
      <c r="EA165" s="283">
        <v>19.7423</v>
      </c>
      <c r="EB165" s="283">
        <v>20.720300000000002</v>
      </c>
      <c r="EC165" s="283">
        <v>19.369</v>
      </c>
      <c r="ED165" s="283">
        <v>19.831600000000002</v>
      </c>
      <c r="EE165" s="283">
        <v>22.046900000000001</v>
      </c>
      <c r="EF165" s="283">
        <v>20.457899999999999</v>
      </c>
      <c r="EG165" s="283">
        <v>21.316800000000001</v>
      </c>
      <c r="EI165" s="283">
        <v>20.9345</v>
      </c>
      <c r="EJ165" s="283">
        <v>21.179300000000001</v>
      </c>
      <c r="EL165" s="283">
        <v>3.4289000000000001</v>
      </c>
      <c r="EM165" s="283">
        <v>1.3237000000000001</v>
      </c>
      <c r="EN165" s="283">
        <v>2.6459000000000001</v>
      </c>
      <c r="EP165" s="283">
        <v>0.77600000000000002</v>
      </c>
      <c r="EQ165" s="283">
        <v>1.363</v>
      </c>
      <c r="ER165" s="283">
        <v>0.37819999999999998</v>
      </c>
      <c r="ES165" s="283">
        <v>0.21249999999999999</v>
      </c>
      <c r="ET165" s="283">
        <v>0.3135</v>
      </c>
      <c r="EU165" s="283">
        <v>0.1103</v>
      </c>
      <c r="EV165" s="283">
        <v>0.1605</v>
      </c>
      <c r="EW165" s="283">
        <v>0.11849999999999999</v>
      </c>
      <c r="EX165" s="283">
        <v>0.18809999999999999</v>
      </c>
      <c r="EY165" s="283">
        <v>0.16439999999999999</v>
      </c>
      <c r="EZ165" s="283">
        <v>0.15210000000000001</v>
      </c>
      <c r="FB165" s="283">
        <v>0.21179999999999999</v>
      </c>
      <c r="FC165" s="283">
        <v>0.1116</v>
      </c>
      <c r="FD165" s="283">
        <v>3.2574000000000001</v>
      </c>
      <c r="FE165" s="283">
        <v>1.4117</v>
      </c>
      <c r="FF165" s="283">
        <v>1.4858</v>
      </c>
      <c r="FH165" s="283">
        <v>0.84650000000000003</v>
      </c>
      <c r="FI165" s="283">
        <v>1.6108</v>
      </c>
      <c r="FJ165" s="283">
        <v>0.40110000000000001</v>
      </c>
      <c r="FK165" s="283">
        <v>0.25929999999999997</v>
      </c>
      <c r="FL165" s="283">
        <v>0.2999</v>
      </c>
      <c r="FM165" s="283">
        <v>0.1231</v>
      </c>
      <c r="FN165" s="283">
        <v>0.1837</v>
      </c>
      <c r="FO165" s="283">
        <v>0.20180000000000001</v>
      </c>
      <c r="FP165" s="283">
        <v>0.25929999999999997</v>
      </c>
      <c r="FQ165" s="283">
        <v>0.219</v>
      </c>
      <c r="FR165" s="283">
        <v>0.26900000000000002</v>
      </c>
      <c r="FT165" s="283">
        <v>0.25869999999999999</v>
      </c>
      <c r="FU165" s="283">
        <v>0.16700000000000001</v>
      </c>
      <c r="FV165" s="283">
        <v>1.7004999999999999</v>
      </c>
      <c r="FW165" s="283">
        <v>1.3082</v>
      </c>
      <c r="FX165" s="283">
        <v>1.5134000000000001</v>
      </c>
      <c r="FZ165" s="283">
        <v>0.92110000000000003</v>
      </c>
      <c r="GA165" s="283">
        <v>1.3006</v>
      </c>
      <c r="GB165" s="283">
        <v>0.39190000000000003</v>
      </c>
      <c r="GC165" s="283">
        <v>0.35410000000000003</v>
      </c>
      <c r="GD165" s="283">
        <v>0.35580000000000001</v>
      </c>
      <c r="GE165" s="283">
        <v>0.23050000000000001</v>
      </c>
      <c r="GF165" s="283">
        <v>0.2707</v>
      </c>
      <c r="GG165" s="283">
        <v>0.2351</v>
      </c>
      <c r="GH165" s="283">
        <v>0.18859999999999999</v>
      </c>
      <c r="GI165" s="283">
        <v>0.29139999999999999</v>
      </c>
      <c r="GJ165" s="283">
        <v>0.35980000000000001</v>
      </c>
      <c r="GL165" s="283">
        <v>0.31630000000000003</v>
      </c>
      <c r="GM165" s="283">
        <v>0.27660000000000001</v>
      </c>
    </row>
    <row r="166" spans="1:195">
      <c r="A166" s="71">
        <v>45456</v>
      </c>
      <c r="B166" s="283">
        <v>13.090999999999999</v>
      </c>
      <c r="C166" s="283">
        <v>12.8636</v>
      </c>
      <c r="D166" s="283">
        <v>12.907999999999999</v>
      </c>
      <c r="E166" s="283">
        <v>12.849299999999999</v>
      </c>
      <c r="F166" s="283">
        <v>13.027200000000001</v>
      </c>
      <c r="G166" s="283">
        <v>12.987</v>
      </c>
      <c r="H166" s="283">
        <v>12.8652</v>
      </c>
      <c r="I166" s="283">
        <v>12.866899999999999</v>
      </c>
      <c r="J166" s="283">
        <v>12.968500000000001</v>
      </c>
      <c r="L166" s="283">
        <v>12.967700000000001</v>
      </c>
      <c r="M166" s="283">
        <v>13.112</v>
      </c>
      <c r="N166" s="283">
        <v>17.7819</v>
      </c>
      <c r="O166" s="283">
        <v>1.052</v>
      </c>
      <c r="P166" s="283">
        <v>2.8361999999999998</v>
      </c>
      <c r="R166" s="283">
        <v>0.81740000000000002</v>
      </c>
      <c r="S166" s="283">
        <v>1.6255999999999999</v>
      </c>
      <c r="T166" s="283">
        <v>2.5720000000000001</v>
      </c>
      <c r="U166" s="283">
        <v>0.24310000000000001</v>
      </c>
      <c r="V166" s="283">
        <v>0.43640000000000001</v>
      </c>
      <c r="W166" s="283">
        <v>0.14460000000000001</v>
      </c>
      <c r="X166" s="283">
        <v>0.23100000000000001</v>
      </c>
      <c r="Y166" s="283">
        <v>0.15390000000000001</v>
      </c>
      <c r="Z166" s="283">
        <v>0.2702</v>
      </c>
      <c r="AA166" s="283">
        <v>0.19220000000000001</v>
      </c>
      <c r="AB166" s="283">
        <v>0.21340000000000001</v>
      </c>
      <c r="AD166" s="283">
        <v>0.2351</v>
      </c>
      <c r="AE166" s="283">
        <v>0.1313</v>
      </c>
      <c r="AF166" s="283">
        <v>12.306699999999999</v>
      </c>
      <c r="AG166" s="283">
        <v>1.5065</v>
      </c>
      <c r="AH166" s="283">
        <v>1.2036</v>
      </c>
      <c r="AJ166" s="283">
        <v>0.57169999999999999</v>
      </c>
      <c r="AK166" s="283">
        <v>1.6794</v>
      </c>
      <c r="AL166" s="283">
        <v>2.6345000000000001</v>
      </c>
      <c r="AM166" s="283">
        <v>0.40629999999999999</v>
      </c>
      <c r="AN166" s="283">
        <v>0.43290000000000001</v>
      </c>
      <c r="AO166" s="283">
        <v>0.21410000000000001</v>
      </c>
      <c r="AP166" s="283">
        <v>0.2697</v>
      </c>
      <c r="AQ166" s="283">
        <v>0.35970000000000002</v>
      </c>
      <c r="AR166" s="283">
        <v>0.4163</v>
      </c>
      <c r="AS166" s="283">
        <v>0.28639999999999999</v>
      </c>
      <c r="AT166" s="283">
        <v>0.41899999999999998</v>
      </c>
      <c r="AV166" s="283">
        <v>0.50090000000000001</v>
      </c>
      <c r="AW166" s="283">
        <v>0.2495</v>
      </c>
      <c r="AX166" s="283">
        <v>12.2248</v>
      </c>
      <c r="AY166" s="283">
        <v>2.0009000000000001</v>
      </c>
      <c r="AZ166" s="283">
        <v>1.4138999999999999</v>
      </c>
      <c r="BB166" s="283">
        <v>0.38950000000000001</v>
      </c>
      <c r="BC166" s="283">
        <v>1.4086000000000001</v>
      </c>
      <c r="BD166" s="283">
        <v>2.4485000000000001</v>
      </c>
      <c r="BE166" s="283">
        <v>0.69010000000000005</v>
      </c>
      <c r="BF166" s="283">
        <v>0.50080000000000002</v>
      </c>
      <c r="BG166" s="283">
        <v>0.20030000000000001</v>
      </c>
      <c r="BH166" s="283">
        <v>0.34489999999999998</v>
      </c>
      <c r="BI166" s="283">
        <v>0.35420000000000001</v>
      </c>
      <c r="BJ166" s="283">
        <v>0.18060000000000001</v>
      </c>
      <c r="BK166" s="283">
        <v>0.25940000000000002</v>
      </c>
      <c r="BL166" s="283">
        <v>0.43359999999999999</v>
      </c>
      <c r="BN166" s="283">
        <v>0.66600000000000004</v>
      </c>
      <c r="BO166" s="283">
        <v>0.30780000000000002</v>
      </c>
      <c r="BQ166" s="283">
        <v>2.6667999999999998</v>
      </c>
      <c r="BR166" s="283">
        <v>1.3380000000000001</v>
      </c>
      <c r="BS166" s="283">
        <v>1.8130999999999999</v>
      </c>
      <c r="BU166" s="283">
        <v>0.86429999999999996</v>
      </c>
      <c r="BV166" s="283">
        <v>1.4101999999999999</v>
      </c>
      <c r="BW166" s="283">
        <v>0.76910000000000001</v>
      </c>
      <c r="BX166" s="283">
        <v>0.52600000000000002</v>
      </c>
      <c r="BY166" s="283">
        <v>0.625</v>
      </c>
      <c r="BZ166" s="283">
        <v>0.28839999999999999</v>
      </c>
      <c r="CA166" s="283">
        <v>0.3931</v>
      </c>
      <c r="CB166" s="283">
        <v>0.34470000000000001</v>
      </c>
      <c r="CC166" s="283">
        <v>0.39200000000000002</v>
      </c>
      <c r="CD166" s="283">
        <v>0.43130000000000002</v>
      </c>
      <c r="CE166" s="283">
        <v>0.50370000000000004</v>
      </c>
      <c r="CG166" s="283">
        <v>0.49909999999999999</v>
      </c>
      <c r="CH166" s="283">
        <v>0.35720000000000002</v>
      </c>
      <c r="CI166" s="283">
        <v>1.1309</v>
      </c>
      <c r="CJ166" s="283">
        <v>1.1148</v>
      </c>
      <c r="CK166" s="283">
        <v>1.0044</v>
      </c>
      <c r="CM166" s="283">
        <v>0.93510000000000004</v>
      </c>
      <c r="CN166" s="283">
        <v>1.0609</v>
      </c>
      <c r="CO166" s="283">
        <v>26.969200000000001</v>
      </c>
      <c r="CP166" s="283">
        <v>24.443999999999999</v>
      </c>
      <c r="CQ166" s="283">
        <v>22.847899999999999</v>
      </c>
      <c r="CR166" s="283">
        <v>23.8476</v>
      </c>
      <c r="CS166" s="283">
        <v>21.926600000000001</v>
      </c>
      <c r="CT166" s="283">
        <v>22.747199999999999</v>
      </c>
      <c r="CU166" s="283">
        <v>26.993500000000001</v>
      </c>
      <c r="CV166" s="283">
        <v>23.758199999999999</v>
      </c>
      <c r="CW166" s="283">
        <v>25.8627</v>
      </c>
      <c r="CY166" s="283">
        <v>25.407800000000002</v>
      </c>
      <c r="CZ166" s="283">
        <v>24.377600000000001</v>
      </c>
      <c r="DA166" s="283">
        <v>1.1164000000000001</v>
      </c>
      <c r="DB166" s="283">
        <v>1.0679000000000001</v>
      </c>
      <c r="DC166" s="283">
        <v>0.99819999999999998</v>
      </c>
      <c r="DE166" s="283">
        <v>0.95250000000000001</v>
      </c>
      <c r="DF166" s="283">
        <v>1.0199</v>
      </c>
      <c r="DG166" s="283">
        <v>25.3141</v>
      </c>
      <c r="DH166" s="283">
        <v>22.3279</v>
      </c>
      <c r="DI166" s="283">
        <v>21.708600000000001</v>
      </c>
      <c r="DJ166" s="283">
        <v>22.674399999999999</v>
      </c>
      <c r="DK166" s="283">
        <v>20.9084</v>
      </c>
      <c r="DL166" s="283">
        <v>21.746700000000001</v>
      </c>
      <c r="DM166" s="283">
        <v>24.99</v>
      </c>
      <c r="DN166" s="283">
        <v>22.1493</v>
      </c>
      <c r="DO166" s="283">
        <v>23.898</v>
      </c>
      <c r="DQ166" s="283">
        <v>23.254200000000001</v>
      </c>
      <c r="DR166" s="283">
        <v>23.431999999999999</v>
      </c>
      <c r="DS166" s="283">
        <v>1.0900000000000001</v>
      </c>
      <c r="DT166" s="283">
        <v>1.0499000000000001</v>
      </c>
      <c r="DU166" s="283">
        <v>0.99419999999999997</v>
      </c>
      <c r="DW166" s="283">
        <v>0.9758</v>
      </c>
      <c r="DX166" s="283">
        <v>1.0065</v>
      </c>
      <c r="DY166" s="283">
        <v>22.988399999999999</v>
      </c>
      <c r="DZ166" s="283">
        <v>20.6889</v>
      </c>
      <c r="EA166" s="283">
        <v>20.158999999999999</v>
      </c>
      <c r="EB166" s="283">
        <v>21.091200000000001</v>
      </c>
      <c r="EC166" s="283">
        <v>19.706499999999998</v>
      </c>
      <c r="ED166" s="283">
        <v>20.277100000000001</v>
      </c>
      <c r="EE166" s="283">
        <v>22.6129</v>
      </c>
      <c r="EF166" s="283">
        <v>20.888999999999999</v>
      </c>
      <c r="EG166" s="283">
        <v>21.796099999999999</v>
      </c>
      <c r="EI166" s="283">
        <v>21.407800000000002</v>
      </c>
      <c r="EJ166" s="283">
        <v>21.654699999999998</v>
      </c>
      <c r="EL166" s="283">
        <v>3.5718000000000001</v>
      </c>
      <c r="EM166" s="283">
        <v>1.2552000000000001</v>
      </c>
      <c r="EN166" s="283">
        <v>2.5611999999999999</v>
      </c>
      <c r="EP166" s="283">
        <v>0.77300000000000002</v>
      </c>
      <c r="EQ166" s="283">
        <v>1.4288000000000001</v>
      </c>
      <c r="ER166" s="283">
        <v>0.37319999999999998</v>
      </c>
      <c r="ES166" s="283">
        <v>0.18640000000000001</v>
      </c>
      <c r="ET166" s="283">
        <v>0.29430000000000001</v>
      </c>
      <c r="EU166" s="283">
        <v>0.1045</v>
      </c>
      <c r="EV166" s="283">
        <v>0.14849999999999999</v>
      </c>
      <c r="EW166" s="283">
        <v>0.1149</v>
      </c>
      <c r="EX166" s="283">
        <v>0.1729</v>
      </c>
      <c r="EY166" s="283">
        <v>0.14530000000000001</v>
      </c>
      <c r="EZ166" s="283">
        <v>0.14760000000000001</v>
      </c>
      <c r="FB166" s="283">
        <v>0.188</v>
      </c>
      <c r="FC166" s="283">
        <v>0.1033</v>
      </c>
      <c r="FD166" s="283">
        <v>3.8908999999999998</v>
      </c>
      <c r="FE166" s="283">
        <v>1.4859</v>
      </c>
      <c r="FF166" s="283">
        <v>1.5323</v>
      </c>
      <c r="FH166" s="283">
        <v>0.8397</v>
      </c>
      <c r="FI166" s="283">
        <v>1.6478999999999999</v>
      </c>
      <c r="FJ166" s="283">
        <v>0.39169999999999999</v>
      </c>
      <c r="FK166" s="283">
        <v>0.2445</v>
      </c>
      <c r="FL166" s="283">
        <v>0.2863</v>
      </c>
      <c r="FM166" s="283">
        <v>0.1007</v>
      </c>
      <c r="FN166" s="283">
        <v>0.16450000000000001</v>
      </c>
      <c r="FO166" s="283">
        <v>0.18690000000000001</v>
      </c>
      <c r="FP166" s="283">
        <v>0.25319999999999998</v>
      </c>
      <c r="FQ166" s="283">
        <v>0.2077</v>
      </c>
      <c r="FR166" s="283">
        <v>0.2571</v>
      </c>
      <c r="FT166" s="283">
        <v>0.24729999999999999</v>
      </c>
      <c r="FU166" s="283">
        <v>0.156</v>
      </c>
      <c r="FV166" s="283">
        <v>1.8369</v>
      </c>
      <c r="FW166" s="283">
        <v>1.3231999999999999</v>
      </c>
      <c r="FX166" s="283">
        <v>1.5814999999999999</v>
      </c>
      <c r="FZ166" s="283">
        <v>0.93220000000000003</v>
      </c>
      <c r="GA166" s="283">
        <v>1.3111999999999999</v>
      </c>
      <c r="GB166" s="283">
        <v>0.3911</v>
      </c>
      <c r="GC166" s="283">
        <v>0.35189999999999999</v>
      </c>
      <c r="GD166" s="283">
        <v>0.34810000000000002</v>
      </c>
      <c r="GE166" s="283">
        <v>0.21290000000000001</v>
      </c>
      <c r="GF166" s="283">
        <v>0.26600000000000001</v>
      </c>
      <c r="GG166" s="283">
        <v>0.22009999999999999</v>
      </c>
      <c r="GH166" s="283">
        <v>0.18099999999999999</v>
      </c>
      <c r="GI166" s="283">
        <v>0.2913</v>
      </c>
      <c r="GJ166" s="283">
        <v>0.35260000000000002</v>
      </c>
      <c r="GL166" s="283">
        <v>0.3125</v>
      </c>
      <c r="GM166" s="283">
        <v>0.26889999999999997</v>
      </c>
    </row>
    <row r="167" spans="1:195">
      <c r="A167" s="71">
        <v>45457</v>
      </c>
      <c r="B167" s="283">
        <v>13.1213</v>
      </c>
      <c r="C167" s="283">
        <v>12.892099999999999</v>
      </c>
      <c r="D167" s="283">
        <v>13.0021</v>
      </c>
      <c r="E167" s="283">
        <v>12.877800000000001</v>
      </c>
      <c r="F167" s="283">
        <v>13.055</v>
      </c>
      <c r="G167" s="283">
        <v>12.999599999999999</v>
      </c>
      <c r="H167" s="283">
        <v>12.9072</v>
      </c>
      <c r="I167" s="283">
        <v>11.9847</v>
      </c>
      <c r="J167" s="283">
        <v>13.0063</v>
      </c>
      <c r="L167" s="283">
        <v>12.9945</v>
      </c>
      <c r="M167" s="283">
        <v>13.1372</v>
      </c>
      <c r="N167" s="283">
        <v>17.752700000000001</v>
      </c>
      <c r="O167" s="283">
        <v>0.88080000000000003</v>
      </c>
      <c r="P167" s="283">
        <v>2.7317999999999998</v>
      </c>
      <c r="R167" s="283">
        <v>0.83230000000000004</v>
      </c>
      <c r="S167" s="283">
        <v>1.6919</v>
      </c>
      <c r="T167" s="283">
        <v>2.4096000000000002</v>
      </c>
      <c r="U167" s="283">
        <v>0.19639999999999999</v>
      </c>
      <c r="V167" s="283">
        <v>0.40500000000000003</v>
      </c>
      <c r="W167" s="283">
        <v>0.13569999999999999</v>
      </c>
      <c r="X167" s="283">
        <v>0.223</v>
      </c>
      <c r="Y167" s="283">
        <v>0.14829999999999999</v>
      </c>
      <c r="Z167" s="283">
        <v>0.24909999999999999</v>
      </c>
      <c r="AA167" s="283">
        <v>0.17760000000000001</v>
      </c>
      <c r="AB167" s="283">
        <v>0.2102</v>
      </c>
      <c r="AD167" s="283">
        <v>0.21340000000000001</v>
      </c>
      <c r="AE167" s="283">
        <v>0.12429999999999999</v>
      </c>
      <c r="AF167" s="283">
        <v>13.398300000000001</v>
      </c>
      <c r="AG167" s="283">
        <v>1.4565999999999999</v>
      </c>
      <c r="AH167" s="283">
        <v>1.1951000000000001</v>
      </c>
      <c r="AJ167" s="283">
        <v>0.53949999999999998</v>
      </c>
      <c r="AK167" s="283">
        <v>1.7202999999999999</v>
      </c>
      <c r="AL167" s="283">
        <v>2.552</v>
      </c>
      <c r="AM167" s="283">
        <v>0.36699999999999999</v>
      </c>
      <c r="AN167" s="283">
        <v>0.40960000000000002</v>
      </c>
      <c r="AO167" s="283">
        <v>0.1905</v>
      </c>
      <c r="AP167" s="283">
        <v>0.252</v>
      </c>
      <c r="AQ167" s="283">
        <v>0.3427</v>
      </c>
      <c r="AR167" s="283">
        <v>0.40639999999999998</v>
      </c>
      <c r="AS167" s="283">
        <v>0.27289999999999998</v>
      </c>
      <c r="AT167" s="283">
        <v>0.4042</v>
      </c>
      <c r="AV167" s="283">
        <v>0.50590000000000002</v>
      </c>
      <c r="AW167" s="283">
        <v>0.2349</v>
      </c>
      <c r="AX167" s="283">
        <v>12.8697</v>
      </c>
      <c r="AY167" s="283">
        <v>2.1221000000000001</v>
      </c>
      <c r="AZ167" s="283">
        <v>1.4158999999999999</v>
      </c>
      <c r="BB167" s="283">
        <v>0.38569999999999999</v>
      </c>
      <c r="BC167" s="283">
        <v>1.4182999999999999</v>
      </c>
      <c r="BD167" s="283">
        <v>2.4180000000000001</v>
      </c>
      <c r="BE167" s="283">
        <v>0.69299999999999995</v>
      </c>
      <c r="BF167" s="283">
        <v>0.4854</v>
      </c>
      <c r="BG167" s="283">
        <v>0.18790000000000001</v>
      </c>
      <c r="BH167" s="283">
        <v>0.32650000000000001</v>
      </c>
      <c r="BI167" s="283">
        <v>0.34289999999999998</v>
      </c>
      <c r="BJ167" s="283">
        <v>0.17929999999999999</v>
      </c>
      <c r="BK167" s="283">
        <v>0.2571</v>
      </c>
      <c r="BL167" s="283">
        <v>0.4239</v>
      </c>
      <c r="BN167" s="283">
        <v>0.66659999999999997</v>
      </c>
      <c r="BO167" s="283">
        <v>0.2989</v>
      </c>
      <c r="BQ167" s="283">
        <v>2.8208000000000002</v>
      </c>
      <c r="BR167" s="283">
        <v>1.321</v>
      </c>
      <c r="BS167" s="283">
        <v>1.8273999999999999</v>
      </c>
      <c r="BU167" s="283">
        <v>0.87370000000000003</v>
      </c>
      <c r="BV167" s="283">
        <v>1.4265000000000001</v>
      </c>
      <c r="BW167" s="283">
        <v>0.75260000000000005</v>
      </c>
      <c r="BX167" s="283">
        <v>0.50070000000000003</v>
      </c>
      <c r="BY167" s="283">
        <v>0.5958</v>
      </c>
      <c r="BZ167" s="283">
        <v>0.26679999999999998</v>
      </c>
      <c r="CA167" s="283">
        <v>0.379</v>
      </c>
      <c r="CB167" s="283">
        <v>0.32600000000000001</v>
      </c>
      <c r="CC167" s="283">
        <v>0.37190000000000001</v>
      </c>
      <c r="CD167" s="283">
        <v>0.4143</v>
      </c>
      <c r="CE167" s="283">
        <v>0.49259999999999998</v>
      </c>
      <c r="CG167" s="283">
        <v>0.47420000000000001</v>
      </c>
      <c r="CH167" s="283">
        <v>0.3453</v>
      </c>
      <c r="CI167" s="283">
        <v>1.1185</v>
      </c>
      <c r="CJ167" s="283">
        <v>1.1008</v>
      </c>
      <c r="CK167" s="283">
        <v>0.98380000000000001</v>
      </c>
      <c r="CM167" s="283">
        <v>0.93569999999999998</v>
      </c>
      <c r="CN167" s="283">
        <v>1.0812999999999999</v>
      </c>
      <c r="CO167" s="283">
        <v>27.068200000000001</v>
      </c>
      <c r="CP167" s="283">
        <v>24.4864</v>
      </c>
      <c r="CQ167" s="283">
        <v>23.007999999999999</v>
      </c>
      <c r="CR167" s="283">
        <v>24.2011</v>
      </c>
      <c r="CS167" s="283">
        <v>22.243500000000001</v>
      </c>
      <c r="CT167" s="283">
        <v>23.387799999999999</v>
      </c>
      <c r="CU167" s="283">
        <v>27.23</v>
      </c>
      <c r="CV167" s="283">
        <v>23.796199999999999</v>
      </c>
      <c r="CW167" s="283">
        <v>26.415400000000002</v>
      </c>
      <c r="CY167" s="283">
        <v>25.430099999999999</v>
      </c>
      <c r="CZ167" s="283">
        <v>24.429600000000001</v>
      </c>
      <c r="DA167" s="283">
        <v>1.1111</v>
      </c>
      <c r="DB167" s="283">
        <v>1.0664</v>
      </c>
      <c r="DC167" s="283">
        <v>0.99419999999999997</v>
      </c>
      <c r="DE167" s="283">
        <v>0.95450000000000002</v>
      </c>
      <c r="DF167" s="283">
        <v>1.0215000000000001</v>
      </c>
      <c r="DG167" s="283">
        <v>25.260899999999999</v>
      </c>
      <c r="DH167" s="283">
        <v>22.403300000000002</v>
      </c>
      <c r="DI167" s="283">
        <v>21.845199999999998</v>
      </c>
      <c r="DJ167" s="283">
        <v>22.735700000000001</v>
      </c>
      <c r="DK167" s="283">
        <v>21.007400000000001</v>
      </c>
      <c r="DL167" s="283">
        <v>21.973700000000001</v>
      </c>
      <c r="DM167" s="283">
        <v>25.151299999999999</v>
      </c>
      <c r="DN167" s="283">
        <v>22.283799999999999</v>
      </c>
      <c r="DO167" s="283">
        <v>24.0139</v>
      </c>
      <c r="DQ167" s="283">
        <v>23.346900000000002</v>
      </c>
      <c r="DR167" s="283">
        <v>23.507999999999999</v>
      </c>
      <c r="DS167" s="283">
        <v>1.0881000000000001</v>
      </c>
      <c r="DT167" s="283">
        <v>1.0516000000000001</v>
      </c>
      <c r="DU167" s="283">
        <v>0.99339999999999995</v>
      </c>
      <c r="DW167" s="283">
        <v>0.97499999999999998</v>
      </c>
      <c r="DX167" s="283">
        <v>1.0073000000000001</v>
      </c>
      <c r="DY167" s="283">
        <v>23.076599999999999</v>
      </c>
      <c r="DZ167" s="283">
        <v>20.864599999999999</v>
      </c>
      <c r="EA167" s="283">
        <v>20.3506</v>
      </c>
      <c r="EB167" s="283">
        <v>21.2075</v>
      </c>
      <c r="EC167" s="283">
        <v>19.840399999999999</v>
      </c>
      <c r="ED167" s="283">
        <v>20.4849</v>
      </c>
      <c r="EE167" s="283">
        <v>22.890499999999999</v>
      </c>
      <c r="EF167" s="283">
        <v>21.102599999999999</v>
      </c>
      <c r="EG167" s="283">
        <v>22.020199999999999</v>
      </c>
      <c r="EI167" s="283">
        <v>21.6435</v>
      </c>
      <c r="EJ167" s="283">
        <v>21.860299999999999</v>
      </c>
      <c r="EL167" s="283">
        <v>3.5623999999999998</v>
      </c>
      <c r="EM167" s="283">
        <v>1.1538999999999999</v>
      </c>
      <c r="EN167" s="283">
        <v>2.6059999999999999</v>
      </c>
      <c r="EP167" s="283">
        <v>0.79339999999999999</v>
      </c>
      <c r="EQ167" s="283">
        <v>1.4573</v>
      </c>
      <c r="ER167" s="283">
        <v>0.3614</v>
      </c>
      <c r="ES167" s="283">
        <v>0.16520000000000001</v>
      </c>
      <c r="ET167" s="283">
        <v>0.2752</v>
      </c>
      <c r="EU167" s="283">
        <v>0.10150000000000001</v>
      </c>
      <c r="EV167" s="283">
        <v>0.14319999999999999</v>
      </c>
      <c r="EW167" s="283">
        <v>0.1056</v>
      </c>
      <c r="EX167" s="283">
        <v>0.1593</v>
      </c>
      <c r="EY167" s="283">
        <v>0.1323</v>
      </c>
      <c r="EZ167" s="283">
        <v>0.1457</v>
      </c>
      <c r="FB167" s="283">
        <v>0.1668</v>
      </c>
      <c r="FC167" s="283">
        <v>0.1</v>
      </c>
      <c r="FD167" s="283">
        <v>4.2675000000000001</v>
      </c>
      <c r="FE167" s="283">
        <v>1.5281</v>
      </c>
      <c r="FF167" s="283">
        <v>1.5135000000000001</v>
      </c>
      <c r="FH167" s="283">
        <v>0.83299999999999996</v>
      </c>
      <c r="FI167" s="283">
        <v>1.6665000000000001</v>
      </c>
      <c r="FJ167" s="283">
        <v>0.38219999999999998</v>
      </c>
      <c r="FK167" s="283">
        <v>0.2293</v>
      </c>
      <c r="FL167" s="283">
        <v>0.27079999999999999</v>
      </c>
      <c r="FM167" s="283">
        <v>8.9599999999999999E-2</v>
      </c>
      <c r="FN167" s="283">
        <v>0.15010000000000001</v>
      </c>
      <c r="FO167" s="283">
        <v>0.1789</v>
      </c>
      <c r="FP167" s="283">
        <v>0.24460000000000001</v>
      </c>
      <c r="FQ167" s="283">
        <v>0.19719999999999999</v>
      </c>
      <c r="FR167" s="283">
        <v>0.25</v>
      </c>
      <c r="FT167" s="283">
        <v>0.23669999999999999</v>
      </c>
      <c r="FU167" s="283">
        <v>0.15</v>
      </c>
      <c r="FV167" s="283">
        <v>1.9902</v>
      </c>
      <c r="FW167" s="283">
        <v>1.3331999999999999</v>
      </c>
      <c r="FX167" s="283">
        <v>1.6141000000000001</v>
      </c>
      <c r="FZ167" s="283">
        <v>0.93810000000000004</v>
      </c>
      <c r="GA167" s="283">
        <v>1.3225</v>
      </c>
      <c r="GB167" s="283">
        <v>0.38719999999999999</v>
      </c>
      <c r="GC167" s="283">
        <v>0.34949999999999998</v>
      </c>
      <c r="GD167" s="283">
        <v>0.3387</v>
      </c>
      <c r="GE167" s="283">
        <v>0.1946</v>
      </c>
      <c r="GF167" s="283">
        <v>0.2621</v>
      </c>
      <c r="GG167" s="283">
        <v>0.20979999999999999</v>
      </c>
      <c r="GH167" s="283">
        <v>0.1734</v>
      </c>
      <c r="GI167" s="283">
        <v>0.28860000000000002</v>
      </c>
      <c r="GJ167" s="283">
        <v>0.34449999999999997</v>
      </c>
      <c r="GL167" s="283">
        <v>0.30759999999999998</v>
      </c>
      <c r="GM167" s="283">
        <v>0.26050000000000001</v>
      </c>
    </row>
    <row r="168" spans="1:195">
      <c r="A168" s="71">
        <v>45458</v>
      </c>
      <c r="B168" s="283">
        <v>13.1313</v>
      </c>
      <c r="C168" s="283">
        <v>12.882</v>
      </c>
      <c r="D168" s="283">
        <v>13.007099999999999</v>
      </c>
      <c r="E168" s="283">
        <v>12.833299999999999</v>
      </c>
      <c r="F168" s="283">
        <v>13.1053</v>
      </c>
      <c r="G168" s="283">
        <v>13.128</v>
      </c>
      <c r="H168" s="283">
        <v>12.9316</v>
      </c>
      <c r="I168" s="283">
        <v>10.8598</v>
      </c>
      <c r="J168" s="283">
        <v>13.0524</v>
      </c>
      <c r="L168" s="283">
        <v>13.0029</v>
      </c>
      <c r="M168" s="283">
        <v>13.1515</v>
      </c>
      <c r="N168" s="283">
        <v>17.411000000000001</v>
      </c>
      <c r="O168" s="283">
        <v>0.8004</v>
      </c>
      <c r="P168" s="283">
        <v>2.7225000000000001</v>
      </c>
      <c r="R168" s="283">
        <v>0.86939999999999995</v>
      </c>
      <c r="S168" s="283">
        <v>1.6738999999999999</v>
      </c>
      <c r="T168" s="283">
        <v>2.1549999999999998</v>
      </c>
      <c r="U168" s="283">
        <v>0.1699</v>
      </c>
      <c r="V168" s="283">
        <v>0.374</v>
      </c>
      <c r="W168" s="283">
        <v>0.12379999999999999</v>
      </c>
      <c r="X168" s="283">
        <v>0.2122</v>
      </c>
      <c r="Y168" s="283">
        <v>0.13739999999999999</v>
      </c>
      <c r="Z168" s="283">
        <v>0.21879999999999999</v>
      </c>
      <c r="AA168" s="283">
        <v>0.16619999999999999</v>
      </c>
      <c r="AB168" s="283">
        <v>0.1933</v>
      </c>
      <c r="AD168" s="283">
        <v>0.19120000000000001</v>
      </c>
      <c r="AE168" s="283">
        <v>0.11550000000000001</v>
      </c>
      <c r="AF168" s="283">
        <v>13.5746</v>
      </c>
      <c r="AG168" s="283">
        <v>1.3583000000000001</v>
      </c>
      <c r="AH168" s="283">
        <v>1.1654</v>
      </c>
      <c r="AJ168" s="283">
        <v>0.53180000000000005</v>
      </c>
      <c r="AK168" s="283">
        <v>1.696</v>
      </c>
      <c r="AL168" s="283">
        <v>2.4365999999999999</v>
      </c>
      <c r="AM168" s="283">
        <v>0.33239999999999997</v>
      </c>
      <c r="AN168" s="283">
        <v>0.38919999999999999</v>
      </c>
      <c r="AO168" s="283">
        <v>0.17949999999999999</v>
      </c>
      <c r="AP168" s="283">
        <v>0.2447</v>
      </c>
      <c r="AQ168" s="283">
        <v>0.33400000000000002</v>
      </c>
      <c r="AR168" s="283">
        <v>0.38579999999999998</v>
      </c>
      <c r="AS168" s="283">
        <v>0.26629999999999998</v>
      </c>
      <c r="AT168" s="283">
        <v>0.38300000000000001</v>
      </c>
      <c r="AV168" s="283">
        <v>0.50080000000000002</v>
      </c>
      <c r="AW168" s="283">
        <v>0.2258</v>
      </c>
      <c r="AX168" s="283">
        <v>13.203099999999999</v>
      </c>
      <c r="AY168" s="283">
        <v>2.2261000000000002</v>
      </c>
      <c r="AZ168" s="283">
        <v>1.3902000000000001</v>
      </c>
      <c r="BB168" s="283">
        <v>0.38090000000000002</v>
      </c>
      <c r="BC168" s="283">
        <v>1.4232</v>
      </c>
      <c r="BD168" s="283">
        <v>2.3746</v>
      </c>
      <c r="BE168" s="283">
        <v>0.70009999999999994</v>
      </c>
      <c r="BF168" s="283">
        <v>0.47549999999999998</v>
      </c>
      <c r="BG168" s="283">
        <v>0.1799</v>
      </c>
      <c r="BH168" s="283">
        <v>0.3145</v>
      </c>
      <c r="BI168" s="283">
        <v>0.34210000000000002</v>
      </c>
      <c r="BJ168" s="283">
        <v>0.17749999999999999</v>
      </c>
      <c r="BK168" s="283">
        <v>0.25469999999999998</v>
      </c>
      <c r="BL168" s="283">
        <v>0.41570000000000001</v>
      </c>
      <c r="BN168" s="283">
        <v>0.66879999999999995</v>
      </c>
      <c r="BO168" s="283">
        <v>0.29210000000000003</v>
      </c>
      <c r="BQ168" s="283">
        <v>2.8513000000000002</v>
      </c>
      <c r="BR168" s="283">
        <v>1.2932999999999999</v>
      </c>
      <c r="BS168" s="283">
        <v>1.7905</v>
      </c>
      <c r="BU168" s="283">
        <v>0.89200000000000002</v>
      </c>
      <c r="BV168" s="283">
        <v>1.4182999999999999</v>
      </c>
      <c r="BW168" s="283">
        <v>0.7288</v>
      </c>
      <c r="BX168" s="283">
        <v>0.48659999999999998</v>
      </c>
      <c r="BY168" s="283">
        <v>0.57679999999999998</v>
      </c>
      <c r="BZ168" s="283">
        <v>0.25559999999999999</v>
      </c>
      <c r="CA168" s="283">
        <v>0.37619999999999998</v>
      </c>
      <c r="CB168" s="283">
        <v>0.32219999999999999</v>
      </c>
      <c r="CC168" s="283">
        <v>0.35730000000000001</v>
      </c>
      <c r="CD168" s="283">
        <v>0.4078</v>
      </c>
      <c r="CE168" s="283">
        <v>0.48010000000000003</v>
      </c>
      <c r="CG168" s="283">
        <v>0.4572</v>
      </c>
      <c r="CH168" s="283">
        <v>0.33850000000000002</v>
      </c>
      <c r="CI168" s="283">
        <v>1.0962000000000001</v>
      </c>
      <c r="CJ168" s="283">
        <v>1.0863</v>
      </c>
      <c r="CK168" s="283">
        <v>1.0407999999999999</v>
      </c>
      <c r="CM168" s="283">
        <v>0.97870000000000001</v>
      </c>
      <c r="CN168" s="283">
        <v>1.0178</v>
      </c>
      <c r="CO168" s="283">
        <v>24.091799999999999</v>
      </c>
      <c r="CP168" s="283">
        <v>22.804500000000001</v>
      </c>
      <c r="CQ168" s="283">
        <v>22.050699999999999</v>
      </c>
      <c r="CR168" s="283">
        <v>21.977900000000002</v>
      </c>
      <c r="CS168" s="283">
        <v>20.9937</v>
      </c>
      <c r="CT168" s="283">
        <v>21.185700000000001</v>
      </c>
      <c r="CU168" s="283">
        <v>24.424399999999999</v>
      </c>
      <c r="CV168" s="283">
        <v>22.782699999999998</v>
      </c>
      <c r="CW168" s="283">
        <v>23.528400000000001</v>
      </c>
      <c r="CY168" s="283">
        <v>23.278300000000002</v>
      </c>
      <c r="CZ168" s="283">
        <v>23.116299999999999</v>
      </c>
      <c r="DA168" s="283">
        <v>1.0929</v>
      </c>
      <c r="DB168" s="283">
        <v>1.0571999999999999</v>
      </c>
      <c r="DC168" s="283">
        <v>1.006</v>
      </c>
      <c r="DE168" s="283">
        <v>0.96919999999999995</v>
      </c>
      <c r="DF168" s="283">
        <v>1.0207999999999999</v>
      </c>
      <c r="DG168" s="283">
        <v>23.9816</v>
      </c>
      <c r="DH168" s="283">
        <v>21.970500000000001</v>
      </c>
      <c r="DI168" s="283">
        <v>21.650600000000001</v>
      </c>
      <c r="DJ168" s="283">
        <v>21.943300000000001</v>
      </c>
      <c r="DK168" s="283">
        <v>20.782</v>
      </c>
      <c r="DL168" s="283">
        <v>21.5213</v>
      </c>
      <c r="DM168" s="283">
        <v>23.9664</v>
      </c>
      <c r="DN168" s="283">
        <v>22.038799999999998</v>
      </c>
      <c r="DO168" s="283">
        <v>23.403600000000001</v>
      </c>
      <c r="DQ168" s="283">
        <v>22.740100000000002</v>
      </c>
      <c r="DR168" s="283">
        <v>22.927800000000001</v>
      </c>
      <c r="DS168" s="283">
        <v>1.0819000000000001</v>
      </c>
      <c r="DT168" s="283">
        <v>1.0474000000000001</v>
      </c>
      <c r="DU168" s="283">
        <v>0.99680000000000002</v>
      </c>
      <c r="DW168" s="283">
        <v>0.97550000000000003</v>
      </c>
      <c r="DX168" s="283">
        <v>1.0105999999999999</v>
      </c>
      <c r="DY168" s="283">
        <v>22.869199999999999</v>
      </c>
      <c r="DZ168" s="283">
        <v>20.966699999999999</v>
      </c>
      <c r="EA168" s="283">
        <v>20.582699999999999</v>
      </c>
      <c r="EB168" s="283">
        <v>21.1371</v>
      </c>
      <c r="EC168" s="283">
        <v>20.018000000000001</v>
      </c>
      <c r="ED168" s="283">
        <v>20.6479</v>
      </c>
      <c r="EE168" s="283">
        <v>22.729099999999999</v>
      </c>
      <c r="EF168" s="283">
        <v>21.2118</v>
      </c>
      <c r="EG168" s="283">
        <v>22.163</v>
      </c>
      <c r="EI168" s="283">
        <v>21.7454</v>
      </c>
      <c r="EJ168" s="283">
        <v>21.931000000000001</v>
      </c>
      <c r="EL168" s="283">
        <v>3.5457000000000001</v>
      </c>
      <c r="EM168" s="283">
        <v>1.1013999999999999</v>
      </c>
      <c r="EN168" s="283">
        <v>2.5672000000000001</v>
      </c>
      <c r="EP168" s="283">
        <v>0.83169999999999999</v>
      </c>
      <c r="EQ168" s="283">
        <v>1.4459</v>
      </c>
      <c r="ER168" s="283">
        <v>0.34949999999999998</v>
      </c>
      <c r="ES168" s="283">
        <v>0.1545</v>
      </c>
      <c r="ET168" s="283">
        <v>0.26200000000000001</v>
      </c>
      <c r="EU168" s="283">
        <v>9.8599999999999993E-2</v>
      </c>
      <c r="EV168" s="283">
        <v>0.14030000000000001</v>
      </c>
      <c r="EW168" s="283">
        <v>0.1021</v>
      </c>
      <c r="EX168" s="283">
        <v>0.1489</v>
      </c>
      <c r="EY168" s="283">
        <v>0.1265</v>
      </c>
      <c r="EZ168" s="283">
        <v>0.1401</v>
      </c>
      <c r="FB168" s="283">
        <v>0.15210000000000001</v>
      </c>
      <c r="FC168" s="283">
        <v>9.69E-2</v>
      </c>
      <c r="FD168" s="283">
        <v>4.1759000000000004</v>
      </c>
      <c r="FE168" s="283">
        <v>1.4851000000000001</v>
      </c>
      <c r="FF168" s="283">
        <v>1.47</v>
      </c>
      <c r="FH168" s="283">
        <v>0.84740000000000004</v>
      </c>
      <c r="FI168" s="283">
        <v>1.6332</v>
      </c>
      <c r="FJ168" s="283">
        <v>0.36209999999999998</v>
      </c>
      <c r="FK168" s="283">
        <v>0.217</v>
      </c>
      <c r="FL168" s="283">
        <v>0.26100000000000001</v>
      </c>
      <c r="FM168" s="283">
        <v>8.6699999999999999E-2</v>
      </c>
      <c r="FN168" s="283">
        <v>0.14610000000000001</v>
      </c>
      <c r="FO168" s="283">
        <v>0.17760000000000001</v>
      </c>
      <c r="FP168" s="283">
        <v>0.23880000000000001</v>
      </c>
      <c r="FQ168" s="283">
        <v>0.1948</v>
      </c>
      <c r="FR168" s="283">
        <v>0.24179999999999999</v>
      </c>
      <c r="FT168" s="283">
        <v>0.2298</v>
      </c>
      <c r="FU168" s="283">
        <v>0.14799999999999999</v>
      </c>
      <c r="FV168" s="283">
        <v>2.0651000000000002</v>
      </c>
      <c r="FW168" s="283">
        <v>1.3245</v>
      </c>
      <c r="FX168" s="283">
        <v>1.5928</v>
      </c>
      <c r="FZ168" s="283">
        <v>0.9446</v>
      </c>
      <c r="GA168" s="283">
        <v>1.3249</v>
      </c>
      <c r="GB168" s="283">
        <v>0.38090000000000002</v>
      </c>
      <c r="GC168" s="283">
        <v>0.34960000000000002</v>
      </c>
      <c r="GD168" s="283">
        <v>0.33310000000000001</v>
      </c>
      <c r="GE168" s="283">
        <v>0.18440000000000001</v>
      </c>
      <c r="GF168" s="283">
        <v>0.26390000000000002</v>
      </c>
      <c r="GG168" s="283">
        <v>0.20910000000000001</v>
      </c>
      <c r="GH168" s="283">
        <v>0.16830000000000001</v>
      </c>
      <c r="GI168" s="283">
        <v>0.2873</v>
      </c>
      <c r="GJ168" s="283">
        <v>0.33879999999999999</v>
      </c>
      <c r="GL168" s="283">
        <v>0.30420000000000003</v>
      </c>
      <c r="GM168" s="283">
        <v>0.25569999999999998</v>
      </c>
    </row>
    <row r="169" spans="1:195">
      <c r="A169" s="71">
        <v>45459</v>
      </c>
      <c r="B169" s="283">
        <v>13.091900000000001</v>
      </c>
      <c r="C169" s="283">
        <v>12.866099999999999</v>
      </c>
      <c r="D169" s="283">
        <v>12.9358</v>
      </c>
      <c r="E169" s="283">
        <v>12.8233</v>
      </c>
      <c r="F169" s="283">
        <v>13.027200000000001</v>
      </c>
      <c r="G169" s="283">
        <v>13.0054</v>
      </c>
      <c r="H169" s="283">
        <v>12.934100000000001</v>
      </c>
      <c r="I169" s="283">
        <v>10.2714</v>
      </c>
      <c r="J169" s="283">
        <v>13.0021</v>
      </c>
      <c r="L169" s="283">
        <v>12.9802</v>
      </c>
      <c r="M169" s="283">
        <v>13.140599999999999</v>
      </c>
      <c r="N169" s="283">
        <v>16.9209</v>
      </c>
      <c r="O169" s="283">
        <v>0.7016</v>
      </c>
      <c r="P169" s="283">
        <v>2.5019</v>
      </c>
      <c r="R169" s="283">
        <v>1.0250999999999999</v>
      </c>
      <c r="S169" s="283">
        <v>1.4779</v>
      </c>
      <c r="T169" s="283">
        <v>2.0977999999999999</v>
      </c>
      <c r="U169" s="283">
        <v>0.14860000000000001</v>
      </c>
      <c r="V169" s="283">
        <v>0.3468</v>
      </c>
      <c r="W169" s="283">
        <v>0.124</v>
      </c>
      <c r="X169" s="283">
        <v>0.21179999999999999</v>
      </c>
      <c r="Y169" s="283">
        <v>0.1386</v>
      </c>
      <c r="Z169" s="283">
        <v>0.37330000000000002</v>
      </c>
      <c r="AA169" s="283">
        <v>0.32069999999999999</v>
      </c>
      <c r="AB169" s="283">
        <v>0.51400000000000001</v>
      </c>
      <c r="AD169" s="283">
        <v>0.31290000000000001</v>
      </c>
      <c r="AE169" s="283">
        <v>0.3478</v>
      </c>
      <c r="AF169" s="283">
        <v>13.8279</v>
      </c>
      <c r="AG169" s="283">
        <v>1.2454000000000001</v>
      </c>
      <c r="AH169" s="283">
        <v>1.1094999999999999</v>
      </c>
      <c r="AJ169" s="283">
        <v>0.89370000000000005</v>
      </c>
      <c r="AK169" s="283">
        <v>1.2091000000000001</v>
      </c>
      <c r="AL169" s="283">
        <v>2.3763000000000001</v>
      </c>
      <c r="AM169" s="283">
        <v>0.29189999999999999</v>
      </c>
      <c r="AN169" s="283">
        <v>0.36109999999999998</v>
      </c>
      <c r="AO169" s="283">
        <v>0.17180000000000001</v>
      </c>
      <c r="AP169" s="283">
        <v>0.2344</v>
      </c>
      <c r="AQ169" s="283">
        <v>0.32550000000000001</v>
      </c>
      <c r="AR169" s="283">
        <v>0.4108</v>
      </c>
      <c r="AS169" s="283">
        <v>0.34970000000000001</v>
      </c>
      <c r="AT169" s="283">
        <v>0.52310000000000001</v>
      </c>
      <c r="AV169" s="283">
        <v>0.39129999999999998</v>
      </c>
      <c r="AW169" s="283">
        <v>0.43269999999999997</v>
      </c>
      <c r="AX169" s="283">
        <v>14.001099999999999</v>
      </c>
      <c r="AY169" s="283">
        <v>2.3818000000000001</v>
      </c>
      <c r="AZ169" s="283">
        <v>1.3683000000000001</v>
      </c>
      <c r="BB169" s="283">
        <v>0.42620000000000002</v>
      </c>
      <c r="BC169" s="283">
        <v>1.4545999999999999</v>
      </c>
      <c r="BD169" s="283">
        <v>2.3264</v>
      </c>
      <c r="BE169" s="283">
        <v>0.69179999999999997</v>
      </c>
      <c r="BF169" s="283">
        <v>0.45279999999999998</v>
      </c>
      <c r="BG169" s="283">
        <v>0.16619999999999999</v>
      </c>
      <c r="BH169" s="283">
        <v>0.29049999999999998</v>
      </c>
      <c r="BI169" s="283">
        <v>0.33090000000000003</v>
      </c>
      <c r="BJ169" s="283">
        <v>0.16489999999999999</v>
      </c>
      <c r="BK169" s="283">
        <v>0.22339999999999999</v>
      </c>
      <c r="BL169" s="283">
        <v>0.4395</v>
      </c>
      <c r="BN169" s="283">
        <v>0.5242</v>
      </c>
      <c r="BO169" s="283">
        <v>0.30220000000000002</v>
      </c>
      <c r="BQ169" s="283">
        <v>3.0371999999999999</v>
      </c>
      <c r="BR169" s="283">
        <v>1.288</v>
      </c>
      <c r="BS169" s="283">
        <v>1.7290000000000001</v>
      </c>
      <c r="BU169" s="283">
        <v>1.0334000000000001</v>
      </c>
      <c r="BV169" s="283">
        <v>1.1684000000000001</v>
      </c>
      <c r="BW169" s="283">
        <v>0.71760000000000002</v>
      </c>
      <c r="BX169" s="283">
        <v>0.4718</v>
      </c>
      <c r="BY169" s="283">
        <v>0.54679999999999995</v>
      </c>
      <c r="BZ169" s="283">
        <v>0.23630000000000001</v>
      </c>
      <c r="CA169" s="283">
        <v>0.36630000000000001</v>
      </c>
      <c r="CB169" s="283">
        <v>0.31619999999999998</v>
      </c>
      <c r="CC169" s="283">
        <v>0.58150000000000002</v>
      </c>
      <c r="CD169" s="283">
        <v>0.66379999999999995</v>
      </c>
      <c r="CE169" s="283">
        <v>0.78949999999999998</v>
      </c>
      <c r="CG169" s="283">
        <v>0.64229999999999998</v>
      </c>
      <c r="CH169" s="283">
        <v>0.67569999999999997</v>
      </c>
      <c r="CI169" s="283">
        <v>1.1195999999999999</v>
      </c>
      <c r="CJ169" s="283">
        <v>1.1001000000000001</v>
      </c>
      <c r="CK169" s="283">
        <v>0.97640000000000005</v>
      </c>
      <c r="CM169" s="283">
        <v>0.93779999999999997</v>
      </c>
      <c r="CN169" s="283">
        <v>1.0609999999999999</v>
      </c>
      <c r="CO169" s="283">
        <v>26.2911</v>
      </c>
      <c r="CP169" s="283">
        <v>23.934699999999999</v>
      </c>
      <c r="CQ169" s="283">
        <v>22.626000000000001</v>
      </c>
      <c r="CR169" s="283">
        <v>23.482800000000001</v>
      </c>
      <c r="CS169" s="283">
        <v>21.756399999999999</v>
      </c>
      <c r="CT169" s="283">
        <v>23.1737</v>
      </c>
      <c r="CU169" s="283">
        <v>24.642399999999999</v>
      </c>
      <c r="CV169" s="283">
        <v>23.176200000000001</v>
      </c>
      <c r="CW169" s="283">
        <v>22.072700000000001</v>
      </c>
      <c r="CY169" s="283">
        <v>24.712199999999999</v>
      </c>
      <c r="CZ169" s="283">
        <v>20.804300000000001</v>
      </c>
      <c r="DA169" s="283">
        <v>1.1019000000000001</v>
      </c>
      <c r="DB169" s="283">
        <v>1.0580000000000001</v>
      </c>
      <c r="DC169" s="283">
        <v>0.99419999999999997</v>
      </c>
      <c r="DE169" s="283">
        <v>0.93030000000000002</v>
      </c>
      <c r="DF169" s="283">
        <v>1.0718000000000001</v>
      </c>
      <c r="DG169" s="283">
        <v>24.665500000000002</v>
      </c>
      <c r="DH169" s="283">
        <v>22.031700000000001</v>
      </c>
      <c r="DI169" s="283">
        <v>21.629200000000001</v>
      </c>
      <c r="DJ169" s="283">
        <v>22.384</v>
      </c>
      <c r="DK169" s="283">
        <v>20.824000000000002</v>
      </c>
      <c r="DL169" s="283">
        <v>21.755700000000001</v>
      </c>
      <c r="DM169" s="283">
        <v>24.450099999999999</v>
      </c>
      <c r="DN169" s="283">
        <v>22.838899999999999</v>
      </c>
      <c r="DO169" s="283">
        <v>22.203299999999999</v>
      </c>
      <c r="DQ169" s="283">
        <v>24.549499999999998</v>
      </c>
      <c r="DR169" s="283">
        <v>20.716100000000001</v>
      </c>
      <c r="DS169" s="283">
        <v>1.0769</v>
      </c>
      <c r="DT169" s="283">
        <v>1.0444</v>
      </c>
      <c r="DU169" s="283">
        <v>0.99350000000000005</v>
      </c>
      <c r="DW169" s="283">
        <v>0.94450000000000001</v>
      </c>
      <c r="DX169" s="283">
        <v>1.0628</v>
      </c>
      <c r="DY169" s="283">
        <v>22.601400000000002</v>
      </c>
      <c r="DZ169" s="283">
        <v>20.690799999999999</v>
      </c>
      <c r="EA169" s="283">
        <v>20.351299999999998</v>
      </c>
      <c r="EB169" s="283">
        <v>20.986999999999998</v>
      </c>
      <c r="EC169" s="283">
        <v>19.811699999999998</v>
      </c>
      <c r="ED169" s="283">
        <v>20.4847</v>
      </c>
      <c r="EE169" s="283">
        <v>23.6798</v>
      </c>
      <c r="EF169" s="283">
        <v>22.447700000000001</v>
      </c>
      <c r="EG169" s="283">
        <v>21.620100000000001</v>
      </c>
      <c r="EI169" s="283">
        <v>23.766999999999999</v>
      </c>
      <c r="EJ169" s="283">
        <v>20.342400000000001</v>
      </c>
      <c r="EL169" s="283">
        <v>3.5306000000000002</v>
      </c>
      <c r="EM169" s="283">
        <v>1.0546</v>
      </c>
      <c r="EN169" s="283">
        <v>2.3016999999999999</v>
      </c>
      <c r="EP169" s="283">
        <v>0.96619999999999995</v>
      </c>
      <c r="EQ169" s="283">
        <v>1.1631</v>
      </c>
      <c r="ER169" s="283">
        <v>0.34589999999999999</v>
      </c>
      <c r="ES169" s="283">
        <v>0.14580000000000001</v>
      </c>
      <c r="ET169" s="283">
        <v>0.24440000000000001</v>
      </c>
      <c r="EU169" s="283">
        <v>9.8000000000000004E-2</v>
      </c>
      <c r="EV169" s="283">
        <v>0.13819999999999999</v>
      </c>
      <c r="EW169" s="283">
        <v>0.1062</v>
      </c>
      <c r="EX169" s="283">
        <v>0.31909999999999999</v>
      </c>
      <c r="EY169" s="283">
        <v>0.3266</v>
      </c>
      <c r="EZ169" s="283">
        <v>0.39710000000000001</v>
      </c>
      <c r="FB169" s="283">
        <v>0.33810000000000001</v>
      </c>
      <c r="FC169" s="283">
        <v>0.34139999999999998</v>
      </c>
      <c r="FD169" s="283">
        <v>4.3243</v>
      </c>
      <c r="FE169" s="283">
        <v>1.5114000000000001</v>
      </c>
      <c r="FF169" s="283">
        <v>1.4060999999999999</v>
      </c>
      <c r="FH169" s="283">
        <v>1.0553999999999999</v>
      </c>
      <c r="FI169" s="283">
        <v>1.0355000000000001</v>
      </c>
      <c r="FJ169" s="283">
        <v>0.35449999999999998</v>
      </c>
      <c r="FK169" s="283">
        <v>0.20849999999999999</v>
      </c>
      <c r="FL169" s="283">
        <v>0.24410000000000001</v>
      </c>
      <c r="FM169" s="283">
        <v>8.2000000000000003E-2</v>
      </c>
      <c r="FN169" s="283">
        <v>0.13800000000000001</v>
      </c>
      <c r="FO169" s="283">
        <v>0.1736</v>
      </c>
      <c r="FP169" s="283">
        <v>0.31480000000000002</v>
      </c>
      <c r="FQ169" s="283">
        <v>0.31330000000000002</v>
      </c>
      <c r="FR169" s="283">
        <v>0.35759999999999997</v>
      </c>
      <c r="FT169" s="283">
        <v>0.29680000000000001</v>
      </c>
      <c r="FU169" s="283">
        <v>0.3453</v>
      </c>
      <c r="FV169" s="283">
        <v>2.3065000000000002</v>
      </c>
      <c r="FW169" s="283">
        <v>1.3334999999999999</v>
      </c>
      <c r="FX169" s="283">
        <v>1.6115999999999999</v>
      </c>
      <c r="FZ169" s="283">
        <v>1.0908</v>
      </c>
      <c r="GA169" s="283">
        <v>1.2668999999999999</v>
      </c>
      <c r="GB169" s="283">
        <v>0.37459999999999999</v>
      </c>
      <c r="GC169" s="283">
        <v>0.34429999999999999</v>
      </c>
      <c r="GD169" s="283">
        <v>0.32179999999999997</v>
      </c>
      <c r="GE169" s="283">
        <v>0.16239999999999999</v>
      </c>
      <c r="GF169" s="283">
        <v>0.25819999999999999</v>
      </c>
      <c r="GG169" s="283">
        <v>0.19969999999999999</v>
      </c>
      <c r="GH169" s="283">
        <v>0.24640000000000001</v>
      </c>
      <c r="GI169" s="283">
        <v>0.34960000000000002</v>
      </c>
      <c r="GJ169" s="283">
        <v>0.41720000000000002</v>
      </c>
      <c r="GL169" s="283">
        <v>0.32050000000000001</v>
      </c>
      <c r="GM169" s="283">
        <v>0.32929999999999998</v>
      </c>
    </row>
    <row r="170" spans="1:195">
      <c r="A170" s="71">
        <v>45460</v>
      </c>
      <c r="B170" s="283">
        <v>13.06</v>
      </c>
      <c r="C170" s="283">
        <v>12.8636</v>
      </c>
      <c r="D170" s="283">
        <v>12.934100000000001</v>
      </c>
      <c r="E170" s="283">
        <v>12.8157</v>
      </c>
      <c r="F170" s="283">
        <v>13.027200000000001</v>
      </c>
      <c r="G170" s="283">
        <v>12.9937</v>
      </c>
      <c r="H170" s="283">
        <v>12.908899999999999</v>
      </c>
      <c r="I170" s="283">
        <v>10.9597</v>
      </c>
      <c r="J170" s="283">
        <v>12.9886</v>
      </c>
      <c r="L170" s="283">
        <v>12.9735</v>
      </c>
      <c r="M170" s="283">
        <v>13.1196</v>
      </c>
      <c r="N170" s="283">
        <v>16.077400000000001</v>
      </c>
      <c r="O170" s="283">
        <v>0.64359999999999995</v>
      </c>
      <c r="P170" s="283">
        <v>2.4455</v>
      </c>
      <c r="R170" s="283">
        <v>1.0219</v>
      </c>
      <c r="S170" s="283">
        <v>1.3689</v>
      </c>
      <c r="T170" s="283">
        <v>1.9436</v>
      </c>
      <c r="U170" s="283">
        <v>0.13389999999999999</v>
      </c>
      <c r="V170" s="283">
        <v>0.30869999999999997</v>
      </c>
      <c r="W170" s="283">
        <v>0.12089999999999999</v>
      </c>
      <c r="X170" s="283">
        <v>0.20810000000000001</v>
      </c>
      <c r="Y170" s="283">
        <v>0.12620000000000001</v>
      </c>
      <c r="Z170" s="283">
        <v>0.35320000000000001</v>
      </c>
      <c r="AA170" s="283">
        <v>0.30070000000000002</v>
      </c>
      <c r="AB170" s="283">
        <v>0.43930000000000002</v>
      </c>
      <c r="AD170" s="283">
        <v>0.29420000000000002</v>
      </c>
      <c r="AE170" s="283">
        <v>0.32090000000000002</v>
      </c>
      <c r="AF170" s="283">
        <v>13.9231</v>
      </c>
      <c r="AG170" s="283">
        <v>1.1103000000000001</v>
      </c>
      <c r="AH170" s="283">
        <v>1.0228999999999999</v>
      </c>
      <c r="AJ170" s="283">
        <v>0.94920000000000004</v>
      </c>
      <c r="AK170" s="283">
        <v>1.1295999999999999</v>
      </c>
      <c r="AL170" s="283">
        <v>2.2984</v>
      </c>
      <c r="AM170" s="283">
        <v>0.25140000000000001</v>
      </c>
      <c r="AN170" s="283">
        <v>0.32590000000000002</v>
      </c>
      <c r="AO170" s="283">
        <v>0.1651</v>
      </c>
      <c r="AP170" s="283">
        <v>0.22639999999999999</v>
      </c>
      <c r="AQ170" s="283">
        <v>0.31859999999999999</v>
      </c>
      <c r="AR170" s="283">
        <v>0.40189999999999998</v>
      </c>
      <c r="AS170" s="283">
        <v>0.33339999999999997</v>
      </c>
      <c r="AT170" s="283">
        <v>0.47870000000000001</v>
      </c>
      <c r="AV170" s="283">
        <v>0.35120000000000001</v>
      </c>
      <c r="AW170" s="283">
        <v>0.42380000000000001</v>
      </c>
      <c r="AX170" s="283">
        <v>15.4621</v>
      </c>
      <c r="AY170" s="283">
        <v>2.6009000000000002</v>
      </c>
      <c r="AZ170" s="283">
        <v>1.3170999999999999</v>
      </c>
      <c r="BB170" s="283">
        <v>0.433</v>
      </c>
      <c r="BC170" s="283">
        <v>1.4246000000000001</v>
      </c>
      <c r="BD170" s="283">
        <v>2.2967</v>
      </c>
      <c r="BE170" s="283">
        <v>0.68910000000000005</v>
      </c>
      <c r="BF170" s="283">
        <v>0.42720000000000002</v>
      </c>
      <c r="BG170" s="283">
        <v>0.14849999999999999</v>
      </c>
      <c r="BH170" s="283">
        <v>0.26490000000000002</v>
      </c>
      <c r="BI170" s="283">
        <v>0.32440000000000002</v>
      </c>
      <c r="BJ170" s="283">
        <v>0.1575</v>
      </c>
      <c r="BK170" s="283">
        <v>0.2288</v>
      </c>
      <c r="BL170" s="283">
        <v>0.43269999999999997</v>
      </c>
      <c r="BN170" s="283">
        <v>0.52829999999999999</v>
      </c>
      <c r="BO170" s="283">
        <v>0.30380000000000001</v>
      </c>
      <c r="BQ170" s="283">
        <v>3.2726000000000002</v>
      </c>
      <c r="BR170" s="283">
        <v>1.2839</v>
      </c>
      <c r="BS170" s="283">
        <v>1.7073</v>
      </c>
      <c r="BU170" s="283">
        <v>1.0118</v>
      </c>
      <c r="BV170" s="283">
        <v>1.1762999999999999</v>
      </c>
      <c r="BW170" s="283">
        <v>0.69679999999999997</v>
      </c>
      <c r="BX170" s="283">
        <v>0.4551</v>
      </c>
      <c r="BY170" s="283">
        <v>0.51180000000000003</v>
      </c>
      <c r="BZ170" s="283">
        <v>0.21290000000000001</v>
      </c>
      <c r="CA170" s="283">
        <v>0.35449999999999998</v>
      </c>
      <c r="CB170" s="283">
        <v>0.29980000000000001</v>
      </c>
      <c r="CC170" s="283">
        <v>0.51680000000000004</v>
      </c>
      <c r="CD170" s="283">
        <v>0.59589999999999999</v>
      </c>
      <c r="CE170" s="283">
        <v>0.7167</v>
      </c>
      <c r="CG170" s="283">
        <v>0.58889999999999998</v>
      </c>
      <c r="CH170" s="283">
        <v>0.60929999999999995</v>
      </c>
      <c r="CI170" s="283">
        <v>1.1186</v>
      </c>
      <c r="CJ170" s="283">
        <v>1.1073999999999999</v>
      </c>
      <c r="CK170" s="283">
        <v>1.0133000000000001</v>
      </c>
      <c r="CM170" s="283">
        <v>0.95609999999999995</v>
      </c>
      <c r="CN170" s="283">
        <v>1.0169999999999999</v>
      </c>
      <c r="CO170" s="283">
        <v>26.8613</v>
      </c>
      <c r="CP170" s="283">
        <v>24.390899999999998</v>
      </c>
      <c r="CQ170" s="283">
        <v>22.8826</v>
      </c>
      <c r="CR170" s="283">
        <v>24.013500000000001</v>
      </c>
      <c r="CS170" s="283">
        <v>22.025700000000001</v>
      </c>
      <c r="CT170" s="283">
        <v>22.5823</v>
      </c>
      <c r="CU170" s="283">
        <v>23.564299999999999</v>
      </c>
      <c r="CV170" s="283">
        <v>22.219100000000001</v>
      </c>
      <c r="CW170" s="283">
        <v>21.707899999999999</v>
      </c>
      <c r="CY170" s="283">
        <v>23.2393</v>
      </c>
      <c r="CZ170" s="283">
        <v>21.3445</v>
      </c>
      <c r="DA170" s="283">
        <v>1.1013999999999999</v>
      </c>
      <c r="DB170" s="283">
        <v>1.0618000000000001</v>
      </c>
      <c r="DC170" s="283">
        <v>0.99180000000000001</v>
      </c>
      <c r="DE170" s="283">
        <v>0.95140000000000002</v>
      </c>
      <c r="DF170" s="283">
        <v>1.0204</v>
      </c>
      <c r="DG170" s="283">
        <v>25.130500000000001</v>
      </c>
      <c r="DH170" s="283">
        <v>22.344200000000001</v>
      </c>
      <c r="DI170" s="283">
        <v>21.850999999999999</v>
      </c>
      <c r="DJ170" s="283">
        <v>22.817499999999999</v>
      </c>
      <c r="DK170" s="283">
        <v>21.0428</v>
      </c>
      <c r="DL170" s="283">
        <v>22.0319</v>
      </c>
      <c r="DM170" s="283">
        <v>23.121400000000001</v>
      </c>
      <c r="DN170" s="283">
        <v>21.5533</v>
      </c>
      <c r="DO170" s="283">
        <v>21.4498</v>
      </c>
      <c r="DQ170" s="283">
        <v>22.654900000000001</v>
      </c>
      <c r="DR170" s="283">
        <v>21.021699999999999</v>
      </c>
      <c r="DS170" s="283">
        <v>1.0792999999999999</v>
      </c>
      <c r="DT170" s="283">
        <v>1.0468</v>
      </c>
      <c r="DU170" s="283">
        <v>0.99099999999999999</v>
      </c>
      <c r="DW170" s="283">
        <v>0.96360000000000001</v>
      </c>
      <c r="DX170" s="283">
        <v>1.0190999999999999</v>
      </c>
      <c r="DY170" s="283">
        <v>22.931799999999999</v>
      </c>
      <c r="DZ170" s="283">
        <v>20.8947</v>
      </c>
      <c r="EA170" s="283">
        <v>20.498799999999999</v>
      </c>
      <c r="EB170" s="283">
        <v>21.247499999999999</v>
      </c>
      <c r="EC170" s="283">
        <v>19.959800000000001</v>
      </c>
      <c r="ED170" s="283">
        <v>20.685700000000001</v>
      </c>
      <c r="EE170" s="283">
        <v>22.148599999999998</v>
      </c>
      <c r="EF170" s="283">
        <v>20.931999999999999</v>
      </c>
      <c r="EG170" s="283">
        <v>20.617599999999999</v>
      </c>
      <c r="EI170" s="283">
        <v>21.723299999999998</v>
      </c>
      <c r="EJ170" s="283">
        <v>20.230499999999999</v>
      </c>
      <c r="EL170" s="283">
        <v>3.4407000000000001</v>
      </c>
      <c r="EM170" s="283">
        <v>1.0258</v>
      </c>
      <c r="EN170" s="283">
        <v>2.3971</v>
      </c>
      <c r="EP170" s="283">
        <v>0.94369999999999998</v>
      </c>
      <c r="EQ170" s="283">
        <v>1.1655</v>
      </c>
      <c r="ER170" s="283">
        <v>0.33189999999999997</v>
      </c>
      <c r="ES170" s="283">
        <v>0.1386</v>
      </c>
      <c r="ET170" s="283">
        <v>0.22539999999999999</v>
      </c>
      <c r="EU170" s="283">
        <v>9.6500000000000002E-2</v>
      </c>
      <c r="EV170" s="283">
        <v>0.1351</v>
      </c>
      <c r="EW170" s="283">
        <v>9.4E-2</v>
      </c>
      <c r="EX170" s="283">
        <v>0.29189999999999999</v>
      </c>
      <c r="EY170" s="283">
        <v>0.28039999999999998</v>
      </c>
      <c r="EZ170" s="283">
        <v>0.34050000000000002</v>
      </c>
      <c r="FB170" s="283">
        <v>0.29709999999999998</v>
      </c>
      <c r="FC170" s="283">
        <v>0.29220000000000002</v>
      </c>
      <c r="FD170" s="283">
        <v>4.2926000000000002</v>
      </c>
      <c r="FE170" s="283">
        <v>1.4759</v>
      </c>
      <c r="FF170" s="283">
        <v>1.3149999999999999</v>
      </c>
      <c r="FH170" s="283">
        <v>1.0484</v>
      </c>
      <c r="FI170" s="283">
        <v>1.0745</v>
      </c>
      <c r="FJ170" s="283">
        <v>0.33979999999999999</v>
      </c>
      <c r="FK170" s="283">
        <v>0.19470000000000001</v>
      </c>
      <c r="FL170" s="283">
        <v>0.224</v>
      </c>
      <c r="FM170" s="283">
        <v>7.9200000000000007E-2</v>
      </c>
      <c r="FN170" s="283">
        <v>0.13189999999999999</v>
      </c>
      <c r="FO170" s="283">
        <v>0.17030000000000001</v>
      </c>
      <c r="FP170" s="283">
        <v>0.29799999999999999</v>
      </c>
      <c r="FQ170" s="283">
        <v>0.27600000000000002</v>
      </c>
      <c r="FR170" s="283">
        <v>0.33139999999999997</v>
      </c>
      <c r="FT170" s="283">
        <v>0.26319999999999999</v>
      </c>
      <c r="FU170" s="283">
        <v>0.30840000000000001</v>
      </c>
      <c r="FV170" s="283">
        <v>2.7524999999999999</v>
      </c>
      <c r="FW170" s="283">
        <v>1.3559000000000001</v>
      </c>
      <c r="FX170" s="283">
        <v>1.6014999999999999</v>
      </c>
      <c r="FZ170" s="283">
        <v>1.056</v>
      </c>
      <c r="GA170" s="283">
        <v>1.2528999999999999</v>
      </c>
      <c r="GB170" s="283">
        <v>0.37059999999999998</v>
      </c>
      <c r="GC170" s="283">
        <v>0.33839999999999998</v>
      </c>
      <c r="GD170" s="283">
        <v>0.30769999999999997</v>
      </c>
      <c r="GE170" s="283">
        <v>0.1346</v>
      </c>
      <c r="GF170" s="283">
        <v>0.24959999999999999</v>
      </c>
      <c r="GG170" s="283">
        <v>0.19209999999999999</v>
      </c>
      <c r="GH170" s="283">
        <v>0.19850000000000001</v>
      </c>
      <c r="GI170" s="283">
        <v>0.33019999999999999</v>
      </c>
      <c r="GJ170" s="283">
        <v>0.39419999999999999</v>
      </c>
      <c r="GL170" s="283">
        <v>0.31269999999999998</v>
      </c>
      <c r="GM170" s="283">
        <v>0.31459999999999999</v>
      </c>
    </row>
    <row r="171" spans="1:195">
      <c r="A171" s="71">
        <v>45461</v>
      </c>
      <c r="B171" s="283">
        <v>13.1053</v>
      </c>
      <c r="C171" s="283">
        <v>12.874499999999999</v>
      </c>
      <c r="D171" s="283">
        <v>12.9559</v>
      </c>
      <c r="E171" s="283">
        <v>12.8241</v>
      </c>
      <c r="F171" s="283">
        <v>13.0398</v>
      </c>
      <c r="G171" s="283">
        <v>13.007099999999999</v>
      </c>
      <c r="H171" s="283">
        <v>12.924799999999999</v>
      </c>
      <c r="I171" s="283">
        <v>10.446</v>
      </c>
      <c r="J171" s="283">
        <v>13.0021</v>
      </c>
      <c r="L171" s="283">
        <v>12.976900000000001</v>
      </c>
      <c r="M171" s="283">
        <v>13.1347</v>
      </c>
      <c r="N171" s="283">
        <v>15.1076</v>
      </c>
      <c r="O171" s="283">
        <v>0.59960000000000002</v>
      </c>
      <c r="P171" s="283">
        <v>2.2033</v>
      </c>
      <c r="R171" s="283">
        <v>1.026</v>
      </c>
      <c r="S171" s="283">
        <v>1.4283999999999999</v>
      </c>
      <c r="T171" s="283">
        <v>1.7835000000000001</v>
      </c>
      <c r="U171" s="283">
        <v>0.12379999999999999</v>
      </c>
      <c r="V171" s="283">
        <v>0.27510000000000001</v>
      </c>
      <c r="W171" s="283">
        <v>0.1181</v>
      </c>
      <c r="X171" s="283">
        <v>0.20649999999999999</v>
      </c>
      <c r="Y171" s="283">
        <v>0.12479999999999999</v>
      </c>
      <c r="Z171" s="283">
        <v>0.34749999999999998</v>
      </c>
      <c r="AA171" s="283">
        <v>0.28270000000000001</v>
      </c>
      <c r="AB171" s="283">
        <v>0.42230000000000001</v>
      </c>
      <c r="AD171" s="283">
        <v>0.27550000000000002</v>
      </c>
      <c r="AE171" s="283">
        <v>0.29559999999999997</v>
      </c>
      <c r="AF171" s="283">
        <v>13.7294</v>
      </c>
      <c r="AG171" s="283">
        <v>1.0015000000000001</v>
      </c>
      <c r="AH171" s="283">
        <v>0.93289999999999995</v>
      </c>
      <c r="AJ171" s="283">
        <v>0.94510000000000005</v>
      </c>
      <c r="AK171" s="283">
        <v>1.1489</v>
      </c>
      <c r="AL171" s="283">
        <v>2.1917</v>
      </c>
      <c r="AM171" s="283">
        <v>0.2235</v>
      </c>
      <c r="AN171" s="283">
        <v>0.29399999999999998</v>
      </c>
      <c r="AO171" s="283">
        <v>0.15959999999999999</v>
      </c>
      <c r="AP171" s="283">
        <v>0.22309999999999999</v>
      </c>
      <c r="AQ171" s="283">
        <v>0.31509999999999999</v>
      </c>
      <c r="AR171" s="283">
        <v>0.39889999999999998</v>
      </c>
      <c r="AS171" s="283">
        <v>0.32319999999999999</v>
      </c>
      <c r="AT171" s="283">
        <v>0.47060000000000002</v>
      </c>
      <c r="AV171" s="283">
        <v>0.34200000000000003</v>
      </c>
      <c r="AW171" s="283">
        <v>0.40960000000000002</v>
      </c>
      <c r="AX171" s="283">
        <v>18.310400000000001</v>
      </c>
      <c r="AY171" s="283">
        <v>2.8029999999999999</v>
      </c>
      <c r="AZ171" s="283">
        <v>1.2381</v>
      </c>
      <c r="BB171" s="283">
        <v>0.4385</v>
      </c>
      <c r="BC171" s="283">
        <v>1.3988</v>
      </c>
      <c r="BD171" s="283">
        <v>2.2593000000000001</v>
      </c>
      <c r="BE171" s="283">
        <v>0.68240000000000001</v>
      </c>
      <c r="BF171" s="283">
        <v>0.39760000000000001</v>
      </c>
      <c r="BG171" s="283">
        <v>0.1234</v>
      </c>
      <c r="BH171" s="283">
        <v>0.24349999999999999</v>
      </c>
      <c r="BI171" s="283">
        <v>0.3211</v>
      </c>
      <c r="BJ171" s="283">
        <v>0.15540000000000001</v>
      </c>
      <c r="BK171" s="283">
        <v>0.22939999999999999</v>
      </c>
      <c r="BL171" s="283">
        <v>0.43240000000000001</v>
      </c>
      <c r="BN171" s="283">
        <v>0.5232</v>
      </c>
      <c r="BO171" s="283">
        <v>0.30909999999999999</v>
      </c>
      <c r="BQ171" s="283">
        <v>3.5924</v>
      </c>
      <c r="BR171" s="283">
        <v>1.28</v>
      </c>
      <c r="BS171" s="283">
        <v>1.6355</v>
      </c>
      <c r="BU171" s="283">
        <v>1.0046999999999999</v>
      </c>
      <c r="BV171" s="283">
        <v>1.2053</v>
      </c>
      <c r="BW171" s="283">
        <v>0.67090000000000005</v>
      </c>
      <c r="BX171" s="283">
        <v>0.44080000000000003</v>
      </c>
      <c r="BY171" s="283">
        <v>0.47820000000000001</v>
      </c>
      <c r="BZ171" s="283">
        <v>0.1867</v>
      </c>
      <c r="CA171" s="283">
        <v>0.34439999999999998</v>
      </c>
      <c r="CB171" s="283">
        <v>0.29239999999999999</v>
      </c>
      <c r="CC171" s="283">
        <v>0.4884</v>
      </c>
      <c r="CD171" s="283">
        <v>0.56279999999999997</v>
      </c>
      <c r="CE171" s="283">
        <v>0.68640000000000001</v>
      </c>
      <c r="CG171" s="283">
        <v>0.56020000000000003</v>
      </c>
      <c r="CH171" s="283">
        <v>0.56950000000000001</v>
      </c>
      <c r="CI171" s="283">
        <v>1.1137999999999999</v>
      </c>
      <c r="CJ171" s="283">
        <v>1.1020000000000001</v>
      </c>
      <c r="CK171" s="283">
        <v>0.98839999999999995</v>
      </c>
      <c r="CM171" s="283">
        <v>0.95740000000000003</v>
      </c>
      <c r="CN171" s="283">
        <v>1.0251999999999999</v>
      </c>
      <c r="CO171" s="283">
        <v>27.222100000000001</v>
      </c>
      <c r="CP171" s="283">
        <v>24.688300000000002</v>
      </c>
      <c r="CQ171" s="283">
        <v>23.068100000000001</v>
      </c>
      <c r="CR171" s="283">
        <v>24.440300000000001</v>
      </c>
      <c r="CS171" s="283">
        <v>22.404</v>
      </c>
      <c r="CT171" s="283">
        <v>23.338999999999999</v>
      </c>
      <c r="CU171" s="283">
        <v>23.258099999999999</v>
      </c>
      <c r="CV171" s="283">
        <v>21.7637</v>
      </c>
      <c r="CW171" s="283">
        <v>21.782800000000002</v>
      </c>
      <c r="CY171" s="283">
        <v>22.732399999999998</v>
      </c>
      <c r="CZ171" s="283">
        <v>21.247499999999999</v>
      </c>
      <c r="DA171" s="283">
        <v>1.0983000000000001</v>
      </c>
      <c r="DB171" s="283">
        <v>1.0620000000000001</v>
      </c>
      <c r="DC171" s="283">
        <v>0.98770000000000002</v>
      </c>
      <c r="DE171" s="283">
        <v>0.95530000000000004</v>
      </c>
      <c r="DF171" s="283">
        <v>1.0147999999999999</v>
      </c>
      <c r="DG171" s="283">
        <v>25.4115</v>
      </c>
      <c r="DH171" s="283">
        <v>22.604099999999999</v>
      </c>
      <c r="DI171" s="283">
        <v>22.025099999999998</v>
      </c>
      <c r="DJ171" s="283">
        <v>23.137599999999999</v>
      </c>
      <c r="DK171" s="283">
        <v>21.284199999999998</v>
      </c>
      <c r="DL171" s="283">
        <v>22.2988</v>
      </c>
      <c r="DM171" s="283">
        <v>22.676100000000002</v>
      </c>
      <c r="DN171" s="283">
        <v>21.092199999999998</v>
      </c>
      <c r="DO171" s="283">
        <v>21.3078</v>
      </c>
      <c r="DQ171" s="283">
        <v>22.0793</v>
      </c>
      <c r="DR171" s="283">
        <v>20.996600000000001</v>
      </c>
      <c r="DS171" s="283">
        <v>1.0787</v>
      </c>
      <c r="DT171" s="283">
        <v>1.0468999999999999</v>
      </c>
      <c r="DU171" s="283">
        <v>0.98899999999999999</v>
      </c>
      <c r="DW171" s="283">
        <v>0.96560000000000001</v>
      </c>
      <c r="DX171" s="283">
        <v>1.0068999999999999</v>
      </c>
      <c r="DY171" s="283">
        <v>23.2104</v>
      </c>
      <c r="DZ171" s="283">
        <v>21.120699999999999</v>
      </c>
      <c r="EA171" s="283">
        <v>20.671399999999998</v>
      </c>
      <c r="EB171" s="283">
        <v>21.517099999999999</v>
      </c>
      <c r="EC171" s="283">
        <v>20.174700000000001</v>
      </c>
      <c r="ED171" s="283">
        <v>20.902000000000001</v>
      </c>
      <c r="EE171" s="283">
        <v>21.651</v>
      </c>
      <c r="EF171" s="283">
        <v>20.4682</v>
      </c>
      <c r="EG171" s="283">
        <v>20.395299999999999</v>
      </c>
      <c r="EI171" s="283">
        <v>21.198</v>
      </c>
      <c r="EJ171" s="283">
        <v>20.2546</v>
      </c>
      <c r="EL171" s="283">
        <v>3.3237999999999999</v>
      </c>
      <c r="EM171" s="283">
        <v>1.0086999999999999</v>
      </c>
      <c r="EN171" s="283">
        <v>2.27</v>
      </c>
      <c r="EP171" s="283">
        <v>0.94569999999999999</v>
      </c>
      <c r="EQ171" s="283">
        <v>1.2083999999999999</v>
      </c>
      <c r="ER171" s="283">
        <v>0.3165</v>
      </c>
      <c r="ES171" s="283">
        <v>0.13469999999999999</v>
      </c>
      <c r="ET171" s="283">
        <v>0.2094</v>
      </c>
      <c r="EU171" s="283">
        <v>9.5200000000000007E-2</v>
      </c>
      <c r="EV171" s="283">
        <v>0.13350000000000001</v>
      </c>
      <c r="EW171" s="283">
        <v>9.2200000000000004E-2</v>
      </c>
      <c r="EX171" s="283">
        <v>0.27389999999999998</v>
      </c>
      <c r="EY171" s="283">
        <v>0.25619999999999998</v>
      </c>
      <c r="EZ171" s="283">
        <v>0.31590000000000001</v>
      </c>
      <c r="FB171" s="283">
        <v>0.27100000000000002</v>
      </c>
      <c r="FC171" s="283">
        <v>0.26140000000000002</v>
      </c>
      <c r="FD171" s="283">
        <v>4.1820000000000004</v>
      </c>
      <c r="FE171" s="283">
        <v>1.4322999999999999</v>
      </c>
      <c r="FF171" s="283">
        <v>1.2190000000000001</v>
      </c>
      <c r="FH171" s="283">
        <v>1.0426</v>
      </c>
      <c r="FI171" s="283">
        <v>1.1287</v>
      </c>
      <c r="FJ171" s="283">
        <v>0.32200000000000001</v>
      </c>
      <c r="FK171" s="283">
        <v>0.18360000000000001</v>
      </c>
      <c r="FL171" s="283">
        <v>0.2051</v>
      </c>
      <c r="FM171" s="283">
        <v>7.6999999999999999E-2</v>
      </c>
      <c r="FN171" s="283">
        <v>0.12820000000000001</v>
      </c>
      <c r="FO171" s="283">
        <v>0.16830000000000001</v>
      </c>
      <c r="FP171" s="283">
        <v>0.28710000000000002</v>
      </c>
      <c r="FQ171" s="283">
        <v>0.26169999999999999</v>
      </c>
      <c r="FR171" s="283">
        <v>0.32050000000000001</v>
      </c>
      <c r="FT171" s="283">
        <v>0.25109999999999999</v>
      </c>
      <c r="FU171" s="283">
        <v>0.28399999999999997</v>
      </c>
      <c r="FV171" s="283">
        <v>3.5467</v>
      </c>
      <c r="FW171" s="283">
        <v>1.3767</v>
      </c>
      <c r="FX171" s="283">
        <v>1.5718000000000001</v>
      </c>
      <c r="FZ171" s="283">
        <v>1.0359</v>
      </c>
      <c r="GA171" s="283">
        <v>1.2496</v>
      </c>
      <c r="GB171" s="283">
        <v>0.36330000000000001</v>
      </c>
      <c r="GC171" s="283">
        <v>0.3306</v>
      </c>
      <c r="GD171" s="283">
        <v>0.29149999999999998</v>
      </c>
      <c r="GE171" s="283">
        <v>0.1024</v>
      </c>
      <c r="GF171" s="283">
        <v>0.24010000000000001</v>
      </c>
      <c r="GG171" s="283">
        <v>0.18540000000000001</v>
      </c>
      <c r="GH171" s="283">
        <v>0.18590000000000001</v>
      </c>
      <c r="GI171" s="283">
        <v>0.3196</v>
      </c>
      <c r="GJ171" s="283">
        <v>0.38569999999999999</v>
      </c>
      <c r="GL171" s="283">
        <v>0.30859999999999999</v>
      </c>
      <c r="GM171" s="283">
        <v>0.30869999999999997</v>
      </c>
    </row>
    <row r="172" spans="1:195">
      <c r="A172" s="71">
        <v>45462</v>
      </c>
      <c r="B172" s="283">
        <v>13.1305</v>
      </c>
      <c r="C172" s="283">
        <v>12.8871</v>
      </c>
      <c r="D172" s="283">
        <v>13.027200000000001</v>
      </c>
      <c r="E172" s="283">
        <v>12.8392</v>
      </c>
      <c r="F172" s="283">
        <v>13.122999999999999</v>
      </c>
      <c r="G172" s="283">
        <v>13.1372</v>
      </c>
      <c r="H172" s="283">
        <v>12.9727</v>
      </c>
      <c r="I172" s="283">
        <v>10.817</v>
      </c>
      <c r="J172" s="283">
        <v>13.0457</v>
      </c>
      <c r="L172" s="283">
        <v>12.9954</v>
      </c>
      <c r="M172" s="283">
        <v>13.1607</v>
      </c>
      <c r="N172" s="283">
        <v>14.4747</v>
      </c>
      <c r="O172" s="283">
        <v>0.57379999999999998</v>
      </c>
      <c r="P172" s="283">
        <v>2.1800000000000002</v>
      </c>
      <c r="R172" s="283">
        <v>1.0176000000000001</v>
      </c>
      <c r="S172" s="283">
        <v>1.4464999999999999</v>
      </c>
      <c r="T172" s="283">
        <v>1.6264000000000001</v>
      </c>
      <c r="U172" s="283">
        <v>0.1147</v>
      </c>
      <c r="V172" s="283">
        <v>0.25519999999999998</v>
      </c>
      <c r="W172" s="283">
        <v>0.1124</v>
      </c>
      <c r="X172" s="283">
        <v>0.19989999999999999</v>
      </c>
      <c r="Y172" s="283">
        <v>0.11700000000000001</v>
      </c>
      <c r="Z172" s="283">
        <v>0.33389999999999997</v>
      </c>
      <c r="AA172" s="283">
        <v>0.2661</v>
      </c>
      <c r="AB172" s="283">
        <v>0.39810000000000001</v>
      </c>
      <c r="AD172" s="283">
        <v>0.26150000000000001</v>
      </c>
      <c r="AE172" s="283">
        <v>0.2752</v>
      </c>
      <c r="AF172" s="283">
        <v>13.465299999999999</v>
      </c>
      <c r="AG172" s="283">
        <v>0.93910000000000005</v>
      </c>
      <c r="AH172" s="283">
        <v>0.87749999999999995</v>
      </c>
      <c r="AJ172" s="283">
        <v>0.93779999999999997</v>
      </c>
      <c r="AK172" s="283">
        <v>1.1755</v>
      </c>
      <c r="AL172" s="283">
        <v>2.081</v>
      </c>
      <c r="AM172" s="283">
        <v>0.20810000000000001</v>
      </c>
      <c r="AN172" s="283">
        <v>0.27379999999999999</v>
      </c>
      <c r="AO172" s="283">
        <v>0.1545</v>
      </c>
      <c r="AP172" s="283">
        <v>0.22159999999999999</v>
      </c>
      <c r="AQ172" s="283">
        <v>0.31209999999999999</v>
      </c>
      <c r="AR172" s="283">
        <v>0.39389999999999997</v>
      </c>
      <c r="AS172" s="283">
        <v>0.31640000000000001</v>
      </c>
      <c r="AT172" s="283">
        <v>0.46910000000000002</v>
      </c>
      <c r="AV172" s="283">
        <v>0.33729999999999999</v>
      </c>
      <c r="AW172" s="283">
        <v>0.39900000000000002</v>
      </c>
      <c r="AX172" s="283">
        <v>21.5916</v>
      </c>
      <c r="AY172" s="283">
        <v>2.9243000000000001</v>
      </c>
      <c r="AZ172" s="283">
        <v>1.1448</v>
      </c>
      <c r="BB172" s="283">
        <v>0.44419999999999998</v>
      </c>
      <c r="BC172" s="283">
        <v>1.3796999999999999</v>
      </c>
      <c r="BD172" s="283">
        <v>2.21</v>
      </c>
      <c r="BE172" s="283">
        <v>0.68179999999999996</v>
      </c>
      <c r="BF172" s="283">
        <v>0.37030000000000002</v>
      </c>
      <c r="BG172" s="283">
        <v>0.1024</v>
      </c>
      <c r="BH172" s="283">
        <v>0.23319999999999999</v>
      </c>
      <c r="BI172" s="283">
        <v>0.32350000000000001</v>
      </c>
      <c r="BJ172" s="283">
        <v>0.152</v>
      </c>
      <c r="BK172" s="283">
        <v>0.22770000000000001</v>
      </c>
      <c r="BL172" s="283">
        <v>0.42959999999999998</v>
      </c>
      <c r="BN172" s="283">
        <v>0.51249999999999996</v>
      </c>
      <c r="BO172" s="283">
        <v>0.31130000000000002</v>
      </c>
      <c r="BQ172" s="283">
        <v>3.8050000000000002</v>
      </c>
      <c r="BR172" s="283">
        <v>1.2758</v>
      </c>
      <c r="BS172" s="283">
        <v>1.56</v>
      </c>
      <c r="BU172" s="283">
        <v>1.0054000000000001</v>
      </c>
      <c r="BV172" s="283">
        <v>1.2231000000000001</v>
      </c>
      <c r="BW172" s="283">
        <v>0.64470000000000005</v>
      </c>
      <c r="BX172" s="283">
        <v>0.43309999999999998</v>
      </c>
      <c r="BY172" s="283">
        <v>0.45279999999999998</v>
      </c>
      <c r="BZ172" s="283">
        <v>0.1694</v>
      </c>
      <c r="CA172" s="283">
        <v>0.33939999999999998</v>
      </c>
      <c r="CB172" s="283">
        <v>0.2903</v>
      </c>
      <c r="CC172" s="283">
        <v>0.46899999999999997</v>
      </c>
      <c r="CD172" s="283">
        <v>0.54320000000000002</v>
      </c>
      <c r="CE172" s="283">
        <v>0.66379999999999995</v>
      </c>
      <c r="CG172" s="283">
        <v>0.5403</v>
      </c>
      <c r="CH172" s="283">
        <v>0.54269999999999996</v>
      </c>
      <c r="CI172" s="283">
        <v>1.105</v>
      </c>
      <c r="CJ172" s="283">
        <v>1.1123000000000001</v>
      </c>
      <c r="CK172" s="283">
        <v>1.0367</v>
      </c>
      <c r="CM172" s="283">
        <v>0.94140000000000001</v>
      </c>
      <c r="CN172" s="283">
        <v>1.0273000000000001</v>
      </c>
      <c r="CO172" s="283">
        <v>26.045300000000001</v>
      </c>
      <c r="CP172" s="283">
        <v>23.9819</v>
      </c>
      <c r="CQ172" s="283">
        <v>22.551300000000001</v>
      </c>
      <c r="CR172" s="283">
        <v>23.570399999999999</v>
      </c>
      <c r="CS172" s="283">
        <v>21.559699999999999</v>
      </c>
      <c r="CT172" s="283">
        <v>21.753599999999999</v>
      </c>
      <c r="CU172" s="283">
        <v>22.589200000000002</v>
      </c>
      <c r="CV172" s="283">
        <v>21.0688</v>
      </c>
      <c r="CW172" s="283">
        <v>21.4436</v>
      </c>
      <c r="CY172" s="283">
        <v>22.380600000000001</v>
      </c>
      <c r="CZ172" s="283">
        <v>20.874600000000001</v>
      </c>
      <c r="DA172" s="283">
        <v>1.0882000000000001</v>
      </c>
      <c r="DB172" s="283">
        <v>1.0621</v>
      </c>
      <c r="DC172" s="283">
        <v>0.99429999999999996</v>
      </c>
      <c r="DE172" s="283">
        <v>0.94799999999999995</v>
      </c>
      <c r="DF172" s="283">
        <v>1.0116000000000001</v>
      </c>
      <c r="DG172" s="283">
        <v>24.9682</v>
      </c>
      <c r="DH172" s="283">
        <v>22.4528</v>
      </c>
      <c r="DI172" s="283">
        <v>21.893699999999999</v>
      </c>
      <c r="DJ172" s="283">
        <v>22.9436</v>
      </c>
      <c r="DK172" s="283">
        <v>21.1404</v>
      </c>
      <c r="DL172" s="283">
        <v>22.0198</v>
      </c>
      <c r="DM172" s="283">
        <v>22.072700000000001</v>
      </c>
      <c r="DN172" s="283">
        <v>20.5212</v>
      </c>
      <c r="DO172" s="283">
        <v>21.0063</v>
      </c>
      <c r="DQ172" s="283">
        <v>21.6462</v>
      </c>
      <c r="DR172" s="283">
        <v>20.7654</v>
      </c>
      <c r="DS172" s="283">
        <v>1.0737000000000001</v>
      </c>
      <c r="DT172" s="283">
        <v>1.0461</v>
      </c>
      <c r="DU172" s="283">
        <v>0.99009999999999998</v>
      </c>
      <c r="DW172" s="283">
        <v>0.96189999999999998</v>
      </c>
      <c r="DX172" s="283">
        <v>1.0038</v>
      </c>
      <c r="DY172" s="283">
        <v>23.172000000000001</v>
      </c>
      <c r="DZ172" s="283">
        <v>21.192499999999999</v>
      </c>
      <c r="EA172" s="283">
        <v>20.730799999999999</v>
      </c>
      <c r="EB172" s="283">
        <v>21.5808</v>
      </c>
      <c r="EC172" s="283">
        <v>20.258800000000001</v>
      </c>
      <c r="ED172" s="283">
        <v>20.9389</v>
      </c>
      <c r="EE172" s="283">
        <v>21.1311</v>
      </c>
      <c r="EF172" s="283">
        <v>20.005199999999999</v>
      </c>
      <c r="EG172" s="283">
        <v>20.103400000000001</v>
      </c>
      <c r="EI172" s="283">
        <v>20.7974</v>
      </c>
      <c r="EJ172" s="283">
        <v>20.026800000000001</v>
      </c>
      <c r="EL172" s="283">
        <v>3.2465999999999999</v>
      </c>
      <c r="EM172" s="283">
        <v>0.99890000000000001</v>
      </c>
      <c r="EN172" s="283">
        <v>2.1857000000000002</v>
      </c>
      <c r="EP172" s="283">
        <v>0.95420000000000005</v>
      </c>
      <c r="EQ172" s="283">
        <v>1.2323999999999999</v>
      </c>
      <c r="ER172" s="283">
        <v>0.30259999999999998</v>
      </c>
      <c r="ES172" s="283">
        <v>0.13159999999999999</v>
      </c>
      <c r="ET172" s="283">
        <v>0.1993</v>
      </c>
      <c r="EU172" s="283">
        <v>9.3200000000000005E-2</v>
      </c>
      <c r="EV172" s="283">
        <v>0.1318</v>
      </c>
      <c r="EW172" s="283">
        <v>9.1200000000000003E-2</v>
      </c>
      <c r="EX172" s="283">
        <v>0.26100000000000001</v>
      </c>
      <c r="EY172" s="283">
        <v>0.24229999999999999</v>
      </c>
      <c r="EZ172" s="283">
        <v>0.29480000000000001</v>
      </c>
      <c r="FB172" s="283">
        <v>0.25390000000000001</v>
      </c>
      <c r="FC172" s="283">
        <v>0.2392</v>
      </c>
      <c r="FD172" s="283">
        <v>4.0481999999999996</v>
      </c>
      <c r="FE172" s="283">
        <v>1.3976999999999999</v>
      </c>
      <c r="FF172" s="283">
        <v>1.1453</v>
      </c>
      <c r="FH172" s="283">
        <v>1.0446</v>
      </c>
      <c r="FI172" s="283">
        <v>1.1617</v>
      </c>
      <c r="FJ172" s="283">
        <v>0.30320000000000003</v>
      </c>
      <c r="FK172" s="283">
        <v>0.17749999999999999</v>
      </c>
      <c r="FL172" s="283">
        <v>0.1923</v>
      </c>
      <c r="FM172" s="283">
        <v>7.4899999999999994E-2</v>
      </c>
      <c r="FN172" s="283">
        <v>0.127</v>
      </c>
      <c r="FO172" s="283">
        <v>0.16789999999999999</v>
      </c>
      <c r="FP172" s="283">
        <v>0.28070000000000001</v>
      </c>
      <c r="FQ172" s="283">
        <v>0.2555</v>
      </c>
      <c r="FR172" s="283">
        <v>0.31409999999999999</v>
      </c>
      <c r="FT172" s="283">
        <v>0.2445</v>
      </c>
      <c r="FU172" s="283">
        <v>0.27029999999999998</v>
      </c>
      <c r="FV172" s="283">
        <v>4.2868000000000004</v>
      </c>
      <c r="FW172" s="283">
        <v>1.3867</v>
      </c>
      <c r="FX172" s="283">
        <v>1.5022</v>
      </c>
      <c r="FZ172" s="283">
        <v>1.0271999999999999</v>
      </c>
      <c r="GA172" s="283">
        <v>1.2521</v>
      </c>
      <c r="GB172" s="283">
        <v>0.35489999999999999</v>
      </c>
      <c r="GC172" s="283">
        <v>0.32740000000000002</v>
      </c>
      <c r="GD172" s="283">
        <v>0.27629999999999999</v>
      </c>
      <c r="GE172" s="283">
        <v>8.2799999999999999E-2</v>
      </c>
      <c r="GF172" s="283">
        <v>0.2361</v>
      </c>
      <c r="GG172" s="283">
        <v>0.184</v>
      </c>
      <c r="GH172" s="283">
        <v>0.1772</v>
      </c>
      <c r="GI172" s="283">
        <v>0.31169999999999998</v>
      </c>
      <c r="GJ172" s="283">
        <v>0.38090000000000002</v>
      </c>
      <c r="GL172" s="283">
        <v>0.3034</v>
      </c>
      <c r="GM172" s="283">
        <v>0.30420000000000003</v>
      </c>
    </row>
    <row r="173" spans="1:195">
      <c r="A173" s="71">
        <v>45463</v>
      </c>
      <c r="B173" s="283">
        <v>13.101100000000001</v>
      </c>
      <c r="C173" s="283">
        <v>12.8728</v>
      </c>
      <c r="D173" s="283">
        <v>12.9542</v>
      </c>
      <c r="E173" s="283">
        <v>12.8325</v>
      </c>
      <c r="F173" s="283">
        <v>13.049899999999999</v>
      </c>
      <c r="G173" s="283">
        <v>13.0634</v>
      </c>
      <c r="H173" s="283">
        <v>12.950900000000001</v>
      </c>
      <c r="I173" s="283">
        <v>10.791</v>
      </c>
      <c r="J173" s="283">
        <v>13.0029</v>
      </c>
      <c r="L173" s="283">
        <v>12.9786</v>
      </c>
      <c r="M173" s="283">
        <v>13.1448</v>
      </c>
      <c r="N173" s="283">
        <v>13.819599999999999</v>
      </c>
      <c r="O173" s="283">
        <v>0.52659999999999996</v>
      </c>
      <c r="P173" s="283">
        <v>2.1006</v>
      </c>
      <c r="R173" s="283">
        <v>1.0197000000000001</v>
      </c>
      <c r="S173" s="283">
        <v>1.468</v>
      </c>
      <c r="T173" s="283">
        <v>1.548</v>
      </c>
      <c r="U173" s="283">
        <v>0.1066</v>
      </c>
      <c r="V173" s="283">
        <v>0.24329999999999999</v>
      </c>
      <c r="W173" s="283">
        <v>0.112</v>
      </c>
      <c r="X173" s="283">
        <v>0.2024</v>
      </c>
      <c r="Y173" s="283">
        <v>0.1158</v>
      </c>
      <c r="Z173" s="283">
        <v>0.33579999999999999</v>
      </c>
      <c r="AA173" s="283">
        <v>0.26050000000000001</v>
      </c>
      <c r="AB173" s="283">
        <v>0.3856</v>
      </c>
      <c r="AD173" s="283">
        <v>0.25540000000000002</v>
      </c>
      <c r="AE173" s="283">
        <v>0.2626</v>
      </c>
      <c r="AF173" s="283">
        <v>13.2294</v>
      </c>
      <c r="AG173" s="283">
        <v>0.87819999999999998</v>
      </c>
      <c r="AH173" s="283">
        <v>0.81769999999999998</v>
      </c>
      <c r="AJ173" s="283">
        <v>0.93140000000000001</v>
      </c>
      <c r="AK173" s="283">
        <v>1.2212000000000001</v>
      </c>
      <c r="AL173" s="283">
        <v>2.0019</v>
      </c>
      <c r="AM173" s="283">
        <v>0.19400000000000001</v>
      </c>
      <c r="AN173" s="283">
        <v>0.25509999999999999</v>
      </c>
      <c r="AO173" s="283">
        <v>0.15129999999999999</v>
      </c>
      <c r="AP173" s="283">
        <v>0.22090000000000001</v>
      </c>
      <c r="AQ173" s="283">
        <v>0.312</v>
      </c>
      <c r="AR173" s="283">
        <v>0.39860000000000001</v>
      </c>
      <c r="AS173" s="283">
        <v>0.31430000000000002</v>
      </c>
      <c r="AT173" s="283">
        <v>0.47360000000000002</v>
      </c>
      <c r="AV173" s="283">
        <v>0.33739999999999998</v>
      </c>
      <c r="AW173" s="283">
        <v>0.38790000000000002</v>
      </c>
      <c r="AX173" s="283">
        <v>25.402100000000001</v>
      </c>
      <c r="AY173" s="283">
        <v>3.1303000000000001</v>
      </c>
      <c r="AZ173" s="283">
        <v>1.0325</v>
      </c>
      <c r="BB173" s="283">
        <v>0.44879999999999998</v>
      </c>
      <c r="BC173" s="283">
        <v>1.3649</v>
      </c>
      <c r="BD173" s="283">
        <v>2.1621000000000001</v>
      </c>
      <c r="BE173" s="283">
        <v>0.68579999999999997</v>
      </c>
      <c r="BF173" s="283">
        <v>0.3342</v>
      </c>
      <c r="BG173" s="283">
        <v>8.5099999999999995E-2</v>
      </c>
      <c r="BH173" s="283">
        <v>0.21909999999999999</v>
      </c>
      <c r="BI173" s="283">
        <v>0.32369999999999999</v>
      </c>
      <c r="BJ173" s="283">
        <v>0.1515</v>
      </c>
      <c r="BK173" s="283">
        <v>0.22869999999999999</v>
      </c>
      <c r="BL173" s="283">
        <v>0.43030000000000002</v>
      </c>
      <c r="BN173" s="283">
        <v>0.50949999999999995</v>
      </c>
      <c r="BO173" s="283">
        <v>0.31530000000000002</v>
      </c>
      <c r="BQ173" s="283">
        <v>3.8563000000000001</v>
      </c>
      <c r="BR173" s="283">
        <v>1.2855000000000001</v>
      </c>
      <c r="BS173" s="283">
        <v>1.5071000000000001</v>
      </c>
      <c r="BU173" s="283">
        <v>1.0066999999999999</v>
      </c>
      <c r="BV173" s="283">
        <v>1.2404999999999999</v>
      </c>
      <c r="BW173" s="283">
        <v>0.62090000000000001</v>
      </c>
      <c r="BX173" s="283">
        <v>0.42620000000000002</v>
      </c>
      <c r="BY173" s="283">
        <v>0.42509999999999998</v>
      </c>
      <c r="BZ173" s="283">
        <v>0.161</v>
      </c>
      <c r="CA173" s="283">
        <v>0.33150000000000002</v>
      </c>
      <c r="CB173" s="283">
        <v>0.28210000000000002</v>
      </c>
      <c r="CC173" s="283">
        <v>0.45340000000000003</v>
      </c>
      <c r="CD173" s="283">
        <v>0.52510000000000001</v>
      </c>
      <c r="CE173" s="283">
        <v>0.63949999999999996</v>
      </c>
      <c r="CG173" s="283">
        <v>0.52159999999999995</v>
      </c>
      <c r="CH173" s="283">
        <v>0.51549999999999996</v>
      </c>
      <c r="CI173" s="283">
        <v>1.1068</v>
      </c>
      <c r="CJ173" s="283">
        <v>1.1021000000000001</v>
      </c>
      <c r="CK173" s="283">
        <v>1.0158</v>
      </c>
      <c r="CM173" s="283">
        <v>0.91839999999999999</v>
      </c>
      <c r="CN173" s="283">
        <v>1.0646</v>
      </c>
      <c r="CO173" s="283">
        <v>27.229800000000001</v>
      </c>
      <c r="CP173" s="283">
        <v>24.635400000000001</v>
      </c>
      <c r="CQ173" s="283">
        <v>23.068200000000001</v>
      </c>
      <c r="CR173" s="283">
        <v>24.602599999999999</v>
      </c>
      <c r="CS173" s="283">
        <v>22.353999999999999</v>
      </c>
      <c r="CT173" s="283">
        <v>22.71</v>
      </c>
      <c r="CU173" s="283">
        <v>24.038399999999999</v>
      </c>
      <c r="CV173" s="283">
        <v>21.6587</v>
      </c>
      <c r="CW173" s="283">
        <v>23.269500000000001</v>
      </c>
      <c r="CY173" s="283">
        <v>23.584</v>
      </c>
      <c r="CZ173" s="283">
        <v>21.857399999999998</v>
      </c>
      <c r="DA173" s="283">
        <v>1.0884</v>
      </c>
      <c r="DB173" s="283">
        <v>1.0598000000000001</v>
      </c>
      <c r="DC173" s="283">
        <v>0.98819999999999997</v>
      </c>
      <c r="DE173" s="283">
        <v>0.93789999999999996</v>
      </c>
      <c r="DF173" s="283">
        <v>1.0157</v>
      </c>
      <c r="DG173" s="283">
        <v>25.356999999999999</v>
      </c>
      <c r="DH173" s="283">
        <v>22.582599999999999</v>
      </c>
      <c r="DI173" s="283">
        <v>22.000399999999999</v>
      </c>
      <c r="DJ173" s="283">
        <v>23.296900000000001</v>
      </c>
      <c r="DK173" s="283">
        <v>21.307600000000001</v>
      </c>
      <c r="DL173" s="283">
        <v>22.2623</v>
      </c>
      <c r="DM173" s="283">
        <v>22.685199999999998</v>
      </c>
      <c r="DN173" s="283">
        <v>20.645700000000001</v>
      </c>
      <c r="DO173" s="283">
        <v>21.640899999999998</v>
      </c>
      <c r="DQ173" s="283">
        <v>22.011500000000002</v>
      </c>
      <c r="DR173" s="283">
        <v>21.3062</v>
      </c>
      <c r="DS173" s="283">
        <v>1.0717000000000001</v>
      </c>
      <c r="DT173" s="283">
        <v>1.0449999999999999</v>
      </c>
      <c r="DU173" s="283">
        <v>0.98919999999999997</v>
      </c>
      <c r="DW173" s="283">
        <v>0.95940000000000003</v>
      </c>
      <c r="DX173" s="283">
        <v>1.0024</v>
      </c>
      <c r="DY173" s="283">
        <v>23.191500000000001</v>
      </c>
      <c r="DZ173" s="283">
        <v>21.160699999999999</v>
      </c>
      <c r="EA173" s="283">
        <v>20.6968</v>
      </c>
      <c r="EB173" s="283">
        <v>21.6402</v>
      </c>
      <c r="EC173" s="283">
        <v>20.250399999999999</v>
      </c>
      <c r="ED173" s="283">
        <v>20.922999999999998</v>
      </c>
      <c r="EE173" s="283">
        <v>21.199400000000001</v>
      </c>
      <c r="EF173" s="283">
        <v>19.930499999999999</v>
      </c>
      <c r="EG173" s="283">
        <v>20.218499999999999</v>
      </c>
      <c r="EI173" s="283">
        <v>20.7729</v>
      </c>
      <c r="EJ173" s="283">
        <v>20.169599999999999</v>
      </c>
      <c r="EL173" s="283">
        <v>3.1596000000000002</v>
      </c>
      <c r="EM173" s="283">
        <v>0.995</v>
      </c>
      <c r="EN173" s="283">
        <v>2.2077</v>
      </c>
      <c r="EP173" s="283">
        <v>0.95989999999999998</v>
      </c>
      <c r="EQ173" s="283">
        <v>1.2334000000000001</v>
      </c>
      <c r="ER173" s="283">
        <v>0.29470000000000002</v>
      </c>
      <c r="ES173" s="283">
        <v>0.13109999999999999</v>
      </c>
      <c r="ET173" s="283">
        <v>0.1908</v>
      </c>
      <c r="EU173" s="283">
        <v>9.3299999999999994E-2</v>
      </c>
      <c r="EV173" s="283">
        <v>0.1318</v>
      </c>
      <c r="EW173" s="283">
        <v>8.6400000000000005E-2</v>
      </c>
      <c r="EX173" s="283">
        <v>0.24970000000000001</v>
      </c>
      <c r="EY173" s="283">
        <v>0.2281</v>
      </c>
      <c r="EZ173" s="283">
        <v>0.26939999999999997</v>
      </c>
      <c r="FB173" s="283">
        <v>0.23760000000000001</v>
      </c>
      <c r="FC173" s="283">
        <v>0.21840000000000001</v>
      </c>
      <c r="FD173" s="283">
        <v>3.8224999999999998</v>
      </c>
      <c r="FE173" s="283">
        <v>1.3798999999999999</v>
      </c>
      <c r="FF173" s="283">
        <v>1.079</v>
      </c>
      <c r="FH173" s="283">
        <v>1.0445</v>
      </c>
      <c r="FI173" s="283">
        <v>1.2229000000000001</v>
      </c>
      <c r="FJ173" s="283">
        <v>0.28270000000000001</v>
      </c>
      <c r="FK173" s="283">
        <v>0.17219999999999999</v>
      </c>
      <c r="FL173" s="283">
        <v>0.17929999999999999</v>
      </c>
      <c r="FM173" s="283">
        <v>7.3999999999999996E-2</v>
      </c>
      <c r="FN173" s="283">
        <v>0.12479999999999999</v>
      </c>
      <c r="FO173" s="283">
        <v>0.16619999999999999</v>
      </c>
      <c r="FP173" s="283">
        <v>0.27429999999999999</v>
      </c>
      <c r="FQ173" s="283">
        <v>0.2487</v>
      </c>
      <c r="FR173" s="283">
        <v>0.30930000000000002</v>
      </c>
      <c r="FT173" s="283">
        <v>0.2382</v>
      </c>
      <c r="FU173" s="283">
        <v>0.25290000000000001</v>
      </c>
      <c r="FV173" s="283">
        <v>4.7804000000000002</v>
      </c>
      <c r="FW173" s="283">
        <v>1.4195</v>
      </c>
      <c r="FX173" s="283">
        <v>1.4337</v>
      </c>
      <c r="FZ173" s="283">
        <v>1.0237000000000001</v>
      </c>
      <c r="GA173" s="283">
        <v>1.2555000000000001</v>
      </c>
      <c r="GB173" s="283">
        <v>0.3448</v>
      </c>
      <c r="GC173" s="283">
        <v>0.32229999999999998</v>
      </c>
      <c r="GD173" s="283">
        <v>0.25650000000000001</v>
      </c>
      <c r="GE173" s="283">
        <v>7.2099999999999997E-2</v>
      </c>
      <c r="GF173" s="283">
        <v>0.2271</v>
      </c>
      <c r="GG173" s="283">
        <v>0.1789</v>
      </c>
      <c r="GH173" s="283">
        <v>0.1719</v>
      </c>
      <c r="GI173" s="283">
        <v>0.30620000000000003</v>
      </c>
      <c r="GJ173" s="283">
        <v>0.37709999999999999</v>
      </c>
      <c r="GL173" s="283">
        <v>0.29909999999999998</v>
      </c>
      <c r="GM173" s="283">
        <v>0.30030000000000001</v>
      </c>
    </row>
    <row r="174" spans="1:195">
      <c r="A174" s="71">
        <v>45464</v>
      </c>
      <c r="B174" s="283">
        <v>13.1381</v>
      </c>
      <c r="C174" s="283">
        <v>12.8955</v>
      </c>
      <c r="D174" s="283">
        <v>13.041499999999999</v>
      </c>
      <c r="E174" s="283">
        <v>12.83</v>
      </c>
      <c r="F174" s="283">
        <v>13.132999999999999</v>
      </c>
      <c r="G174" s="283">
        <v>13.156499999999999</v>
      </c>
      <c r="H174" s="283">
        <v>12.968500000000001</v>
      </c>
      <c r="I174" s="283">
        <v>11.0227</v>
      </c>
      <c r="J174" s="283">
        <v>13.0205</v>
      </c>
      <c r="L174" s="283">
        <v>13.000400000000001</v>
      </c>
      <c r="M174" s="283">
        <v>13.190899999999999</v>
      </c>
      <c r="N174" s="283">
        <v>13.3147</v>
      </c>
      <c r="O174" s="283">
        <v>0.50470000000000004</v>
      </c>
      <c r="P174" s="283">
        <v>2.0234000000000001</v>
      </c>
      <c r="R174" s="283">
        <v>1.0474000000000001</v>
      </c>
      <c r="S174" s="283">
        <v>1.4733000000000001</v>
      </c>
      <c r="T174" s="283">
        <v>1.3876999999999999</v>
      </c>
      <c r="U174" s="283">
        <v>9.8599999999999993E-2</v>
      </c>
      <c r="V174" s="283">
        <v>0.2286</v>
      </c>
      <c r="W174" s="283">
        <v>0.1042</v>
      </c>
      <c r="X174" s="283">
        <v>0.1953</v>
      </c>
      <c r="Y174" s="283">
        <v>0.113</v>
      </c>
      <c r="Z174" s="283">
        <v>0.312</v>
      </c>
      <c r="AA174" s="283">
        <v>0.24610000000000001</v>
      </c>
      <c r="AB174" s="283">
        <v>0.35170000000000001</v>
      </c>
      <c r="AD174" s="283">
        <v>0.23499999999999999</v>
      </c>
      <c r="AE174" s="283">
        <v>0.2387</v>
      </c>
      <c r="AF174" s="283">
        <v>12.959199999999999</v>
      </c>
      <c r="AG174" s="283">
        <v>0.85519999999999996</v>
      </c>
      <c r="AH174" s="283">
        <v>0.78920000000000001</v>
      </c>
      <c r="AJ174" s="283">
        <v>0.94499999999999995</v>
      </c>
      <c r="AK174" s="283">
        <v>1.2432000000000001</v>
      </c>
      <c r="AL174" s="283">
        <v>1.8728</v>
      </c>
      <c r="AM174" s="283">
        <v>0.18809999999999999</v>
      </c>
      <c r="AN174" s="283">
        <v>0.24310000000000001</v>
      </c>
      <c r="AO174" s="283">
        <v>0.14449999999999999</v>
      </c>
      <c r="AP174" s="283">
        <v>0.21990000000000001</v>
      </c>
      <c r="AQ174" s="283">
        <v>0.308</v>
      </c>
      <c r="AR174" s="283">
        <v>0.38929999999999998</v>
      </c>
      <c r="AS174" s="283">
        <v>0.31090000000000001</v>
      </c>
      <c r="AT174" s="283">
        <v>0.46189999999999998</v>
      </c>
      <c r="AV174" s="283">
        <v>0.32900000000000001</v>
      </c>
      <c r="AW174" s="283">
        <v>0.37159999999999999</v>
      </c>
      <c r="AX174" s="283">
        <v>26.5108</v>
      </c>
      <c r="AY174" s="283">
        <v>3.1291000000000002</v>
      </c>
      <c r="AZ174" s="283">
        <v>0.96179999999999999</v>
      </c>
      <c r="BB174" s="283">
        <v>0.45440000000000003</v>
      </c>
      <c r="BC174" s="283">
        <v>1.3614999999999999</v>
      </c>
      <c r="BD174" s="283">
        <v>2.1107999999999998</v>
      </c>
      <c r="BE174" s="283">
        <v>0.68710000000000004</v>
      </c>
      <c r="BF174" s="283">
        <v>0.31940000000000002</v>
      </c>
      <c r="BG174" s="283">
        <v>7.9600000000000004E-2</v>
      </c>
      <c r="BH174" s="283">
        <v>0.21959999999999999</v>
      </c>
      <c r="BI174" s="283">
        <v>0.33210000000000001</v>
      </c>
      <c r="BJ174" s="283">
        <v>0.15029999999999999</v>
      </c>
      <c r="BK174" s="283">
        <v>0.22950000000000001</v>
      </c>
      <c r="BL174" s="283">
        <v>0.4325</v>
      </c>
      <c r="BN174" s="283">
        <v>0.505</v>
      </c>
      <c r="BO174" s="283">
        <v>0.31769999999999998</v>
      </c>
      <c r="BQ174" s="283">
        <v>3.8155000000000001</v>
      </c>
      <c r="BR174" s="283">
        <v>1.2761</v>
      </c>
      <c r="BS174" s="283">
        <v>1.4339</v>
      </c>
      <c r="BU174" s="283">
        <v>1.0098</v>
      </c>
      <c r="BV174" s="283">
        <v>1.2553000000000001</v>
      </c>
      <c r="BW174" s="283">
        <v>0.59470000000000001</v>
      </c>
      <c r="BX174" s="283">
        <v>0.42480000000000001</v>
      </c>
      <c r="BY174" s="283">
        <v>0.4108</v>
      </c>
      <c r="BZ174" s="283">
        <v>0.15590000000000001</v>
      </c>
      <c r="CA174" s="283">
        <v>0.33279999999999998</v>
      </c>
      <c r="CB174" s="283">
        <v>0.28649999999999998</v>
      </c>
      <c r="CC174" s="283">
        <v>0.4415</v>
      </c>
      <c r="CD174" s="283">
        <v>0.5141</v>
      </c>
      <c r="CE174" s="283">
        <v>0.62319999999999998</v>
      </c>
      <c r="CG174" s="283">
        <v>0.5091</v>
      </c>
      <c r="CH174" s="283">
        <v>0.4965</v>
      </c>
      <c r="CI174" s="283">
        <v>1.0728</v>
      </c>
      <c r="CJ174" s="283">
        <v>1.0733999999999999</v>
      </c>
      <c r="CK174" s="283">
        <v>1.0122</v>
      </c>
      <c r="CM174" s="283">
        <v>0.96650000000000003</v>
      </c>
      <c r="CN174" s="283">
        <v>1.0265</v>
      </c>
      <c r="CO174" s="283">
        <v>24.1143</v>
      </c>
      <c r="CP174" s="283">
        <v>22.765000000000001</v>
      </c>
      <c r="CQ174" s="283">
        <v>21.9208</v>
      </c>
      <c r="CR174" s="283">
        <v>22.477399999999999</v>
      </c>
      <c r="CS174" s="283">
        <v>21.209299999999999</v>
      </c>
      <c r="CT174" s="283">
        <v>21.656099999999999</v>
      </c>
      <c r="CU174" s="283">
        <v>22.268899999999999</v>
      </c>
      <c r="CV174" s="283">
        <v>20.968499999999999</v>
      </c>
      <c r="CW174" s="283">
        <v>21.4617</v>
      </c>
      <c r="CY174" s="283">
        <v>21.695499999999999</v>
      </c>
      <c r="CZ174" s="283">
        <v>20.9084</v>
      </c>
      <c r="DA174" s="283">
        <v>1.0694999999999999</v>
      </c>
      <c r="DB174" s="283">
        <v>1.0490999999999999</v>
      </c>
      <c r="DC174" s="283">
        <v>0.997</v>
      </c>
      <c r="DE174" s="283">
        <v>0.95889999999999997</v>
      </c>
      <c r="DF174" s="283">
        <v>1.0162</v>
      </c>
      <c r="DG174" s="283">
        <v>23.8413</v>
      </c>
      <c r="DH174" s="283">
        <v>21.9815</v>
      </c>
      <c r="DI174" s="283">
        <v>21.611999999999998</v>
      </c>
      <c r="DJ174" s="283">
        <v>22.291699999999999</v>
      </c>
      <c r="DK174" s="283">
        <v>20.952200000000001</v>
      </c>
      <c r="DL174" s="283">
        <v>21.676200000000001</v>
      </c>
      <c r="DM174" s="283">
        <v>21.967099999999999</v>
      </c>
      <c r="DN174" s="283">
        <v>20.504799999999999</v>
      </c>
      <c r="DO174" s="283">
        <v>21.2438</v>
      </c>
      <c r="DQ174" s="283">
        <v>21.383500000000002</v>
      </c>
      <c r="DR174" s="283">
        <v>20.904800000000002</v>
      </c>
      <c r="DS174" s="283">
        <v>1.0672999999999999</v>
      </c>
      <c r="DT174" s="283">
        <v>1.0407999999999999</v>
      </c>
      <c r="DU174" s="283">
        <v>0.9929</v>
      </c>
      <c r="DW174" s="283">
        <v>0.9627</v>
      </c>
      <c r="DX174" s="283">
        <v>1.0063</v>
      </c>
      <c r="DY174" s="283">
        <v>22.874700000000001</v>
      </c>
      <c r="DZ174" s="283">
        <v>21.119599999999998</v>
      </c>
      <c r="EA174" s="283">
        <v>20.7605</v>
      </c>
      <c r="EB174" s="283">
        <v>21.432500000000001</v>
      </c>
      <c r="EC174" s="283">
        <v>20.290900000000001</v>
      </c>
      <c r="ED174" s="283">
        <v>20.9084</v>
      </c>
      <c r="EE174" s="283">
        <v>21.1569</v>
      </c>
      <c r="EF174" s="283">
        <v>19.966799999999999</v>
      </c>
      <c r="EG174" s="283">
        <v>20.423200000000001</v>
      </c>
      <c r="EI174" s="283">
        <v>20.741399999999999</v>
      </c>
      <c r="EJ174" s="283">
        <v>20.296199999999999</v>
      </c>
      <c r="EL174" s="283">
        <v>3.0842000000000001</v>
      </c>
      <c r="EM174" s="283">
        <v>0.98219999999999996</v>
      </c>
      <c r="EN174" s="283">
        <v>2.0308000000000002</v>
      </c>
      <c r="EP174" s="283">
        <v>0.97230000000000005</v>
      </c>
      <c r="EQ174" s="283">
        <v>1.2549999999999999</v>
      </c>
      <c r="ER174" s="283">
        <v>0.27800000000000002</v>
      </c>
      <c r="ES174" s="283">
        <v>0.1273</v>
      </c>
      <c r="ET174" s="283">
        <v>0.185</v>
      </c>
      <c r="EU174" s="283">
        <v>9.01E-2</v>
      </c>
      <c r="EV174" s="283">
        <v>0.12959999999999999</v>
      </c>
      <c r="EW174" s="283">
        <v>9.11E-2</v>
      </c>
      <c r="EX174" s="283">
        <v>0.24079999999999999</v>
      </c>
      <c r="EY174" s="283">
        <v>0.21929999999999999</v>
      </c>
      <c r="EZ174" s="283">
        <v>0.25359999999999999</v>
      </c>
      <c r="FB174" s="283">
        <v>0.22559999999999999</v>
      </c>
      <c r="FC174" s="283">
        <v>0.2021</v>
      </c>
      <c r="FD174" s="283">
        <v>3.7197</v>
      </c>
      <c r="FE174" s="283">
        <v>1.365</v>
      </c>
      <c r="FF174" s="283">
        <v>1.0465</v>
      </c>
      <c r="FH174" s="283">
        <v>1.0463</v>
      </c>
      <c r="FI174" s="283">
        <v>1.2531000000000001</v>
      </c>
      <c r="FJ174" s="283">
        <v>0.26829999999999998</v>
      </c>
      <c r="FK174" s="283">
        <v>0.17050000000000001</v>
      </c>
      <c r="FL174" s="283">
        <v>0.1736</v>
      </c>
      <c r="FM174" s="283">
        <v>7.2099999999999997E-2</v>
      </c>
      <c r="FN174" s="283">
        <v>0.1249</v>
      </c>
      <c r="FO174" s="283">
        <v>0.16589999999999999</v>
      </c>
      <c r="FP174" s="283">
        <v>0.27050000000000002</v>
      </c>
      <c r="FQ174" s="283">
        <v>0.24610000000000001</v>
      </c>
      <c r="FR174" s="283">
        <v>0.30430000000000001</v>
      </c>
      <c r="FT174" s="283">
        <v>0.23519999999999999</v>
      </c>
      <c r="FU174" s="283">
        <v>0.24279999999999999</v>
      </c>
      <c r="FV174" s="283">
        <v>4.8289999999999997</v>
      </c>
      <c r="FW174" s="283">
        <v>1.409</v>
      </c>
      <c r="FX174" s="283">
        <v>1.37</v>
      </c>
      <c r="FZ174" s="283">
        <v>1.0190999999999999</v>
      </c>
      <c r="GA174" s="283">
        <v>1.2565999999999999</v>
      </c>
      <c r="GB174" s="283">
        <v>0.33610000000000001</v>
      </c>
      <c r="GC174" s="283">
        <v>0.32540000000000002</v>
      </c>
      <c r="GD174" s="283">
        <v>0.24709999999999999</v>
      </c>
      <c r="GE174" s="283">
        <v>6.9599999999999995E-2</v>
      </c>
      <c r="GF174" s="283">
        <v>0.23089999999999999</v>
      </c>
      <c r="GG174" s="283">
        <v>0.18029999999999999</v>
      </c>
      <c r="GH174" s="283">
        <v>0.16750000000000001</v>
      </c>
      <c r="GI174" s="283">
        <v>0.30209999999999998</v>
      </c>
      <c r="GJ174" s="283">
        <v>0.3745</v>
      </c>
      <c r="GL174" s="283">
        <v>0.2964</v>
      </c>
      <c r="GM174" s="283">
        <v>0.29799999999999999</v>
      </c>
    </row>
    <row r="175" spans="1:195">
      <c r="A175" s="71">
        <v>45465</v>
      </c>
      <c r="B175" s="283">
        <v>13.133900000000001</v>
      </c>
      <c r="C175" s="283">
        <v>12.8988</v>
      </c>
      <c r="D175" s="283">
        <v>13.0717</v>
      </c>
      <c r="E175" s="283">
        <v>12.852600000000001</v>
      </c>
      <c r="F175" s="283">
        <v>13.141400000000001</v>
      </c>
      <c r="G175" s="283">
        <v>13.208600000000001</v>
      </c>
      <c r="H175" s="283">
        <v>12.968500000000001</v>
      </c>
      <c r="I175" s="283">
        <v>12.751099999999999</v>
      </c>
      <c r="J175" s="283">
        <v>13.040699999999999</v>
      </c>
      <c r="L175" s="283">
        <v>12.9962</v>
      </c>
      <c r="M175" s="283">
        <v>13.207700000000001</v>
      </c>
      <c r="N175" s="283">
        <v>12.8416</v>
      </c>
      <c r="O175" s="283">
        <v>0.49280000000000002</v>
      </c>
      <c r="P175" s="283">
        <v>1.8911</v>
      </c>
      <c r="R175" s="283">
        <v>1.0409999999999999</v>
      </c>
      <c r="S175" s="283">
        <v>1.3045</v>
      </c>
      <c r="T175" s="283">
        <v>1.2886</v>
      </c>
      <c r="U175" s="283">
        <v>9.4600000000000004E-2</v>
      </c>
      <c r="V175" s="283">
        <v>0.22070000000000001</v>
      </c>
      <c r="W175" s="283">
        <v>0.1003</v>
      </c>
      <c r="X175" s="283">
        <v>0.19189999999999999</v>
      </c>
      <c r="Y175" s="283">
        <v>0.1167</v>
      </c>
      <c r="Z175" s="283">
        <v>0.31609999999999999</v>
      </c>
      <c r="AA175" s="283">
        <v>0.24260000000000001</v>
      </c>
      <c r="AB175" s="283">
        <v>0.33739999999999998</v>
      </c>
      <c r="AD175" s="283">
        <v>0.23300000000000001</v>
      </c>
      <c r="AE175" s="283">
        <v>0.2586</v>
      </c>
      <c r="AF175" s="283">
        <v>12.740399999999999</v>
      </c>
      <c r="AG175" s="283">
        <v>0.84919999999999995</v>
      </c>
      <c r="AH175" s="283">
        <v>0.77059999999999995</v>
      </c>
      <c r="AJ175" s="283">
        <v>0.94610000000000005</v>
      </c>
      <c r="AK175" s="283">
        <v>1.2351000000000001</v>
      </c>
      <c r="AL175" s="283">
        <v>1.7843</v>
      </c>
      <c r="AM175" s="283">
        <v>0.1857</v>
      </c>
      <c r="AN175" s="283">
        <v>0.23630000000000001</v>
      </c>
      <c r="AO175" s="283">
        <v>0.1401</v>
      </c>
      <c r="AP175" s="283">
        <v>0.21870000000000001</v>
      </c>
      <c r="AQ175" s="283">
        <v>0.30659999999999998</v>
      </c>
      <c r="AR175" s="283">
        <v>0.37909999999999999</v>
      </c>
      <c r="AS175" s="283">
        <v>0.30809999999999998</v>
      </c>
      <c r="AT175" s="283">
        <v>0.4511</v>
      </c>
      <c r="AV175" s="283">
        <v>0.3256</v>
      </c>
      <c r="AW175" s="283">
        <v>0.36520000000000002</v>
      </c>
      <c r="AX175" s="283">
        <v>26.945699999999999</v>
      </c>
      <c r="AY175" s="283">
        <v>3.056</v>
      </c>
      <c r="AZ175" s="283">
        <v>0.90110000000000001</v>
      </c>
      <c r="BB175" s="283">
        <v>0.45650000000000002</v>
      </c>
      <c r="BC175" s="283">
        <v>1.351</v>
      </c>
      <c r="BD175" s="283">
        <v>2.0646</v>
      </c>
      <c r="BE175" s="283">
        <v>0.67779999999999996</v>
      </c>
      <c r="BF175" s="283">
        <v>0.30690000000000001</v>
      </c>
      <c r="BG175" s="283">
        <v>7.6600000000000001E-2</v>
      </c>
      <c r="BH175" s="283">
        <v>0.2218</v>
      </c>
      <c r="BI175" s="283">
        <v>0.34060000000000001</v>
      </c>
      <c r="BJ175" s="283">
        <v>0.14729999999999999</v>
      </c>
      <c r="BK175" s="283">
        <v>0.22789999999999999</v>
      </c>
      <c r="BL175" s="283">
        <v>0.42670000000000002</v>
      </c>
      <c r="BN175" s="283">
        <v>0.49930000000000002</v>
      </c>
      <c r="BO175" s="283">
        <v>0.31580000000000003</v>
      </c>
      <c r="BQ175" s="283">
        <v>3.7856000000000001</v>
      </c>
      <c r="BR175" s="283">
        <v>1.2577</v>
      </c>
      <c r="BS175" s="283">
        <v>1.367</v>
      </c>
      <c r="BU175" s="283">
        <v>1.0084</v>
      </c>
      <c r="BV175" s="283">
        <v>1.179</v>
      </c>
      <c r="BW175" s="283">
        <v>0.5786</v>
      </c>
      <c r="BX175" s="283">
        <v>0.4264</v>
      </c>
      <c r="BY175" s="283">
        <v>0.40300000000000002</v>
      </c>
      <c r="BZ175" s="283">
        <v>0.15279999999999999</v>
      </c>
      <c r="CA175" s="283">
        <v>0.33910000000000001</v>
      </c>
      <c r="CB175" s="283">
        <v>0.29480000000000001</v>
      </c>
      <c r="CC175" s="283">
        <v>0.44469999999999998</v>
      </c>
      <c r="CD175" s="283">
        <v>0.50790000000000002</v>
      </c>
      <c r="CE175" s="283">
        <v>0.61</v>
      </c>
      <c r="CG175" s="283">
        <v>0.50370000000000004</v>
      </c>
      <c r="CH175" s="283">
        <v>0.51739999999999997</v>
      </c>
      <c r="CI175" s="283">
        <v>1.0494000000000001</v>
      </c>
      <c r="CJ175" s="283">
        <v>1.05</v>
      </c>
      <c r="CK175" s="283">
        <v>1.0145999999999999</v>
      </c>
      <c r="CM175" s="283">
        <v>0.96599999999999997</v>
      </c>
      <c r="CN175" s="283">
        <v>0.99829999999999997</v>
      </c>
      <c r="CO175" s="283">
        <v>21.8523</v>
      </c>
      <c r="CP175" s="283">
        <v>21.378699999999998</v>
      </c>
      <c r="CQ175" s="283">
        <v>20.909300000000002</v>
      </c>
      <c r="CR175" s="283">
        <v>20.823</v>
      </c>
      <c r="CS175" s="283">
        <v>20.361000000000001</v>
      </c>
      <c r="CT175" s="283">
        <v>20.609200000000001</v>
      </c>
      <c r="CU175" s="283">
        <v>21.181899999999999</v>
      </c>
      <c r="CV175" s="283">
        <v>20.5367</v>
      </c>
      <c r="CW175" s="283">
        <v>20.4664</v>
      </c>
      <c r="CY175" s="283">
        <v>21.258500000000002</v>
      </c>
      <c r="CZ175" s="283">
        <v>20.500599999999999</v>
      </c>
      <c r="DA175" s="283">
        <v>1.0609999999999999</v>
      </c>
      <c r="DB175" s="283">
        <v>1.0367</v>
      </c>
      <c r="DC175" s="283">
        <v>0.99860000000000004</v>
      </c>
      <c r="DE175" s="283">
        <v>0.95730000000000004</v>
      </c>
      <c r="DF175" s="283">
        <v>1.0036</v>
      </c>
      <c r="DG175" s="283">
        <v>22.421600000000002</v>
      </c>
      <c r="DH175" s="283">
        <v>21.142600000000002</v>
      </c>
      <c r="DI175" s="283">
        <v>20.899799999999999</v>
      </c>
      <c r="DJ175" s="283">
        <v>21.133400000000002</v>
      </c>
      <c r="DK175" s="283">
        <v>20.393799999999999</v>
      </c>
      <c r="DL175" s="283">
        <v>20.9298</v>
      </c>
      <c r="DM175" s="283">
        <v>21.083600000000001</v>
      </c>
      <c r="DN175" s="283">
        <v>20.105599999999999</v>
      </c>
      <c r="DO175" s="283">
        <v>20.559200000000001</v>
      </c>
      <c r="DQ175" s="283">
        <v>21.002500000000001</v>
      </c>
      <c r="DR175" s="283">
        <v>20.485399999999998</v>
      </c>
      <c r="DS175" s="283">
        <v>1.0608</v>
      </c>
      <c r="DT175" s="283">
        <v>1.0326</v>
      </c>
      <c r="DU175" s="283">
        <v>0.99470000000000003</v>
      </c>
      <c r="DW175" s="283">
        <v>0.96330000000000005</v>
      </c>
      <c r="DX175" s="283">
        <v>1.0036</v>
      </c>
      <c r="DY175" s="283">
        <v>22.005500000000001</v>
      </c>
      <c r="DZ175" s="283">
        <v>20.639600000000002</v>
      </c>
      <c r="EA175" s="283">
        <v>20.387</v>
      </c>
      <c r="EB175" s="283">
        <v>20.7437</v>
      </c>
      <c r="EC175" s="283">
        <v>19.988099999999999</v>
      </c>
      <c r="ED175" s="283">
        <v>20.4955</v>
      </c>
      <c r="EE175" s="283">
        <v>20.546800000000001</v>
      </c>
      <c r="EF175" s="283">
        <v>19.6812</v>
      </c>
      <c r="EG175" s="283">
        <v>20.0547</v>
      </c>
      <c r="EI175" s="283">
        <v>20.4316</v>
      </c>
      <c r="EJ175" s="283">
        <v>19.983599999999999</v>
      </c>
      <c r="EL175" s="283">
        <v>3.0421</v>
      </c>
      <c r="EM175" s="283">
        <v>0.97350000000000003</v>
      </c>
      <c r="EN175" s="283">
        <v>1.8226</v>
      </c>
      <c r="EP175" s="283">
        <v>0.96540000000000004</v>
      </c>
      <c r="EQ175" s="283">
        <v>1.0271999999999999</v>
      </c>
      <c r="ER175" s="283">
        <v>0.26950000000000002</v>
      </c>
      <c r="ES175" s="283">
        <v>0.12590000000000001</v>
      </c>
      <c r="ET175" s="283">
        <v>0.18279999999999999</v>
      </c>
      <c r="EU175" s="283">
        <v>8.8599999999999998E-2</v>
      </c>
      <c r="EV175" s="283">
        <v>0.1293</v>
      </c>
      <c r="EW175" s="283">
        <v>0.1003</v>
      </c>
      <c r="EX175" s="283">
        <v>0.25009999999999999</v>
      </c>
      <c r="EY175" s="283">
        <v>0.215</v>
      </c>
      <c r="EZ175" s="283">
        <v>0.24079999999999999</v>
      </c>
      <c r="FB175" s="283">
        <v>0.22270000000000001</v>
      </c>
      <c r="FC175" s="283">
        <v>0.2344</v>
      </c>
      <c r="FD175" s="283">
        <v>3.73</v>
      </c>
      <c r="FE175" s="283">
        <v>1.3591</v>
      </c>
      <c r="FF175" s="283">
        <v>1.0364</v>
      </c>
      <c r="FH175" s="283">
        <v>1.0592999999999999</v>
      </c>
      <c r="FI175" s="283">
        <v>1.2658</v>
      </c>
      <c r="FJ175" s="283">
        <v>0.26369999999999999</v>
      </c>
      <c r="FK175" s="283">
        <v>0.17</v>
      </c>
      <c r="FL175" s="283">
        <v>0.17119999999999999</v>
      </c>
      <c r="FM175" s="283">
        <v>7.0699999999999999E-2</v>
      </c>
      <c r="FN175" s="283">
        <v>0.12509999999999999</v>
      </c>
      <c r="FO175" s="283">
        <v>0.16520000000000001</v>
      </c>
      <c r="FP175" s="283">
        <v>0.26829999999999998</v>
      </c>
      <c r="FQ175" s="283">
        <v>0.2462</v>
      </c>
      <c r="FR175" s="283">
        <v>0.3014</v>
      </c>
      <c r="FT175" s="283">
        <v>0.2324</v>
      </c>
      <c r="FU175" s="283">
        <v>0.23810000000000001</v>
      </c>
      <c r="FV175" s="283">
        <v>4.7923999999999998</v>
      </c>
      <c r="FW175" s="283">
        <v>1.3757999999999999</v>
      </c>
      <c r="FX175" s="283">
        <v>1.3162</v>
      </c>
      <c r="FZ175" s="283">
        <v>1.014</v>
      </c>
      <c r="GA175" s="283">
        <v>1.2525999999999999</v>
      </c>
      <c r="GB175" s="283">
        <v>0.3261</v>
      </c>
      <c r="GC175" s="283">
        <v>0.32940000000000003</v>
      </c>
      <c r="GD175" s="283">
        <v>0.2404</v>
      </c>
      <c r="GE175" s="283">
        <v>6.8000000000000005E-2</v>
      </c>
      <c r="GF175" s="283">
        <v>0.2394</v>
      </c>
      <c r="GG175" s="283">
        <v>0.18260000000000001</v>
      </c>
      <c r="GH175" s="283">
        <v>0.16400000000000001</v>
      </c>
      <c r="GI175" s="283">
        <v>0.29799999999999999</v>
      </c>
      <c r="GJ175" s="283">
        <v>0.37159999999999999</v>
      </c>
      <c r="GL175" s="283">
        <v>0.29389999999999999</v>
      </c>
      <c r="GM175" s="283">
        <v>0.29670000000000002</v>
      </c>
    </row>
    <row r="176" spans="1:195">
      <c r="A176" s="71">
        <v>45466</v>
      </c>
      <c r="B176" s="283">
        <v>13.1196</v>
      </c>
      <c r="C176" s="283">
        <v>12.886200000000001</v>
      </c>
      <c r="D176" s="283">
        <v>12.991199999999999</v>
      </c>
      <c r="E176" s="283">
        <v>12.6058</v>
      </c>
      <c r="F176" s="283">
        <v>13.074299999999999</v>
      </c>
      <c r="G176" s="283">
        <v>13.0214</v>
      </c>
      <c r="H176" s="283">
        <v>12.9643</v>
      </c>
      <c r="I176" s="283">
        <v>11.016</v>
      </c>
      <c r="J176" s="283">
        <v>13.009600000000001</v>
      </c>
      <c r="L176" s="283">
        <v>12.975199999999999</v>
      </c>
      <c r="M176" s="283">
        <v>13.157400000000001</v>
      </c>
      <c r="N176" s="283">
        <v>8.1479999999999997</v>
      </c>
      <c r="O176" s="283">
        <v>1.1229</v>
      </c>
      <c r="P176" s="283">
        <v>1.4180999999999999</v>
      </c>
      <c r="R176" s="283">
        <v>0.9889</v>
      </c>
      <c r="S176" s="283">
        <v>1.2855000000000001</v>
      </c>
      <c r="T176" s="283">
        <v>3.7330999999999999</v>
      </c>
      <c r="U176" s="283">
        <v>0.50539999999999996</v>
      </c>
      <c r="V176" s="283">
        <v>0.58240000000000003</v>
      </c>
      <c r="W176" s="283">
        <v>0.4582</v>
      </c>
      <c r="X176" s="283">
        <v>0.4501</v>
      </c>
      <c r="Y176" s="283">
        <v>0.41070000000000001</v>
      </c>
      <c r="Z176" s="283">
        <v>0.35120000000000001</v>
      </c>
      <c r="AA176" s="283">
        <v>0.26140000000000002</v>
      </c>
      <c r="AB176" s="283">
        <v>0.36149999999999999</v>
      </c>
      <c r="AD176" s="283">
        <v>0.26429999999999998</v>
      </c>
      <c r="AE176" s="283">
        <v>0.28120000000000001</v>
      </c>
      <c r="AF176" s="283">
        <v>5.7390999999999996</v>
      </c>
      <c r="AG176" s="283">
        <v>1.2242999999999999</v>
      </c>
      <c r="AH176" s="283">
        <v>0.99450000000000005</v>
      </c>
      <c r="AJ176" s="283">
        <v>0.94220000000000004</v>
      </c>
      <c r="AK176" s="283">
        <v>1.2433000000000001</v>
      </c>
      <c r="AL176" s="283">
        <v>3.2355999999999998</v>
      </c>
      <c r="AM176" s="283">
        <v>0.56620000000000004</v>
      </c>
      <c r="AN176" s="283">
        <v>0.52339999999999998</v>
      </c>
      <c r="AO176" s="283">
        <v>0.56379999999999997</v>
      </c>
      <c r="AP176" s="283">
        <v>0.46250000000000002</v>
      </c>
      <c r="AQ176" s="283">
        <v>0.5262</v>
      </c>
      <c r="AR176" s="283">
        <v>0.39229999999999998</v>
      </c>
      <c r="AS176" s="283">
        <v>0.31659999999999999</v>
      </c>
      <c r="AT176" s="283">
        <v>0.46200000000000002</v>
      </c>
      <c r="AV176" s="283">
        <v>0.33600000000000002</v>
      </c>
      <c r="AW176" s="283">
        <v>0.37159999999999999</v>
      </c>
      <c r="AX176" s="283">
        <v>5.96</v>
      </c>
      <c r="AY176" s="283">
        <v>2.3359000000000001</v>
      </c>
      <c r="AZ176" s="283">
        <v>1.3511</v>
      </c>
      <c r="BB176" s="283">
        <v>0.46</v>
      </c>
      <c r="BC176" s="283">
        <v>1.3406</v>
      </c>
      <c r="BD176" s="283">
        <v>2.7181000000000002</v>
      </c>
      <c r="BE176" s="283">
        <v>0.753</v>
      </c>
      <c r="BF176" s="283">
        <v>0.55730000000000002</v>
      </c>
      <c r="BG176" s="283">
        <v>0.45610000000000001</v>
      </c>
      <c r="BH176" s="283">
        <v>0.32240000000000002</v>
      </c>
      <c r="BI176" s="283">
        <v>0.41249999999999998</v>
      </c>
      <c r="BJ176" s="283">
        <v>0.1482</v>
      </c>
      <c r="BK176" s="283">
        <v>0.23</v>
      </c>
      <c r="BL176" s="283">
        <v>0.4264</v>
      </c>
      <c r="BN176" s="283">
        <v>0.5</v>
      </c>
      <c r="BO176" s="283">
        <v>0.31809999999999999</v>
      </c>
      <c r="BQ176" s="283">
        <v>1.3898999999999999</v>
      </c>
      <c r="BR176" s="283">
        <v>1.0415000000000001</v>
      </c>
      <c r="BS176" s="283">
        <v>1.1343000000000001</v>
      </c>
      <c r="BU176" s="283">
        <v>0.99250000000000005</v>
      </c>
      <c r="BV176" s="283">
        <v>1.1906000000000001</v>
      </c>
      <c r="BW176" s="283">
        <v>0.87129999999999996</v>
      </c>
      <c r="BX176" s="283">
        <v>0.75509999999999999</v>
      </c>
      <c r="BY176" s="283">
        <v>0.84789999999999999</v>
      </c>
      <c r="BZ176" s="283">
        <v>0.62690000000000001</v>
      </c>
      <c r="CA176" s="283">
        <v>0.72509999999999997</v>
      </c>
      <c r="CB176" s="283">
        <v>0.74760000000000004</v>
      </c>
      <c r="CC176" s="283">
        <v>0.4466</v>
      </c>
      <c r="CD176" s="283">
        <v>0.50690000000000002</v>
      </c>
      <c r="CE176" s="283">
        <v>0.60899999999999999</v>
      </c>
      <c r="CG176" s="283">
        <v>0.51070000000000004</v>
      </c>
      <c r="CH176" s="283">
        <v>0.51149999999999995</v>
      </c>
      <c r="CI176" s="283">
        <v>1.0033000000000001</v>
      </c>
      <c r="CJ176" s="283">
        <v>1.0647</v>
      </c>
      <c r="CK176" s="283">
        <v>1.0395000000000001</v>
      </c>
      <c r="CM176" s="283">
        <v>0.93340000000000001</v>
      </c>
      <c r="CN176" s="283">
        <v>1.0325</v>
      </c>
      <c r="CO176" s="283">
        <v>25.240400000000001</v>
      </c>
      <c r="CP176" s="283">
        <v>24.144400000000001</v>
      </c>
      <c r="CQ176" s="283">
        <v>21.635300000000001</v>
      </c>
      <c r="CR176" s="283">
        <v>25.158100000000001</v>
      </c>
      <c r="CS176" s="283">
        <v>22.676400000000001</v>
      </c>
      <c r="CT176" s="283">
        <v>20.8126</v>
      </c>
      <c r="CU176" s="283">
        <v>23.495999999999999</v>
      </c>
      <c r="CV176" s="283">
        <v>21.845700000000001</v>
      </c>
      <c r="CW176" s="283">
        <v>22.930700000000002</v>
      </c>
      <c r="CY176" s="283">
        <v>23.4038</v>
      </c>
      <c r="CZ176" s="283">
        <v>22.208300000000001</v>
      </c>
      <c r="DA176" s="283">
        <v>0.97050000000000003</v>
      </c>
      <c r="DB176" s="283">
        <v>1.0061</v>
      </c>
      <c r="DC176" s="283">
        <v>1.0328999999999999</v>
      </c>
      <c r="DE176" s="283">
        <v>0.94289999999999996</v>
      </c>
      <c r="DF176" s="283">
        <v>1.0018</v>
      </c>
      <c r="DG176" s="283">
        <v>24.293600000000001</v>
      </c>
      <c r="DH176" s="283">
        <v>22.547999999999998</v>
      </c>
      <c r="DI176" s="283">
        <v>20.945499999999999</v>
      </c>
      <c r="DJ176" s="283">
        <v>25.031199999999998</v>
      </c>
      <c r="DK176" s="283">
        <v>22.4114</v>
      </c>
      <c r="DL176" s="283">
        <v>20.278500000000001</v>
      </c>
      <c r="DM176" s="283">
        <v>22.198</v>
      </c>
      <c r="DN176" s="283">
        <v>20.642600000000002</v>
      </c>
      <c r="DO176" s="283">
        <v>21.4239</v>
      </c>
      <c r="DQ176" s="283">
        <v>21.8931</v>
      </c>
      <c r="DR176" s="283">
        <v>21.3857</v>
      </c>
      <c r="DS176" s="283">
        <v>0.9204</v>
      </c>
      <c r="DT176" s="283">
        <v>0.95209999999999995</v>
      </c>
      <c r="DU176" s="283">
        <v>1.016</v>
      </c>
      <c r="DW176" s="283">
        <v>0.96040000000000003</v>
      </c>
      <c r="DX176" s="283">
        <v>0.99529999999999996</v>
      </c>
      <c r="DY176" s="283">
        <v>22.421099999999999</v>
      </c>
      <c r="DZ176" s="283">
        <v>21.1934</v>
      </c>
      <c r="EA176" s="283">
        <v>20.244199999999999</v>
      </c>
      <c r="EB176" s="283">
        <v>24.360600000000002</v>
      </c>
      <c r="EC176" s="283">
        <v>22.26</v>
      </c>
      <c r="ED176" s="283">
        <v>19.9255</v>
      </c>
      <c r="EE176" s="283">
        <v>20.753599999999999</v>
      </c>
      <c r="EF176" s="283">
        <v>19.816800000000001</v>
      </c>
      <c r="EG176" s="283">
        <v>20.062200000000001</v>
      </c>
      <c r="EI176" s="283">
        <v>20.632899999999999</v>
      </c>
      <c r="EJ176" s="283">
        <v>20.1572</v>
      </c>
      <c r="EL176" s="283">
        <v>1.3055000000000001</v>
      </c>
      <c r="EM176" s="283">
        <v>1.0112000000000001</v>
      </c>
      <c r="EN176" s="283">
        <v>1.2309000000000001</v>
      </c>
      <c r="EP176" s="283">
        <v>0.92020000000000002</v>
      </c>
      <c r="EQ176" s="283">
        <v>1.0378000000000001</v>
      </c>
      <c r="ER176" s="283">
        <v>0.4224</v>
      </c>
      <c r="ES176" s="283">
        <v>0.38</v>
      </c>
      <c r="ET176" s="283">
        <v>0.42559999999999998</v>
      </c>
      <c r="EU176" s="283">
        <v>0.32350000000000001</v>
      </c>
      <c r="EV176" s="283">
        <v>0.37580000000000002</v>
      </c>
      <c r="EW176" s="283">
        <v>0.3458</v>
      </c>
      <c r="EX176" s="283">
        <v>0.25750000000000001</v>
      </c>
      <c r="EY176" s="283">
        <v>0.21870000000000001</v>
      </c>
      <c r="EZ176" s="283">
        <v>0.2417</v>
      </c>
      <c r="FB176" s="283">
        <v>0.23760000000000001</v>
      </c>
      <c r="FC176" s="283">
        <v>0.2329</v>
      </c>
      <c r="FD176" s="283">
        <v>1.5412999999999999</v>
      </c>
      <c r="FE176" s="283">
        <v>0.98640000000000005</v>
      </c>
      <c r="FF176" s="283">
        <v>1.0167999999999999</v>
      </c>
      <c r="FH176" s="283">
        <v>1.0615000000000001</v>
      </c>
      <c r="FI176" s="283">
        <v>1.2977000000000001</v>
      </c>
      <c r="FJ176" s="283">
        <v>0.47099999999999997</v>
      </c>
      <c r="FK176" s="283">
        <v>0.35170000000000001</v>
      </c>
      <c r="FL176" s="283">
        <v>0.40770000000000001</v>
      </c>
      <c r="FM176" s="283">
        <v>0.30559999999999998</v>
      </c>
      <c r="FN176" s="283">
        <v>0.35649999999999998</v>
      </c>
      <c r="FO176" s="283">
        <v>0.40089999999999998</v>
      </c>
      <c r="FP176" s="283">
        <v>0.2656</v>
      </c>
      <c r="FQ176" s="283">
        <v>0.24310000000000001</v>
      </c>
      <c r="FR176" s="283">
        <v>0.29980000000000001</v>
      </c>
      <c r="FT176" s="283">
        <v>0.22900000000000001</v>
      </c>
      <c r="FU176" s="283">
        <v>0.23100000000000001</v>
      </c>
      <c r="FV176" s="283">
        <v>1.3783000000000001</v>
      </c>
      <c r="FW176" s="283">
        <v>1.1107</v>
      </c>
      <c r="FX176" s="283">
        <v>1.129</v>
      </c>
      <c r="FZ176" s="283">
        <v>1.0153000000000001</v>
      </c>
      <c r="GA176" s="283">
        <v>1.2553000000000001</v>
      </c>
      <c r="GB176" s="283">
        <v>0.4254</v>
      </c>
      <c r="GC176" s="283">
        <v>0.39240000000000003</v>
      </c>
      <c r="GD176" s="283">
        <v>0.43319999999999997</v>
      </c>
      <c r="GE176" s="283">
        <v>0.30859999999999999</v>
      </c>
      <c r="GF176" s="283">
        <v>0.3533</v>
      </c>
      <c r="GG176" s="283">
        <v>0.38369999999999999</v>
      </c>
      <c r="GH176" s="283">
        <v>0.16089999999999999</v>
      </c>
      <c r="GI176" s="283">
        <v>0.29509999999999997</v>
      </c>
      <c r="GJ176" s="283">
        <v>0.37040000000000001</v>
      </c>
      <c r="GL176" s="283">
        <v>0.29070000000000001</v>
      </c>
      <c r="GM176" s="283">
        <v>0.29509999999999997</v>
      </c>
    </row>
    <row r="177" spans="1:195">
      <c r="A177" s="71">
        <v>45467</v>
      </c>
      <c r="B177" s="283">
        <v>13.1204</v>
      </c>
      <c r="C177" s="283">
        <v>12.8728</v>
      </c>
      <c r="D177" s="283">
        <v>12.968500000000001</v>
      </c>
      <c r="E177" s="283">
        <v>12.8308</v>
      </c>
      <c r="F177" s="283">
        <v>13.050800000000001</v>
      </c>
      <c r="G177" s="283">
        <v>13.0197</v>
      </c>
      <c r="H177" s="283">
        <v>12.9391</v>
      </c>
      <c r="I177" s="283">
        <v>10.952199999999999</v>
      </c>
      <c r="J177" s="283">
        <v>13.0054</v>
      </c>
      <c r="L177" s="283">
        <v>12.985300000000001</v>
      </c>
      <c r="M177" s="283">
        <v>13.133900000000001</v>
      </c>
      <c r="N177" s="283">
        <v>9.1229999999999993</v>
      </c>
      <c r="O177" s="283">
        <v>1.1439999999999999</v>
      </c>
      <c r="P177" s="283">
        <v>1.4128000000000001</v>
      </c>
      <c r="R177" s="283">
        <v>0.9929</v>
      </c>
      <c r="S177" s="283">
        <v>1.296</v>
      </c>
      <c r="T177" s="283">
        <v>3.5701000000000001</v>
      </c>
      <c r="U177" s="283">
        <v>0.49349999999999999</v>
      </c>
      <c r="V177" s="283">
        <v>0.55869999999999997</v>
      </c>
      <c r="W177" s="283">
        <v>0.39129999999999998</v>
      </c>
      <c r="X177" s="283">
        <v>0.43140000000000001</v>
      </c>
      <c r="Y177" s="283">
        <v>0.39550000000000002</v>
      </c>
      <c r="Z177" s="283">
        <v>0.35060000000000002</v>
      </c>
      <c r="AA177" s="283">
        <v>0.25940000000000002</v>
      </c>
      <c r="AB177" s="283">
        <v>0.35149999999999998</v>
      </c>
      <c r="AD177" s="283">
        <v>0.26129999999999998</v>
      </c>
      <c r="AE177" s="283">
        <v>0.2712</v>
      </c>
      <c r="AF177" s="283">
        <v>6.1275000000000004</v>
      </c>
      <c r="AG177" s="283">
        <v>1.25</v>
      </c>
      <c r="AH177" s="283">
        <v>0.91449999999999998</v>
      </c>
      <c r="AJ177" s="283">
        <v>0.93959999999999999</v>
      </c>
      <c r="AK177" s="283">
        <v>1.2907</v>
      </c>
      <c r="AL177" s="283">
        <v>3.1646999999999998</v>
      </c>
      <c r="AM177" s="283">
        <v>0.54390000000000005</v>
      </c>
      <c r="AN177" s="283">
        <v>0.50760000000000005</v>
      </c>
      <c r="AO177" s="283">
        <v>0.51649999999999996</v>
      </c>
      <c r="AP177" s="283">
        <v>0.43509999999999999</v>
      </c>
      <c r="AQ177" s="283">
        <v>0.55510000000000004</v>
      </c>
      <c r="AR177" s="283">
        <v>0.40210000000000001</v>
      </c>
      <c r="AS177" s="283">
        <v>0.32079999999999997</v>
      </c>
      <c r="AT177" s="283">
        <v>0.47010000000000002</v>
      </c>
      <c r="AV177" s="283">
        <v>0.34139999999999998</v>
      </c>
      <c r="AW177" s="283">
        <v>0.36420000000000002</v>
      </c>
      <c r="AX177" s="283">
        <v>7.7972000000000001</v>
      </c>
      <c r="AY177" s="283">
        <v>2.3956</v>
      </c>
      <c r="AZ177" s="283">
        <v>1.3189</v>
      </c>
      <c r="BB177" s="283">
        <v>0.46750000000000003</v>
      </c>
      <c r="BC177" s="283">
        <v>1.3372999999999999</v>
      </c>
      <c r="BD177" s="283">
        <v>2.7261000000000002</v>
      </c>
      <c r="BE177" s="283">
        <v>0.73340000000000005</v>
      </c>
      <c r="BF177" s="283">
        <v>0.52929999999999999</v>
      </c>
      <c r="BG177" s="283">
        <v>0.34960000000000002</v>
      </c>
      <c r="BH177" s="283">
        <v>0.30609999999999998</v>
      </c>
      <c r="BI177" s="283">
        <v>0.40129999999999999</v>
      </c>
      <c r="BJ177" s="283">
        <v>0.15210000000000001</v>
      </c>
      <c r="BK177" s="283">
        <v>0.23619999999999999</v>
      </c>
      <c r="BL177" s="283">
        <v>0.43309999999999998</v>
      </c>
      <c r="BN177" s="283">
        <v>0.50529999999999997</v>
      </c>
      <c r="BO177" s="283">
        <v>0.32379999999999998</v>
      </c>
      <c r="BQ177" s="283">
        <v>1.5125</v>
      </c>
      <c r="BR177" s="283">
        <v>1.0999000000000001</v>
      </c>
      <c r="BS177" s="283">
        <v>1.1994</v>
      </c>
      <c r="BU177" s="283">
        <v>1.0028999999999999</v>
      </c>
      <c r="BV177" s="283">
        <v>1.2185999999999999</v>
      </c>
      <c r="BW177" s="283">
        <v>0.84499999999999997</v>
      </c>
      <c r="BX177" s="283">
        <v>0.72089999999999999</v>
      </c>
      <c r="BY177" s="283">
        <v>0.78949999999999998</v>
      </c>
      <c r="BZ177" s="283">
        <v>0.55869999999999997</v>
      </c>
      <c r="CA177" s="283">
        <v>0.65539999999999998</v>
      </c>
      <c r="CB177" s="283">
        <v>0.65820000000000001</v>
      </c>
      <c r="CC177" s="283">
        <v>0.43540000000000001</v>
      </c>
      <c r="CD177" s="283">
        <v>0.49830000000000002</v>
      </c>
      <c r="CE177" s="283">
        <v>0.59619999999999995</v>
      </c>
      <c r="CG177" s="283">
        <v>0.49690000000000001</v>
      </c>
      <c r="CH177" s="283">
        <v>0.48930000000000001</v>
      </c>
      <c r="CI177" s="283">
        <v>1.0478000000000001</v>
      </c>
      <c r="CJ177" s="283">
        <v>1.0342</v>
      </c>
      <c r="CK177" s="283">
        <v>0.98860000000000003</v>
      </c>
      <c r="CM177" s="283">
        <v>0.91420000000000001</v>
      </c>
      <c r="CN177" s="283">
        <v>1.0603</v>
      </c>
      <c r="CO177" s="283">
        <v>25.321899999999999</v>
      </c>
      <c r="CP177" s="283">
        <v>23.817</v>
      </c>
      <c r="CQ177" s="283">
        <v>22.503799999999998</v>
      </c>
      <c r="CR177" s="283">
        <v>24.165600000000001</v>
      </c>
      <c r="CS177" s="283">
        <v>23.029199999999999</v>
      </c>
      <c r="CT177" s="283">
        <v>22.763400000000001</v>
      </c>
      <c r="CU177" s="283">
        <v>24.9649</v>
      </c>
      <c r="CV177" s="283">
        <v>22.691800000000001</v>
      </c>
      <c r="CW177" s="283">
        <v>24.605799999999999</v>
      </c>
      <c r="CY177" s="283">
        <v>24.822500000000002</v>
      </c>
      <c r="CZ177" s="283">
        <v>23.2056</v>
      </c>
      <c r="DA177" s="283">
        <v>1.0432999999999999</v>
      </c>
      <c r="DB177" s="283">
        <v>1.0105</v>
      </c>
      <c r="DC177" s="283">
        <v>1.006</v>
      </c>
      <c r="DE177" s="283">
        <v>0.93400000000000005</v>
      </c>
      <c r="DF177" s="283">
        <v>1.0087999999999999</v>
      </c>
      <c r="DG177" s="283">
        <v>24.463200000000001</v>
      </c>
      <c r="DH177" s="283">
        <v>22.287400000000002</v>
      </c>
      <c r="DI177" s="283">
        <v>21.450800000000001</v>
      </c>
      <c r="DJ177" s="283">
        <v>23.448899999999998</v>
      </c>
      <c r="DK177" s="283">
        <v>22.0548</v>
      </c>
      <c r="DL177" s="283">
        <v>21.323499999999999</v>
      </c>
      <c r="DM177" s="283">
        <v>23.293199999999999</v>
      </c>
      <c r="DN177" s="283">
        <v>21.376000000000001</v>
      </c>
      <c r="DO177" s="283">
        <v>22.4785</v>
      </c>
      <c r="DQ177" s="283">
        <v>22.8855</v>
      </c>
      <c r="DR177" s="283">
        <v>22.283200000000001</v>
      </c>
      <c r="DS177" s="283">
        <v>1.0205</v>
      </c>
      <c r="DT177" s="283">
        <v>0.99890000000000001</v>
      </c>
      <c r="DU177" s="283">
        <v>1.0082</v>
      </c>
      <c r="DW177" s="283">
        <v>0.95750000000000002</v>
      </c>
      <c r="DX177" s="283">
        <v>0.99560000000000004</v>
      </c>
      <c r="DY177" s="283">
        <v>22.8322</v>
      </c>
      <c r="DZ177" s="283">
        <v>21.113600000000002</v>
      </c>
      <c r="EA177" s="283">
        <v>20.327200000000001</v>
      </c>
      <c r="EB177" s="283">
        <v>22.3734</v>
      </c>
      <c r="EC177" s="283">
        <v>21.1358</v>
      </c>
      <c r="ED177" s="283">
        <v>20.161899999999999</v>
      </c>
      <c r="EE177" s="283">
        <v>21.479399999999998</v>
      </c>
      <c r="EF177" s="283">
        <v>20.4009</v>
      </c>
      <c r="EG177" s="283">
        <v>20.7194</v>
      </c>
      <c r="EI177" s="283">
        <v>21.305399999999999</v>
      </c>
      <c r="EJ177" s="283">
        <v>20.81</v>
      </c>
      <c r="EL177" s="283">
        <v>1.4398</v>
      </c>
      <c r="EM177" s="283">
        <v>1.0623</v>
      </c>
      <c r="EN177" s="283">
        <v>1.2985</v>
      </c>
      <c r="EP177" s="283">
        <v>0.9375</v>
      </c>
      <c r="EQ177" s="283">
        <v>1.0685</v>
      </c>
      <c r="ER177" s="283">
        <v>0.4098</v>
      </c>
      <c r="ES177" s="283">
        <v>0.35370000000000001</v>
      </c>
      <c r="ET177" s="283">
        <v>0.39639999999999997</v>
      </c>
      <c r="EU177" s="283">
        <v>0.28460000000000002</v>
      </c>
      <c r="EV177" s="283">
        <v>0.33300000000000002</v>
      </c>
      <c r="EW177" s="283">
        <v>0.30530000000000002</v>
      </c>
      <c r="EX177" s="283">
        <v>0.246</v>
      </c>
      <c r="EY177" s="283">
        <v>0.21179999999999999</v>
      </c>
      <c r="EZ177" s="283">
        <v>0.2266</v>
      </c>
      <c r="FB177" s="283">
        <v>0.22589999999999999</v>
      </c>
      <c r="FC177" s="283">
        <v>0.21210000000000001</v>
      </c>
      <c r="FD177" s="283">
        <v>1.6117999999999999</v>
      </c>
      <c r="FE177" s="283">
        <v>1.0542</v>
      </c>
      <c r="FF177" s="283">
        <v>1.0368999999999999</v>
      </c>
      <c r="FH177" s="283">
        <v>1.0647</v>
      </c>
      <c r="FI177" s="283">
        <v>1.3489</v>
      </c>
      <c r="FJ177" s="283">
        <v>0.4385</v>
      </c>
      <c r="FK177" s="283">
        <v>0.33489999999999998</v>
      </c>
      <c r="FL177" s="283">
        <v>0.37519999999999998</v>
      </c>
      <c r="FM177" s="283">
        <v>0.27210000000000001</v>
      </c>
      <c r="FN177" s="283">
        <v>0.31769999999999998</v>
      </c>
      <c r="FO177" s="283">
        <v>0.3619</v>
      </c>
      <c r="FP177" s="283">
        <v>0.26240000000000002</v>
      </c>
      <c r="FQ177" s="283">
        <v>0.2389</v>
      </c>
      <c r="FR177" s="283">
        <v>0.29759999999999998</v>
      </c>
      <c r="FT177" s="283">
        <v>0.22439999999999999</v>
      </c>
      <c r="FU177" s="283">
        <v>0.22059999999999999</v>
      </c>
      <c r="FV177" s="283">
        <v>1.5222</v>
      </c>
      <c r="FW177" s="283">
        <v>1.1675</v>
      </c>
      <c r="FX177" s="283">
        <v>1.2264999999999999</v>
      </c>
      <c r="FZ177" s="283">
        <v>1.0221</v>
      </c>
      <c r="GA177" s="283">
        <v>1.2619</v>
      </c>
      <c r="GB177" s="283">
        <v>0.42449999999999999</v>
      </c>
      <c r="GC177" s="283">
        <v>0.38419999999999999</v>
      </c>
      <c r="GD177" s="283">
        <v>0.40610000000000002</v>
      </c>
      <c r="GE177" s="283">
        <v>0.27889999999999998</v>
      </c>
      <c r="GF177" s="283">
        <v>0.3291</v>
      </c>
      <c r="GG177" s="283">
        <v>0.33110000000000001</v>
      </c>
      <c r="GH177" s="283">
        <v>0.15970000000000001</v>
      </c>
      <c r="GI177" s="283">
        <v>0.29339999999999999</v>
      </c>
      <c r="GJ177" s="283">
        <v>0.37</v>
      </c>
      <c r="GL177" s="283">
        <v>0.28699999999999998</v>
      </c>
      <c r="GM177" s="283">
        <v>0.29320000000000002</v>
      </c>
    </row>
    <row r="178" spans="1:195">
      <c r="A178" s="71">
        <v>45468</v>
      </c>
      <c r="B178" s="283">
        <v>13.1104</v>
      </c>
      <c r="C178" s="283">
        <v>12.874499999999999</v>
      </c>
      <c r="D178" s="283">
        <v>12.9718</v>
      </c>
      <c r="E178" s="283">
        <v>12.843400000000001</v>
      </c>
      <c r="F178" s="283">
        <v>13.041499999999999</v>
      </c>
      <c r="G178" s="283">
        <v>12.9895</v>
      </c>
      <c r="H178" s="283">
        <v>12.917299999999999</v>
      </c>
      <c r="I178" s="283">
        <v>10.9161</v>
      </c>
      <c r="J178" s="283">
        <v>12.998699999999999</v>
      </c>
      <c r="L178" s="283">
        <v>12.9786</v>
      </c>
      <c r="M178" s="283">
        <v>13.124599999999999</v>
      </c>
      <c r="N178" s="283">
        <v>9.8529999999999998</v>
      </c>
      <c r="O178" s="283">
        <v>1.159</v>
      </c>
      <c r="P178" s="283">
        <v>1.4921</v>
      </c>
      <c r="R178" s="283">
        <v>1.0006999999999999</v>
      </c>
      <c r="S178" s="283">
        <v>1.2896000000000001</v>
      </c>
      <c r="T178" s="283">
        <v>3.5356999999999998</v>
      </c>
      <c r="U178" s="283">
        <v>0.47789999999999999</v>
      </c>
      <c r="V178" s="283">
        <v>0.56089999999999995</v>
      </c>
      <c r="W178" s="283">
        <v>0.35880000000000001</v>
      </c>
      <c r="X178" s="283">
        <v>0.41239999999999999</v>
      </c>
      <c r="Y178" s="283">
        <v>0.37590000000000001</v>
      </c>
      <c r="Z178" s="283">
        <v>0.34520000000000001</v>
      </c>
      <c r="AA178" s="283">
        <v>0.24970000000000001</v>
      </c>
      <c r="AB178" s="283">
        <v>0.31559999999999999</v>
      </c>
      <c r="AD178" s="283">
        <v>0.2495</v>
      </c>
      <c r="AE178" s="283">
        <v>0.2447</v>
      </c>
      <c r="AF178" s="283">
        <v>6.4537000000000004</v>
      </c>
      <c r="AG178" s="283">
        <v>1.2552000000000001</v>
      </c>
      <c r="AH178" s="283">
        <v>0.90969999999999995</v>
      </c>
      <c r="AJ178" s="283">
        <v>0.93510000000000004</v>
      </c>
      <c r="AK178" s="283">
        <v>1.3779999999999999</v>
      </c>
      <c r="AL178" s="283">
        <v>3.1417999999999999</v>
      </c>
      <c r="AM178" s="283">
        <v>0.53590000000000004</v>
      </c>
      <c r="AN178" s="283">
        <v>0.5071</v>
      </c>
      <c r="AO178" s="283">
        <v>0.48680000000000001</v>
      </c>
      <c r="AP178" s="283">
        <v>0.4269</v>
      </c>
      <c r="AQ178" s="283">
        <v>0.5575</v>
      </c>
      <c r="AR178" s="283">
        <v>0.40949999999999998</v>
      </c>
      <c r="AS178" s="283">
        <v>0.31979999999999997</v>
      </c>
      <c r="AT178" s="283">
        <v>0.47249999999999998</v>
      </c>
      <c r="AV178" s="283">
        <v>0.34200000000000003</v>
      </c>
      <c r="AW178" s="283">
        <v>0.34289999999999998</v>
      </c>
      <c r="AX178" s="283">
        <v>7.9798</v>
      </c>
      <c r="AY178" s="283">
        <v>2.3673999999999999</v>
      </c>
      <c r="AZ178" s="283">
        <v>1.3362000000000001</v>
      </c>
      <c r="BB178" s="283">
        <v>0.47139999999999999</v>
      </c>
      <c r="BC178" s="283">
        <v>1.3398000000000001</v>
      </c>
      <c r="BD178" s="283">
        <v>2.6983999999999999</v>
      </c>
      <c r="BE178" s="283">
        <v>0.73019999999999996</v>
      </c>
      <c r="BF178" s="283">
        <v>0.53520000000000001</v>
      </c>
      <c r="BG178" s="283">
        <v>0.3382</v>
      </c>
      <c r="BH178" s="283">
        <v>0.30840000000000001</v>
      </c>
      <c r="BI178" s="283">
        <v>0.40060000000000001</v>
      </c>
      <c r="BJ178" s="283">
        <v>0.15529999999999999</v>
      </c>
      <c r="BK178" s="283">
        <v>0.2402</v>
      </c>
      <c r="BL178" s="283">
        <v>0.4395</v>
      </c>
      <c r="BN178" s="283">
        <v>0.50960000000000005</v>
      </c>
      <c r="BO178" s="283">
        <v>0.32800000000000001</v>
      </c>
      <c r="BQ178" s="283">
        <v>1.6307</v>
      </c>
      <c r="BR178" s="283">
        <v>1.1127</v>
      </c>
      <c r="BS178" s="283">
        <v>1.2415</v>
      </c>
      <c r="BU178" s="283">
        <v>1.0113000000000001</v>
      </c>
      <c r="BV178" s="283">
        <v>1.2448999999999999</v>
      </c>
      <c r="BW178" s="283">
        <v>0.83689999999999998</v>
      </c>
      <c r="BX178" s="283">
        <v>0.69359999999999999</v>
      </c>
      <c r="BY178" s="283">
        <v>0.76039999999999996</v>
      </c>
      <c r="BZ178" s="283">
        <v>0.51319999999999999</v>
      </c>
      <c r="CA178" s="283">
        <v>0.62329999999999997</v>
      </c>
      <c r="CB178" s="283">
        <v>0.61250000000000004</v>
      </c>
      <c r="CC178" s="283">
        <v>0.4224</v>
      </c>
      <c r="CD178" s="283">
        <v>0.48530000000000001</v>
      </c>
      <c r="CE178" s="283">
        <v>0.5746</v>
      </c>
      <c r="CG178" s="283">
        <v>0.47989999999999999</v>
      </c>
      <c r="CH178" s="283">
        <v>0.46150000000000002</v>
      </c>
      <c r="CI178" s="283">
        <v>1.0854999999999999</v>
      </c>
      <c r="CJ178" s="283">
        <v>1.0303</v>
      </c>
      <c r="CK178" s="283">
        <v>0.98939999999999995</v>
      </c>
      <c r="CM178" s="283">
        <v>0.91210000000000002</v>
      </c>
      <c r="CN178" s="283">
        <v>1.0671999999999999</v>
      </c>
      <c r="CO178" s="283">
        <v>26.148599999999998</v>
      </c>
      <c r="CP178" s="283">
        <v>23.885200000000001</v>
      </c>
      <c r="CQ178" s="283">
        <v>23.014099999999999</v>
      </c>
      <c r="CR178" s="283">
        <v>24.088999999999999</v>
      </c>
      <c r="CS178" s="283">
        <v>23.181899999999999</v>
      </c>
      <c r="CT178" s="283">
        <v>23.2608</v>
      </c>
      <c r="CU178" s="283">
        <v>26.3931</v>
      </c>
      <c r="CV178" s="283">
        <v>23.3797</v>
      </c>
      <c r="CW178" s="283">
        <v>25.586500000000001</v>
      </c>
      <c r="CY178" s="283">
        <v>25.632400000000001</v>
      </c>
      <c r="CZ178" s="283">
        <v>23.976400000000002</v>
      </c>
      <c r="DA178" s="283">
        <v>1.0683</v>
      </c>
      <c r="DB178" s="283">
        <v>1.0130999999999999</v>
      </c>
      <c r="DC178" s="283">
        <v>0.99519999999999997</v>
      </c>
      <c r="DE178" s="283">
        <v>0.93089999999999995</v>
      </c>
      <c r="DF178" s="283">
        <v>1.0165</v>
      </c>
      <c r="DG178" s="283">
        <v>25.0397</v>
      </c>
      <c r="DH178" s="283">
        <v>22.520299999999999</v>
      </c>
      <c r="DI178" s="283">
        <v>21.989799999999999</v>
      </c>
      <c r="DJ178" s="283">
        <v>23.439699999999998</v>
      </c>
      <c r="DK178" s="283">
        <v>22.2301</v>
      </c>
      <c r="DL178" s="283">
        <v>22.094899999999999</v>
      </c>
      <c r="DM178" s="283">
        <v>24.5047</v>
      </c>
      <c r="DN178" s="283">
        <v>22.014299999999999</v>
      </c>
      <c r="DO178" s="283">
        <v>23.479299999999999</v>
      </c>
      <c r="DQ178" s="283">
        <v>23.6493</v>
      </c>
      <c r="DR178" s="283">
        <v>23.098600000000001</v>
      </c>
      <c r="DS178" s="283">
        <v>1.0422</v>
      </c>
      <c r="DT178" s="283">
        <v>1.0086999999999999</v>
      </c>
      <c r="DU178" s="283">
        <v>0.99719999999999998</v>
      </c>
      <c r="DW178" s="283">
        <v>0.95479999999999998</v>
      </c>
      <c r="DX178" s="283">
        <v>0.999</v>
      </c>
      <c r="DY178" s="283">
        <v>23.175999999999998</v>
      </c>
      <c r="DZ178" s="283">
        <v>21.332999999999998</v>
      </c>
      <c r="EA178" s="283">
        <v>20.7074</v>
      </c>
      <c r="EB178" s="283">
        <v>22.238199999999999</v>
      </c>
      <c r="EC178" s="283">
        <v>21.148800000000001</v>
      </c>
      <c r="ED178" s="283">
        <v>20.766200000000001</v>
      </c>
      <c r="EE178" s="283">
        <v>22.3657</v>
      </c>
      <c r="EF178" s="283">
        <v>20.951000000000001</v>
      </c>
      <c r="EG178" s="283">
        <v>21.4573</v>
      </c>
      <c r="EI178" s="283">
        <v>21.941800000000001</v>
      </c>
      <c r="EJ178" s="283">
        <v>21.478300000000001</v>
      </c>
      <c r="EL178" s="283">
        <v>1.6075999999999999</v>
      </c>
      <c r="EM178" s="283">
        <v>1.0605</v>
      </c>
      <c r="EN178" s="283">
        <v>1.3603000000000001</v>
      </c>
      <c r="EP178" s="283">
        <v>0.9466</v>
      </c>
      <c r="EQ178" s="283">
        <v>1.089</v>
      </c>
      <c r="ER178" s="283">
        <v>0.40620000000000001</v>
      </c>
      <c r="ES178" s="283">
        <v>0.3327</v>
      </c>
      <c r="ET178" s="283">
        <v>0.38140000000000002</v>
      </c>
      <c r="EU178" s="283">
        <v>0.25269999999999998</v>
      </c>
      <c r="EV178" s="283">
        <v>0.31369999999999998</v>
      </c>
      <c r="EW178" s="283">
        <v>0.28039999999999998</v>
      </c>
      <c r="EX178" s="283">
        <v>0.2339</v>
      </c>
      <c r="EY178" s="283">
        <v>0.19969999999999999</v>
      </c>
      <c r="EZ178" s="283">
        <v>0.20200000000000001</v>
      </c>
      <c r="FB178" s="283">
        <v>0.21099999999999999</v>
      </c>
      <c r="FC178" s="283">
        <v>0.1855</v>
      </c>
      <c r="FD178" s="283">
        <v>1.7498</v>
      </c>
      <c r="FE178" s="283">
        <v>1.0831</v>
      </c>
      <c r="FF178" s="283">
        <v>1.0436000000000001</v>
      </c>
      <c r="FH178" s="283">
        <v>1.0705</v>
      </c>
      <c r="FI178" s="283">
        <v>1.4132</v>
      </c>
      <c r="FJ178" s="283">
        <v>0.43120000000000003</v>
      </c>
      <c r="FK178" s="283">
        <v>0.32190000000000002</v>
      </c>
      <c r="FL178" s="283">
        <v>0.35709999999999997</v>
      </c>
      <c r="FM178" s="283">
        <v>0.24640000000000001</v>
      </c>
      <c r="FN178" s="283">
        <v>0.29720000000000002</v>
      </c>
      <c r="FO178" s="283">
        <v>0.3422</v>
      </c>
      <c r="FP178" s="283">
        <v>0.2586</v>
      </c>
      <c r="FQ178" s="283">
        <v>0.23350000000000001</v>
      </c>
      <c r="FR178" s="283">
        <v>0.29360000000000003</v>
      </c>
      <c r="FT178" s="283">
        <v>0.21809999999999999</v>
      </c>
      <c r="FU178" s="283">
        <v>0.2077</v>
      </c>
      <c r="FV178" s="283">
        <v>1.5791999999999999</v>
      </c>
      <c r="FW178" s="283">
        <v>1.1822999999999999</v>
      </c>
      <c r="FX178" s="283">
        <v>1.28</v>
      </c>
      <c r="FZ178" s="283">
        <v>1.0291999999999999</v>
      </c>
      <c r="GA178" s="283">
        <v>1.2642</v>
      </c>
      <c r="GB178" s="283">
        <v>0.42230000000000001</v>
      </c>
      <c r="GC178" s="283">
        <v>0.3775</v>
      </c>
      <c r="GD178" s="283">
        <v>0.39439999999999997</v>
      </c>
      <c r="GE178" s="283">
        <v>0.26740000000000003</v>
      </c>
      <c r="GF178" s="283">
        <v>0.31929999999999997</v>
      </c>
      <c r="GG178" s="283">
        <v>0.30809999999999998</v>
      </c>
      <c r="GH178" s="283">
        <v>0.157</v>
      </c>
      <c r="GI178" s="283">
        <v>0.29170000000000001</v>
      </c>
      <c r="GJ178" s="283">
        <v>0.36840000000000001</v>
      </c>
      <c r="GL178" s="283">
        <v>0.28349999999999997</v>
      </c>
      <c r="GM178" s="283">
        <v>0.29139999999999999</v>
      </c>
    </row>
    <row r="179" spans="1:195">
      <c r="A179" s="71">
        <v>45469</v>
      </c>
      <c r="B179" s="283">
        <v>13.1028</v>
      </c>
      <c r="C179" s="283">
        <v>12.869400000000001</v>
      </c>
      <c r="D179" s="283">
        <v>12.9559</v>
      </c>
      <c r="E179" s="283">
        <v>12.83</v>
      </c>
      <c r="F179" s="283">
        <v>13.032299999999999</v>
      </c>
      <c r="G179" s="283">
        <v>12.9945</v>
      </c>
      <c r="H179" s="283">
        <v>12.9122</v>
      </c>
      <c r="I179" s="283">
        <v>10.8262</v>
      </c>
      <c r="J179" s="283">
        <v>12.984400000000001</v>
      </c>
      <c r="K179" s="283">
        <v>12.527799999999999</v>
      </c>
      <c r="L179" s="283">
        <v>12.975199999999999</v>
      </c>
      <c r="M179" s="283">
        <v>13.1053</v>
      </c>
      <c r="N179" s="283">
        <v>10.7111</v>
      </c>
      <c r="O179" s="283">
        <v>1.1872</v>
      </c>
      <c r="P179" s="283">
        <v>1.5066999999999999</v>
      </c>
      <c r="R179" s="283">
        <v>1.0190999999999999</v>
      </c>
      <c r="S179" s="283">
        <v>1.3130999999999999</v>
      </c>
      <c r="T179" s="283">
        <v>3.4927000000000001</v>
      </c>
      <c r="U179" s="283">
        <v>0.46260000000000001</v>
      </c>
      <c r="V179" s="283">
        <v>0.55020000000000002</v>
      </c>
      <c r="W179" s="283">
        <v>0.3261</v>
      </c>
      <c r="X179" s="283">
        <v>0.38969999999999999</v>
      </c>
      <c r="Y179" s="283">
        <v>0.36520000000000002</v>
      </c>
      <c r="Z179" s="283">
        <v>0.33239999999999997</v>
      </c>
      <c r="AA179" s="283">
        <v>0.23669999999999999</v>
      </c>
      <c r="AB179" s="283">
        <v>0.27800000000000002</v>
      </c>
      <c r="AD179" s="283">
        <v>0.23230000000000001</v>
      </c>
      <c r="AE179" s="283">
        <v>0.2117</v>
      </c>
      <c r="AF179" s="283">
        <v>6.6344000000000003</v>
      </c>
      <c r="AG179" s="283">
        <v>1.2725</v>
      </c>
      <c r="AH179" s="283">
        <v>0.92320000000000002</v>
      </c>
      <c r="AJ179" s="283">
        <v>0.93089999999999995</v>
      </c>
      <c r="AK179" s="283">
        <v>1.4936</v>
      </c>
      <c r="AL179" s="283">
        <v>3.0926</v>
      </c>
      <c r="AM179" s="283">
        <v>0.52629999999999999</v>
      </c>
      <c r="AN179" s="283">
        <v>0.50419999999999998</v>
      </c>
      <c r="AO179" s="283">
        <v>0.46610000000000001</v>
      </c>
      <c r="AP179" s="283">
        <v>0.41360000000000002</v>
      </c>
      <c r="AQ179" s="283">
        <v>0.54610000000000003</v>
      </c>
      <c r="AR179" s="283">
        <v>0.41010000000000002</v>
      </c>
      <c r="AS179" s="283">
        <v>0.315</v>
      </c>
      <c r="AT179" s="283">
        <v>0.46460000000000001</v>
      </c>
      <c r="AV179" s="283">
        <v>0.33829999999999999</v>
      </c>
      <c r="AW179" s="283">
        <v>0.31109999999999999</v>
      </c>
      <c r="AX179" s="283">
        <v>8.0360999999999994</v>
      </c>
      <c r="AY179" s="283">
        <v>2.343</v>
      </c>
      <c r="AZ179" s="283">
        <v>1.3346</v>
      </c>
      <c r="BB179" s="283">
        <v>0.47539999999999999</v>
      </c>
      <c r="BC179" s="283">
        <v>1.3443000000000001</v>
      </c>
      <c r="BD179" s="283">
        <v>2.6688999999999998</v>
      </c>
      <c r="BE179" s="283">
        <v>0.72829999999999995</v>
      </c>
      <c r="BF179" s="283">
        <v>0.53959999999999997</v>
      </c>
      <c r="BG179" s="283">
        <v>0.33210000000000001</v>
      </c>
      <c r="BH179" s="283">
        <v>0.31080000000000002</v>
      </c>
      <c r="BI179" s="283">
        <v>0.40429999999999999</v>
      </c>
      <c r="BJ179" s="283">
        <v>0.15720000000000001</v>
      </c>
      <c r="BK179" s="283">
        <v>0.2424</v>
      </c>
      <c r="BL179" s="283">
        <v>0.44159999999999999</v>
      </c>
      <c r="BN179" s="283">
        <v>0.50990000000000002</v>
      </c>
      <c r="BO179" s="283">
        <v>0.32850000000000001</v>
      </c>
      <c r="BQ179" s="283">
        <v>1.766</v>
      </c>
      <c r="BR179" s="283">
        <v>1.1295999999999999</v>
      </c>
      <c r="BS179" s="283">
        <v>1.286</v>
      </c>
      <c r="BU179" s="283">
        <v>1.0206</v>
      </c>
      <c r="BV179" s="283">
        <v>1.2753000000000001</v>
      </c>
      <c r="BW179" s="283">
        <v>0.8337</v>
      </c>
      <c r="BX179" s="283">
        <v>0.67049999999999998</v>
      </c>
      <c r="BY179" s="283">
        <v>0.73509999999999998</v>
      </c>
      <c r="BZ179" s="283">
        <v>0.47210000000000002</v>
      </c>
      <c r="CA179" s="283">
        <v>0.59360000000000002</v>
      </c>
      <c r="CB179" s="283">
        <v>0.57169999999999999</v>
      </c>
      <c r="CC179" s="283">
        <v>0.40739999999999998</v>
      </c>
      <c r="CD179" s="283">
        <v>0.46970000000000001</v>
      </c>
      <c r="CE179" s="283">
        <v>0.55030000000000001</v>
      </c>
      <c r="CG179" s="283">
        <v>0.4602</v>
      </c>
      <c r="CH179" s="283">
        <v>0.43149999999999999</v>
      </c>
      <c r="CI179" s="283">
        <v>1.1101000000000001</v>
      </c>
      <c r="CJ179" s="283">
        <v>1.0435000000000001</v>
      </c>
      <c r="CK179" s="283">
        <v>0.98180000000000001</v>
      </c>
      <c r="CM179" s="283">
        <v>0.91449999999999998</v>
      </c>
      <c r="CN179" s="283">
        <v>1.0693999999999999</v>
      </c>
      <c r="CO179" s="283">
        <v>27.037299999999998</v>
      </c>
      <c r="CP179" s="283">
        <v>24.325800000000001</v>
      </c>
      <c r="CQ179" s="283">
        <v>23.2803</v>
      </c>
      <c r="CR179" s="283">
        <v>24.3552</v>
      </c>
      <c r="CS179" s="283">
        <v>23.312000000000001</v>
      </c>
      <c r="CT179" s="283">
        <v>23.712299999999999</v>
      </c>
      <c r="CU179" s="283">
        <v>27.233699999999999</v>
      </c>
      <c r="CV179" s="283">
        <v>23.987300000000001</v>
      </c>
      <c r="CW179" s="283">
        <v>26.376300000000001</v>
      </c>
      <c r="CY179" s="283">
        <v>26.231300000000001</v>
      </c>
      <c r="CZ179" s="283">
        <v>24.664999999999999</v>
      </c>
      <c r="DA179" s="283">
        <v>1.0899000000000001</v>
      </c>
      <c r="DB179" s="283">
        <v>1.0201</v>
      </c>
      <c r="DC179" s="283">
        <v>0.9929</v>
      </c>
      <c r="DE179" s="283">
        <v>0.93149999999999999</v>
      </c>
      <c r="DF179" s="283">
        <v>1.0184</v>
      </c>
      <c r="DG179" s="283">
        <v>25.587599999999998</v>
      </c>
      <c r="DH179" s="283">
        <v>22.740400000000001</v>
      </c>
      <c r="DI179" s="283">
        <v>22.275200000000002</v>
      </c>
      <c r="DJ179" s="283">
        <v>23.476299999999998</v>
      </c>
      <c r="DK179" s="283">
        <v>22.292899999999999</v>
      </c>
      <c r="DL179" s="283">
        <v>22.433499999999999</v>
      </c>
      <c r="DM179" s="283">
        <v>25.277999999999999</v>
      </c>
      <c r="DN179" s="283">
        <v>22.5456</v>
      </c>
      <c r="DO179" s="283">
        <v>24.1876</v>
      </c>
      <c r="DQ179" s="283">
        <v>24.2044</v>
      </c>
      <c r="DR179" s="283">
        <v>23.7499</v>
      </c>
      <c r="DS179" s="283">
        <v>1.0588</v>
      </c>
      <c r="DT179" s="283">
        <v>1.0137</v>
      </c>
      <c r="DU179" s="283">
        <v>0.99560000000000004</v>
      </c>
      <c r="DW179" s="283">
        <v>0.95450000000000002</v>
      </c>
      <c r="DX179" s="283">
        <v>1.0023</v>
      </c>
      <c r="DY179" s="283">
        <v>23.5304</v>
      </c>
      <c r="DZ179" s="283">
        <v>21.499400000000001</v>
      </c>
      <c r="EA179" s="283">
        <v>20.991199999999999</v>
      </c>
      <c r="EB179" s="283">
        <v>22.224599999999999</v>
      </c>
      <c r="EC179" s="283">
        <v>21.209800000000001</v>
      </c>
      <c r="ED179" s="283">
        <v>21.083600000000001</v>
      </c>
      <c r="EE179" s="283">
        <v>23.065799999999999</v>
      </c>
      <c r="EF179" s="283">
        <v>21.435600000000001</v>
      </c>
      <c r="EG179" s="283">
        <v>22.096399999999999</v>
      </c>
      <c r="EI179" s="283">
        <v>22.457000000000001</v>
      </c>
      <c r="EJ179" s="283">
        <v>22.045300000000001</v>
      </c>
      <c r="EL179" s="283">
        <v>1.8665</v>
      </c>
      <c r="EM179" s="283">
        <v>1.0764</v>
      </c>
      <c r="EN179" s="283">
        <v>1.4643999999999999</v>
      </c>
      <c r="EP179" s="283">
        <v>0.96330000000000005</v>
      </c>
      <c r="EQ179" s="283">
        <v>1.1071</v>
      </c>
      <c r="ER179" s="283">
        <v>0.40429999999999999</v>
      </c>
      <c r="ES179" s="283">
        <v>0.31409999999999999</v>
      </c>
      <c r="ET179" s="283">
        <v>0.36780000000000002</v>
      </c>
      <c r="EU179" s="283">
        <v>0.21659999999999999</v>
      </c>
      <c r="EV179" s="283">
        <v>0.2918</v>
      </c>
      <c r="EW179" s="283">
        <v>0.25119999999999998</v>
      </c>
      <c r="EX179" s="283">
        <v>0.2195</v>
      </c>
      <c r="EY179" s="283">
        <v>0.18559999999999999</v>
      </c>
      <c r="EZ179" s="283">
        <v>0.1769</v>
      </c>
      <c r="FB179" s="283">
        <v>0.19270000000000001</v>
      </c>
      <c r="FC179" s="283">
        <v>0.1598</v>
      </c>
      <c r="FD179" s="283">
        <v>1.8580000000000001</v>
      </c>
      <c r="FE179" s="283">
        <v>1.1093</v>
      </c>
      <c r="FF179" s="283">
        <v>1.0566</v>
      </c>
      <c r="FH179" s="283">
        <v>1.0734999999999999</v>
      </c>
      <c r="FI179" s="283">
        <v>1.5033000000000001</v>
      </c>
      <c r="FJ179" s="283">
        <v>0.4304</v>
      </c>
      <c r="FK179" s="283">
        <v>0.31080000000000002</v>
      </c>
      <c r="FL179" s="283">
        <v>0.3422</v>
      </c>
      <c r="FM179" s="283">
        <v>0.2316</v>
      </c>
      <c r="FN179" s="283">
        <v>0.2802</v>
      </c>
      <c r="FO179" s="283">
        <v>0.32379999999999998</v>
      </c>
      <c r="FP179" s="283">
        <v>0.25380000000000003</v>
      </c>
      <c r="FQ179" s="283">
        <v>0.22770000000000001</v>
      </c>
      <c r="FR179" s="283">
        <v>0.28660000000000002</v>
      </c>
      <c r="FT179" s="283">
        <v>0.21210000000000001</v>
      </c>
      <c r="FU179" s="283">
        <v>0.19059999999999999</v>
      </c>
      <c r="FV179" s="283">
        <v>1.6268</v>
      </c>
      <c r="FW179" s="283">
        <v>1.1915</v>
      </c>
      <c r="FX179" s="283">
        <v>1.3018000000000001</v>
      </c>
      <c r="FZ179" s="283">
        <v>1.0333000000000001</v>
      </c>
      <c r="GA179" s="283">
        <v>1.268</v>
      </c>
      <c r="GB179" s="283">
        <v>0.42049999999999998</v>
      </c>
      <c r="GC179" s="283">
        <v>0.37269999999999998</v>
      </c>
      <c r="GD179" s="283">
        <v>0.38429999999999997</v>
      </c>
      <c r="GE179" s="283">
        <v>0.25850000000000001</v>
      </c>
      <c r="GF179" s="283">
        <v>0.31280000000000002</v>
      </c>
      <c r="GG179" s="283">
        <v>0.29520000000000002</v>
      </c>
      <c r="GH179" s="283">
        <v>0.1545</v>
      </c>
      <c r="GI179" s="283">
        <v>0.2888</v>
      </c>
      <c r="GJ179" s="283">
        <v>0.36570000000000003</v>
      </c>
      <c r="GL179" s="283">
        <v>0.27950000000000003</v>
      </c>
      <c r="GM179" s="283">
        <v>0.28839999999999999</v>
      </c>
    </row>
    <row r="180" spans="1:195">
      <c r="A180" s="71">
        <v>45470</v>
      </c>
      <c r="B180" s="283">
        <v>13.1221</v>
      </c>
      <c r="C180" s="283">
        <v>12.8879</v>
      </c>
      <c r="D180" s="283">
        <v>12.999599999999999</v>
      </c>
      <c r="E180" s="283">
        <v>12.833299999999999</v>
      </c>
      <c r="F180" s="283">
        <v>13.0692</v>
      </c>
      <c r="G180" s="283">
        <v>13.06</v>
      </c>
      <c r="H180" s="283">
        <v>12.932399999999999</v>
      </c>
      <c r="I180" s="283">
        <v>12.768700000000001</v>
      </c>
      <c r="J180" s="283">
        <v>13.027200000000001</v>
      </c>
      <c r="K180" s="283">
        <v>12.5253</v>
      </c>
      <c r="L180" s="283">
        <v>12.9786</v>
      </c>
      <c r="M180" s="283">
        <v>13.149800000000001</v>
      </c>
      <c r="N180" s="283">
        <v>11.3443</v>
      </c>
      <c r="O180" s="283">
        <v>1.1982999999999999</v>
      </c>
      <c r="P180" s="283">
        <v>1.5246999999999999</v>
      </c>
      <c r="Q180" s="283">
        <v>0.52910000000000001</v>
      </c>
      <c r="R180" s="283">
        <v>1.054</v>
      </c>
      <c r="S180" s="283">
        <v>1.3744000000000001</v>
      </c>
      <c r="T180" s="283">
        <v>3.2682000000000002</v>
      </c>
      <c r="U180" s="283">
        <v>0.43580000000000002</v>
      </c>
      <c r="V180" s="283">
        <v>0.52749999999999997</v>
      </c>
      <c r="W180" s="283">
        <v>0.28810000000000002</v>
      </c>
      <c r="X180" s="283">
        <v>0.36370000000000002</v>
      </c>
      <c r="Y180" s="283">
        <v>0.34589999999999999</v>
      </c>
      <c r="Z180" s="283">
        <v>0.30530000000000002</v>
      </c>
      <c r="AA180" s="283">
        <v>0.21959999999999999</v>
      </c>
      <c r="AB180" s="283">
        <v>0.24840000000000001</v>
      </c>
      <c r="AC180" s="283">
        <v>0.57709999999999995</v>
      </c>
      <c r="AD180" s="283">
        <v>0.20830000000000001</v>
      </c>
      <c r="AE180" s="283">
        <v>0.18079999999999999</v>
      </c>
      <c r="AF180" s="283">
        <v>6.7255000000000003</v>
      </c>
      <c r="AG180" s="283">
        <v>1.2865</v>
      </c>
      <c r="AH180" s="283">
        <v>0.93500000000000005</v>
      </c>
      <c r="AI180" s="283">
        <v>0.23039999999999999</v>
      </c>
      <c r="AJ180" s="283">
        <v>0.9425</v>
      </c>
      <c r="AK180" s="283">
        <v>1.5426</v>
      </c>
      <c r="AL180" s="283">
        <v>2.9666000000000001</v>
      </c>
      <c r="AM180" s="283">
        <v>0.51229999999999998</v>
      </c>
      <c r="AN180" s="283">
        <v>0.49309999999999998</v>
      </c>
      <c r="AO180" s="283">
        <v>0.44109999999999999</v>
      </c>
      <c r="AP180" s="283">
        <v>0.3982</v>
      </c>
      <c r="AQ180" s="283">
        <v>0.52739999999999998</v>
      </c>
      <c r="AR180" s="283">
        <v>0.39429999999999998</v>
      </c>
      <c r="AS180" s="283">
        <v>0.30680000000000002</v>
      </c>
      <c r="AT180" s="283">
        <v>0.44119999999999998</v>
      </c>
      <c r="AU180" s="283">
        <v>1.7118</v>
      </c>
      <c r="AV180" s="283">
        <v>0.32550000000000001</v>
      </c>
      <c r="AW180" s="283">
        <v>0.28599999999999998</v>
      </c>
      <c r="AX180" s="283">
        <v>8.0629000000000008</v>
      </c>
      <c r="AY180" s="283">
        <v>2.3262999999999998</v>
      </c>
      <c r="AZ180" s="283">
        <v>1.3309</v>
      </c>
      <c r="BA180" s="283">
        <v>9.9000000000000005E-2</v>
      </c>
      <c r="BB180" s="283">
        <v>0.48049999999999998</v>
      </c>
      <c r="BC180" s="283">
        <v>1.347</v>
      </c>
      <c r="BD180" s="283">
        <v>2.6190000000000002</v>
      </c>
      <c r="BE180" s="283">
        <v>0.73109999999999997</v>
      </c>
      <c r="BF180" s="283">
        <v>0.5413</v>
      </c>
      <c r="BG180" s="283">
        <v>0.32479999999999998</v>
      </c>
      <c r="BH180" s="283">
        <v>0.31430000000000002</v>
      </c>
      <c r="BI180" s="283">
        <v>0.40670000000000001</v>
      </c>
      <c r="BJ180" s="283">
        <v>0.1565</v>
      </c>
      <c r="BK180" s="283">
        <v>0.24249999999999999</v>
      </c>
      <c r="BL180" s="283">
        <v>0.43769999999999998</v>
      </c>
      <c r="BM180" s="283">
        <v>1.5802</v>
      </c>
      <c r="BN180" s="283">
        <v>0.50470000000000004</v>
      </c>
      <c r="BO180" s="283">
        <v>0.32500000000000001</v>
      </c>
      <c r="BQ180" s="283">
        <v>1.8817999999999999</v>
      </c>
      <c r="BR180" s="283">
        <v>1.1432</v>
      </c>
      <c r="BS180" s="283">
        <v>1.3147</v>
      </c>
      <c r="BT180" s="283">
        <v>0.72619999999999996</v>
      </c>
      <c r="BU180" s="283">
        <v>1.0349999999999999</v>
      </c>
      <c r="BV180" s="283">
        <v>1.3009999999999999</v>
      </c>
      <c r="BW180" s="283">
        <v>0.82720000000000005</v>
      </c>
      <c r="BX180" s="283">
        <v>0.65359999999999996</v>
      </c>
      <c r="BY180" s="283">
        <v>0.7157</v>
      </c>
      <c r="BZ180" s="283">
        <v>0.4395</v>
      </c>
      <c r="CA180" s="283">
        <v>0.57169999999999999</v>
      </c>
      <c r="CB180" s="283">
        <v>0.5444</v>
      </c>
      <c r="CC180" s="283">
        <v>0.39219999999999999</v>
      </c>
      <c r="CD180" s="283">
        <v>0.45750000000000002</v>
      </c>
      <c r="CE180" s="283">
        <v>0.53080000000000005</v>
      </c>
      <c r="CF180" s="283">
        <v>0.54010000000000002</v>
      </c>
      <c r="CG180" s="283">
        <v>0.442</v>
      </c>
      <c r="CH180" s="283">
        <v>0.40799999999999997</v>
      </c>
      <c r="CI180" s="283">
        <v>1.0986</v>
      </c>
      <c r="CJ180" s="283">
        <v>1.0436000000000001</v>
      </c>
      <c r="CK180" s="283">
        <v>0.996</v>
      </c>
      <c r="CL180" s="283">
        <v>1.0148999999999999</v>
      </c>
      <c r="CM180" s="283">
        <v>0.95099999999999996</v>
      </c>
      <c r="CN180" s="283">
        <v>1.0507</v>
      </c>
      <c r="CO180" s="283">
        <v>25.232399999999998</v>
      </c>
      <c r="CP180" s="283">
        <v>23.380400000000002</v>
      </c>
      <c r="CQ180" s="283">
        <v>22.6449</v>
      </c>
      <c r="CR180" s="283">
        <v>22.967600000000001</v>
      </c>
      <c r="CS180" s="283">
        <v>22.404399999999999</v>
      </c>
      <c r="CT180" s="283">
        <v>22.7362</v>
      </c>
      <c r="CU180" s="283">
        <v>25.663799999999998</v>
      </c>
      <c r="CV180" s="283">
        <v>23.4115</v>
      </c>
      <c r="CW180" s="283">
        <v>24.8978</v>
      </c>
      <c r="CX180" s="283">
        <v>25.287800000000001</v>
      </c>
      <c r="CY180" s="283">
        <v>24.6174</v>
      </c>
      <c r="CZ180" s="283">
        <v>23.6966</v>
      </c>
      <c r="DA180" s="283">
        <v>1.085</v>
      </c>
      <c r="DB180" s="283">
        <v>1.0237000000000001</v>
      </c>
      <c r="DC180" s="283">
        <v>1.0024</v>
      </c>
      <c r="DD180" s="283">
        <v>0.99609999999999999</v>
      </c>
      <c r="DE180" s="283">
        <v>0.9526</v>
      </c>
      <c r="DF180" s="283">
        <v>1.0209999999999999</v>
      </c>
      <c r="DG180" s="283">
        <v>24.648900000000001</v>
      </c>
      <c r="DH180" s="283">
        <v>22.474799999999998</v>
      </c>
      <c r="DI180" s="283">
        <v>22.142700000000001</v>
      </c>
      <c r="DJ180" s="283">
        <v>22.718299999999999</v>
      </c>
      <c r="DK180" s="283">
        <v>21.955500000000001</v>
      </c>
      <c r="DL180" s="283">
        <v>22.089200000000002</v>
      </c>
      <c r="DM180" s="283">
        <v>24.606100000000001</v>
      </c>
      <c r="DN180" s="283">
        <v>22.491299999999999</v>
      </c>
      <c r="DO180" s="283">
        <v>23.7624</v>
      </c>
      <c r="DP180" s="283">
        <v>24.7026</v>
      </c>
      <c r="DQ180" s="283">
        <v>23.609500000000001</v>
      </c>
      <c r="DR180" s="283">
        <v>23.2745</v>
      </c>
      <c r="DS180" s="283">
        <v>1.0639000000000001</v>
      </c>
      <c r="DT180" s="283">
        <v>1.0176000000000001</v>
      </c>
      <c r="DU180" s="283">
        <v>1.0006999999999999</v>
      </c>
      <c r="DV180" s="283">
        <v>0.98750000000000004</v>
      </c>
      <c r="DW180" s="283">
        <v>0.96120000000000005</v>
      </c>
      <c r="DX180" s="283">
        <v>1.0073000000000001</v>
      </c>
      <c r="DY180" s="283">
        <v>23.427199999999999</v>
      </c>
      <c r="DZ180" s="283">
        <v>21.5916</v>
      </c>
      <c r="EA180" s="283">
        <v>21.195799999999998</v>
      </c>
      <c r="EB180" s="283">
        <v>22.020499999999998</v>
      </c>
      <c r="EC180" s="283">
        <v>21.218599999999999</v>
      </c>
      <c r="ED180" s="283">
        <v>21.180599999999998</v>
      </c>
      <c r="EE180" s="283">
        <v>23.153099999999998</v>
      </c>
      <c r="EF180" s="283">
        <v>21.651199999999999</v>
      </c>
      <c r="EG180" s="283">
        <v>22.3659</v>
      </c>
      <c r="EH180" s="283">
        <v>23.447199999999999</v>
      </c>
      <c r="EI180" s="283">
        <v>22.524699999999999</v>
      </c>
      <c r="EJ180" s="283">
        <v>22.2028</v>
      </c>
      <c r="EL180" s="283">
        <v>2.1634000000000002</v>
      </c>
      <c r="EM180" s="283">
        <v>1.0936999999999999</v>
      </c>
      <c r="EN180" s="283">
        <v>1.5454000000000001</v>
      </c>
      <c r="EO180" s="283">
        <v>1.5138</v>
      </c>
      <c r="EP180" s="283">
        <v>0.98009999999999997</v>
      </c>
      <c r="EQ180" s="283">
        <v>1.1621999999999999</v>
      </c>
      <c r="ER180" s="283">
        <v>0.40670000000000001</v>
      </c>
      <c r="ES180" s="283">
        <v>0.2984</v>
      </c>
      <c r="ET180" s="283">
        <v>0.35610000000000003</v>
      </c>
      <c r="EU180" s="283">
        <v>0.188</v>
      </c>
      <c r="EV180" s="283">
        <v>0.27279999999999999</v>
      </c>
      <c r="EW180" s="283">
        <v>0.23039999999999999</v>
      </c>
      <c r="EX180" s="283">
        <v>0.20519999999999999</v>
      </c>
      <c r="EY180" s="283">
        <v>0.1741</v>
      </c>
      <c r="EZ180" s="283">
        <v>0.16220000000000001</v>
      </c>
      <c r="FA180" s="283">
        <v>0.1356</v>
      </c>
      <c r="FB180" s="283">
        <v>0.17760000000000001</v>
      </c>
      <c r="FC180" s="283">
        <v>0.1396</v>
      </c>
      <c r="FD180" s="283">
        <v>1.9470000000000001</v>
      </c>
      <c r="FE180" s="283">
        <v>1.1284000000000001</v>
      </c>
      <c r="FF180" s="283">
        <v>1.0745</v>
      </c>
      <c r="FG180" s="283">
        <v>0.66869999999999996</v>
      </c>
      <c r="FH180" s="283">
        <v>1.093</v>
      </c>
      <c r="FI180" s="283">
        <v>1.5418000000000001</v>
      </c>
      <c r="FJ180" s="283">
        <v>0.42420000000000002</v>
      </c>
      <c r="FK180" s="283">
        <v>0.30299999999999999</v>
      </c>
      <c r="FL180" s="283">
        <v>0.33169999999999999</v>
      </c>
      <c r="FM180" s="283">
        <v>0.21790000000000001</v>
      </c>
      <c r="FN180" s="283">
        <v>0.26850000000000002</v>
      </c>
      <c r="FO180" s="283">
        <v>0.30869999999999997</v>
      </c>
      <c r="FP180" s="283">
        <v>0.2482</v>
      </c>
      <c r="FQ180" s="283">
        <v>0.2238</v>
      </c>
      <c r="FR180" s="283">
        <v>0.27629999999999999</v>
      </c>
      <c r="FS180" s="283">
        <v>0.37119999999999997</v>
      </c>
      <c r="FT180" s="283">
        <v>0.20469999999999999</v>
      </c>
      <c r="FU180" s="283">
        <v>0.1792</v>
      </c>
      <c r="FV180" s="283">
        <v>1.635</v>
      </c>
      <c r="FW180" s="283">
        <v>1.1951000000000001</v>
      </c>
      <c r="FX180" s="283">
        <v>1.302</v>
      </c>
      <c r="FY180" s="283">
        <v>0.45169999999999999</v>
      </c>
      <c r="FZ180" s="283">
        <v>1.0417000000000001</v>
      </c>
      <c r="GA180" s="283">
        <v>1.268</v>
      </c>
      <c r="GB180" s="283">
        <v>0.41339999999999999</v>
      </c>
      <c r="GC180" s="283">
        <v>0.37109999999999999</v>
      </c>
      <c r="GD180" s="283">
        <v>0.37709999999999999</v>
      </c>
      <c r="GE180" s="283">
        <v>0.25280000000000002</v>
      </c>
      <c r="GF180" s="283">
        <v>0.3105</v>
      </c>
      <c r="GG180" s="283">
        <v>0.28970000000000001</v>
      </c>
      <c r="GH180" s="283">
        <v>0.15229999999999999</v>
      </c>
      <c r="GI180" s="283">
        <v>0.28670000000000001</v>
      </c>
      <c r="GJ180" s="283">
        <v>0.36130000000000001</v>
      </c>
      <c r="GK180" s="283">
        <v>0.33710000000000001</v>
      </c>
      <c r="GL180" s="283">
        <v>0.2752</v>
      </c>
      <c r="GM180" s="283">
        <v>0.28489999999999999</v>
      </c>
    </row>
    <row r="181" spans="1:195">
      <c r="A181" s="71">
        <v>45471</v>
      </c>
      <c r="B181" s="283">
        <v>13.128</v>
      </c>
      <c r="C181" s="283">
        <v>12.892099999999999</v>
      </c>
      <c r="D181" s="283">
        <v>13.023899999999999</v>
      </c>
      <c r="E181" s="283">
        <v>12.8384</v>
      </c>
      <c r="F181" s="283">
        <v>13.1196</v>
      </c>
      <c r="G181" s="283">
        <v>13.1204</v>
      </c>
      <c r="H181" s="283">
        <v>12.9374</v>
      </c>
      <c r="I181" s="283">
        <v>12.8401</v>
      </c>
      <c r="J181" s="283">
        <v>13.0214</v>
      </c>
      <c r="K181" s="283">
        <v>12.5009</v>
      </c>
      <c r="L181" s="283">
        <v>12.992000000000001</v>
      </c>
      <c r="M181" s="283">
        <v>13.165800000000001</v>
      </c>
      <c r="N181" s="283">
        <v>12.056699999999999</v>
      </c>
      <c r="O181" s="283">
        <v>1.2150000000000001</v>
      </c>
      <c r="P181" s="283">
        <v>1.5721000000000001</v>
      </c>
      <c r="Q181" s="283">
        <v>0.55389999999999995</v>
      </c>
      <c r="R181" s="283">
        <v>1.0763</v>
      </c>
      <c r="S181" s="283">
        <v>1.4397</v>
      </c>
      <c r="T181" s="283">
        <v>3.161</v>
      </c>
      <c r="U181" s="283">
        <v>0.41830000000000001</v>
      </c>
      <c r="V181" s="283">
        <v>0.51580000000000004</v>
      </c>
      <c r="W181" s="283">
        <v>0.26219999999999999</v>
      </c>
      <c r="X181" s="283">
        <v>0.34429999999999999</v>
      </c>
      <c r="Y181" s="283">
        <v>0.3281</v>
      </c>
      <c r="Z181" s="283">
        <v>0.29210000000000003</v>
      </c>
      <c r="AA181" s="283">
        <v>0.20910000000000001</v>
      </c>
      <c r="AB181" s="283">
        <v>0.2351</v>
      </c>
      <c r="AC181" s="283">
        <v>0.52739999999999998</v>
      </c>
      <c r="AD181" s="283">
        <v>0.1943</v>
      </c>
      <c r="AE181" s="283">
        <v>0.1633</v>
      </c>
      <c r="AF181" s="283">
        <v>6.8429000000000002</v>
      </c>
      <c r="AG181" s="283">
        <v>1.2959000000000001</v>
      </c>
      <c r="AH181" s="283">
        <v>0.95499999999999996</v>
      </c>
      <c r="AI181" s="283">
        <v>0.22559999999999999</v>
      </c>
      <c r="AJ181" s="283">
        <v>0.94689999999999996</v>
      </c>
      <c r="AK181" s="283">
        <v>1.5727</v>
      </c>
      <c r="AL181" s="283">
        <v>2.9213</v>
      </c>
      <c r="AM181" s="283">
        <v>0.503</v>
      </c>
      <c r="AN181" s="283">
        <v>0.48520000000000002</v>
      </c>
      <c r="AO181" s="283">
        <v>0.4269</v>
      </c>
      <c r="AP181" s="283">
        <v>0.38819999999999999</v>
      </c>
      <c r="AQ181" s="283">
        <v>0.50800000000000001</v>
      </c>
      <c r="AR181" s="283">
        <v>0.38790000000000002</v>
      </c>
      <c r="AS181" s="283">
        <v>0.30070000000000002</v>
      </c>
      <c r="AT181" s="283">
        <v>0.4264</v>
      </c>
      <c r="AU181" s="283">
        <v>1.7190000000000001</v>
      </c>
      <c r="AV181" s="283">
        <v>0.3175</v>
      </c>
      <c r="AW181" s="283">
        <v>0.27110000000000001</v>
      </c>
      <c r="AX181" s="283">
        <v>8.1378000000000004</v>
      </c>
      <c r="AY181" s="283">
        <v>2.3142</v>
      </c>
      <c r="AZ181" s="283">
        <v>1.3128</v>
      </c>
      <c r="BA181" s="283">
        <v>9.9599999999999994E-2</v>
      </c>
      <c r="BB181" s="283">
        <v>0.48220000000000002</v>
      </c>
      <c r="BC181" s="283">
        <v>1.3508</v>
      </c>
      <c r="BD181" s="283">
        <v>2.5807000000000002</v>
      </c>
      <c r="BE181" s="283">
        <v>0.73260000000000003</v>
      </c>
      <c r="BF181" s="283">
        <v>0.53879999999999995</v>
      </c>
      <c r="BG181" s="283">
        <v>0.31709999999999999</v>
      </c>
      <c r="BH181" s="283">
        <v>0.31659999999999999</v>
      </c>
      <c r="BI181" s="283">
        <v>0.41039999999999999</v>
      </c>
      <c r="BJ181" s="283">
        <v>0.15559999999999999</v>
      </c>
      <c r="BK181" s="283">
        <v>0.24129999999999999</v>
      </c>
      <c r="BL181" s="283">
        <v>0.4325</v>
      </c>
      <c r="BM181" s="283">
        <v>1.5629</v>
      </c>
      <c r="BN181" s="283">
        <v>0.50039999999999996</v>
      </c>
      <c r="BO181" s="283">
        <v>0.32019999999999998</v>
      </c>
      <c r="BQ181" s="283">
        <v>1.9766999999999999</v>
      </c>
      <c r="BR181" s="283">
        <v>1.1605000000000001</v>
      </c>
      <c r="BS181" s="283">
        <v>1.3415999999999999</v>
      </c>
      <c r="BT181" s="283">
        <v>0.72840000000000005</v>
      </c>
      <c r="BU181" s="283">
        <v>1.0519000000000001</v>
      </c>
      <c r="BV181" s="283">
        <v>1.3227</v>
      </c>
      <c r="BW181" s="283">
        <v>0.82050000000000001</v>
      </c>
      <c r="BX181" s="283">
        <v>0.64029999999999998</v>
      </c>
      <c r="BY181" s="283">
        <v>0.69920000000000004</v>
      </c>
      <c r="BZ181" s="283">
        <v>0.41510000000000002</v>
      </c>
      <c r="CA181" s="283">
        <v>0.55169999999999997</v>
      </c>
      <c r="CB181" s="283">
        <v>0.5212</v>
      </c>
      <c r="CC181" s="283">
        <v>0.3805</v>
      </c>
      <c r="CD181" s="283">
        <v>0.44829999999999998</v>
      </c>
      <c r="CE181" s="283">
        <v>0.51880000000000004</v>
      </c>
      <c r="CF181" s="283">
        <v>0.52239999999999998</v>
      </c>
      <c r="CG181" s="283">
        <v>0.42620000000000002</v>
      </c>
      <c r="CH181" s="283">
        <v>0.39219999999999999</v>
      </c>
      <c r="CI181" s="283">
        <v>1.0918000000000001</v>
      </c>
      <c r="CJ181" s="283">
        <v>1.0508999999999999</v>
      </c>
      <c r="CK181" s="283">
        <v>1.0024999999999999</v>
      </c>
      <c r="CL181" s="283">
        <v>1.0303</v>
      </c>
      <c r="CM181" s="283">
        <v>0.95489999999999997</v>
      </c>
      <c r="CN181" s="283">
        <v>1.0391999999999999</v>
      </c>
      <c r="CO181" s="283">
        <v>24.8019</v>
      </c>
      <c r="CP181" s="283">
        <v>23.217199999999998</v>
      </c>
      <c r="CQ181" s="283">
        <v>22.593800000000002</v>
      </c>
      <c r="CR181" s="283">
        <v>22.716799999999999</v>
      </c>
      <c r="CS181" s="283">
        <v>22.0932</v>
      </c>
      <c r="CT181" s="283">
        <v>22.537400000000002</v>
      </c>
      <c r="CU181" s="283">
        <v>25.413900000000002</v>
      </c>
      <c r="CV181" s="283">
        <v>23.3249</v>
      </c>
      <c r="CW181" s="283">
        <v>24.4618</v>
      </c>
      <c r="CX181" s="283">
        <v>24.667200000000001</v>
      </c>
      <c r="CY181" s="283">
        <v>24.427199999999999</v>
      </c>
      <c r="CZ181" s="283">
        <v>23.538499999999999</v>
      </c>
      <c r="DA181" s="283">
        <v>1.0787</v>
      </c>
      <c r="DB181" s="283">
        <v>1.0251999999999999</v>
      </c>
      <c r="DC181" s="283">
        <v>1.0013000000000001</v>
      </c>
      <c r="DD181" s="283">
        <v>0.99839999999999995</v>
      </c>
      <c r="DE181" s="283">
        <v>0.9516</v>
      </c>
      <c r="DF181" s="283">
        <v>1.0210999999999999</v>
      </c>
      <c r="DG181" s="283">
        <v>24.5609</v>
      </c>
      <c r="DH181" s="283">
        <v>22.4636</v>
      </c>
      <c r="DI181" s="283">
        <v>22.187899999999999</v>
      </c>
      <c r="DJ181" s="283">
        <v>22.7682</v>
      </c>
      <c r="DK181" s="283">
        <v>21.910699999999999</v>
      </c>
      <c r="DL181" s="283">
        <v>22.158999999999999</v>
      </c>
      <c r="DM181" s="283">
        <v>24.6065</v>
      </c>
      <c r="DN181" s="283">
        <v>22.5427</v>
      </c>
      <c r="DO181" s="283">
        <v>23.777699999999999</v>
      </c>
      <c r="DP181" s="283">
        <v>24.6463</v>
      </c>
      <c r="DQ181" s="283">
        <v>23.689800000000002</v>
      </c>
      <c r="DR181" s="283">
        <v>23.287099999999999</v>
      </c>
      <c r="DS181" s="283">
        <v>1.0632999999999999</v>
      </c>
      <c r="DT181" s="283">
        <v>1.0187999999999999</v>
      </c>
      <c r="DU181" s="283">
        <v>1.0002</v>
      </c>
      <c r="DV181" s="283">
        <v>0.98699999999999999</v>
      </c>
      <c r="DW181" s="283">
        <v>0.96109999999999995</v>
      </c>
      <c r="DX181" s="283">
        <v>1.0068999999999999</v>
      </c>
      <c r="DY181" s="283">
        <v>23.394600000000001</v>
      </c>
      <c r="DZ181" s="283">
        <v>21.5671</v>
      </c>
      <c r="EA181" s="283">
        <v>21.217500000000001</v>
      </c>
      <c r="EB181" s="283">
        <v>22.002199999999998</v>
      </c>
      <c r="EC181" s="283">
        <v>21.168500000000002</v>
      </c>
      <c r="ED181" s="283">
        <v>21.214200000000002</v>
      </c>
      <c r="EE181" s="283">
        <v>23.193200000000001</v>
      </c>
      <c r="EF181" s="283">
        <v>21.728899999999999</v>
      </c>
      <c r="EG181" s="283">
        <v>22.424399999999999</v>
      </c>
      <c r="EH181" s="283">
        <v>23.499700000000001</v>
      </c>
      <c r="EI181" s="283">
        <v>22.607399999999998</v>
      </c>
      <c r="EJ181" s="283">
        <v>22.270199999999999</v>
      </c>
      <c r="EL181" s="283">
        <v>2.4375</v>
      </c>
      <c r="EM181" s="283">
        <v>1.1245000000000001</v>
      </c>
      <c r="EN181" s="283">
        <v>1.6272</v>
      </c>
      <c r="EO181" s="283">
        <v>1.5868</v>
      </c>
      <c r="EP181" s="283">
        <v>1.0087999999999999</v>
      </c>
      <c r="EQ181" s="283">
        <v>1.2321</v>
      </c>
      <c r="ER181" s="283">
        <v>0.40560000000000002</v>
      </c>
      <c r="ES181" s="283">
        <v>0.28620000000000001</v>
      </c>
      <c r="ET181" s="283">
        <v>0.34620000000000001</v>
      </c>
      <c r="EU181" s="283">
        <v>0.16639999999999999</v>
      </c>
      <c r="EV181" s="283">
        <v>0.2545</v>
      </c>
      <c r="EW181" s="283">
        <v>0.21279999999999999</v>
      </c>
      <c r="EX181" s="283">
        <v>0.1951</v>
      </c>
      <c r="EY181" s="283">
        <v>0.1666</v>
      </c>
      <c r="EZ181" s="283">
        <v>0.15590000000000001</v>
      </c>
      <c r="FA181" s="283">
        <v>0.1229</v>
      </c>
      <c r="FB181" s="283">
        <v>0.1651</v>
      </c>
      <c r="FC181" s="283">
        <v>0.12659999999999999</v>
      </c>
      <c r="FD181" s="283">
        <v>2.028</v>
      </c>
      <c r="FE181" s="283">
        <v>1.1449</v>
      </c>
      <c r="FF181" s="283">
        <v>1.0952</v>
      </c>
      <c r="FG181" s="283">
        <v>0.66820000000000002</v>
      </c>
      <c r="FH181" s="283">
        <v>1.1077999999999999</v>
      </c>
      <c r="FI181" s="283">
        <v>1.5576000000000001</v>
      </c>
      <c r="FJ181" s="283">
        <v>0.42049999999999998</v>
      </c>
      <c r="FK181" s="283">
        <v>0.29699999999999999</v>
      </c>
      <c r="FL181" s="283">
        <v>0.32300000000000001</v>
      </c>
      <c r="FM181" s="283">
        <v>0.2074</v>
      </c>
      <c r="FN181" s="283">
        <v>0.25940000000000002</v>
      </c>
      <c r="FO181" s="283">
        <v>0.2949</v>
      </c>
      <c r="FP181" s="283">
        <v>0.24329999999999999</v>
      </c>
      <c r="FQ181" s="283">
        <v>0.2198</v>
      </c>
      <c r="FR181" s="283">
        <v>0.26840000000000003</v>
      </c>
      <c r="FS181" s="283">
        <v>0.36420000000000002</v>
      </c>
      <c r="FT181" s="283">
        <v>0.19839999999999999</v>
      </c>
      <c r="FU181" s="283">
        <v>0.17230000000000001</v>
      </c>
      <c r="FV181" s="283">
        <v>1.6398999999999999</v>
      </c>
      <c r="FW181" s="283">
        <v>1.1989000000000001</v>
      </c>
      <c r="FX181" s="283">
        <v>1.2985</v>
      </c>
      <c r="FY181" s="283">
        <v>0.45369999999999999</v>
      </c>
      <c r="FZ181" s="283">
        <v>1.0508999999999999</v>
      </c>
      <c r="GA181" s="283">
        <v>1.2676000000000001</v>
      </c>
      <c r="GB181" s="283">
        <v>0.40799999999999997</v>
      </c>
      <c r="GC181" s="283">
        <v>0.3695</v>
      </c>
      <c r="GD181" s="283">
        <v>0.37069999999999997</v>
      </c>
      <c r="GE181" s="283">
        <v>0.24879999999999999</v>
      </c>
      <c r="GF181" s="283">
        <v>0.30819999999999997</v>
      </c>
      <c r="GG181" s="283">
        <v>0.28549999999999998</v>
      </c>
      <c r="GH181" s="283">
        <v>0.15010000000000001</v>
      </c>
      <c r="GI181" s="283">
        <v>0.28460000000000002</v>
      </c>
      <c r="GJ181" s="283">
        <v>0.3569</v>
      </c>
      <c r="GK181" s="283">
        <v>0.33079999999999998</v>
      </c>
      <c r="GL181" s="283">
        <v>0.27079999999999999</v>
      </c>
      <c r="GM181" s="283">
        <v>0.28160000000000002</v>
      </c>
    </row>
    <row r="182" spans="1:195">
      <c r="A182" s="71">
        <v>45472</v>
      </c>
      <c r="B182" s="283">
        <v>13.122999999999999</v>
      </c>
      <c r="C182" s="283">
        <v>12.893800000000001</v>
      </c>
      <c r="D182" s="283">
        <v>12.9786</v>
      </c>
      <c r="E182" s="283">
        <v>12.842599999999999</v>
      </c>
      <c r="F182" s="283">
        <v>13.0642</v>
      </c>
      <c r="G182" s="283">
        <v>13.0382</v>
      </c>
      <c r="H182" s="283">
        <v>12.9567</v>
      </c>
      <c r="I182" s="283">
        <v>12.843400000000001</v>
      </c>
      <c r="J182" s="283">
        <v>13.013</v>
      </c>
      <c r="K182" s="283">
        <v>12.5076</v>
      </c>
      <c r="L182" s="283">
        <v>12.9794</v>
      </c>
      <c r="M182" s="283">
        <v>13.150600000000001</v>
      </c>
      <c r="N182" s="283">
        <v>12.808400000000001</v>
      </c>
      <c r="O182" s="283">
        <v>1.2223999999999999</v>
      </c>
      <c r="P182" s="283">
        <v>1.5936999999999999</v>
      </c>
      <c r="Q182" s="283">
        <v>0.4471</v>
      </c>
      <c r="R182" s="283">
        <v>1.0472999999999999</v>
      </c>
      <c r="S182" s="283">
        <v>1.3707</v>
      </c>
      <c r="T182" s="283">
        <v>3.2176999999999998</v>
      </c>
      <c r="U182" s="283">
        <v>0.41260000000000002</v>
      </c>
      <c r="V182" s="283">
        <v>0.51890000000000003</v>
      </c>
      <c r="W182" s="283">
        <v>0.25119999999999998</v>
      </c>
      <c r="X182" s="283">
        <v>0.33750000000000002</v>
      </c>
      <c r="Y182" s="283">
        <v>0.3256</v>
      </c>
      <c r="Z182" s="283">
        <v>0.40129999999999999</v>
      </c>
      <c r="AA182" s="283">
        <v>0.34970000000000001</v>
      </c>
      <c r="AB182" s="283">
        <v>0.54279999999999995</v>
      </c>
      <c r="AC182" s="283">
        <v>0.89770000000000005</v>
      </c>
      <c r="AD182" s="283">
        <v>0.33389999999999997</v>
      </c>
      <c r="AE182" s="283">
        <v>0.39600000000000002</v>
      </c>
      <c r="AF182" s="283">
        <v>6.9795999999999996</v>
      </c>
      <c r="AG182" s="283">
        <v>1.3052999999999999</v>
      </c>
      <c r="AH182" s="283">
        <v>0.96099999999999997</v>
      </c>
      <c r="AI182" s="283">
        <v>0.2487</v>
      </c>
      <c r="AJ182" s="283">
        <v>0.9284</v>
      </c>
      <c r="AK182" s="283">
        <v>1.1789000000000001</v>
      </c>
      <c r="AL182" s="283">
        <v>2.9150999999999998</v>
      </c>
      <c r="AM182" s="283">
        <v>0.4965</v>
      </c>
      <c r="AN182" s="283">
        <v>0.47660000000000002</v>
      </c>
      <c r="AO182" s="283">
        <v>0.41770000000000002</v>
      </c>
      <c r="AP182" s="283">
        <v>0.38040000000000002</v>
      </c>
      <c r="AQ182" s="283">
        <v>0.496</v>
      </c>
      <c r="AR182" s="283">
        <v>0.44590000000000002</v>
      </c>
      <c r="AS182" s="283">
        <v>0.36549999999999999</v>
      </c>
      <c r="AT182" s="283">
        <v>0.54779999999999995</v>
      </c>
      <c r="AU182" s="283">
        <v>1.7929999999999999</v>
      </c>
      <c r="AV182" s="283">
        <v>0.39369999999999999</v>
      </c>
      <c r="AW182" s="283">
        <v>0.4647</v>
      </c>
      <c r="AX182" s="283">
        <v>8.2383000000000006</v>
      </c>
      <c r="AY182" s="283">
        <v>2.3020999999999998</v>
      </c>
      <c r="AZ182" s="283">
        <v>1.286</v>
      </c>
      <c r="BA182" s="283">
        <v>0.1084</v>
      </c>
      <c r="BB182" s="283">
        <v>0.46579999999999999</v>
      </c>
      <c r="BC182" s="283">
        <v>1.5256000000000001</v>
      </c>
      <c r="BD182" s="283">
        <v>2.5510000000000002</v>
      </c>
      <c r="BE182" s="283">
        <v>0.73329999999999995</v>
      </c>
      <c r="BF182" s="283">
        <v>0.53300000000000003</v>
      </c>
      <c r="BG182" s="283">
        <v>0.30959999999999999</v>
      </c>
      <c r="BH182" s="283">
        <v>0.31859999999999999</v>
      </c>
      <c r="BI182" s="283">
        <v>0.41449999999999998</v>
      </c>
      <c r="BJ182" s="283">
        <v>0.1714</v>
      </c>
      <c r="BK182" s="283">
        <v>0.249</v>
      </c>
      <c r="BL182" s="283">
        <v>0.48630000000000001</v>
      </c>
      <c r="BM182" s="283">
        <v>1.5808</v>
      </c>
      <c r="BN182" s="283">
        <v>0.53459999999999996</v>
      </c>
      <c r="BO182" s="283">
        <v>0.31879999999999997</v>
      </c>
      <c r="BQ182" s="283">
        <v>2.0756000000000001</v>
      </c>
      <c r="BR182" s="283">
        <v>1.18</v>
      </c>
      <c r="BS182" s="283">
        <v>1.3668</v>
      </c>
      <c r="BT182" s="283">
        <v>0.89500000000000002</v>
      </c>
      <c r="BU182" s="283">
        <v>1.0564</v>
      </c>
      <c r="BV182" s="283">
        <v>1.1413</v>
      </c>
      <c r="BW182" s="283">
        <v>0.81769999999999998</v>
      </c>
      <c r="BX182" s="283">
        <v>0.62919999999999998</v>
      </c>
      <c r="BY182" s="283">
        <v>0.68469999999999998</v>
      </c>
      <c r="BZ182" s="283">
        <v>0.39400000000000002</v>
      </c>
      <c r="CA182" s="283">
        <v>0.53320000000000001</v>
      </c>
      <c r="CB182" s="283">
        <v>0.501</v>
      </c>
      <c r="CC182" s="283">
        <v>0.55879999999999996</v>
      </c>
      <c r="CD182" s="283">
        <v>0.64200000000000002</v>
      </c>
      <c r="CE182" s="283">
        <v>0.77729999999999999</v>
      </c>
      <c r="CF182" s="283">
        <v>0.62439999999999996</v>
      </c>
      <c r="CG182" s="283">
        <v>0.60780000000000001</v>
      </c>
      <c r="CH182" s="283">
        <v>0.68110000000000004</v>
      </c>
      <c r="CI182" s="283">
        <v>1.0949</v>
      </c>
      <c r="CJ182" s="283">
        <v>1.0449999999999999</v>
      </c>
      <c r="CK182" s="283">
        <v>0.97770000000000001</v>
      </c>
      <c r="CL182" s="283">
        <v>1.0157</v>
      </c>
      <c r="CM182" s="283">
        <v>0.95130000000000003</v>
      </c>
      <c r="CN182" s="283">
        <v>1.0744</v>
      </c>
      <c r="CO182" s="283">
        <v>26.492599999999999</v>
      </c>
      <c r="CP182" s="283">
        <v>24.209800000000001</v>
      </c>
      <c r="CQ182" s="283">
        <v>23.365300000000001</v>
      </c>
      <c r="CR182" s="283">
        <v>24.195900000000002</v>
      </c>
      <c r="CS182" s="283">
        <v>23.1663</v>
      </c>
      <c r="CT182" s="283">
        <v>23.898900000000001</v>
      </c>
      <c r="CU182" s="283">
        <v>27.146100000000001</v>
      </c>
      <c r="CV182" s="283">
        <v>25.6403</v>
      </c>
      <c r="CW182" s="283">
        <v>25.7652</v>
      </c>
      <c r="CX182" s="283">
        <v>26.727399999999999</v>
      </c>
      <c r="CY182" s="283">
        <v>26.953600000000002</v>
      </c>
      <c r="CZ182" s="283">
        <v>23.9815</v>
      </c>
      <c r="DA182" s="283">
        <v>1.0845</v>
      </c>
      <c r="DB182" s="283">
        <v>1.0266</v>
      </c>
      <c r="DC182" s="283">
        <v>0.99350000000000005</v>
      </c>
      <c r="DD182" s="283">
        <v>1.0173000000000001</v>
      </c>
      <c r="DE182" s="283">
        <v>0.96589999999999998</v>
      </c>
      <c r="DF182" s="283">
        <v>1.0519000000000001</v>
      </c>
      <c r="DG182" s="283">
        <v>25.115400000000001</v>
      </c>
      <c r="DH182" s="283">
        <v>22.627199999999998</v>
      </c>
      <c r="DI182" s="283">
        <v>22.335799999999999</v>
      </c>
      <c r="DJ182" s="283">
        <v>23.158799999999999</v>
      </c>
      <c r="DK182" s="283">
        <v>22.041399999999999</v>
      </c>
      <c r="DL182" s="283">
        <v>22.482500000000002</v>
      </c>
      <c r="DM182" s="283">
        <v>25.952500000000001</v>
      </c>
      <c r="DN182" s="283">
        <v>24.694099999999999</v>
      </c>
      <c r="DO182" s="283">
        <v>24.478999999999999</v>
      </c>
      <c r="DP182" s="283">
        <v>25.511199999999999</v>
      </c>
      <c r="DQ182" s="283">
        <v>25.566700000000001</v>
      </c>
      <c r="DR182" s="283">
        <v>23.271899999999999</v>
      </c>
      <c r="DS182" s="283">
        <v>1.0621</v>
      </c>
      <c r="DT182" s="283">
        <v>1.0206999999999999</v>
      </c>
      <c r="DU182" s="283">
        <v>0.99719999999999998</v>
      </c>
      <c r="DV182" s="283">
        <v>1.0288999999999999</v>
      </c>
      <c r="DW182" s="283">
        <v>0.99380000000000002</v>
      </c>
      <c r="DX182" s="283">
        <v>1.0407999999999999</v>
      </c>
      <c r="DY182" s="283">
        <v>23.364799999999999</v>
      </c>
      <c r="DZ182" s="283">
        <v>21.512699999999999</v>
      </c>
      <c r="EA182" s="283">
        <v>21.1892</v>
      </c>
      <c r="EB182" s="283">
        <v>21.9984</v>
      </c>
      <c r="EC182" s="283">
        <v>21.0761</v>
      </c>
      <c r="ED182" s="283">
        <v>21.249500000000001</v>
      </c>
      <c r="EE182" s="283">
        <v>24.526299999999999</v>
      </c>
      <c r="EF182" s="283">
        <v>23.928599999999999</v>
      </c>
      <c r="EG182" s="283">
        <v>23.275400000000001</v>
      </c>
      <c r="EH182" s="283">
        <v>23.8369</v>
      </c>
      <c r="EI182" s="283">
        <v>24.078600000000002</v>
      </c>
      <c r="EJ182" s="283">
        <v>22.363299999999999</v>
      </c>
      <c r="EL182" s="283">
        <v>2.7082000000000002</v>
      </c>
      <c r="EM182" s="283">
        <v>1.1606000000000001</v>
      </c>
      <c r="EN182" s="283">
        <v>1.7188000000000001</v>
      </c>
      <c r="EO182" s="283">
        <v>1.3026</v>
      </c>
      <c r="EP182" s="283">
        <v>0.99119999999999997</v>
      </c>
      <c r="EQ182" s="283">
        <v>1.1304000000000001</v>
      </c>
      <c r="ER182" s="283">
        <v>0.40770000000000001</v>
      </c>
      <c r="ES182" s="283">
        <v>0.2752</v>
      </c>
      <c r="ET182" s="283">
        <v>0.33910000000000001</v>
      </c>
      <c r="EU182" s="283">
        <v>0.15049999999999999</v>
      </c>
      <c r="EV182" s="283">
        <v>0.23710000000000001</v>
      </c>
      <c r="EW182" s="283">
        <v>0.1973</v>
      </c>
      <c r="EX182" s="283">
        <v>0.31900000000000001</v>
      </c>
      <c r="EY182" s="283">
        <v>0.32050000000000001</v>
      </c>
      <c r="EZ182" s="283">
        <v>0.38600000000000001</v>
      </c>
      <c r="FA182" s="283">
        <v>0.24490000000000001</v>
      </c>
      <c r="FB182" s="283">
        <v>0.32340000000000002</v>
      </c>
      <c r="FC182" s="283">
        <v>0.34139999999999998</v>
      </c>
      <c r="FD182" s="283">
        <v>2.1335000000000002</v>
      </c>
      <c r="FE182" s="283">
        <v>1.1624000000000001</v>
      </c>
      <c r="FF182" s="283">
        <v>1.1149</v>
      </c>
      <c r="FG182" s="283">
        <v>0.83320000000000005</v>
      </c>
      <c r="FH182" s="283">
        <v>1.1081000000000001</v>
      </c>
      <c r="FI182" s="283">
        <v>1.0361</v>
      </c>
      <c r="FJ182" s="283">
        <v>0.41880000000000001</v>
      </c>
      <c r="FK182" s="283">
        <v>0.29139999999999999</v>
      </c>
      <c r="FL182" s="283">
        <v>0.31419999999999998</v>
      </c>
      <c r="FM182" s="283">
        <v>0.1963</v>
      </c>
      <c r="FN182" s="283">
        <v>0.25069999999999998</v>
      </c>
      <c r="FO182" s="283">
        <v>0.28179999999999999</v>
      </c>
      <c r="FP182" s="283">
        <v>0.30859999999999999</v>
      </c>
      <c r="FQ182" s="283">
        <v>0.30709999999999998</v>
      </c>
      <c r="FR182" s="283">
        <v>0.3513</v>
      </c>
      <c r="FS182" s="283">
        <v>0.37040000000000001</v>
      </c>
      <c r="FT182" s="283">
        <v>0.2772</v>
      </c>
      <c r="FU182" s="283">
        <v>0.33910000000000001</v>
      </c>
      <c r="FV182" s="283">
        <v>1.6540999999999999</v>
      </c>
      <c r="FW182" s="283">
        <v>1.2045999999999999</v>
      </c>
      <c r="FX182" s="283">
        <v>1.2886</v>
      </c>
      <c r="FY182" s="283">
        <v>0.64680000000000004</v>
      </c>
      <c r="FZ182" s="283">
        <v>1.0945</v>
      </c>
      <c r="GA182" s="283">
        <v>1.2219</v>
      </c>
      <c r="GB182" s="283">
        <v>0.40350000000000003</v>
      </c>
      <c r="GC182" s="283">
        <v>0.3695</v>
      </c>
      <c r="GD182" s="283">
        <v>0.36449999999999999</v>
      </c>
      <c r="GE182" s="283">
        <v>0.24390000000000001</v>
      </c>
      <c r="GF182" s="283">
        <v>0.30669999999999997</v>
      </c>
      <c r="GG182" s="283">
        <v>0.2828</v>
      </c>
      <c r="GH182" s="283">
        <v>0.22040000000000001</v>
      </c>
      <c r="GI182" s="283">
        <v>0.33069999999999999</v>
      </c>
      <c r="GJ182" s="283">
        <v>0.41620000000000001</v>
      </c>
      <c r="GK182" s="283">
        <v>0.3407</v>
      </c>
      <c r="GL182" s="283">
        <v>0.30220000000000002</v>
      </c>
      <c r="GM182" s="283">
        <v>0.34060000000000001</v>
      </c>
    </row>
    <row r="183" spans="1:195">
      <c r="A183" s="71">
        <v>45473</v>
      </c>
      <c r="B183" s="283">
        <v>13.1137</v>
      </c>
      <c r="C183" s="283">
        <v>12.885400000000001</v>
      </c>
      <c r="D183" s="283">
        <v>12.9819</v>
      </c>
      <c r="E183" s="283">
        <v>12.835000000000001</v>
      </c>
      <c r="F183" s="283">
        <v>13.0608</v>
      </c>
      <c r="G183" s="283">
        <v>13.0449</v>
      </c>
      <c r="H183" s="283">
        <v>12.929</v>
      </c>
      <c r="I183" s="283">
        <v>12.825799999999999</v>
      </c>
      <c r="J183" s="283">
        <v>12.9954</v>
      </c>
      <c r="K183" s="283">
        <v>12.4237</v>
      </c>
      <c r="L183" s="283">
        <v>12.985300000000001</v>
      </c>
      <c r="M183" s="283">
        <v>13.1431</v>
      </c>
      <c r="N183" s="283">
        <v>13.855600000000001</v>
      </c>
      <c r="O183" s="283">
        <v>1.2450000000000001</v>
      </c>
      <c r="P183" s="283">
        <v>1.7517</v>
      </c>
      <c r="Q183" s="283">
        <v>0.44919999999999999</v>
      </c>
      <c r="R183" s="283">
        <v>0.99780000000000002</v>
      </c>
      <c r="S183" s="283">
        <v>1.345</v>
      </c>
      <c r="T183" s="283">
        <v>3.0836999999999999</v>
      </c>
      <c r="U183" s="283">
        <v>0.38590000000000002</v>
      </c>
      <c r="V183" s="283">
        <v>0.49640000000000001</v>
      </c>
      <c r="W183" s="283">
        <v>0.22259999999999999</v>
      </c>
      <c r="X183" s="283">
        <v>0.30990000000000001</v>
      </c>
      <c r="Y183" s="283">
        <v>0.28339999999999999</v>
      </c>
      <c r="Z183" s="283">
        <v>0.3821</v>
      </c>
      <c r="AA183" s="283">
        <v>0.32829999999999998</v>
      </c>
      <c r="AB183" s="283">
        <v>0.50109999999999999</v>
      </c>
      <c r="AC183" s="283">
        <v>0.85060000000000002</v>
      </c>
      <c r="AD183" s="283">
        <v>0.32900000000000001</v>
      </c>
      <c r="AE183" s="283">
        <v>0.3725</v>
      </c>
      <c r="AF183" s="283">
        <v>7.2035</v>
      </c>
      <c r="AG183" s="283">
        <v>1.3217000000000001</v>
      </c>
      <c r="AH183" s="283">
        <v>1.0049999999999999</v>
      </c>
      <c r="AI183" s="283">
        <v>0.251</v>
      </c>
      <c r="AJ183" s="283">
        <v>0.94979999999999998</v>
      </c>
      <c r="AK183" s="283">
        <v>1.0825</v>
      </c>
      <c r="AL183" s="283">
        <v>2.8327</v>
      </c>
      <c r="AM183" s="283">
        <v>0.48520000000000002</v>
      </c>
      <c r="AN183" s="283">
        <v>0.46329999999999999</v>
      </c>
      <c r="AO183" s="283">
        <v>0.39319999999999999</v>
      </c>
      <c r="AP183" s="283">
        <v>0.36709999999999998</v>
      </c>
      <c r="AQ183" s="283">
        <v>0.46100000000000002</v>
      </c>
      <c r="AR183" s="283">
        <v>0.43190000000000001</v>
      </c>
      <c r="AS183" s="283">
        <v>0.34839999999999999</v>
      </c>
      <c r="AT183" s="283">
        <v>0.50519999999999998</v>
      </c>
      <c r="AU183" s="283">
        <v>1.7205999999999999</v>
      </c>
      <c r="AV183" s="283">
        <v>0.36680000000000001</v>
      </c>
      <c r="AW183" s="283">
        <v>0.4667</v>
      </c>
      <c r="AX183" s="283">
        <v>8.4145000000000003</v>
      </c>
      <c r="AY183" s="283">
        <v>2.2858999999999998</v>
      </c>
      <c r="AZ183" s="283">
        <v>1.2733000000000001</v>
      </c>
      <c r="BA183" s="283">
        <v>9.3399999999999997E-2</v>
      </c>
      <c r="BB183" s="283">
        <v>0.45069999999999999</v>
      </c>
      <c r="BC183" s="283">
        <v>1.4556</v>
      </c>
      <c r="BD183" s="283">
        <v>2.5270999999999999</v>
      </c>
      <c r="BE183" s="283">
        <v>0.73880000000000001</v>
      </c>
      <c r="BF183" s="283">
        <v>0.52800000000000002</v>
      </c>
      <c r="BG183" s="283">
        <v>0.30030000000000001</v>
      </c>
      <c r="BH183" s="283">
        <v>0.32319999999999999</v>
      </c>
      <c r="BI183" s="283">
        <v>0.41460000000000002</v>
      </c>
      <c r="BJ183" s="283">
        <v>0.1643</v>
      </c>
      <c r="BK183" s="283">
        <v>0.23569999999999999</v>
      </c>
      <c r="BL183" s="283">
        <v>0.47399999999999998</v>
      </c>
      <c r="BM183" s="283">
        <v>1.7596000000000001</v>
      </c>
      <c r="BN183" s="283">
        <v>0.52290000000000003</v>
      </c>
      <c r="BO183" s="283">
        <v>0.3256</v>
      </c>
      <c r="BQ183" s="283">
        <v>2.1890000000000001</v>
      </c>
      <c r="BR183" s="283">
        <v>1.2011000000000001</v>
      </c>
      <c r="BS183" s="283">
        <v>1.4157</v>
      </c>
      <c r="BT183" s="283">
        <v>0.79769999999999996</v>
      </c>
      <c r="BU183" s="283">
        <v>1.0096000000000001</v>
      </c>
      <c r="BV183" s="283">
        <v>1.1442000000000001</v>
      </c>
      <c r="BW183" s="283">
        <v>0.81210000000000004</v>
      </c>
      <c r="BX183" s="283">
        <v>0.61240000000000006</v>
      </c>
      <c r="BY183" s="283">
        <v>0.66490000000000005</v>
      </c>
      <c r="BZ183" s="283">
        <v>0.371</v>
      </c>
      <c r="CA183" s="283">
        <v>0.50980000000000003</v>
      </c>
      <c r="CB183" s="283">
        <v>0.46970000000000001</v>
      </c>
      <c r="CC183" s="283">
        <v>0.51539999999999997</v>
      </c>
      <c r="CD183" s="283">
        <v>0.58169999999999999</v>
      </c>
      <c r="CE183" s="283">
        <v>0.73070000000000002</v>
      </c>
      <c r="CF183" s="283">
        <v>0.64610000000000001</v>
      </c>
      <c r="CG183" s="283">
        <v>0.57609999999999995</v>
      </c>
      <c r="CH183" s="283">
        <v>0.63859999999999995</v>
      </c>
      <c r="CI183" s="283">
        <v>1.1011</v>
      </c>
      <c r="CJ183" s="283">
        <v>1.0452999999999999</v>
      </c>
      <c r="CK183" s="283">
        <v>0.99770000000000003</v>
      </c>
      <c r="CL183" s="283">
        <v>0.99829999999999997</v>
      </c>
      <c r="CM183" s="283">
        <v>0.9657</v>
      </c>
      <c r="CN183" s="283">
        <v>1.0207999999999999</v>
      </c>
      <c r="CO183" s="283">
        <v>25.5686</v>
      </c>
      <c r="CP183" s="283">
        <v>23.6922</v>
      </c>
      <c r="CQ183" s="283">
        <v>23.089400000000001</v>
      </c>
      <c r="CR183" s="283">
        <v>23.220400000000001</v>
      </c>
      <c r="CS183" s="283">
        <v>22.666499999999999</v>
      </c>
      <c r="CT183" s="283">
        <v>23.142399999999999</v>
      </c>
      <c r="CU183" s="283">
        <v>25.030999999999999</v>
      </c>
      <c r="CV183" s="283">
        <v>24.1645</v>
      </c>
      <c r="CW183" s="283">
        <v>24.1374</v>
      </c>
      <c r="CX183" s="283">
        <v>25.074000000000002</v>
      </c>
      <c r="CY183" s="283">
        <v>25.022600000000001</v>
      </c>
      <c r="CZ183" s="283">
        <v>23.645600000000002</v>
      </c>
      <c r="DA183" s="283">
        <v>1.0843</v>
      </c>
      <c r="DB183" s="283">
        <v>1.0242</v>
      </c>
      <c r="DC183" s="283">
        <v>1.0022</v>
      </c>
      <c r="DD183" s="283">
        <v>0.98570000000000002</v>
      </c>
      <c r="DE183" s="283">
        <v>0.96409999999999996</v>
      </c>
      <c r="DF183" s="283">
        <v>1.0112000000000001</v>
      </c>
      <c r="DG183" s="283">
        <v>24.8325</v>
      </c>
      <c r="DH183" s="283">
        <v>22.651800000000001</v>
      </c>
      <c r="DI183" s="283">
        <v>22.446400000000001</v>
      </c>
      <c r="DJ183" s="283">
        <v>22.902799999999999</v>
      </c>
      <c r="DK183" s="283">
        <v>22.116199999999999</v>
      </c>
      <c r="DL183" s="283">
        <v>22.396999999999998</v>
      </c>
      <c r="DM183" s="283">
        <v>24.562799999999999</v>
      </c>
      <c r="DN183" s="283">
        <v>23.3217</v>
      </c>
      <c r="DO183" s="283">
        <v>23.3931</v>
      </c>
      <c r="DP183" s="283">
        <v>24.920400000000001</v>
      </c>
      <c r="DQ183" s="283">
        <v>24.189599999999999</v>
      </c>
      <c r="DR183" s="283">
        <v>23.133400000000002</v>
      </c>
      <c r="DS183" s="283">
        <v>1.0640000000000001</v>
      </c>
      <c r="DT183" s="283">
        <v>1.0186999999999999</v>
      </c>
      <c r="DU183" s="283">
        <v>1.0005999999999999</v>
      </c>
      <c r="DV183" s="283">
        <v>0.98860000000000003</v>
      </c>
      <c r="DW183" s="283">
        <v>0.97570000000000001</v>
      </c>
      <c r="DX183" s="283">
        <v>1.0075000000000001</v>
      </c>
      <c r="DY183" s="283">
        <v>23.468599999999999</v>
      </c>
      <c r="DZ183" s="283">
        <v>21.6722</v>
      </c>
      <c r="EA183" s="283">
        <v>21.4054</v>
      </c>
      <c r="EB183" s="283">
        <v>22.057700000000001</v>
      </c>
      <c r="EC183" s="283">
        <v>21.275300000000001</v>
      </c>
      <c r="ED183" s="283">
        <v>21.3932</v>
      </c>
      <c r="EE183" s="283">
        <v>23.506499999999999</v>
      </c>
      <c r="EF183" s="283">
        <v>22.554600000000001</v>
      </c>
      <c r="EG183" s="283">
        <v>22.293099999999999</v>
      </c>
      <c r="EH183" s="283">
        <v>23.776800000000001</v>
      </c>
      <c r="EI183" s="283">
        <v>23.115600000000001</v>
      </c>
      <c r="EJ183" s="283">
        <v>22.1264</v>
      </c>
      <c r="EL183" s="283">
        <v>3.012</v>
      </c>
      <c r="EM183" s="283">
        <v>1.2021999999999999</v>
      </c>
      <c r="EN183" s="283">
        <v>1.877</v>
      </c>
      <c r="EO183" s="283">
        <v>1.3253999999999999</v>
      </c>
      <c r="EP183" s="283">
        <v>0.95499999999999996</v>
      </c>
      <c r="EQ183" s="283">
        <v>1.1509</v>
      </c>
      <c r="ER183" s="283">
        <v>0.40439999999999998</v>
      </c>
      <c r="ES183" s="283">
        <v>0.25890000000000002</v>
      </c>
      <c r="ET183" s="283">
        <v>0.3256</v>
      </c>
      <c r="EU183" s="283">
        <v>0.1343</v>
      </c>
      <c r="EV183" s="283">
        <v>0.21529999999999999</v>
      </c>
      <c r="EW183" s="283">
        <v>0.1734</v>
      </c>
      <c r="EX183" s="283">
        <v>0.29730000000000001</v>
      </c>
      <c r="EY183" s="283">
        <v>0.2888</v>
      </c>
      <c r="EZ183" s="283">
        <v>0.35449999999999998</v>
      </c>
      <c r="FA183" s="283">
        <v>0.2243</v>
      </c>
      <c r="FB183" s="283">
        <v>0.3024</v>
      </c>
      <c r="FC183" s="283">
        <v>0.308</v>
      </c>
      <c r="FD183" s="283">
        <v>2.3066</v>
      </c>
      <c r="FE183" s="283">
        <v>1.1871</v>
      </c>
      <c r="FF183" s="283">
        <v>1.1583000000000001</v>
      </c>
      <c r="FG183" s="283">
        <v>0.7944</v>
      </c>
      <c r="FH183" s="283">
        <v>1.0960000000000001</v>
      </c>
      <c r="FI183" s="283">
        <v>1.0202</v>
      </c>
      <c r="FJ183" s="283">
        <v>0.41899999999999998</v>
      </c>
      <c r="FK183" s="283">
        <v>0.28399999999999997</v>
      </c>
      <c r="FL183" s="283">
        <v>0.3034</v>
      </c>
      <c r="FM183" s="283">
        <v>0.18160000000000001</v>
      </c>
      <c r="FN183" s="283">
        <v>0.2392</v>
      </c>
      <c r="FO183" s="283">
        <v>0.26190000000000002</v>
      </c>
      <c r="FP183" s="283">
        <v>0.29709999999999998</v>
      </c>
      <c r="FQ183" s="283">
        <v>0.27860000000000001</v>
      </c>
      <c r="FR183" s="283">
        <v>0.33160000000000001</v>
      </c>
      <c r="FS183" s="283">
        <v>0.37409999999999999</v>
      </c>
      <c r="FT183" s="283">
        <v>0.25419999999999998</v>
      </c>
      <c r="FU183" s="283">
        <v>0.3251</v>
      </c>
      <c r="FV183" s="283">
        <v>1.6677</v>
      </c>
      <c r="FW183" s="283">
        <v>1.2077</v>
      </c>
      <c r="FX183" s="283">
        <v>1.2895000000000001</v>
      </c>
      <c r="FY183" s="283">
        <v>0.49469999999999997</v>
      </c>
      <c r="FZ183" s="283">
        <v>1.016</v>
      </c>
      <c r="GA183" s="283">
        <v>1.2202999999999999</v>
      </c>
      <c r="GB183" s="283">
        <v>0.39900000000000002</v>
      </c>
      <c r="GC183" s="283">
        <v>0.36830000000000002</v>
      </c>
      <c r="GD183" s="283">
        <v>0.35870000000000002</v>
      </c>
      <c r="GE183" s="283">
        <v>0.23930000000000001</v>
      </c>
      <c r="GF183" s="283">
        <v>0.30499999999999999</v>
      </c>
      <c r="GG183" s="283">
        <v>0.2782</v>
      </c>
      <c r="GH183" s="283">
        <v>0.19189999999999999</v>
      </c>
      <c r="GI183" s="283">
        <v>0.30099999999999999</v>
      </c>
      <c r="GJ183" s="283">
        <v>0.39860000000000001</v>
      </c>
      <c r="GK183" s="283">
        <v>0.38790000000000002</v>
      </c>
      <c r="GL183" s="283">
        <v>0.29630000000000001</v>
      </c>
      <c r="GM183" s="283">
        <v>0.32669999999999999</v>
      </c>
    </row>
    <row r="184" spans="1:195">
      <c r="A184" s="71">
        <v>45474</v>
      </c>
      <c r="B184" s="283">
        <v>13.126300000000001</v>
      </c>
      <c r="C184" s="283">
        <v>12.8887</v>
      </c>
      <c r="D184" s="283">
        <v>12.998699999999999</v>
      </c>
      <c r="E184" s="283">
        <v>12.8317</v>
      </c>
      <c r="F184" s="283">
        <v>13.075900000000001</v>
      </c>
      <c r="G184" s="283">
        <v>13.0365</v>
      </c>
      <c r="H184" s="283">
        <v>12.941599999999999</v>
      </c>
      <c r="I184" s="283">
        <v>12.825799999999999</v>
      </c>
      <c r="J184" s="283">
        <v>13.000400000000001</v>
      </c>
      <c r="K184" s="283">
        <v>12.4841</v>
      </c>
      <c r="L184" s="283">
        <v>12.992000000000001</v>
      </c>
      <c r="M184" s="283">
        <v>13.1439</v>
      </c>
      <c r="N184" s="283">
        <v>14.017799999999999</v>
      </c>
      <c r="O184" s="283">
        <v>1.2224999999999999</v>
      </c>
      <c r="P184" s="283">
        <v>1.6884999999999999</v>
      </c>
      <c r="R184" s="283">
        <v>0.9758</v>
      </c>
      <c r="S184" s="283">
        <v>1.3607</v>
      </c>
      <c r="T184" s="283">
        <v>2.9727999999999999</v>
      </c>
      <c r="U184" s="283">
        <v>0.372</v>
      </c>
      <c r="V184" s="283">
        <v>0.49320000000000003</v>
      </c>
      <c r="W184" s="283">
        <v>0.21210000000000001</v>
      </c>
      <c r="X184" s="283">
        <v>0.30430000000000001</v>
      </c>
      <c r="Y184" s="283">
        <v>0.29210000000000003</v>
      </c>
      <c r="Z184" s="283">
        <v>0.4274</v>
      </c>
      <c r="AA184" s="283">
        <v>0.36609999999999998</v>
      </c>
      <c r="AB184" s="283">
        <v>0.57440000000000002</v>
      </c>
      <c r="AD184" s="283">
        <v>0.37519999999999998</v>
      </c>
      <c r="AE184" s="283">
        <v>0.42209999999999998</v>
      </c>
      <c r="AF184" s="283">
        <v>7.3014000000000001</v>
      </c>
      <c r="AG184" s="283">
        <v>1.3209</v>
      </c>
      <c r="AH184" s="283">
        <v>1.0217000000000001</v>
      </c>
      <c r="AJ184" s="283">
        <v>0.93200000000000005</v>
      </c>
      <c r="AK184" s="283">
        <v>1.0505</v>
      </c>
      <c r="AL184" s="283">
        <v>2.7660999999999998</v>
      </c>
      <c r="AM184" s="283">
        <v>0.47589999999999999</v>
      </c>
      <c r="AN184" s="283">
        <v>0.45369999999999999</v>
      </c>
      <c r="AO184" s="283">
        <v>0.37880000000000003</v>
      </c>
      <c r="AP184" s="283">
        <v>0.36030000000000001</v>
      </c>
      <c r="AQ184" s="283">
        <v>0.44400000000000001</v>
      </c>
      <c r="AR184" s="283">
        <v>0.45219999999999999</v>
      </c>
      <c r="AS184" s="283">
        <v>0.36840000000000001</v>
      </c>
      <c r="AT184" s="283">
        <v>0.53720000000000001</v>
      </c>
      <c r="AV184" s="283">
        <v>0.39529999999999998</v>
      </c>
      <c r="AW184" s="283">
        <v>0.51129999999999998</v>
      </c>
      <c r="AX184" s="283">
        <v>8.5388999999999999</v>
      </c>
      <c r="AY184" s="283">
        <v>2.2679999999999998</v>
      </c>
      <c r="AZ184" s="283">
        <v>1.2407999999999999</v>
      </c>
      <c r="BB184" s="283">
        <v>0.4577</v>
      </c>
      <c r="BC184" s="283">
        <v>1.3962000000000001</v>
      </c>
      <c r="BD184" s="283">
        <v>2.4895</v>
      </c>
      <c r="BE184" s="283">
        <v>0.73740000000000006</v>
      </c>
      <c r="BF184" s="283">
        <v>0.52149999999999996</v>
      </c>
      <c r="BG184" s="283">
        <v>0.29149999999999998</v>
      </c>
      <c r="BH184" s="283">
        <v>0.3251</v>
      </c>
      <c r="BI184" s="283">
        <v>0.42030000000000001</v>
      </c>
      <c r="BJ184" s="283">
        <v>0.16450000000000001</v>
      </c>
      <c r="BK184" s="283">
        <v>0.23910000000000001</v>
      </c>
      <c r="BL184" s="283">
        <v>0.47699999999999998</v>
      </c>
      <c r="BN184" s="283">
        <v>0.52239999999999998</v>
      </c>
      <c r="BO184" s="283">
        <v>0.34160000000000001</v>
      </c>
      <c r="BQ184" s="283">
        <v>2.2481</v>
      </c>
      <c r="BR184" s="283">
        <v>1.2045999999999999</v>
      </c>
      <c r="BS184" s="283">
        <v>1.4272</v>
      </c>
      <c r="BU184" s="283">
        <v>0.99970000000000003</v>
      </c>
      <c r="BV184" s="283">
        <v>1.127</v>
      </c>
      <c r="BW184" s="283">
        <v>0.80430000000000001</v>
      </c>
      <c r="BX184" s="283">
        <v>0.6008</v>
      </c>
      <c r="BY184" s="283">
        <v>0.65169999999999995</v>
      </c>
      <c r="BZ184" s="283">
        <v>0.35780000000000001</v>
      </c>
      <c r="CA184" s="283">
        <v>0.49869999999999998</v>
      </c>
      <c r="CB184" s="283">
        <v>0.45669999999999999</v>
      </c>
      <c r="CC184" s="283">
        <v>0.52990000000000004</v>
      </c>
      <c r="CD184" s="283">
        <v>0.59599999999999997</v>
      </c>
      <c r="CE184" s="283">
        <v>0.75519999999999998</v>
      </c>
      <c r="CG184" s="283">
        <v>0.59619999999999995</v>
      </c>
      <c r="CH184" s="283">
        <v>0.67010000000000003</v>
      </c>
      <c r="CI184" s="283">
        <v>1.0616000000000001</v>
      </c>
      <c r="CJ184" s="283">
        <v>1.0319</v>
      </c>
      <c r="CK184" s="283">
        <v>0.9929</v>
      </c>
      <c r="CM184" s="283">
        <v>0.95409999999999995</v>
      </c>
      <c r="CN184" s="283">
        <v>1.0271999999999999</v>
      </c>
      <c r="CO184" s="283">
        <v>24.9528</v>
      </c>
      <c r="CP184" s="283">
        <v>23.789000000000001</v>
      </c>
      <c r="CQ184" s="283">
        <v>23.283300000000001</v>
      </c>
      <c r="CR184" s="283">
        <v>23.506</v>
      </c>
      <c r="CS184" s="283">
        <v>23.053799999999999</v>
      </c>
      <c r="CT184" s="283">
        <v>23.450199999999999</v>
      </c>
      <c r="CU184" s="283">
        <v>25.070499999999999</v>
      </c>
      <c r="CV184" s="283">
        <v>24.0428</v>
      </c>
      <c r="CW184" s="283">
        <v>24.586500000000001</v>
      </c>
      <c r="CY184" s="283">
        <v>25.200299999999999</v>
      </c>
      <c r="CZ184" s="283">
        <v>23.9345</v>
      </c>
      <c r="DA184" s="283">
        <v>1.0684</v>
      </c>
      <c r="DB184" s="283">
        <v>1.0205</v>
      </c>
      <c r="DC184" s="283">
        <v>1.0007999999999999</v>
      </c>
      <c r="DE184" s="283">
        <v>0.95720000000000005</v>
      </c>
      <c r="DF184" s="283">
        <v>1.0023</v>
      </c>
      <c r="DG184" s="283">
        <v>24.478999999999999</v>
      </c>
      <c r="DH184" s="283">
        <v>22.630400000000002</v>
      </c>
      <c r="DI184" s="283">
        <v>22.4984</v>
      </c>
      <c r="DJ184" s="283">
        <v>22.911200000000001</v>
      </c>
      <c r="DK184" s="283">
        <v>22.175799999999999</v>
      </c>
      <c r="DL184" s="283">
        <v>22.4801</v>
      </c>
      <c r="DM184" s="283">
        <v>24.290900000000001</v>
      </c>
      <c r="DN184" s="283">
        <v>23.0656</v>
      </c>
      <c r="DO184" s="283">
        <v>23.3414</v>
      </c>
      <c r="DQ184" s="283">
        <v>24.096900000000002</v>
      </c>
      <c r="DR184" s="283">
        <v>23.287199999999999</v>
      </c>
      <c r="DS184" s="283">
        <v>1.0580000000000001</v>
      </c>
      <c r="DT184" s="283">
        <v>1.0173000000000001</v>
      </c>
      <c r="DU184" s="283">
        <v>1.0011000000000001</v>
      </c>
      <c r="DW184" s="283">
        <v>0.96909999999999996</v>
      </c>
      <c r="DX184" s="283">
        <v>0.99870000000000003</v>
      </c>
      <c r="DY184" s="283">
        <v>23.316199999999998</v>
      </c>
      <c r="DZ184" s="283">
        <v>21.6845</v>
      </c>
      <c r="EA184" s="283">
        <v>21.462599999999998</v>
      </c>
      <c r="EB184" s="283">
        <v>22.037800000000001</v>
      </c>
      <c r="EC184" s="283">
        <v>21.315300000000001</v>
      </c>
      <c r="ED184" s="283">
        <v>21.4392</v>
      </c>
      <c r="EE184" s="283">
        <v>23.166699999999999</v>
      </c>
      <c r="EF184" s="283">
        <v>22.273299999999999</v>
      </c>
      <c r="EG184" s="283">
        <v>22.152799999999999</v>
      </c>
      <c r="EI184" s="283">
        <v>22.9831</v>
      </c>
      <c r="EJ184" s="283">
        <v>22.1813</v>
      </c>
      <c r="EL184" s="283">
        <v>3.157</v>
      </c>
      <c r="EM184" s="283">
        <v>1.1999</v>
      </c>
      <c r="EN184" s="283">
        <v>1.9153</v>
      </c>
      <c r="EP184" s="283">
        <v>0.95740000000000003</v>
      </c>
      <c r="EQ184" s="283">
        <v>1.1567000000000001</v>
      </c>
      <c r="ER184" s="283">
        <v>0.40089999999999998</v>
      </c>
      <c r="ES184" s="283">
        <v>0.24759999999999999</v>
      </c>
      <c r="ET184" s="283">
        <v>0.31900000000000001</v>
      </c>
      <c r="EU184" s="283">
        <v>0.127</v>
      </c>
      <c r="EV184" s="283">
        <v>0.20630000000000001</v>
      </c>
      <c r="EW184" s="283">
        <v>0.1666</v>
      </c>
      <c r="EX184" s="283">
        <v>0.318</v>
      </c>
      <c r="EY184" s="283">
        <v>0.31059999999999999</v>
      </c>
      <c r="EZ184" s="283">
        <v>0.38929999999999998</v>
      </c>
      <c r="FB184" s="283">
        <v>0.32440000000000002</v>
      </c>
      <c r="FC184" s="283">
        <v>0.33650000000000002</v>
      </c>
      <c r="FD184" s="283">
        <v>2.4253</v>
      </c>
      <c r="FE184" s="283">
        <v>1.1966000000000001</v>
      </c>
      <c r="FF184" s="283">
        <v>1.1863999999999999</v>
      </c>
      <c r="FH184" s="283">
        <v>1.0777000000000001</v>
      </c>
      <c r="FI184" s="283">
        <v>0.97450000000000003</v>
      </c>
      <c r="FJ184" s="283">
        <v>0.4143</v>
      </c>
      <c r="FK184" s="283">
        <v>0.27860000000000001</v>
      </c>
      <c r="FL184" s="283">
        <v>0.2944</v>
      </c>
      <c r="FM184" s="283">
        <v>0.17080000000000001</v>
      </c>
      <c r="FN184" s="283">
        <v>0.2329</v>
      </c>
      <c r="FO184" s="283">
        <v>0.2482</v>
      </c>
      <c r="FP184" s="283">
        <v>0.30299999999999999</v>
      </c>
      <c r="FQ184" s="283">
        <v>0.2853</v>
      </c>
      <c r="FR184" s="283">
        <v>0.33789999999999998</v>
      </c>
      <c r="FT184" s="283">
        <v>0.26469999999999999</v>
      </c>
      <c r="FU184" s="283">
        <v>0.3468</v>
      </c>
      <c r="FV184" s="283">
        <v>1.6738999999999999</v>
      </c>
      <c r="FW184" s="283">
        <v>1.2119</v>
      </c>
      <c r="FX184" s="283">
        <v>1.2774000000000001</v>
      </c>
      <c r="FZ184" s="283">
        <v>0.99960000000000004</v>
      </c>
      <c r="GA184" s="283">
        <v>1.2045999999999999</v>
      </c>
      <c r="GB184" s="283">
        <v>0.39529999999999998</v>
      </c>
      <c r="GC184" s="283">
        <v>0.36770000000000003</v>
      </c>
      <c r="GD184" s="283">
        <v>0.35370000000000001</v>
      </c>
      <c r="GE184" s="283">
        <v>0.2361</v>
      </c>
      <c r="GF184" s="283">
        <v>0.3034</v>
      </c>
      <c r="GG184" s="283">
        <v>0.27689999999999998</v>
      </c>
      <c r="GH184" s="283">
        <v>0.1865</v>
      </c>
      <c r="GI184" s="283">
        <v>0.29389999999999999</v>
      </c>
      <c r="GJ184" s="283">
        <v>0.39250000000000002</v>
      </c>
      <c r="GL184" s="283">
        <v>0.29399999999999998</v>
      </c>
      <c r="GM184" s="283">
        <v>0.32579999999999998</v>
      </c>
    </row>
    <row r="185" spans="1:195">
      <c r="A185" s="71">
        <v>45475</v>
      </c>
      <c r="B185" s="283">
        <v>13.1297</v>
      </c>
      <c r="C185" s="283">
        <v>12.8879</v>
      </c>
      <c r="D185" s="283">
        <v>12.983599999999999</v>
      </c>
      <c r="E185" s="283">
        <v>12.824999999999999</v>
      </c>
      <c r="F185" s="283">
        <v>13.075100000000001</v>
      </c>
      <c r="G185" s="283">
        <v>13.0524</v>
      </c>
      <c r="H185" s="283">
        <v>12.940799999999999</v>
      </c>
      <c r="I185" s="283">
        <v>12.792199999999999</v>
      </c>
      <c r="J185" s="283">
        <v>13.0189</v>
      </c>
      <c r="K185" s="283">
        <v>12.3935</v>
      </c>
      <c r="L185" s="283">
        <v>12.992800000000001</v>
      </c>
      <c r="M185" s="283">
        <v>13.1523</v>
      </c>
      <c r="N185" s="283">
        <v>14.657</v>
      </c>
      <c r="O185" s="283">
        <v>1.2016</v>
      </c>
      <c r="P185" s="283">
        <v>1.8355999999999999</v>
      </c>
      <c r="R185" s="283">
        <v>0.98499999999999999</v>
      </c>
      <c r="S185" s="283">
        <v>1.3529</v>
      </c>
      <c r="T185" s="283">
        <v>2.9441999999999999</v>
      </c>
      <c r="U185" s="283">
        <v>0.35060000000000002</v>
      </c>
      <c r="V185" s="283">
        <v>0.49330000000000002</v>
      </c>
      <c r="W185" s="283">
        <v>0.2009</v>
      </c>
      <c r="X185" s="283">
        <v>0.29170000000000001</v>
      </c>
      <c r="Y185" s="283">
        <v>0.26869999999999999</v>
      </c>
      <c r="Z185" s="283">
        <v>0.40579999999999999</v>
      </c>
      <c r="AA185" s="283">
        <v>0.34439999999999998</v>
      </c>
      <c r="AB185" s="283">
        <v>0.52829999999999999</v>
      </c>
      <c r="AD185" s="283">
        <v>0.34960000000000002</v>
      </c>
      <c r="AE185" s="283">
        <v>0.39050000000000001</v>
      </c>
      <c r="AF185" s="283">
        <v>7.5701999999999998</v>
      </c>
      <c r="AG185" s="283">
        <v>1.3243</v>
      </c>
      <c r="AH185" s="283">
        <v>1.0376000000000001</v>
      </c>
      <c r="AJ185" s="283">
        <v>0.95069999999999999</v>
      </c>
      <c r="AK185" s="283">
        <v>1.0615000000000001</v>
      </c>
      <c r="AL185" s="283">
        <v>2.7404000000000002</v>
      </c>
      <c r="AM185" s="283">
        <v>0.46910000000000002</v>
      </c>
      <c r="AN185" s="283">
        <v>0.44640000000000002</v>
      </c>
      <c r="AO185" s="283">
        <v>0.36199999999999999</v>
      </c>
      <c r="AP185" s="283">
        <v>0.35420000000000001</v>
      </c>
      <c r="AQ185" s="283">
        <v>0.43020000000000003</v>
      </c>
      <c r="AR185" s="283">
        <v>0.44529999999999997</v>
      </c>
      <c r="AS185" s="283">
        <v>0.36280000000000001</v>
      </c>
      <c r="AT185" s="283">
        <v>0.52749999999999997</v>
      </c>
      <c r="AV185" s="283">
        <v>0.38169999999999998</v>
      </c>
      <c r="AW185" s="283">
        <v>0.497</v>
      </c>
      <c r="AX185" s="283">
        <v>8.6568000000000005</v>
      </c>
      <c r="AY185" s="283">
        <v>2.2536999999999998</v>
      </c>
      <c r="AZ185" s="283">
        <v>1.2105999999999999</v>
      </c>
      <c r="BB185" s="283">
        <v>0.46589999999999998</v>
      </c>
      <c r="BC185" s="283">
        <v>1.3797999999999999</v>
      </c>
      <c r="BD185" s="283">
        <v>2.4704999999999999</v>
      </c>
      <c r="BE185" s="283">
        <v>0.74339999999999995</v>
      </c>
      <c r="BF185" s="283">
        <v>0.51749999999999996</v>
      </c>
      <c r="BG185" s="283">
        <v>0.28539999999999999</v>
      </c>
      <c r="BH185" s="283">
        <v>0.32979999999999998</v>
      </c>
      <c r="BI185" s="283">
        <v>0.42749999999999999</v>
      </c>
      <c r="BJ185" s="283">
        <v>0.16189999999999999</v>
      </c>
      <c r="BK185" s="283">
        <v>0.24410000000000001</v>
      </c>
      <c r="BL185" s="283">
        <v>0.4788</v>
      </c>
      <c r="BN185" s="283">
        <v>0.52390000000000003</v>
      </c>
      <c r="BO185" s="283">
        <v>0.34699999999999998</v>
      </c>
      <c r="BQ185" s="283">
        <v>2.3170000000000002</v>
      </c>
      <c r="BR185" s="283">
        <v>1.2087000000000001</v>
      </c>
      <c r="BS185" s="283">
        <v>1.4313</v>
      </c>
      <c r="BU185" s="283">
        <v>0.99680000000000002</v>
      </c>
      <c r="BV185" s="283">
        <v>1.1456</v>
      </c>
      <c r="BW185" s="283">
        <v>0.79910000000000003</v>
      </c>
      <c r="BX185" s="283">
        <v>0.58689999999999998</v>
      </c>
      <c r="BY185" s="283">
        <v>0.6401</v>
      </c>
      <c r="BZ185" s="283">
        <v>0.34489999999999998</v>
      </c>
      <c r="CA185" s="283">
        <v>0.48559999999999998</v>
      </c>
      <c r="CB185" s="283">
        <v>0.44719999999999999</v>
      </c>
      <c r="CC185" s="283">
        <v>0.50309999999999999</v>
      </c>
      <c r="CD185" s="283">
        <v>0.57020000000000004</v>
      </c>
      <c r="CE185" s="283">
        <v>0.72689999999999999</v>
      </c>
      <c r="CG185" s="283">
        <v>0.57199999999999995</v>
      </c>
      <c r="CH185" s="283">
        <v>0.63449999999999995</v>
      </c>
      <c r="CI185" s="283">
        <v>1.0763</v>
      </c>
      <c r="CJ185" s="283">
        <v>1.0306999999999999</v>
      </c>
      <c r="CK185" s="283">
        <v>0.99809999999999999</v>
      </c>
      <c r="CM185" s="283">
        <v>0.96240000000000003</v>
      </c>
      <c r="CN185" s="283">
        <v>1.0165999999999999</v>
      </c>
      <c r="CO185" s="283">
        <v>25.2349</v>
      </c>
      <c r="CP185" s="283">
        <v>23.7361</v>
      </c>
      <c r="CQ185" s="283">
        <v>23.440799999999999</v>
      </c>
      <c r="CR185" s="283">
        <v>23.445799999999998</v>
      </c>
      <c r="CS185" s="283">
        <v>23.030100000000001</v>
      </c>
      <c r="CT185" s="283">
        <v>23.484400000000001</v>
      </c>
      <c r="CU185" s="283">
        <v>24.943899999999999</v>
      </c>
      <c r="CV185" s="283">
        <v>23.944800000000001</v>
      </c>
      <c r="CW185" s="283">
        <v>24.308599999999998</v>
      </c>
      <c r="CY185" s="283">
        <v>24.879200000000001</v>
      </c>
      <c r="CZ185" s="283">
        <v>23.912700000000001</v>
      </c>
      <c r="DA185" s="283">
        <v>1.0678000000000001</v>
      </c>
      <c r="DB185" s="283">
        <v>1.0172000000000001</v>
      </c>
      <c r="DC185" s="283">
        <v>1.0015000000000001</v>
      </c>
      <c r="DE185" s="283">
        <v>0.95920000000000005</v>
      </c>
      <c r="DF185" s="283">
        <v>1.0021</v>
      </c>
      <c r="DG185" s="283">
        <v>24.614100000000001</v>
      </c>
      <c r="DH185" s="283">
        <v>22.750900000000001</v>
      </c>
      <c r="DI185" s="283">
        <v>22.721900000000002</v>
      </c>
      <c r="DJ185" s="283">
        <v>23.051200000000001</v>
      </c>
      <c r="DK185" s="283">
        <v>22.367000000000001</v>
      </c>
      <c r="DL185" s="283">
        <v>22.688300000000002</v>
      </c>
      <c r="DM185" s="283">
        <v>24.2364</v>
      </c>
      <c r="DN185" s="283">
        <v>23.089300000000001</v>
      </c>
      <c r="DO185" s="283">
        <v>23.462299999999999</v>
      </c>
      <c r="DQ185" s="283">
        <v>24.071999999999999</v>
      </c>
      <c r="DR185" s="283">
        <v>23.412099999999999</v>
      </c>
      <c r="DS185" s="283">
        <v>1.0521</v>
      </c>
      <c r="DT185" s="283">
        <v>1.0149999999999999</v>
      </c>
      <c r="DU185" s="283">
        <v>1.0006999999999999</v>
      </c>
      <c r="DW185" s="283">
        <v>0.9677</v>
      </c>
      <c r="DX185" s="283">
        <v>0.99660000000000004</v>
      </c>
      <c r="DY185" s="283">
        <v>23.347899999999999</v>
      </c>
      <c r="DZ185" s="283">
        <v>21.8047</v>
      </c>
      <c r="EA185" s="283">
        <v>21.6387</v>
      </c>
      <c r="EB185" s="283">
        <v>22.191400000000002</v>
      </c>
      <c r="EC185" s="283">
        <v>21.482900000000001</v>
      </c>
      <c r="ED185" s="283">
        <v>21.622599999999998</v>
      </c>
      <c r="EE185" s="283">
        <v>23.113199999999999</v>
      </c>
      <c r="EF185" s="283">
        <v>22.300799999999999</v>
      </c>
      <c r="EG185" s="283">
        <v>22.279900000000001</v>
      </c>
      <c r="EI185" s="283">
        <v>23.045400000000001</v>
      </c>
      <c r="EJ185" s="283">
        <v>22.355399999999999</v>
      </c>
      <c r="EL185" s="283">
        <v>3.2881999999999998</v>
      </c>
      <c r="EM185" s="283">
        <v>1.1948000000000001</v>
      </c>
      <c r="EN185" s="283">
        <v>1.9701</v>
      </c>
      <c r="EP185" s="283">
        <v>0.96050000000000002</v>
      </c>
      <c r="EQ185" s="283">
        <v>1.1759999999999999</v>
      </c>
      <c r="ER185" s="283">
        <v>0.39950000000000002</v>
      </c>
      <c r="ES185" s="283">
        <v>0.23380000000000001</v>
      </c>
      <c r="ET185" s="283">
        <v>0.31440000000000001</v>
      </c>
      <c r="EU185" s="283">
        <v>0.1215</v>
      </c>
      <c r="EV185" s="283">
        <v>0.19570000000000001</v>
      </c>
      <c r="EW185" s="283">
        <v>0.15959999999999999</v>
      </c>
      <c r="EX185" s="283">
        <v>0.29630000000000001</v>
      </c>
      <c r="EY185" s="283">
        <v>0.28839999999999999</v>
      </c>
      <c r="EZ185" s="283">
        <v>0.36099999999999999</v>
      </c>
      <c r="FB185" s="283">
        <v>0.30020000000000002</v>
      </c>
      <c r="FC185" s="283">
        <v>0.30690000000000001</v>
      </c>
      <c r="FD185" s="283">
        <v>2.5783999999999998</v>
      </c>
      <c r="FE185" s="283">
        <v>1.2153</v>
      </c>
      <c r="FF185" s="283">
        <v>1.1969000000000001</v>
      </c>
      <c r="FH185" s="283">
        <v>1.0827</v>
      </c>
      <c r="FI185" s="283">
        <v>0.99880000000000002</v>
      </c>
      <c r="FJ185" s="283">
        <v>0.41139999999999999</v>
      </c>
      <c r="FK185" s="283">
        <v>0.27229999999999999</v>
      </c>
      <c r="FL185" s="283">
        <v>0.28599999999999998</v>
      </c>
      <c r="FM185" s="283">
        <v>0.15959999999999999</v>
      </c>
      <c r="FN185" s="283">
        <v>0.224</v>
      </c>
      <c r="FO185" s="283">
        <v>0.2389</v>
      </c>
      <c r="FP185" s="283">
        <v>0.29310000000000003</v>
      </c>
      <c r="FQ185" s="283">
        <v>0.2737</v>
      </c>
      <c r="FR185" s="283">
        <v>0.32850000000000001</v>
      </c>
      <c r="FT185" s="283">
        <v>0.25280000000000002</v>
      </c>
      <c r="FU185" s="283">
        <v>0.32890000000000003</v>
      </c>
      <c r="FV185" s="283">
        <v>1.6883999999999999</v>
      </c>
      <c r="FW185" s="283">
        <v>1.2144999999999999</v>
      </c>
      <c r="FX185" s="283">
        <v>1.256</v>
      </c>
      <c r="FZ185" s="283">
        <v>0.98480000000000001</v>
      </c>
      <c r="GA185" s="283">
        <v>1.2171000000000001</v>
      </c>
      <c r="GB185" s="283">
        <v>0.3916</v>
      </c>
      <c r="GC185" s="283">
        <v>0.36720000000000003</v>
      </c>
      <c r="GD185" s="283">
        <v>0.34839999999999999</v>
      </c>
      <c r="GE185" s="283">
        <v>0.2319</v>
      </c>
      <c r="GF185" s="283">
        <v>0.3024</v>
      </c>
      <c r="GG185" s="283">
        <v>0.27739999999999998</v>
      </c>
      <c r="GH185" s="283">
        <v>0.1792</v>
      </c>
      <c r="GI185" s="283">
        <v>0.28939999999999999</v>
      </c>
      <c r="GJ185" s="283">
        <v>0.38919999999999999</v>
      </c>
      <c r="GL185" s="283">
        <v>0.29389999999999999</v>
      </c>
      <c r="GM185" s="283">
        <v>0.31979999999999997</v>
      </c>
    </row>
    <row r="186" spans="1:195">
      <c r="A186" s="71">
        <v>45476</v>
      </c>
      <c r="B186" s="283">
        <v>13.0936</v>
      </c>
      <c r="C186" s="283">
        <v>12.857699999999999</v>
      </c>
      <c r="D186" s="283">
        <v>12.9282</v>
      </c>
      <c r="E186" s="283">
        <v>12.7813</v>
      </c>
      <c r="F186" s="283">
        <v>13.032299999999999</v>
      </c>
      <c r="G186" s="283">
        <v>13.027200000000001</v>
      </c>
      <c r="H186" s="283">
        <v>12.894600000000001</v>
      </c>
      <c r="I186" s="283">
        <v>12.782999999999999</v>
      </c>
      <c r="J186" s="283">
        <v>12.9794</v>
      </c>
      <c r="K186" s="283">
        <v>12.454800000000001</v>
      </c>
      <c r="L186" s="283">
        <v>12.960900000000001</v>
      </c>
      <c r="M186" s="283">
        <v>13.1305</v>
      </c>
      <c r="N186" s="283">
        <v>15.6389</v>
      </c>
      <c r="O186" s="283">
        <v>1.1855</v>
      </c>
      <c r="P186" s="283">
        <v>1.9896</v>
      </c>
      <c r="R186" s="283">
        <v>0.99450000000000005</v>
      </c>
      <c r="S186" s="283">
        <v>1.3432999999999999</v>
      </c>
      <c r="T186" s="283">
        <v>2.9441000000000002</v>
      </c>
      <c r="U186" s="283">
        <v>0.32029999999999997</v>
      </c>
      <c r="V186" s="283">
        <v>0.4698</v>
      </c>
      <c r="W186" s="283">
        <v>0.1883</v>
      </c>
      <c r="X186" s="283">
        <v>0.2702</v>
      </c>
      <c r="Y186" s="283">
        <v>0.2361</v>
      </c>
      <c r="Z186" s="283">
        <v>0.3931</v>
      </c>
      <c r="AA186" s="283">
        <v>0.32390000000000002</v>
      </c>
      <c r="AB186" s="283">
        <v>0.48470000000000002</v>
      </c>
      <c r="AD186" s="283">
        <v>0.32569999999999999</v>
      </c>
      <c r="AE186" s="283">
        <v>0.36080000000000001</v>
      </c>
      <c r="AF186" s="283">
        <v>8.3168000000000006</v>
      </c>
      <c r="AG186" s="283">
        <v>1.3531</v>
      </c>
      <c r="AH186" s="283">
        <v>1.0780000000000001</v>
      </c>
      <c r="AJ186" s="283">
        <v>0.95199999999999996</v>
      </c>
      <c r="AK186" s="283">
        <v>1.0752999999999999</v>
      </c>
      <c r="AL186" s="283">
        <v>2.7462</v>
      </c>
      <c r="AM186" s="283">
        <v>0.4556</v>
      </c>
      <c r="AN186" s="283">
        <v>0.42799999999999999</v>
      </c>
      <c r="AO186" s="283">
        <v>0.33019999999999999</v>
      </c>
      <c r="AP186" s="283">
        <v>0.3367</v>
      </c>
      <c r="AQ186" s="283">
        <v>0.39700000000000002</v>
      </c>
      <c r="AR186" s="283">
        <v>0.44109999999999999</v>
      </c>
      <c r="AS186" s="283">
        <v>0.35139999999999999</v>
      </c>
      <c r="AT186" s="283">
        <v>0.52029999999999998</v>
      </c>
      <c r="AV186" s="283">
        <v>0.36919999999999997</v>
      </c>
      <c r="AW186" s="283">
        <v>0.4839</v>
      </c>
      <c r="AX186" s="283">
        <v>8.9552999999999994</v>
      </c>
      <c r="AY186" s="283">
        <v>2.2399</v>
      </c>
      <c r="AZ186" s="283">
        <v>1.1944999999999999</v>
      </c>
      <c r="BB186" s="283">
        <v>0.4733</v>
      </c>
      <c r="BC186" s="283">
        <v>1.3678999999999999</v>
      </c>
      <c r="BD186" s="283">
        <v>2.4632000000000001</v>
      </c>
      <c r="BE186" s="283">
        <v>0.74419999999999997</v>
      </c>
      <c r="BF186" s="283">
        <v>0.50600000000000001</v>
      </c>
      <c r="BG186" s="283">
        <v>0.27510000000000001</v>
      </c>
      <c r="BH186" s="283">
        <v>0.3322</v>
      </c>
      <c r="BI186" s="283">
        <v>0.42359999999999998</v>
      </c>
      <c r="BJ186" s="283">
        <v>0.1578</v>
      </c>
      <c r="BK186" s="283">
        <v>0.2457</v>
      </c>
      <c r="BL186" s="283">
        <v>0.47860000000000003</v>
      </c>
      <c r="BN186" s="283">
        <v>0.51919999999999999</v>
      </c>
      <c r="BO186" s="283">
        <v>0.34989999999999999</v>
      </c>
      <c r="BQ186" s="283">
        <v>2.4359999999999999</v>
      </c>
      <c r="BR186" s="283">
        <v>1.2244999999999999</v>
      </c>
      <c r="BS186" s="283">
        <v>1.4718</v>
      </c>
      <c r="BU186" s="283">
        <v>0.99660000000000004</v>
      </c>
      <c r="BV186" s="283">
        <v>1.1672</v>
      </c>
      <c r="BW186" s="283">
        <v>0.79900000000000004</v>
      </c>
      <c r="BX186" s="283">
        <v>0.57040000000000002</v>
      </c>
      <c r="BY186" s="283">
        <v>0.61670000000000003</v>
      </c>
      <c r="BZ186" s="283">
        <v>0.32800000000000001</v>
      </c>
      <c r="CA186" s="283">
        <v>0.46579999999999999</v>
      </c>
      <c r="CB186" s="283">
        <v>0.41899999999999998</v>
      </c>
      <c r="CC186" s="283">
        <v>0.48120000000000002</v>
      </c>
      <c r="CD186" s="283">
        <v>0.54579999999999995</v>
      </c>
      <c r="CE186" s="283">
        <v>0.70240000000000002</v>
      </c>
      <c r="CG186" s="283">
        <v>0.54759999999999998</v>
      </c>
      <c r="CH186" s="283">
        <v>0.6018</v>
      </c>
      <c r="CI186" s="283">
        <v>1.1198999999999999</v>
      </c>
      <c r="CJ186" s="283">
        <v>1.0642</v>
      </c>
      <c r="CK186" s="283">
        <v>1.0102</v>
      </c>
      <c r="CM186" s="283">
        <v>0.96130000000000004</v>
      </c>
      <c r="CN186" s="283">
        <v>1.0067999999999999</v>
      </c>
      <c r="CO186" s="283">
        <v>26.347100000000001</v>
      </c>
      <c r="CP186" s="283">
        <v>24.075099999999999</v>
      </c>
      <c r="CQ186" s="283">
        <v>23.271699999999999</v>
      </c>
      <c r="CR186" s="283">
        <v>23.527000000000001</v>
      </c>
      <c r="CS186" s="283">
        <v>22.6221</v>
      </c>
      <c r="CT186" s="283">
        <v>23.0364</v>
      </c>
      <c r="CU186" s="283">
        <v>25.182099999999998</v>
      </c>
      <c r="CV186" s="283">
        <v>23.936499999999999</v>
      </c>
      <c r="CW186" s="283">
        <v>24.1204</v>
      </c>
      <c r="CY186" s="283">
        <v>24.9</v>
      </c>
      <c r="CZ186" s="283">
        <v>23.957000000000001</v>
      </c>
      <c r="DA186" s="283">
        <v>1.0915999999999999</v>
      </c>
      <c r="DB186" s="283">
        <v>1.0273000000000001</v>
      </c>
      <c r="DC186" s="283">
        <v>1.0035000000000001</v>
      </c>
      <c r="DE186" s="283">
        <v>0.95660000000000001</v>
      </c>
      <c r="DF186" s="283">
        <v>1.0002</v>
      </c>
      <c r="DG186" s="283">
        <v>25.360399999999998</v>
      </c>
      <c r="DH186" s="283">
        <v>22.869599999999998</v>
      </c>
      <c r="DI186" s="283">
        <v>22.6812</v>
      </c>
      <c r="DJ186" s="283">
        <v>23.232700000000001</v>
      </c>
      <c r="DK186" s="283">
        <v>22.261399999999998</v>
      </c>
      <c r="DL186" s="283">
        <v>22.601600000000001</v>
      </c>
      <c r="DM186" s="283">
        <v>24.366900000000001</v>
      </c>
      <c r="DN186" s="283">
        <v>23.0154</v>
      </c>
      <c r="DO186" s="283">
        <v>23.494800000000001</v>
      </c>
      <c r="DQ186" s="283">
        <v>24.060700000000001</v>
      </c>
      <c r="DR186" s="283">
        <v>23.489000000000001</v>
      </c>
      <c r="DS186" s="283">
        <v>1.0620000000000001</v>
      </c>
      <c r="DT186" s="283">
        <v>1.0165999999999999</v>
      </c>
      <c r="DU186" s="283">
        <v>1.0021</v>
      </c>
      <c r="DW186" s="283">
        <v>0.96789999999999998</v>
      </c>
      <c r="DX186" s="283">
        <v>0.99550000000000005</v>
      </c>
      <c r="DY186" s="283">
        <v>23.574100000000001</v>
      </c>
      <c r="DZ186" s="283">
        <v>21.808499999999999</v>
      </c>
      <c r="EA186" s="283">
        <v>21.632899999999999</v>
      </c>
      <c r="EB186" s="283">
        <v>22.1982</v>
      </c>
      <c r="EC186" s="283">
        <v>21.452400000000001</v>
      </c>
      <c r="ED186" s="283">
        <v>21.5868</v>
      </c>
      <c r="EE186" s="283">
        <v>23.055499999999999</v>
      </c>
      <c r="EF186" s="283">
        <v>22.220199999999998</v>
      </c>
      <c r="EG186" s="283">
        <v>22.2501</v>
      </c>
      <c r="EI186" s="283">
        <v>22.9573</v>
      </c>
      <c r="EJ186" s="283">
        <v>22.35</v>
      </c>
      <c r="EL186" s="283">
        <v>3.4379</v>
      </c>
      <c r="EM186" s="283">
        <v>1.2119</v>
      </c>
      <c r="EN186" s="283">
        <v>2.1406000000000001</v>
      </c>
      <c r="EP186" s="283">
        <v>0.96260000000000001</v>
      </c>
      <c r="EQ186" s="283">
        <v>1.2052</v>
      </c>
      <c r="ER186" s="283">
        <v>0.39979999999999999</v>
      </c>
      <c r="ES186" s="283">
        <v>0.21829999999999999</v>
      </c>
      <c r="ET186" s="283">
        <v>0.30009999999999998</v>
      </c>
      <c r="EU186" s="283">
        <v>0.1163</v>
      </c>
      <c r="EV186" s="283">
        <v>0.18010000000000001</v>
      </c>
      <c r="EW186" s="283">
        <v>0.14019999999999999</v>
      </c>
      <c r="EX186" s="283">
        <v>0.28029999999999999</v>
      </c>
      <c r="EY186" s="283">
        <v>0.2681</v>
      </c>
      <c r="EZ186" s="283">
        <v>0.33689999999999998</v>
      </c>
      <c r="FB186" s="283">
        <v>0.27850000000000003</v>
      </c>
      <c r="FC186" s="283">
        <v>0.27950000000000003</v>
      </c>
      <c r="FD186" s="283">
        <v>2.8742000000000001</v>
      </c>
      <c r="FE186" s="283">
        <v>1.2527999999999999</v>
      </c>
      <c r="FF186" s="283">
        <v>1.2347999999999999</v>
      </c>
      <c r="FH186" s="283">
        <v>1.0768</v>
      </c>
      <c r="FI186" s="283">
        <v>1.0317000000000001</v>
      </c>
      <c r="FJ186" s="283">
        <v>0.41089999999999999</v>
      </c>
      <c r="FK186" s="283">
        <v>0.26490000000000002</v>
      </c>
      <c r="FL186" s="283">
        <v>0.27300000000000002</v>
      </c>
      <c r="FM186" s="283">
        <v>0.1429</v>
      </c>
      <c r="FN186" s="283">
        <v>0.21149999999999999</v>
      </c>
      <c r="FO186" s="283">
        <v>0.22109999999999999</v>
      </c>
      <c r="FP186" s="283">
        <v>0.28510000000000002</v>
      </c>
      <c r="FQ186" s="283">
        <v>0.26169999999999999</v>
      </c>
      <c r="FR186" s="283">
        <v>0.3211</v>
      </c>
      <c r="FT186" s="283">
        <v>0.24299999999999999</v>
      </c>
      <c r="FU186" s="283">
        <v>0.31119999999999998</v>
      </c>
      <c r="FV186" s="283">
        <v>1.7349000000000001</v>
      </c>
      <c r="FW186" s="283">
        <v>1.2188000000000001</v>
      </c>
      <c r="FX186" s="283">
        <v>1.2546999999999999</v>
      </c>
      <c r="FZ186" s="283">
        <v>0.98440000000000005</v>
      </c>
      <c r="GA186" s="283">
        <v>1.2225999999999999</v>
      </c>
      <c r="GB186" s="283">
        <v>0.39169999999999999</v>
      </c>
      <c r="GC186" s="283">
        <v>0.36570000000000003</v>
      </c>
      <c r="GD186" s="283">
        <v>0.34010000000000001</v>
      </c>
      <c r="GE186" s="283">
        <v>0.2258</v>
      </c>
      <c r="GF186" s="283">
        <v>0.3</v>
      </c>
      <c r="GG186" s="283">
        <v>0.27110000000000001</v>
      </c>
      <c r="GH186" s="283">
        <v>0.17119999999999999</v>
      </c>
      <c r="GI186" s="283">
        <v>0.28510000000000002</v>
      </c>
      <c r="GJ186" s="283">
        <v>0.3856</v>
      </c>
      <c r="GL186" s="283">
        <v>0.28960000000000002</v>
      </c>
      <c r="GM186" s="283">
        <v>0.31540000000000001</v>
      </c>
    </row>
    <row r="187" spans="1:195">
      <c r="A187" s="71">
        <v>45477</v>
      </c>
      <c r="B187" s="283">
        <v>13.109500000000001</v>
      </c>
      <c r="C187" s="283">
        <v>12.8795</v>
      </c>
      <c r="D187" s="283">
        <v>12.9374</v>
      </c>
      <c r="E187" s="283">
        <v>12.808199999999999</v>
      </c>
      <c r="F187" s="283">
        <v>13.0474</v>
      </c>
      <c r="G187" s="283">
        <v>13.0298</v>
      </c>
      <c r="H187" s="283">
        <v>12.923999999999999</v>
      </c>
      <c r="I187" s="283">
        <v>10.9278</v>
      </c>
      <c r="J187" s="283">
        <v>12.992800000000001</v>
      </c>
      <c r="K187" s="283">
        <v>12.4497</v>
      </c>
      <c r="L187" s="283">
        <v>12.976900000000001</v>
      </c>
      <c r="M187" s="283">
        <v>13.132199999999999</v>
      </c>
      <c r="N187" s="283">
        <v>16.302800000000001</v>
      </c>
      <c r="O187" s="283">
        <v>1.1173999999999999</v>
      </c>
      <c r="P187" s="283">
        <v>2.121</v>
      </c>
      <c r="R187" s="283">
        <v>1.0029999999999999</v>
      </c>
      <c r="S187" s="283">
        <v>1.3672</v>
      </c>
      <c r="T187" s="283">
        <v>2.7888999999999999</v>
      </c>
      <c r="U187" s="283">
        <v>0.27489999999999998</v>
      </c>
      <c r="V187" s="283">
        <v>0.43030000000000002</v>
      </c>
      <c r="W187" s="283">
        <v>0.1711</v>
      </c>
      <c r="X187" s="283">
        <v>0.246</v>
      </c>
      <c r="Y187" s="283">
        <v>0.2029</v>
      </c>
      <c r="Z187" s="283">
        <v>0.374</v>
      </c>
      <c r="AA187" s="283">
        <v>0.30059999999999998</v>
      </c>
      <c r="AB187" s="283">
        <v>0.44009999999999999</v>
      </c>
      <c r="AD187" s="283">
        <v>0.29970000000000002</v>
      </c>
      <c r="AE187" s="283">
        <v>0.32190000000000002</v>
      </c>
      <c r="AF187" s="283">
        <v>9.7478999999999996</v>
      </c>
      <c r="AG187" s="283">
        <v>1.3967000000000001</v>
      </c>
      <c r="AH187" s="283">
        <v>1.1074999999999999</v>
      </c>
      <c r="AJ187" s="283">
        <v>0.94889999999999997</v>
      </c>
      <c r="AK187" s="283">
        <v>1.115</v>
      </c>
      <c r="AL187" s="283">
        <v>2.7121</v>
      </c>
      <c r="AM187" s="283">
        <v>0.43130000000000002</v>
      </c>
      <c r="AN187" s="283">
        <v>0.39529999999999998</v>
      </c>
      <c r="AO187" s="283">
        <v>0.2782</v>
      </c>
      <c r="AP187" s="283">
        <v>0.30880000000000002</v>
      </c>
      <c r="AQ187" s="283">
        <v>0.35699999999999998</v>
      </c>
      <c r="AR187" s="283">
        <v>0.43369999999999997</v>
      </c>
      <c r="AS187" s="283">
        <v>0.33660000000000001</v>
      </c>
      <c r="AT187" s="283">
        <v>0.5091</v>
      </c>
      <c r="AV187" s="283">
        <v>0.35470000000000002</v>
      </c>
      <c r="AW187" s="283">
        <v>0.45660000000000001</v>
      </c>
      <c r="AX187" s="283">
        <v>9.4306999999999999</v>
      </c>
      <c r="AY187" s="283">
        <v>2.2486000000000002</v>
      </c>
      <c r="AZ187" s="283">
        <v>1.1831</v>
      </c>
      <c r="BB187" s="283">
        <v>0.48130000000000001</v>
      </c>
      <c r="BC187" s="283">
        <v>1.3632</v>
      </c>
      <c r="BD187" s="283">
        <v>2.4411</v>
      </c>
      <c r="BE187" s="283">
        <v>0.74170000000000003</v>
      </c>
      <c r="BF187" s="283">
        <v>0.4854</v>
      </c>
      <c r="BG187" s="283">
        <v>0.25879999999999997</v>
      </c>
      <c r="BH187" s="283">
        <v>0.32990000000000003</v>
      </c>
      <c r="BI187" s="283">
        <v>0.4103</v>
      </c>
      <c r="BJ187" s="283">
        <v>0.15390000000000001</v>
      </c>
      <c r="BK187" s="283">
        <v>0.24540000000000001</v>
      </c>
      <c r="BL187" s="283">
        <v>0.47570000000000001</v>
      </c>
      <c r="BN187" s="283">
        <v>0.50980000000000003</v>
      </c>
      <c r="BO187" s="283">
        <v>0.34889999999999999</v>
      </c>
      <c r="BQ187" s="283">
        <v>2.6263999999999998</v>
      </c>
      <c r="BR187" s="283">
        <v>1.2422</v>
      </c>
      <c r="BS187" s="283">
        <v>1.4962</v>
      </c>
      <c r="BU187" s="283">
        <v>1.0013000000000001</v>
      </c>
      <c r="BV187" s="283">
        <v>1.1916</v>
      </c>
      <c r="BW187" s="283">
        <v>0.79239999999999999</v>
      </c>
      <c r="BX187" s="283">
        <v>0.54800000000000004</v>
      </c>
      <c r="BY187" s="283">
        <v>0.58350000000000002</v>
      </c>
      <c r="BZ187" s="283">
        <v>0.30170000000000002</v>
      </c>
      <c r="CA187" s="283">
        <v>0.44119999999999998</v>
      </c>
      <c r="CB187" s="283">
        <v>0.39</v>
      </c>
      <c r="CC187" s="283">
        <v>0.45879999999999999</v>
      </c>
      <c r="CD187" s="283">
        <v>0.52380000000000004</v>
      </c>
      <c r="CE187" s="283">
        <v>0.67449999999999999</v>
      </c>
      <c r="CG187" s="283">
        <v>0.5232</v>
      </c>
      <c r="CH187" s="283">
        <v>0.56610000000000005</v>
      </c>
      <c r="CI187" s="283">
        <v>1.1317999999999999</v>
      </c>
      <c r="CJ187" s="283">
        <v>1.0925</v>
      </c>
      <c r="CK187" s="283">
        <v>1.0043</v>
      </c>
      <c r="CM187" s="283">
        <v>0.94510000000000005</v>
      </c>
      <c r="CN187" s="283">
        <v>1.0333000000000001</v>
      </c>
      <c r="CO187" s="283">
        <v>26.484400000000001</v>
      </c>
      <c r="CP187" s="283">
        <v>23.969899999999999</v>
      </c>
      <c r="CQ187" s="283">
        <v>22.765000000000001</v>
      </c>
      <c r="CR187" s="283">
        <v>23.400300000000001</v>
      </c>
      <c r="CS187" s="283">
        <v>21.9405</v>
      </c>
      <c r="CT187" s="283">
        <v>22.667999999999999</v>
      </c>
      <c r="CU187" s="283">
        <v>25.28</v>
      </c>
      <c r="CV187" s="283">
        <v>23.281099999999999</v>
      </c>
      <c r="CW187" s="283">
        <v>24.074200000000001</v>
      </c>
      <c r="CY187" s="283">
        <v>24.6328</v>
      </c>
      <c r="CZ187" s="283">
        <v>23.298500000000001</v>
      </c>
      <c r="DA187" s="283">
        <v>1.1064000000000001</v>
      </c>
      <c r="DB187" s="283">
        <v>1.0458000000000001</v>
      </c>
      <c r="DC187" s="283">
        <v>1.0005999999999999</v>
      </c>
      <c r="DE187" s="283">
        <v>0.95250000000000001</v>
      </c>
      <c r="DF187" s="283">
        <v>1.0112000000000001</v>
      </c>
      <c r="DG187" s="283">
        <v>25.347899999999999</v>
      </c>
      <c r="DH187" s="283">
        <v>22.694600000000001</v>
      </c>
      <c r="DI187" s="283">
        <v>22.287099999999999</v>
      </c>
      <c r="DJ187" s="283">
        <v>22.910299999999999</v>
      </c>
      <c r="DK187" s="283">
        <v>21.700399999999998</v>
      </c>
      <c r="DL187" s="283">
        <v>22.273199999999999</v>
      </c>
      <c r="DM187" s="283">
        <v>24.280100000000001</v>
      </c>
      <c r="DN187" s="283">
        <v>22.533999999999999</v>
      </c>
      <c r="DO187" s="283">
        <v>23.259</v>
      </c>
      <c r="DQ187" s="283">
        <v>23.658100000000001</v>
      </c>
      <c r="DR187" s="283">
        <v>23.000499999999999</v>
      </c>
      <c r="DS187" s="283">
        <v>1.0744</v>
      </c>
      <c r="DT187" s="283">
        <v>1.0275000000000001</v>
      </c>
      <c r="DU187" s="283">
        <v>1.0037</v>
      </c>
      <c r="DW187" s="283">
        <v>0.96740000000000004</v>
      </c>
      <c r="DX187" s="283">
        <v>0.99929999999999997</v>
      </c>
      <c r="DY187" s="283">
        <v>23.5686</v>
      </c>
      <c r="DZ187" s="283">
        <v>21.677</v>
      </c>
      <c r="EA187" s="283">
        <v>21.4176</v>
      </c>
      <c r="EB187" s="283">
        <v>21.936299999999999</v>
      </c>
      <c r="EC187" s="283">
        <v>21.097799999999999</v>
      </c>
      <c r="ED187" s="283">
        <v>21.338899999999999</v>
      </c>
      <c r="EE187" s="283">
        <v>22.895800000000001</v>
      </c>
      <c r="EF187" s="283">
        <v>21.879000000000001</v>
      </c>
      <c r="EG187" s="283">
        <v>22.033899999999999</v>
      </c>
      <c r="EI187" s="283">
        <v>22.616800000000001</v>
      </c>
      <c r="EJ187" s="283">
        <v>22.049800000000001</v>
      </c>
      <c r="EL187" s="283">
        <v>3.6861999999999999</v>
      </c>
      <c r="EM187" s="283">
        <v>1.2176</v>
      </c>
      <c r="EN187" s="283">
        <v>2.1789999999999998</v>
      </c>
      <c r="EP187" s="283">
        <v>0.9698</v>
      </c>
      <c r="EQ187" s="283">
        <v>1.2354000000000001</v>
      </c>
      <c r="ER187" s="283">
        <v>0.40110000000000001</v>
      </c>
      <c r="ES187" s="283">
        <v>0.19800000000000001</v>
      </c>
      <c r="ET187" s="283">
        <v>0.27850000000000003</v>
      </c>
      <c r="EU187" s="283">
        <v>0.10879999999999999</v>
      </c>
      <c r="EV187" s="283">
        <v>0.16259999999999999</v>
      </c>
      <c r="EW187" s="283">
        <v>0.1278</v>
      </c>
      <c r="EX187" s="283">
        <v>0.2626</v>
      </c>
      <c r="EY187" s="283">
        <v>0.24859999999999999</v>
      </c>
      <c r="EZ187" s="283">
        <v>0.307</v>
      </c>
      <c r="FB187" s="283">
        <v>0.25629999999999997</v>
      </c>
      <c r="FC187" s="283">
        <v>0.2485</v>
      </c>
      <c r="FD187" s="283">
        <v>3.3195999999999999</v>
      </c>
      <c r="FE187" s="283">
        <v>1.3149999999999999</v>
      </c>
      <c r="FF187" s="283">
        <v>1.2649999999999999</v>
      </c>
      <c r="FH187" s="283">
        <v>1.0733999999999999</v>
      </c>
      <c r="FI187" s="283">
        <v>1.075</v>
      </c>
      <c r="FJ187" s="283">
        <v>0.40050000000000002</v>
      </c>
      <c r="FK187" s="283">
        <v>0.25469999999999998</v>
      </c>
      <c r="FL187" s="283">
        <v>0.255</v>
      </c>
      <c r="FM187" s="283">
        <v>0.1207</v>
      </c>
      <c r="FN187" s="283">
        <v>0.19370000000000001</v>
      </c>
      <c r="FO187" s="283">
        <v>0.2016</v>
      </c>
      <c r="FP187" s="283">
        <v>0.27660000000000001</v>
      </c>
      <c r="FQ187" s="283">
        <v>0.25140000000000001</v>
      </c>
      <c r="FR187" s="283">
        <v>0.31459999999999999</v>
      </c>
      <c r="FT187" s="283">
        <v>0.23419999999999999</v>
      </c>
      <c r="FU187" s="283">
        <v>0.29260000000000003</v>
      </c>
      <c r="FV187" s="283">
        <v>1.8233999999999999</v>
      </c>
      <c r="FW187" s="283">
        <v>1.224</v>
      </c>
      <c r="FX187" s="283">
        <v>1.2781</v>
      </c>
      <c r="FZ187" s="283">
        <v>0.99009999999999998</v>
      </c>
      <c r="GA187" s="283">
        <v>1.2297</v>
      </c>
      <c r="GB187" s="283">
        <v>0.38850000000000001</v>
      </c>
      <c r="GC187" s="283">
        <v>0.3629</v>
      </c>
      <c r="GD187" s="283">
        <v>0.32950000000000002</v>
      </c>
      <c r="GE187" s="283">
        <v>0.21310000000000001</v>
      </c>
      <c r="GF187" s="283">
        <v>0.29649999999999999</v>
      </c>
      <c r="GG187" s="283">
        <v>0.25779999999999997</v>
      </c>
      <c r="GH187" s="283">
        <v>0.1648</v>
      </c>
      <c r="GI187" s="283">
        <v>0.28220000000000001</v>
      </c>
      <c r="GJ187" s="283">
        <v>0.3826</v>
      </c>
      <c r="GL187" s="283">
        <v>0.28499999999999998</v>
      </c>
      <c r="GM187" s="283">
        <v>0.31109999999999999</v>
      </c>
    </row>
    <row r="188" spans="1:195">
      <c r="A188" s="71">
        <v>45478</v>
      </c>
      <c r="B188" s="283">
        <v>13.101100000000001</v>
      </c>
      <c r="C188" s="283">
        <v>12.8652</v>
      </c>
      <c r="D188" s="283">
        <v>12.933199999999999</v>
      </c>
      <c r="E188" s="283">
        <v>12.767899999999999</v>
      </c>
      <c r="F188" s="283">
        <v>13.0382</v>
      </c>
      <c r="G188" s="283">
        <v>13.0449</v>
      </c>
      <c r="H188" s="283">
        <v>12.9072</v>
      </c>
      <c r="I188" s="283">
        <v>12.8627</v>
      </c>
      <c r="J188" s="283">
        <v>12.9945</v>
      </c>
      <c r="K188" s="283">
        <v>12.4346</v>
      </c>
      <c r="L188" s="283">
        <v>12.9735</v>
      </c>
      <c r="M188" s="283">
        <v>13.132999999999999</v>
      </c>
      <c r="N188" s="283">
        <v>16.497599999999998</v>
      </c>
      <c r="O188" s="283">
        <v>1.006</v>
      </c>
      <c r="P188" s="283">
        <v>2.1315</v>
      </c>
      <c r="R188" s="283">
        <v>1.0829</v>
      </c>
      <c r="S188" s="283">
        <v>1.3575999999999999</v>
      </c>
      <c r="T188" s="283">
        <v>2.6034999999999999</v>
      </c>
      <c r="U188" s="283">
        <v>0.23200000000000001</v>
      </c>
      <c r="V188" s="283">
        <v>0.39410000000000001</v>
      </c>
      <c r="W188" s="283">
        <v>0.1578</v>
      </c>
      <c r="X188" s="283">
        <v>0.2306</v>
      </c>
      <c r="Y188" s="283">
        <v>0.18490000000000001</v>
      </c>
      <c r="Z188" s="283">
        <v>0.3579</v>
      </c>
      <c r="AA188" s="283">
        <v>0.30349999999999999</v>
      </c>
      <c r="AB188" s="283">
        <v>0.4002</v>
      </c>
      <c r="AD188" s="283">
        <v>0.2802</v>
      </c>
      <c r="AE188" s="283">
        <v>0.29480000000000001</v>
      </c>
      <c r="AF188" s="283">
        <v>11.101100000000001</v>
      </c>
      <c r="AG188" s="283">
        <v>1.4442999999999999</v>
      </c>
      <c r="AH188" s="283">
        <v>1.0918000000000001</v>
      </c>
      <c r="AJ188" s="283">
        <v>0.96040000000000003</v>
      </c>
      <c r="AK188" s="283">
        <v>1.1521999999999999</v>
      </c>
      <c r="AL188" s="283">
        <v>2.6524999999999999</v>
      </c>
      <c r="AM188" s="283">
        <v>0.41010000000000002</v>
      </c>
      <c r="AN188" s="283">
        <v>0.36199999999999999</v>
      </c>
      <c r="AO188" s="283">
        <v>0.2389</v>
      </c>
      <c r="AP188" s="283">
        <v>0.28389999999999999</v>
      </c>
      <c r="AQ188" s="283">
        <v>0.33160000000000001</v>
      </c>
      <c r="AR188" s="283">
        <v>0.42970000000000003</v>
      </c>
      <c r="AS188" s="283">
        <v>0.33069999999999999</v>
      </c>
      <c r="AT188" s="283">
        <v>0.50249999999999995</v>
      </c>
      <c r="AV188" s="283">
        <v>0.34439999999999998</v>
      </c>
      <c r="AW188" s="283">
        <v>0.43609999999999999</v>
      </c>
      <c r="AX188" s="283">
        <v>9.9783000000000008</v>
      </c>
      <c r="AY188" s="283">
        <v>2.2685</v>
      </c>
      <c r="AZ188" s="283">
        <v>1.1638999999999999</v>
      </c>
      <c r="BB188" s="283">
        <v>0.48930000000000001</v>
      </c>
      <c r="BC188" s="283">
        <v>1.3620000000000001</v>
      </c>
      <c r="BD188" s="283">
        <v>2.4214000000000002</v>
      </c>
      <c r="BE188" s="283">
        <v>0.7399</v>
      </c>
      <c r="BF188" s="283">
        <v>0.46189999999999998</v>
      </c>
      <c r="BG188" s="283">
        <v>0.2427</v>
      </c>
      <c r="BH188" s="283">
        <v>0.3261</v>
      </c>
      <c r="BI188" s="283">
        <v>0.39689999999999998</v>
      </c>
      <c r="BJ188" s="283">
        <v>0.15110000000000001</v>
      </c>
      <c r="BK188" s="283">
        <v>0.24579999999999999</v>
      </c>
      <c r="BL188" s="283">
        <v>0.4743</v>
      </c>
      <c r="BN188" s="283">
        <v>0.50229999999999997</v>
      </c>
      <c r="BO188" s="283">
        <v>0.34820000000000001</v>
      </c>
      <c r="BQ188" s="283">
        <v>2.8128000000000002</v>
      </c>
      <c r="BR188" s="283">
        <v>1.2461</v>
      </c>
      <c r="BS188" s="283">
        <v>1.5002</v>
      </c>
      <c r="BU188" s="283">
        <v>1.0159</v>
      </c>
      <c r="BV188" s="283">
        <v>1.2088000000000001</v>
      </c>
      <c r="BW188" s="283">
        <v>0.78410000000000002</v>
      </c>
      <c r="BX188" s="283">
        <v>0.52429999999999999</v>
      </c>
      <c r="BY188" s="283">
        <v>0.5494</v>
      </c>
      <c r="BZ188" s="283">
        <v>0.27879999999999999</v>
      </c>
      <c r="CA188" s="283">
        <v>0.42080000000000001</v>
      </c>
      <c r="CB188" s="283">
        <v>0.36620000000000003</v>
      </c>
      <c r="CC188" s="283">
        <v>0.43980000000000002</v>
      </c>
      <c r="CD188" s="283">
        <v>0.50870000000000004</v>
      </c>
      <c r="CE188" s="283">
        <v>0.64590000000000003</v>
      </c>
      <c r="CG188" s="283">
        <v>0.50080000000000002</v>
      </c>
      <c r="CH188" s="283">
        <v>0.5343</v>
      </c>
      <c r="CI188" s="283">
        <v>1.1334</v>
      </c>
      <c r="CJ188" s="283">
        <v>1.1055999999999999</v>
      </c>
      <c r="CK188" s="283">
        <v>1.0173000000000001</v>
      </c>
      <c r="CM188" s="283">
        <v>0.94269999999999998</v>
      </c>
      <c r="CN188" s="283">
        <v>1.04</v>
      </c>
      <c r="CO188" s="283">
        <v>26.6754</v>
      </c>
      <c r="CP188" s="283">
        <v>24.137899999999998</v>
      </c>
      <c r="CQ188" s="283">
        <v>22.8291</v>
      </c>
      <c r="CR188" s="283">
        <v>23.5349</v>
      </c>
      <c r="CS188" s="283">
        <v>21.831600000000002</v>
      </c>
      <c r="CT188" s="283">
        <v>22.440899999999999</v>
      </c>
      <c r="CU188" s="283">
        <v>25.857800000000001</v>
      </c>
      <c r="CV188" s="283">
        <v>23.492899999999999</v>
      </c>
      <c r="CW188" s="283">
        <v>24.6004</v>
      </c>
      <c r="CY188" s="283">
        <v>24.9208</v>
      </c>
      <c r="CZ188" s="283">
        <v>23.654599999999999</v>
      </c>
      <c r="DA188" s="283">
        <v>1.109</v>
      </c>
      <c r="DB188" s="283">
        <v>1.0556000000000001</v>
      </c>
      <c r="DC188" s="283">
        <v>1.0013000000000001</v>
      </c>
      <c r="DE188" s="283">
        <v>0.94989999999999997</v>
      </c>
      <c r="DF188" s="283">
        <v>1.0125999999999999</v>
      </c>
      <c r="DG188" s="283">
        <v>25.521799999999999</v>
      </c>
      <c r="DH188" s="283">
        <v>22.736799999999999</v>
      </c>
      <c r="DI188" s="283">
        <v>22.238700000000001</v>
      </c>
      <c r="DJ188" s="283">
        <v>23.014299999999999</v>
      </c>
      <c r="DK188" s="283">
        <v>21.5396</v>
      </c>
      <c r="DL188" s="283">
        <v>22.209599999999998</v>
      </c>
      <c r="DM188" s="283">
        <v>24.597000000000001</v>
      </c>
      <c r="DN188" s="283">
        <v>22.482299999999999</v>
      </c>
      <c r="DO188" s="283">
        <v>23.4725</v>
      </c>
      <c r="DQ188" s="283">
        <v>23.668600000000001</v>
      </c>
      <c r="DR188" s="283">
        <v>23.1799</v>
      </c>
      <c r="DS188" s="283">
        <v>1.0790999999999999</v>
      </c>
      <c r="DT188" s="283">
        <v>1.036</v>
      </c>
      <c r="DU188" s="283">
        <v>1.0012000000000001</v>
      </c>
      <c r="DW188" s="283">
        <v>0.96609999999999996</v>
      </c>
      <c r="DX188" s="283">
        <v>1.0016</v>
      </c>
      <c r="DY188" s="283">
        <v>23.665099999999999</v>
      </c>
      <c r="DZ188" s="283">
        <v>21.6572</v>
      </c>
      <c r="EA188" s="283">
        <v>21.304300000000001</v>
      </c>
      <c r="EB188" s="283">
        <v>21.930800000000001</v>
      </c>
      <c r="EC188" s="283">
        <v>20.904399999999999</v>
      </c>
      <c r="ED188" s="283">
        <v>21.278199999999998</v>
      </c>
      <c r="EE188" s="283">
        <v>22.992999999999999</v>
      </c>
      <c r="EF188" s="283">
        <v>21.716899999999999</v>
      </c>
      <c r="EG188" s="283">
        <v>22.0412</v>
      </c>
      <c r="EI188" s="283">
        <v>22.478400000000001</v>
      </c>
      <c r="EJ188" s="283">
        <v>22.006799999999998</v>
      </c>
      <c r="EL188" s="283">
        <v>3.8073999999999999</v>
      </c>
      <c r="EM188" s="283">
        <v>1.1696</v>
      </c>
      <c r="EN188" s="283">
        <v>2.1661000000000001</v>
      </c>
      <c r="EP188" s="283">
        <v>0.99890000000000001</v>
      </c>
      <c r="EQ188" s="283">
        <v>1.2439</v>
      </c>
      <c r="ER188" s="283">
        <v>0.39879999999999999</v>
      </c>
      <c r="ES188" s="283">
        <v>0.17749999999999999</v>
      </c>
      <c r="ET188" s="283">
        <v>0.2576</v>
      </c>
      <c r="EU188" s="283">
        <v>0.1048</v>
      </c>
      <c r="EV188" s="283">
        <v>0.1517</v>
      </c>
      <c r="EW188" s="283">
        <v>0.11890000000000001</v>
      </c>
      <c r="EX188" s="283">
        <v>0.2462</v>
      </c>
      <c r="EY188" s="283">
        <v>0.23669999999999999</v>
      </c>
      <c r="EZ188" s="283">
        <v>0.2757</v>
      </c>
      <c r="FB188" s="283">
        <v>0.2369</v>
      </c>
      <c r="FC188" s="283">
        <v>0.22170000000000001</v>
      </c>
      <c r="FD188" s="283">
        <v>3.8178999999999998</v>
      </c>
      <c r="FE188" s="283">
        <v>1.3787</v>
      </c>
      <c r="FF188" s="283">
        <v>1.2562</v>
      </c>
      <c r="FH188" s="283">
        <v>1.0728</v>
      </c>
      <c r="FI188" s="283">
        <v>1.1254</v>
      </c>
      <c r="FJ188" s="283">
        <v>0.39529999999999998</v>
      </c>
      <c r="FK188" s="283">
        <v>0.24329999999999999</v>
      </c>
      <c r="FL188" s="283">
        <v>0.23619999999999999</v>
      </c>
      <c r="FM188" s="283">
        <v>0.10349999999999999</v>
      </c>
      <c r="FN188" s="283">
        <v>0.17649999999999999</v>
      </c>
      <c r="FO188" s="283">
        <v>0.188</v>
      </c>
      <c r="FP188" s="283">
        <v>0.2707</v>
      </c>
      <c r="FQ188" s="283">
        <v>0.24340000000000001</v>
      </c>
      <c r="FR188" s="283">
        <v>0.30919999999999997</v>
      </c>
      <c r="FT188" s="283">
        <v>0.22689999999999999</v>
      </c>
      <c r="FU188" s="283">
        <v>0.2747</v>
      </c>
      <c r="FV188" s="283">
        <v>1.9358</v>
      </c>
      <c r="FW188" s="283">
        <v>1.2323999999999999</v>
      </c>
      <c r="FX188" s="283">
        <v>1.3009999999999999</v>
      </c>
      <c r="FZ188" s="283">
        <v>0.99960000000000004</v>
      </c>
      <c r="GA188" s="283">
        <v>1.2332000000000001</v>
      </c>
      <c r="GB188" s="283">
        <v>0.3831</v>
      </c>
      <c r="GC188" s="283">
        <v>0.3594</v>
      </c>
      <c r="GD188" s="283">
        <v>0.3175</v>
      </c>
      <c r="GE188" s="283">
        <v>0.19789999999999999</v>
      </c>
      <c r="GF188" s="283">
        <v>0.29160000000000003</v>
      </c>
      <c r="GG188" s="283">
        <v>0.24399999999999999</v>
      </c>
      <c r="GH188" s="283">
        <v>0.1598</v>
      </c>
      <c r="GI188" s="283">
        <v>0.27939999999999998</v>
      </c>
      <c r="GJ188" s="283">
        <v>0.37930000000000003</v>
      </c>
      <c r="GL188" s="283">
        <v>0.27950000000000003</v>
      </c>
      <c r="GM188" s="283">
        <v>0.30759999999999998</v>
      </c>
    </row>
    <row r="189" spans="1:195">
      <c r="A189" s="71">
        <v>45479</v>
      </c>
      <c r="B189" s="283">
        <v>13.0868</v>
      </c>
      <c r="C189" s="283">
        <v>12.852600000000001</v>
      </c>
      <c r="D189" s="283">
        <v>12.9131</v>
      </c>
      <c r="E189" s="283">
        <v>12.7645</v>
      </c>
      <c r="F189" s="283">
        <v>13.0205</v>
      </c>
      <c r="G189" s="283">
        <v>13.0222</v>
      </c>
      <c r="H189" s="283">
        <v>12.893800000000001</v>
      </c>
      <c r="I189" s="283">
        <v>10.8665</v>
      </c>
      <c r="J189" s="283">
        <v>12.976900000000001</v>
      </c>
      <c r="K189" s="283">
        <v>12.427899999999999</v>
      </c>
      <c r="L189" s="283">
        <v>12.934100000000001</v>
      </c>
      <c r="M189" s="283">
        <v>13.1104</v>
      </c>
      <c r="N189" s="283">
        <v>16.6572</v>
      </c>
      <c r="O189" s="283">
        <v>0.85350000000000004</v>
      </c>
      <c r="P189" s="283">
        <v>2.0398000000000001</v>
      </c>
      <c r="R189" s="283">
        <v>1.1124000000000001</v>
      </c>
      <c r="S189" s="283">
        <v>1.3146</v>
      </c>
      <c r="T189" s="283">
        <v>2.4521999999999999</v>
      </c>
      <c r="U189" s="283">
        <v>0.189</v>
      </c>
      <c r="V189" s="283">
        <v>0.3543</v>
      </c>
      <c r="W189" s="283">
        <v>0.1472</v>
      </c>
      <c r="X189" s="283">
        <v>0.22140000000000001</v>
      </c>
      <c r="Y189" s="283">
        <v>0.17369999999999999</v>
      </c>
      <c r="Z189" s="283">
        <v>0.34139999999999998</v>
      </c>
      <c r="AA189" s="283">
        <v>0.2908</v>
      </c>
      <c r="AB189" s="283">
        <v>0.34939999999999999</v>
      </c>
      <c r="AD189" s="283">
        <v>0.26140000000000002</v>
      </c>
      <c r="AE189" s="283">
        <v>0.26579999999999998</v>
      </c>
      <c r="AF189" s="283">
        <v>12.2958</v>
      </c>
      <c r="AG189" s="283">
        <v>1.4045000000000001</v>
      </c>
      <c r="AH189" s="283">
        <v>1.0412999999999999</v>
      </c>
      <c r="AJ189" s="283">
        <v>0.96289999999999998</v>
      </c>
      <c r="AK189" s="283">
        <v>1.2053</v>
      </c>
      <c r="AL189" s="283">
        <v>2.5914999999999999</v>
      </c>
      <c r="AM189" s="283">
        <v>0.36990000000000001</v>
      </c>
      <c r="AN189" s="283">
        <v>0.3281</v>
      </c>
      <c r="AO189" s="283">
        <v>0.21079999999999999</v>
      </c>
      <c r="AP189" s="283">
        <v>0.26340000000000002</v>
      </c>
      <c r="AQ189" s="283">
        <v>0.31509999999999999</v>
      </c>
      <c r="AR189" s="283">
        <v>0.42330000000000001</v>
      </c>
      <c r="AS189" s="283">
        <v>0.3241</v>
      </c>
      <c r="AT189" s="283">
        <v>0.49380000000000002</v>
      </c>
      <c r="AV189" s="283">
        <v>0.33660000000000001</v>
      </c>
      <c r="AW189" s="283">
        <v>0.40970000000000001</v>
      </c>
      <c r="AX189" s="283">
        <v>10.5581</v>
      </c>
      <c r="AY189" s="283">
        <v>2.3220000000000001</v>
      </c>
      <c r="AZ189" s="283">
        <v>1.1427</v>
      </c>
      <c r="BB189" s="283">
        <v>0.498</v>
      </c>
      <c r="BC189" s="283">
        <v>1.3612</v>
      </c>
      <c r="BD189" s="283">
        <v>2.3933</v>
      </c>
      <c r="BE189" s="283">
        <v>0.73829999999999996</v>
      </c>
      <c r="BF189" s="283">
        <v>0.43640000000000001</v>
      </c>
      <c r="BG189" s="283">
        <v>0.22670000000000001</v>
      </c>
      <c r="BH189" s="283">
        <v>0.318</v>
      </c>
      <c r="BI189" s="283">
        <v>0.38190000000000002</v>
      </c>
      <c r="BJ189" s="283">
        <v>0.1487</v>
      </c>
      <c r="BK189" s="283">
        <v>0.24729999999999999</v>
      </c>
      <c r="BL189" s="283">
        <v>0.47349999999999998</v>
      </c>
      <c r="BN189" s="283">
        <v>0.49669999999999997</v>
      </c>
      <c r="BO189" s="283">
        <v>0.34789999999999999</v>
      </c>
      <c r="BQ189" s="283">
        <v>2.9605000000000001</v>
      </c>
      <c r="BR189" s="283">
        <v>1.2422</v>
      </c>
      <c r="BS189" s="283">
        <v>1.4804999999999999</v>
      </c>
      <c r="BU189" s="283">
        <v>1.0251999999999999</v>
      </c>
      <c r="BV189" s="283">
        <v>1.2222</v>
      </c>
      <c r="BW189" s="283">
        <v>0.76690000000000003</v>
      </c>
      <c r="BX189" s="283">
        <v>0.50180000000000002</v>
      </c>
      <c r="BY189" s="283">
        <v>0.51529999999999998</v>
      </c>
      <c r="BZ189" s="283">
        <v>0.2591</v>
      </c>
      <c r="CA189" s="283">
        <v>0.40389999999999998</v>
      </c>
      <c r="CB189" s="283">
        <v>0.34810000000000002</v>
      </c>
      <c r="CC189" s="283">
        <v>0.42030000000000001</v>
      </c>
      <c r="CD189" s="283">
        <v>0.49199999999999999</v>
      </c>
      <c r="CE189" s="283">
        <v>0.61380000000000001</v>
      </c>
      <c r="CG189" s="283">
        <v>0.47989999999999999</v>
      </c>
      <c r="CH189" s="283">
        <v>0.50219999999999998</v>
      </c>
      <c r="CI189" s="283">
        <v>1.1372</v>
      </c>
      <c r="CJ189" s="283">
        <v>1.1117999999999999</v>
      </c>
      <c r="CK189" s="283">
        <v>1.0185999999999999</v>
      </c>
      <c r="CM189" s="283">
        <v>0.94010000000000005</v>
      </c>
      <c r="CN189" s="283">
        <v>1.0443</v>
      </c>
      <c r="CO189" s="283">
        <v>27.0703</v>
      </c>
      <c r="CP189" s="283">
        <v>24.368400000000001</v>
      </c>
      <c r="CQ189" s="283">
        <v>22.994499999999999</v>
      </c>
      <c r="CR189" s="283">
        <v>23.803899999999999</v>
      </c>
      <c r="CS189" s="283">
        <v>21.918500000000002</v>
      </c>
      <c r="CT189" s="283">
        <v>22.575299999999999</v>
      </c>
      <c r="CU189" s="283">
        <v>26.382100000000001</v>
      </c>
      <c r="CV189" s="283">
        <v>23.733699999999999</v>
      </c>
      <c r="CW189" s="283">
        <v>25.024100000000001</v>
      </c>
      <c r="CY189" s="283">
        <v>25.245100000000001</v>
      </c>
      <c r="CZ189" s="283">
        <v>23.961600000000001</v>
      </c>
      <c r="DA189" s="283">
        <v>1.1123000000000001</v>
      </c>
      <c r="DB189" s="283">
        <v>1.0620000000000001</v>
      </c>
      <c r="DC189" s="283">
        <v>1.0015000000000001</v>
      </c>
      <c r="DE189" s="283">
        <v>0.94869999999999999</v>
      </c>
      <c r="DF189" s="283">
        <v>1.0165999999999999</v>
      </c>
      <c r="DG189" s="283">
        <v>25.742000000000001</v>
      </c>
      <c r="DH189" s="283">
        <v>22.870999999999999</v>
      </c>
      <c r="DI189" s="283">
        <v>22.3428</v>
      </c>
      <c r="DJ189" s="283">
        <v>23.143699999999999</v>
      </c>
      <c r="DK189" s="283">
        <v>21.536000000000001</v>
      </c>
      <c r="DL189" s="283">
        <v>22.309200000000001</v>
      </c>
      <c r="DM189" s="283">
        <v>24.988299999999999</v>
      </c>
      <c r="DN189" s="283">
        <v>22.629100000000001</v>
      </c>
      <c r="DO189" s="283">
        <v>23.814800000000002</v>
      </c>
      <c r="DQ189" s="283">
        <v>23.853000000000002</v>
      </c>
      <c r="DR189" s="283">
        <v>23.426100000000002</v>
      </c>
      <c r="DS189" s="283">
        <v>1.0824</v>
      </c>
      <c r="DT189" s="283">
        <v>1.0409999999999999</v>
      </c>
      <c r="DU189" s="283">
        <v>1.0005999999999999</v>
      </c>
      <c r="DW189" s="283">
        <v>0.96550000000000002</v>
      </c>
      <c r="DX189" s="283">
        <v>1.0043</v>
      </c>
      <c r="DY189" s="283">
        <v>23.789200000000001</v>
      </c>
      <c r="DZ189" s="283">
        <v>21.7059</v>
      </c>
      <c r="EA189" s="283">
        <v>21.332699999999999</v>
      </c>
      <c r="EB189" s="283">
        <v>21.9786</v>
      </c>
      <c r="EC189" s="283">
        <v>20.851800000000001</v>
      </c>
      <c r="ED189" s="283">
        <v>21.319800000000001</v>
      </c>
      <c r="EE189" s="283">
        <v>23.248899999999999</v>
      </c>
      <c r="EF189" s="283">
        <v>21.786799999999999</v>
      </c>
      <c r="EG189" s="283">
        <v>22.255199999999999</v>
      </c>
      <c r="EI189" s="283">
        <v>22.566299999999998</v>
      </c>
      <c r="EJ189" s="283">
        <v>22.160599999999999</v>
      </c>
      <c r="EL189" s="283">
        <v>3.7843</v>
      </c>
      <c r="EM189" s="283">
        <v>1.1107</v>
      </c>
      <c r="EN189" s="283">
        <v>2.0731000000000002</v>
      </c>
      <c r="EP189" s="283">
        <v>1.0137</v>
      </c>
      <c r="EQ189" s="283">
        <v>1.2275</v>
      </c>
      <c r="ER189" s="283">
        <v>0.38619999999999999</v>
      </c>
      <c r="ES189" s="283">
        <v>0.161</v>
      </c>
      <c r="ET189" s="283">
        <v>0.23760000000000001</v>
      </c>
      <c r="EU189" s="283">
        <v>0.1021</v>
      </c>
      <c r="EV189" s="283">
        <v>0.14499999999999999</v>
      </c>
      <c r="EW189" s="283">
        <v>0.11459999999999999</v>
      </c>
      <c r="EX189" s="283">
        <v>0.22919999999999999</v>
      </c>
      <c r="EY189" s="283">
        <v>0.22209999999999999</v>
      </c>
      <c r="EZ189" s="283">
        <v>0.23880000000000001</v>
      </c>
      <c r="FB189" s="283">
        <v>0.21909999999999999</v>
      </c>
      <c r="FC189" s="283">
        <v>0.19450000000000001</v>
      </c>
      <c r="FD189" s="283">
        <v>4.1193</v>
      </c>
      <c r="FE189" s="283">
        <v>1.4078999999999999</v>
      </c>
      <c r="FF189" s="283">
        <v>1.2177</v>
      </c>
      <c r="FH189" s="283">
        <v>1.0763</v>
      </c>
      <c r="FI189" s="283">
        <v>1.1892</v>
      </c>
      <c r="FJ189" s="283">
        <v>0.38429999999999997</v>
      </c>
      <c r="FK189" s="283">
        <v>0.22819999999999999</v>
      </c>
      <c r="FL189" s="283">
        <v>0.21820000000000001</v>
      </c>
      <c r="FM189" s="283">
        <v>9.3299999999999994E-2</v>
      </c>
      <c r="FN189" s="283">
        <v>0.16209999999999999</v>
      </c>
      <c r="FO189" s="283">
        <v>0.1792</v>
      </c>
      <c r="FP189" s="283">
        <v>0.26350000000000001</v>
      </c>
      <c r="FQ189" s="283">
        <v>0.23619999999999999</v>
      </c>
      <c r="FR189" s="283">
        <v>0.3039</v>
      </c>
      <c r="FT189" s="283">
        <v>0.2195</v>
      </c>
      <c r="FU189" s="283">
        <v>0.2555</v>
      </c>
      <c r="FV189" s="283">
        <v>2.0985999999999998</v>
      </c>
      <c r="FW189" s="283">
        <v>1.2461</v>
      </c>
      <c r="FX189" s="283">
        <v>1.3217000000000001</v>
      </c>
      <c r="FZ189" s="283">
        <v>1.0071000000000001</v>
      </c>
      <c r="GA189" s="283">
        <v>1.2373000000000001</v>
      </c>
      <c r="GB189" s="283">
        <v>0.38019999999999998</v>
      </c>
      <c r="GC189" s="283">
        <v>0.35580000000000001</v>
      </c>
      <c r="GD189" s="283">
        <v>0.30399999999999999</v>
      </c>
      <c r="GE189" s="283">
        <v>0.1812</v>
      </c>
      <c r="GF189" s="283">
        <v>0.28549999999999998</v>
      </c>
      <c r="GG189" s="283">
        <v>0.23</v>
      </c>
      <c r="GH189" s="283">
        <v>0.1555</v>
      </c>
      <c r="GI189" s="283">
        <v>0.27639999999999998</v>
      </c>
      <c r="GJ189" s="283">
        <v>0.377</v>
      </c>
      <c r="GL189" s="283">
        <v>0.27450000000000002</v>
      </c>
      <c r="GM189" s="283">
        <v>0.30470000000000003</v>
      </c>
    </row>
    <row r="190" spans="1:195">
      <c r="A190" s="71">
        <v>45480</v>
      </c>
      <c r="B190" s="283">
        <v>13.098599999999999</v>
      </c>
      <c r="C190" s="283">
        <v>12.867800000000001</v>
      </c>
      <c r="D190" s="283">
        <v>12.9383</v>
      </c>
      <c r="E190" s="283">
        <v>12.7813</v>
      </c>
      <c r="F190" s="283">
        <v>13.034000000000001</v>
      </c>
      <c r="G190" s="283">
        <v>13.0138</v>
      </c>
      <c r="H190" s="283">
        <v>12.9114</v>
      </c>
      <c r="I190" s="283">
        <v>12.8401</v>
      </c>
      <c r="J190" s="283">
        <v>12.9945</v>
      </c>
      <c r="K190" s="283">
        <v>12.4229</v>
      </c>
      <c r="L190" s="283">
        <v>12.9777</v>
      </c>
      <c r="M190" s="283">
        <v>13.106999999999999</v>
      </c>
      <c r="N190" s="283">
        <v>16.453600000000002</v>
      </c>
      <c r="O190" s="283">
        <v>0.73899999999999999</v>
      </c>
      <c r="P190" s="283">
        <v>1.9242999999999999</v>
      </c>
      <c r="R190" s="283">
        <v>1.1449</v>
      </c>
      <c r="S190" s="283">
        <v>1.2955000000000001</v>
      </c>
      <c r="T190" s="283">
        <v>2.2942999999999998</v>
      </c>
      <c r="U190" s="283">
        <v>0.159</v>
      </c>
      <c r="V190" s="283">
        <v>0.31269999999999998</v>
      </c>
      <c r="W190" s="283">
        <v>0.1394</v>
      </c>
      <c r="X190" s="283">
        <v>0.2152</v>
      </c>
      <c r="Y190" s="283">
        <v>0.16250000000000001</v>
      </c>
      <c r="Z190" s="283">
        <v>0.3211</v>
      </c>
      <c r="AA190" s="283">
        <v>0.27500000000000002</v>
      </c>
      <c r="AB190" s="283">
        <v>0.29559999999999997</v>
      </c>
      <c r="AD190" s="283">
        <v>0.2402</v>
      </c>
      <c r="AE190" s="283">
        <v>0.22819999999999999</v>
      </c>
      <c r="AF190" s="283">
        <v>12.927199999999999</v>
      </c>
      <c r="AG190" s="283">
        <v>1.2917000000000001</v>
      </c>
      <c r="AH190" s="283">
        <v>0.97419999999999995</v>
      </c>
      <c r="AJ190" s="283">
        <v>0.96679999999999999</v>
      </c>
      <c r="AK190" s="283">
        <v>1.292</v>
      </c>
      <c r="AL190" s="283">
        <v>2.5074000000000001</v>
      </c>
      <c r="AM190" s="283">
        <v>0.31869999999999998</v>
      </c>
      <c r="AN190" s="283">
        <v>0.29609999999999997</v>
      </c>
      <c r="AO190" s="283">
        <v>0.19400000000000001</v>
      </c>
      <c r="AP190" s="283">
        <v>0.2467</v>
      </c>
      <c r="AQ190" s="283">
        <v>0.30399999999999999</v>
      </c>
      <c r="AR190" s="283">
        <v>0.41399999999999998</v>
      </c>
      <c r="AS190" s="283">
        <v>0.31569999999999998</v>
      </c>
      <c r="AT190" s="283">
        <v>0.47920000000000001</v>
      </c>
      <c r="AV190" s="283">
        <v>0.32650000000000001</v>
      </c>
      <c r="AW190" s="283">
        <v>0.37090000000000001</v>
      </c>
      <c r="AX190" s="283">
        <v>11.268700000000001</v>
      </c>
      <c r="AY190" s="283">
        <v>2.4201000000000001</v>
      </c>
      <c r="AZ190" s="283">
        <v>1.1074999999999999</v>
      </c>
      <c r="BB190" s="283">
        <v>0.50700000000000001</v>
      </c>
      <c r="BC190" s="283">
        <v>1.3603000000000001</v>
      </c>
      <c r="BD190" s="283">
        <v>2.3578999999999999</v>
      </c>
      <c r="BE190" s="283">
        <v>0.73409999999999997</v>
      </c>
      <c r="BF190" s="283">
        <v>0.40570000000000001</v>
      </c>
      <c r="BG190" s="283">
        <v>0.2092</v>
      </c>
      <c r="BH190" s="283">
        <v>0.30330000000000001</v>
      </c>
      <c r="BI190" s="283">
        <v>0.3664</v>
      </c>
      <c r="BJ190" s="283">
        <v>0.1464</v>
      </c>
      <c r="BK190" s="283">
        <v>0.248</v>
      </c>
      <c r="BL190" s="283">
        <v>0.46960000000000002</v>
      </c>
      <c r="BN190" s="283">
        <v>0.48920000000000002</v>
      </c>
      <c r="BO190" s="283">
        <v>0.34520000000000001</v>
      </c>
      <c r="BQ190" s="283">
        <v>3.1032000000000002</v>
      </c>
      <c r="BR190" s="283">
        <v>1.2382</v>
      </c>
      <c r="BS190" s="283">
        <v>1.4579</v>
      </c>
      <c r="BU190" s="283">
        <v>1.0341</v>
      </c>
      <c r="BV190" s="283">
        <v>1.2464</v>
      </c>
      <c r="BW190" s="283">
        <v>0.74309999999999998</v>
      </c>
      <c r="BX190" s="283">
        <v>0.4793</v>
      </c>
      <c r="BY190" s="283">
        <v>0.48220000000000002</v>
      </c>
      <c r="BZ190" s="283">
        <v>0.23949999999999999</v>
      </c>
      <c r="CA190" s="283">
        <v>0.3871</v>
      </c>
      <c r="CB190" s="283">
        <v>0.33069999999999999</v>
      </c>
      <c r="CC190" s="283">
        <v>0.39900000000000002</v>
      </c>
      <c r="CD190" s="283">
        <v>0.47199999999999998</v>
      </c>
      <c r="CE190" s="283">
        <v>0.57979999999999998</v>
      </c>
      <c r="CG190" s="283">
        <v>0.45639999999999997</v>
      </c>
      <c r="CH190" s="283">
        <v>0.4652</v>
      </c>
      <c r="CI190" s="283">
        <v>1.1353</v>
      </c>
      <c r="CJ190" s="283">
        <v>1.1135999999999999</v>
      </c>
      <c r="CK190" s="283">
        <v>1.0138</v>
      </c>
      <c r="CM190" s="283">
        <v>0.93759999999999999</v>
      </c>
      <c r="CN190" s="283">
        <v>1.0474000000000001</v>
      </c>
      <c r="CO190" s="283">
        <v>27.4986</v>
      </c>
      <c r="CP190" s="283">
        <v>24.625699999999998</v>
      </c>
      <c r="CQ190" s="283">
        <v>23.191700000000001</v>
      </c>
      <c r="CR190" s="283">
        <v>24.220700000000001</v>
      </c>
      <c r="CS190" s="283">
        <v>22.1129</v>
      </c>
      <c r="CT190" s="283">
        <v>22.876200000000001</v>
      </c>
      <c r="CU190" s="283">
        <v>26.792999999999999</v>
      </c>
      <c r="CV190" s="283">
        <v>23.987300000000001</v>
      </c>
      <c r="CW190" s="283">
        <v>25.4253</v>
      </c>
      <c r="CY190" s="283">
        <v>25.583300000000001</v>
      </c>
      <c r="CZ190" s="283">
        <v>24.275600000000001</v>
      </c>
      <c r="DA190" s="283">
        <v>1.1108</v>
      </c>
      <c r="DB190" s="283">
        <v>1.0634999999999999</v>
      </c>
      <c r="DC190" s="283">
        <v>1.0025999999999999</v>
      </c>
      <c r="DE190" s="283">
        <v>0.94889999999999997</v>
      </c>
      <c r="DF190" s="283">
        <v>1.0161</v>
      </c>
      <c r="DG190" s="283">
        <v>25.908799999999999</v>
      </c>
      <c r="DH190" s="283">
        <v>22.958400000000001</v>
      </c>
      <c r="DI190" s="283">
        <v>22.4526</v>
      </c>
      <c r="DJ190" s="283">
        <v>23.323899999999998</v>
      </c>
      <c r="DK190" s="283">
        <v>21.5868</v>
      </c>
      <c r="DL190" s="283">
        <v>22.395199999999999</v>
      </c>
      <c r="DM190" s="283">
        <v>25.299199999999999</v>
      </c>
      <c r="DN190" s="283">
        <v>22.813300000000002</v>
      </c>
      <c r="DO190" s="283">
        <v>24.0334</v>
      </c>
      <c r="DQ190" s="283">
        <v>24.042100000000001</v>
      </c>
      <c r="DR190" s="283">
        <v>23.651800000000001</v>
      </c>
      <c r="DS190" s="283">
        <v>1.0822000000000001</v>
      </c>
      <c r="DT190" s="283">
        <v>1.0434000000000001</v>
      </c>
      <c r="DU190" s="283">
        <v>1.0018</v>
      </c>
      <c r="DW190" s="283">
        <v>0.96630000000000005</v>
      </c>
      <c r="DX190" s="283">
        <v>1.0049999999999999</v>
      </c>
      <c r="DY190" s="283">
        <v>23.890799999999999</v>
      </c>
      <c r="DZ190" s="283">
        <v>21.7835</v>
      </c>
      <c r="EA190" s="283">
        <v>21.399000000000001</v>
      </c>
      <c r="EB190" s="283">
        <v>22.075099999999999</v>
      </c>
      <c r="EC190" s="283">
        <v>20.8779</v>
      </c>
      <c r="ED190" s="283">
        <v>21.3599</v>
      </c>
      <c r="EE190" s="283">
        <v>23.477599999999999</v>
      </c>
      <c r="EF190" s="283">
        <v>21.927499999999998</v>
      </c>
      <c r="EG190" s="283">
        <v>22.448599999999999</v>
      </c>
      <c r="EI190" s="283">
        <v>22.6922</v>
      </c>
      <c r="EJ190" s="283">
        <v>22.337299999999999</v>
      </c>
      <c r="EL190" s="283">
        <v>3.7101000000000002</v>
      </c>
      <c r="EM190" s="283">
        <v>1.0737000000000001</v>
      </c>
      <c r="EN190" s="283">
        <v>1.986</v>
      </c>
      <c r="EP190" s="283">
        <v>1.0236000000000001</v>
      </c>
      <c r="EQ190" s="283">
        <v>1.2341</v>
      </c>
      <c r="ER190" s="283">
        <v>0.37109999999999999</v>
      </c>
      <c r="ES190" s="283">
        <v>0.14979999999999999</v>
      </c>
      <c r="ET190" s="283">
        <v>0.21970000000000001</v>
      </c>
      <c r="EU190" s="283">
        <v>0.1</v>
      </c>
      <c r="EV190" s="283">
        <v>0.13950000000000001</v>
      </c>
      <c r="EW190" s="283">
        <v>0.1106</v>
      </c>
      <c r="EX190" s="283">
        <v>0.20949999999999999</v>
      </c>
      <c r="EY190" s="283">
        <v>0.20399999999999999</v>
      </c>
      <c r="EZ190" s="283">
        <v>0.20250000000000001</v>
      </c>
      <c r="FB190" s="283">
        <v>0.1993</v>
      </c>
      <c r="FC190" s="283">
        <v>0.1641</v>
      </c>
      <c r="FD190" s="283">
        <v>4.2415000000000003</v>
      </c>
      <c r="FE190" s="283">
        <v>1.3918999999999999</v>
      </c>
      <c r="FF190" s="283">
        <v>1.1549</v>
      </c>
      <c r="FH190" s="283">
        <v>1.0747</v>
      </c>
      <c r="FI190" s="283">
        <v>1.2675000000000001</v>
      </c>
      <c r="FJ190" s="283">
        <v>0.3674</v>
      </c>
      <c r="FK190" s="283">
        <v>0.2097</v>
      </c>
      <c r="FL190" s="283">
        <v>0.2009</v>
      </c>
      <c r="FM190" s="283">
        <v>8.6599999999999996E-2</v>
      </c>
      <c r="FN190" s="283">
        <v>0.1507</v>
      </c>
      <c r="FO190" s="283">
        <v>0.17399999999999999</v>
      </c>
      <c r="FP190" s="283">
        <v>0.25580000000000003</v>
      </c>
      <c r="FQ190" s="283">
        <v>0.2276</v>
      </c>
      <c r="FR190" s="283">
        <v>0.29599999999999999</v>
      </c>
      <c r="FT190" s="283">
        <v>0.21179999999999999</v>
      </c>
      <c r="FU190" s="283">
        <v>0.2336</v>
      </c>
      <c r="FV190" s="283">
        <v>2.3203999999999998</v>
      </c>
      <c r="FW190" s="283">
        <v>1.2653000000000001</v>
      </c>
      <c r="FX190" s="283">
        <v>1.3492999999999999</v>
      </c>
      <c r="FZ190" s="283">
        <v>1.0205</v>
      </c>
      <c r="GA190" s="283">
        <v>1.2421</v>
      </c>
      <c r="GB190" s="283">
        <v>0.37480000000000002</v>
      </c>
      <c r="GC190" s="283">
        <v>0.34939999999999999</v>
      </c>
      <c r="GD190" s="283">
        <v>0.2893</v>
      </c>
      <c r="GE190" s="283">
        <v>0.1615</v>
      </c>
      <c r="GF190" s="283">
        <v>0.27610000000000001</v>
      </c>
      <c r="GG190" s="283">
        <v>0.21440000000000001</v>
      </c>
      <c r="GH190" s="283">
        <v>0.15190000000000001</v>
      </c>
      <c r="GI190" s="283">
        <v>0.27350000000000002</v>
      </c>
      <c r="GJ190" s="283">
        <v>0.37319999999999998</v>
      </c>
      <c r="GL190" s="283">
        <v>0.26800000000000002</v>
      </c>
      <c r="GM190" s="283">
        <v>0.30049999999999999</v>
      </c>
    </row>
    <row r="191" spans="1:195">
      <c r="A191" s="71">
        <v>45481</v>
      </c>
      <c r="B191" s="283">
        <v>13.109500000000001</v>
      </c>
      <c r="C191" s="283">
        <v>12.8728</v>
      </c>
      <c r="D191" s="283">
        <v>12.942500000000001</v>
      </c>
      <c r="E191" s="283">
        <v>12.777900000000001</v>
      </c>
      <c r="F191" s="283">
        <v>13.041499999999999</v>
      </c>
      <c r="G191" s="283">
        <v>13.017200000000001</v>
      </c>
      <c r="H191" s="283">
        <v>12.9223</v>
      </c>
      <c r="I191" s="283">
        <v>12.8795</v>
      </c>
      <c r="J191" s="283">
        <v>12.991199999999999</v>
      </c>
      <c r="K191" s="283">
        <v>12.4069</v>
      </c>
      <c r="L191" s="283">
        <v>12.983599999999999</v>
      </c>
      <c r="M191" s="283">
        <v>13.128</v>
      </c>
      <c r="N191" s="283">
        <v>15.8421</v>
      </c>
      <c r="O191" s="283">
        <v>0.64959999999999996</v>
      </c>
      <c r="P191" s="283">
        <v>1.8382000000000001</v>
      </c>
      <c r="R191" s="283">
        <v>1.1471</v>
      </c>
      <c r="S191" s="283">
        <v>1.3467</v>
      </c>
      <c r="T191" s="283">
        <v>2.109</v>
      </c>
      <c r="U191" s="283">
        <v>0.13689999999999999</v>
      </c>
      <c r="V191" s="283">
        <v>0.28070000000000001</v>
      </c>
      <c r="W191" s="283">
        <v>0.1331</v>
      </c>
      <c r="X191" s="283">
        <v>0.2107</v>
      </c>
      <c r="Y191" s="283">
        <v>0.1527</v>
      </c>
      <c r="Z191" s="283">
        <v>0.29210000000000003</v>
      </c>
      <c r="AA191" s="283">
        <v>0.24740000000000001</v>
      </c>
      <c r="AB191" s="283">
        <v>0.25430000000000003</v>
      </c>
      <c r="AD191" s="283">
        <v>0.2157</v>
      </c>
      <c r="AE191" s="283">
        <v>0.1888</v>
      </c>
      <c r="AF191" s="283">
        <v>13.0685</v>
      </c>
      <c r="AG191" s="283">
        <v>1.1416999999999999</v>
      </c>
      <c r="AH191" s="283">
        <v>0.90790000000000004</v>
      </c>
      <c r="AJ191" s="283">
        <v>0.96599999999999997</v>
      </c>
      <c r="AK191" s="283">
        <v>1.3855999999999999</v>
      </c>
      <c r="AL191" s="283">
        <v>2.3925000000000001</v>
      </c>
      <c r="AM191" s="283">
        <v>0.26590000000000003</v>
      </c>
      <c r="AN191" s="283">
        <v>0.26960000000000001</v>
      </c>
      <c r="AO191" s="283">
        <v>0.18310000000000001</v>
      </c>
      <c r="AP191" s="283">
        <v>0.2329</v>
      </c>
      <c r="AQ191" s="283">
        <v>0.29699999999999999</v>
      </c>
      <c r="AR191" s="283">
        <v>0.4012</v>
      </c>
      <c r="AS191" s="283">
        <v>0.30349999999999999</v>
      </c>
      <c r="AT191" s="283">
        <v>0.4592</v>
      </c>
      <c r="AV191" s="283">
        <v>0.31419999999999998</v>
      </c>
      <c r="AW191" s="283">
        <v>0.33139999999999997</v>
      </c>
      <c r="AX191" s="283">
        <v>12.3161</v>
      </c>
      <c r="AY191" s="283">
        <v>2.5659999999999998</v>
      </c>
      <c r="AZ191" s="283">
        <v>1.0331999999999999</v>
      </c>
      <c r="BB191" s="283">
        <v>0.51739999999999997</v>
      </c>
      <c r="BC191" s="283">
        <v>1.3614999999999999</v>
      </c>
      <c r="BD191" s="283">
        <v>2.3132999999999999</v>
      </c>
      <c r="BE191" s="283">
        <v>0.72460000000000002</v>
      </c>
      <c r="BF191" s="283">
        <v>0.3664</v>
      </c>
      <c r="BG191" s="283">
        <v>0.18779999999999999</v>
      </c>
      <c r="BH191" s="283">
        <v>0.28239999999999998</v>
      </c>
      <c r="BI191" s="283">
        <v>0.35470000000000002</v>
      </c>
      <c r="BJ191" s="283">
        <v>0.14410000000000001</v>
      </c>
      <c r="BK191" s="283">
        <v>0.2485</v>
      </c>
      <c r="BL191" s="283">
        <v>0.46329999999999999</v>
      </c>
      <c r="BN191" s="283">
        <v>0.4803</v>
      </c>
      <c r="BO191" s="283">
        <v>0.34029999999999999</v>
      </c>
      <c r="BQ191" s="283">
        <v>3.2961</v>
      </c>
      <c r="BR191" s="283">
        <v>1.2383</v>
      </c>
      <c r="BS191" s="283">
        <v>1.4237</v>
      </c>
      <c r="BU191" s="283">
        <v>1.0476000000000001</v>
      </c>
      <c r="BV191" s="283">
        <v>1.2789999999999999</v>
      </c>
      <c r="BW191" s="283">
        <v>0.71450000000000002</v>
      </c>
      <c r="BX191" s="283">
        <v>0.4582</v>
      </c>
      <c r="BY191" s="283">
        <v>0.4486</v>
      </c>
      <c r="BZ191" s="283">
        <v>0.21679999999999999</v>
      </c>
      <c r="CA191" s="283">
        <v>0.37</v>
      </c>
      <c r="CB191" s="283">
        <v>0.31509999999999999</v>
      </c>
      <c r="CC191" s="283">
        <v>0.37230000000000002</v>
      </c>
      <c r="CD191" s="283">
        <v>0.44819999999999999</v>
      </c>
      <c r="CE191" s="283">
        <v>0.54910000000000003</v>
      </c>
      <c r="CG191" s="283">
        <v>0.42780000000000001</v>
      </c>
      <c r="CH191" s="283">
        <v>0.42930000000000001</v>
      </c>
      <c r="CI191" s="283">
        <v>1.1247</v>
      </c>
      <c r="CJ191" s="283">
        <v>1.1073</v>
      </c>
      <c r="CK191" s="283">
        <v>1.0092000000000001</v>
      </c>
      <c r="CM191" s="283">
        <v>0.93630000000000002</v>
      </c>
      <c r="CN191" s="283">
        <v>1.0479000000000001</v>
      </c>
      <c r="CO191" s="283">
        <v>27.621200000000002</v>
      </c>
      <c r="CP191" s="283">
        <v>24.853400000000001</v>
      </c>
      <c r="CQ191" s="283">
        <v>23.4419</v>
      </c>
      <c r="CR191" s="283">
        <v>24.559699999999999</v>
      </c>
      <c r="CS191" s="283">
        <v>22.446000000000002</v>
      </c>
      <c r="CT191" s="283">
        <v>23.2288</v>
      </c>
      <c r="CU191" s="283">
        <v>27.089099999999998</v>
      </c>
      <c r="CV191" s="283">
        <v>24.213799999999999</v>
      </c>
      <c r="CW191" s="283">
        <v>25.743200000000002</v>
      </c>
      <c r="CY191" s="283">
        <v>25.860800000000001</v>
      </c>
      <c r="CZ191" s="283">
        <v>24.566299999999998</v>
      </c>
      <c r="DA191" s="283">
        <v>1.1059000000000001</v>
      </c>
      <c r="DB191" s="283">
        <v>1.0626</v>
      </c>
      <c r="DC191" s="283">
        <v>1.0021</v>
      </c>
      <c r="DE191" s="283">
        <v>0.94810000000000005</v>
      </c>
      <c r="DF191" s="283">
        <v>1.0154000000000001</v>
      </c>
      <c r="DG191" s="283">
        <v>26.084299999999999</v>
      </c>
      <c r="DH191" s="283">
        <v>23.138000000000002</v>
      </c>
      <c r="DI191" s="283">
        <v>22.636199999999999</v>
      </c>
      <c r="DJ191" s="283">
        <v>23.585899999999999</v>
      </c>
      <c r="DK191" s="283">
        <v>21.775600000000001</v>
      </c>
      <c r="DL191" s="283">
        <v>22.588100000000001</v>
      </c>
      <c r="DM191" s="283">
        <v>25.602499999999999</v>
      </c>
      <c r="DN191" s="283">
        <v>23.021100000000001</v>
      </c>
      <c r="DO191" s="283">
        <v>24.277000000000001</v>
      </c>
      <c r="DQ191" s="283">
        <v>24.281199999999998</v>
      </c>
      <c r="DR191" s="283">
        <v>23.9087</v>
      </c>
      <c r="DS191" s="283">
        <v>1.0821000000000001</v>
      </c>
      <c r="DT191" s="283">
        <v>1.0445</v>
      </c>
      <c r="DU191" s="283">
        <v>1.0018</v>
      </c>
      <c r="DW191" s="283">
        <v>0.96630000000000005</v>
      </c>
      <c r="DX191" s="283">
        <v>1.0057</v>
      </c>
      <c r="DY191" s="283">
        <v>24.074000000000002</v>
      </c>
      <c r="DZ191" s="283">
        <v>21.918199999999999</v>
      </c>
      <c r="EA191" s="283">
        <v>21.530100000000001</v>
      </c>
      <c r="EB191" s="283">
        <v>22.247699999999998</v>
      </c>
      <c r="EC191" s="283">
        <v>20.9848</v>
      </c>
      <c r="ED191" s="283">
        <v>21.490600000000001</v>
      </c>
      <c r="EE191" s="283">
        <v>23.765000000000001</v>
      </c>
      <c r="EF191" s="283">
        <v>22.122199999999999</v>
      </c>
      <c r="EG191" s="283">
        <v>22.665400000000002</v>
      </c>
      <c r="EI191" s="283">
        <v>22.893999999999998</v>
      </c>
      <c r="EJ191" s="283">
        <v>22.5364</v>
      </c>
      <c r="EL191" s="283">
        <v>3.5985</v>
      </c>
      <c r="EM191" s="283">
        <v>1.0376000000000001</v>
      </c>
      <c r="EN191" s="283">
        <v>1.9303999999999999</v>
      </c>
      <c r="EP191" s="283">
        <v>1.0299</v>
      </c>
      <c r="EQ191" s="283">
        <v>1.2843</v>
      </c>
      <c r="ER191" s="283">
        <v>0.35270000000000001</v>
      </c>
      <c r="ES191" s="283">
        <v>0.14119999999999999</v>
      </c>
      <c r="ET191" s="283">
        <v>0.20330000000000001</v>
      </c>
      <c r="EU191" s="283">
        <v>9.8000000000000004E-2</v>
      </c>
      <c r="EV191" s="283">
        <v>0.1361</v>
      </c>
      <c r="EW191" s="283">
        <v>0.1053</v>
      </c>
      <c r="EX191" s="283">
        <v>0.18459999999999999</v>
      </c>
      <c r="EY191" s="283">
        <v>0.18210000000000001</v>
      </c>
      <c r="EZ191" s="283">
        <v>0.1749</v>
      </c>
      <c r="FB191" s="283">
        <v>0.17680000000000001</v>
      </c>
      <c r="FC191" s="283">
        <v>0.13619999999999999</v>
      </c>
      <c r="FD191" s="283">
        <v>4.2137000000000002</v>
      </c>
      <c r="FE191" s="283">
        <v>1.3722000000000001</v>
      </c>
      <c r="FF191" s="283">
        <v>1.0915999999999999</v>
      </c>
      <c r="FH191" s="283">
        <v>1.0907</v>
      </c>
      <c r="FI191" s="283">
        <v>1.3511</v>
      </c>
      <c r="FJ191" s="283">
        <v>0.3498</v>
      </c>
      <c r="FK191" s="283">
        <v>0.19389999999999999</v>
      </c>
      <c r="FL191" s="283">
        <v>0.18640000000000001</v>
      </c>
      <c r="FM191" s="283">
        <v>8.3000000000000004E-2</v>
      </c>
      <c r="FN191" s="283">
        <v>0.14130000000000001</v>
      </c>
      <c r="FO191" s="283">
        <v>0.17069999999999999</v>
      </c>
      <c r="FP191" s="283">
        <v>0.24510000000000001</v>
      </c>
      <c r="FQ191" s="283">
        <v>0.21859999999999999</v>
      </c>
      <c r="FR191" s="283">
        <v>0.2848</v>
      </c>
      <c r="FT191" s="283">
        <v>0.20039999999999999</v>
      </c>
      <c r="FU191" s="283">
        <v>0.21079999999999999</v>
      </c>
      <c r="FV191" s="283">
        <v>2.7033999999999998</v>
      </c>
      <c r="FW191" s="283">
        <v>1.2943</v>
      </c>
      <c r="FX191" s="283">
        <v>1.3463000000000001</v>
      </c>
      <c r="FZ191" s="283">
        <v>1.0375000000000001</v>
      </c>
      <c r="GA191" s="283">
        <v>1.2423</v>
      </c>
      <c r="GB191" s="283">
        <v>0.36680000000000001</v>
      </c>
      <c r="GC191" s="283">
        <v>0.34039999999999998</v>
      </c>
      <c r="GD191" s="283">
        <v>0.27060000000000001</v>
      </c>
      <c r="GE191" s="283">
        <v>0.13569999999999999</v>
      </c>
      <c r="GF191" s="283">
        <v>0.26300000000000001</v>
      </c>
      <c r="GG191" s="283">
        <v>0.20100000000000001</v>
      </c>
      <c r="GH191" s="283">
        <v>0.1484</v>
      </c>
      <c r="GI191" s="283">
        <v>0.26979999999999998</v>
      </c>
      <c r="GJ191" s="283">
        <v>0.3674</v>
      </c>
      <c r="GL191" s="283">
        <v>0.2601</v>
      </c>
      <c r="GM191" s="283">
        <v>0.29570000000000002</v>
      </c>
    </row>
    <row r="192" spans="1:195">
      <c r="A192" s="71">
        <v>45482</v>
      </c>
      <c r="B192" s="283">
        <v>13.075900000000001</v>
      </c>
      <c r="C192" s="283">
        <v>12.849299999999999</v>
      </c>
      <c r="D192" s="283">
        <v>12.886200000000001</v>
      </c>
      <c r="E192" s="283">
        <v>12.7628</v>
      </c>
      <c r="F192" s="283">
        <v>13.016299999999999</v>
      </c>
      <c r="G192" s="283">
        <v>12.9718</v>
      </c>
      <c r="H192" s="283">
        <v>12.882</v>
      </c>
      <c r="I192" s="283">
        <v>10.9572</v>
      </c>
      <c r="J192" s="283">
        <v>12.9534</v>
      </c>
      <c r="K192" s="283">
        <v>12.396800000000001</v>
      </c>
      <c r="L192" s="283">
        <v>12.960100000000001</v>
      </c>
      <c r="M192" s="283">
        <v>13.1045</v>
      </c>
      <c r="N192" s="283">
        <v>14.959899999999999</v>
      </c>
      <c r="O192" s="283">
        <v>0.56079999999999997</v>
      </c>
      <c r="P192" s="283">
        <v>1.7466999999999999</v>
      </c>
      <c r="R192" s="283">
        <v>1.1476</v>
      </c>
      <c r="S192" s="283">
        <v>1.4341999999999999</v>
      </c>
      <c r="T192" s="283">
        <v>1.9381999999999999</v>
      </c>
      <c r="U192" s="283">
        <v>0.1173</v>
      </c>
      <c r="V192" s="283">
        <v>0.25979999999999998</v>
      </c>
      <c r="W192" s="283">
        <v>0.12959999999999999</v>
      </c>
      <c r="X192" s="283">
        <v>0.20910000000000001</v>
      </c>
      <c r="Y192" s="283">
        <v>0.1487</v>
      </c>
      <c r="Z192" s="283">
        <v>0.26190000000000002</v>
      </c>
      <c r="AA192" s="283">
        <v>0.2235</v>
      </c>
      <c r="AB192" s="283">
        <v>0.23669999999999999</v>
      </c>
      <c r="AD192" s="283">
        <v>0.19470000000000001</v>
      </c>
      <c r="AE192" s="283">
        <v>0.16500000000000001</v>
      </c>
      <c r="AF192" s="283">
        <v>12.9427</v>
      </c>
      <c r="AG192" s="283">
        <v>1.0146999999999999</v>
      </c>
      <c r="AH192" s="283">
        <v>0.85370000000000001</v>
      </c>
      <c r="AJ192" s="283">
        <v>0.97450000000000003</v>
      </c>
      <c r="AK192" s="283">
        <v>1.4540999999999999</v>
      </c>
      <c r="AL192" s="283">
        <v>2.2927</v>
      </c>
      <c r="AM192" s="283">
        <v>0.22889999999999999</v>
      </c>
      <c r="AN192" s="283">
        <v>0.25169999999999998</v>
      </c>
      <c r="AO192" s="283">
        <v>0.17710000000000001</v>
      </c>
      <c r="AP192" s="283">
        <v>0.22559999999999999</v>
      </c>
      <c r="AQ192" s="283">
        <v>0.29480000000000001</v>
      </c>
      <c r="AR192" s="283">
        <v>0.3871</v>
      </c>
      <c r="AS192" s="283">
        <v>0.29120000000000001</v>
      </c>
      <c r="AT192" s="283">
        <v>0.43859999999999999</v>
      </c>
      <c r="AV192" s="283">
        <v>0.29880000000000001</v>
      </c>
      <c r="AW192" s="283">
        <v>0.30159999999999998</v>
      </c>
      <c r="AX192" s="283">
        <v>14.222899999999999</v>
      </c>
      <c r="AY192" s="283">
        <v>2.7185000000000001</v>
      </c>
      <c r="AZ192" s="283">
        <v>0.93769999999999998</v>
      </c>
      <c r="BB192" s="283">
        <v>0.53129999999999999</v>
      </c>
      <c r="BC192" s="283">
        <v>1.3662000000000001</v>
      </c>
      <c r="BD192" s="283">
        <v>2.2682000000000002</v>
      </c>
      <c r="BE192" s="283">
        <v>0.71130000000000004</v>
      </c>
      <c r="BF192" s="283">
        <v>0.3291</v>
      </c>
      <c r="BG192" s="283">
        <v>0.1595</v>
      </c>
      <c r="BH192" s="283">
        <v>0.2616</v>
      </c>
      <c r="BI192" s="283">
        <v>0.35099999999999998</v>
      </c>
      <c r="BJ192" s="283">
        <v>0.14230000000000001</v>
      </c>
      <c r="BK192" s="283">
        <v>0.24929999999999999</v>
      </c>
      <c r="BL192" s="283">
        <v>0.45610000000000001</v>
      </c>
      <c r="BN192" s="283">
        <v>0.46920000000000001</v>
      </c>
      <c r="BO192" s="283">
        <v>0.33379999999999999</v>
      </c>
      <c r="BQ192" s="283">
        <v>3.5034000000000001</v>
      </c>
      <c r="BR192" s="283">
        <v>1.2486999999999999</v>
      </c>
      <c r="BS192" s="283">
        <v>1.3734</v>
      </c>
      <c r="BU192" s="283">
        <v>1.0705</v>
      </c>
      <c r="BV192" s="283">
        <v>1.3149999999999999</v>
      </c>
      <c r="BW192" s="283">
        <v>0.68069999999999997</v>
      </c>
      <c r="BX192" s="283">
        <v>0.44169999999999998</v>
      </c>
      <c r="BY192" s="283">
        <v>0.41920000000000002</v>
      </c>
      <c r="BZ192" s="283">
        <v>0.1943</v>
      </c>
      <c r="CA192" s="283">
        <v>0.35370000000000001</v>
      </c>
      <c r="CB192" s="283">
        <v>0.30520000000000003</v>
      </c>
      <c r="CC192" s="283">
        <v>0.34599999999999997</v>
      </c>
      <c r="CD192" s="283">
        <v>0.42520000000000002</v>
      </c>
      <c r="CE192" s="283">
        <v>0.53029999999999999</v>
      </c>
      <c r="CG192" s="283">
        <v>0.3972</v>
      </c>
      <c r="CH192" s="283">
        <v>0.40329999999999999</v>
      </c>
      <c r="CI192" s="283">
        <v>1.1289</v>
      </c>
      <c r="CJ192" s="283">
        <v>1.1043000000000001</v>
      </c>
      <c r="CK192" s="283">
        <v>1.0063</v>
      </c>
      <c r="CM192" s="283">
        <v>0.93440000000000001</v>
      </c>
      <c r="CN192" s="283">
        <v>1.0443</v>
      </c>
      <c r="CO192" s="283">
        <v>28.2973</v>
      </c>
      <c r="CP192" s="283">
        <v>25.3276</v>
      </c>
      <c r="CQ192" s="283">
        <v>23.872299999999999</v>
      </c>
      <c r="CR192" s="283">
        <v>25.0657</v>
      </c>
      <c r="CS192" s="283">
        <v>22.9346</v>
      </c>
      <c r="CT192" s="283">
        <v>23.723500000000001</v>
      </c>
      <c r="CU192" s="283">
        <v>27.696999999999999</v>
      </c>
      <c r="CV192" s="283">
        <v>24.662199999999999</v>
      </c>
      <c r="CW192" s="283">
        <v>26.131599999999999</v>
      </c>
      <c r="CY192" s="283">
        <v>26.394400000000001</v>
      </c>
      <c r="CZ192" s="283">
        <v>25.023399999999999</v>
      </c>
      <c r="DA192" s="283">
        <v>1.1053999999999999</v>
      </c>
      <c r="DB192" s="283">
        <v>1.0605</v>
      </c>
      <c r="DC192" s="283">
        <v>1.0013000000000001</v>
      </c>
      <c r="DE192" s="283">
        <v>0.94699999999999995</v>
      </c>
      <c r="DF192" s="283">
        <v>1.0155000000000001</v>
      </c>
      <c r="DG192" s="283">
        <v>26.570599999999999</v>
      </c>
      <c r="DH192" s="283">
        <v>23.470800000000001</v>
      </c>
      <c r="DI192" s="283">
        <v>22.978100000000001</v>
      </c>
      <c r="DJ192" s="283">
        <v>24.036899999999999</v>
      </c>
      <c r="DK192" s="283">
        <v>22.132400000000001</v>
      </c>
      <c r="DL192" s="283">
        <v>22.948</v>
      </c>
      <c r="DM192" s="283">
        <v>26.095199999999998</v>
      </c>
      <c r="DN192" s="283">
        <v>23.373999999999999</v>
      </c>
      <c r="DO192" s="283">
        <v>24.692799999999998</v>
      </c>
      <c r="DQ192" s="283">
        <v>24.681999999999999</v>
      </c>
      <c r="DR192" s="283">
        <v>24.316400000000002</v>
      </c>
      <c r="DS192" s="283">
        <v>1.0813999999999999</v>
      </c>
      <c r="DT192" s="283">
        <v>1.0431999999999999</v>
      </c>
      <c r="DU192" s="283">
        <v>1.0006999999999999</v>
      </c>
      <c r="DW192" s="283">
        <v>0.96599999999999997</v>
      </c>
      <c r="DX192" s="283">
        <v>1.0055000000000001</v>
      </c>
      <c r="DY192" s="283">
        <v>24.389299999999999</v>
      </c>
      <c r="DZ192" s="283">
        <v>22.145600000000002</v>
      </c>
      <c r="EA192" s="283">
        <v>21.750499999999999</v>
      </c>
      <c r="EB192" s="283">
        <v>22.5535</v>
      </c>
      <c r="EC192" s="283">
        <v>21.229399999999998</v>
      </c>
      <c r="ED192" s="283">
        <v>21.7363</v>
      </c>
      <c r="EE192" s="283">
        <v>24.132899999999999</v>
      </c>
      <c r="EF192" s="283">
        <v>22.397600000000001</v>
      </c>
      <c r="EG192" s="283">
        <v>22.976800000000001</v>
      </c>
      <c r="EI192" s="283">
        <v>23.186900000000001</v>
      </c>
      <c r="EJ192" s="283">
        <v>22.8508</v>
      </c>
      <c r="EL192" s="283">
        <v>3.4565000000000001</v>
      </c>
      <c r="EM192" s="283">
        <v>1.0246999999999999</v>
      </c>
      <c r="EN192" s="283">
        <v>1.8691</v>
      </c>
      <c r="EP192" s="283">
        <v>1.0441</v>
      </c>
      <c r="EQ192" s="283">
        <v>1.3619000000000001</v>
      </c>
      <c r="ER192" s="283">
        <v>0.33560000000000001</v>
      </c>
      <c r="ES192" s="283">
        <v>0.13730000000000001</v>
      </c>
      <c r="ET192" s="283">
        <v>0.19220000000000001</v>
      </c>
      <c r="EU192" s="283">
        <v>9.7100000000000006E-2</v>
      </c>
      <c r="EV192" s="283">
        <v>0.13400000000000001</v>
      </c>
      <c r="EW192" s="283">
        <v>0.1028</v>
      </c>
      <c r="EX192" s="283">
        <v>0.16089999999999999</v>
      </c>
      <c r="EY192" s="283">
        <v>0.16170000000000001</v>
      </c>
      <c r="EZ192" s="283">
        <v>0.16370000000000001</v>
      </c>
      <c r="FB192" s="283">
        <v>0.15490000000000001</v>
      </c>
      <c r="FC192" s="283">
        <v>0.1202</v>
      </c>
      <c r="FD192" s="283">
        <v>3.9937</v>
      </c>
      <c r="FE192" s="283">
        <v>1.3482000000000001</v>
      </c>
      <c r="FF192" s="283">
        <v>1.0382</v>
      </c>
      <c r="FH192" s="283">
        <v>1.1171</v>
      </c>
      <c r="FI192" s="283">
        <v>1.4332</v>
      </c>
      <c r="FJ192" s="283">
        <v>0.32319999999999999</v>
      </c>
      <c r="FK192" s="283">
        <v>0.18229999999999999</v>
      </c>
      <c r="FL192" s="283">
        <v>0.1749</v>
      </c>
      <c r="FM192" s="283">
        <v>8.09E-2</v>
      </c>
      <c r="FN192" s="283">
        <v>0.13519999999999999</v>
      </c>
      <c r="FO192" s="283">
        <v>0.16850000000000001</v>
      </c>
      <c r="FP192" s="283">
        <v>0.23219999999999999</v>
      </c>
      <c r="FQ192" s="283">
        <v>0.20799999999999999</v>
      </c>
      <c r="FR192" s="283">
        <v>0.27360000000000001</v>
      </c>
      <c r="FT192" s="283">
        <v>0.1862</v>
      </c>
      <c r="FU192" s="283">
        <v>0.19089999999999999</v>
      </c>
      <c r="FV192" s="283">
        <v>3.3006000000000002</v>
      </c>
      <c r="FW192" s="283">
        <v>1.3337000000000001</v>
      </c>
      <c r="FX192" s="283">
        <v>1.304</v>
      </c>
      <c r="FZ192" s="283">
        <v>1.0638000000000001</v>
      </c>
      <c r="GA192" s="283">
        <v>1.2438</v>
      </c>
      <c r="GB192" s="283">
        <v>0.35649999999999998</v>
      </c>
      <c r="GC192" s="283">
        <v>0.3301</v>
      </c>
      <c r="GD192" s="283">
        <v>0.25009999999999999</v>
      </c>
      <c r="GE192" s="283">
        <v>0.108</v>
      </c>
      <c r="GF192" s="283">
        <v>0.2475</v>
      </c>
      <c r="GG192" s="283">
        <v>0.1918</v>
      </c>
      <c r="GH192" s="283">
        <v>0.14560000000000001</v>
      </c>
      <c r="GI192" s="283">
        <v>0.2666</v>
      </c>
      <c r="GJ192" s="283">
        <v>0.36099999999999999</v>
      </c>
      <c r="GL192" s="283">
        <v>0.25069999999999998</v>
      </c>
      <c r="GM192" s="283">
        <v>0.29020000000000001</v>
      </c>
    </row>
    <row r="193" spans="1:195">
      <c r="A193" s="71">
        <v>45483</v>
      </c>
      <c r="B193" s="283">
        <v>13.0852</v>
      </c>
      <c r="C193" s="283">
        <v>12.851800000000001</v>
      </c>
      <c r="D193" s="283">
        <v>12.919</v>
      </c>
      <c r="E193" s="283">
        <v>12.7654</v>
      </c>
      <c r="F193" s="283">
        <v>13.014699999999999</v>
      </c>
      <c r="G193" s="283">
        <v>12.9886</v>
      </c>
      <c r="H193" s="283">
        <v>12.883699999999999</v>
      </c>
      <c r="I193" s="283">
        <v>10.9026</v>
      </c>
      <c r="J193" s="283">
        <v>12.966799999999999</v>
      </c>
      <c r="K193" s="283">
        <v>12.385899999999999</v>
      </c>
      <c r="L193" s="283">
        <v>12.958399999999999</v>
      </c>
      <c r="M193" s="283">
        <v>13.106999999999999</v>
      </c>
      <c r="N193" s="283">
        <v>13.9764</v>
      </c>
      <c r="O193" s="283">
        <v>0.50849999999999995</v>
      </c>
      <c r="P193" s="283">
        <v>1.69</v>
      </c>
      <c r="R193" s="283">
        <v>1.1376999999999999</v>
      </c>
      <c r="S193" s="283">
        <v>1.5185999999999999</v>
      </c>
      <c r="T193" s="283">
        <v>1.7702</v>
      </c>
      <c r="U193" s="283">
        <v>0.1055</v>
      </c>
      <c r="V193" s="283">
        <v>0.2465</v>
      </c>
      <c r="W193" s="283">
        <v>0.12670000000000001</v>
      </c>
      <c r="X193" s="283">
        <v>0.2074</v>
      </c>
      <c r="Y193" s="283">
        <v>0.1459</v>
      </c>
      <c r="Z193" s="283">
        <v>0.22919999999999999</v>
      </c>
      <c r="AA193" s="283">
        <v>0.20230000000000001</v>
      </c>
      <c r="AB193" s="283">
        <v>0.2281</v>
      </c>
      <c r="AD193" s="283">
        <v>0.17780000000000001</v>
      </c>
      <c r="AE193" s="283">
        <v>0.1502</v>
      </c>
      <c r="AF193" s="283">
        <v>12.6309</v>
      </c>
      <c r="AG193" s="283">
        <v>0.92420000000000002</v>
      </c>
      <c r="AH193" s="283">
        <v>0.81389999999999996</v>
      </c>
      <c r="AJ193" s="283">
        <v>1.002</v>
      </c>
      <c r="AK193" s="283">
        <v>1.5006999999999999</v>
      </c>
      <c r="AL193" s="283">
        <v>2.1705999999999999</v>
      </c>
      <c r="AM193" s="283">
        <v>0.20380000000000001</v>
      </c>
      <c r="AN193" s="283">
        <v>0.23860000000000001</v>
      </c>
      <c r="AO193" s="283">
        <v>0.17180000000000001</v>
      </c>
      <c r="AP193" s="283">
        <v>0.2205</v>
      </c>
      <c r="AQ193" s="283">
        <v>0.29320000000000002</v>
      </c>
      <c r="AR193" s="283">
        <v>0.36549999999999999</v>
      </c>
      <c r="AS193" s="283">
        <v>0.27889999999999998</v>
      </c>
      <c r="AT193" s="283">
        <v>0.4178</v>
      </c>
      <c r="AV193" s="283">
        <v>0.27829999999999999</v>
      </c>
      <c r="AW193" s="283">
        <v>0.27839999999999998</v>
      </c>
      <c r="AX193" s="283">
        <v>17.861899999999999</v>
      </c>
      <c r="AY193" s="283">
        <v>2.9018000000000002</v>
      </c>
      <c r="AZ193" s="283">
        <v>0.84950000000000003</v>
      </c>
      <c r="BB193" s="283">
        <v>0.55049999999999999</v>
      </c>
      <c r="BC193" s="283">
        <v>1.3713</v>
      </c>
      <c r="BD193" s="283">
        <v>2.2084000000000001</v>
      </c>
      <c r="BE193" s="283">
        <v>0.69079999999999997</v>
      </c>
      <c r="BF193" s="283">
        <v>0.29759999999999998</v>
      </c>
      <c r="BG193" s="283">
        <v>0.1236</v>
      </c>
      <c r="BH193" s="283">
        <v>0.23810000000000001</v>
      </c>
      <c r="BI193" s="283">
        <v>0.3503</v>
      </c>
      <c r="BJ193" s="283">
        <v>0.1404</v>
      </c>
      <c r="BK193" s="283">
        <v>0.24970000000000001</v>
      </c>
      <c r="BL193" s="283">
        <v>0.4466</v>
      </c>
      <c r="BN193" s="283">
        <v>0.45369999999999999</v>
      </c>
      <c r="BO193" s="283">
        <v>0.32569999999999999</v>
      </c>
      <c r="BQ193" s="283">
        <v>3.7147000000000001</v>
      </c>
      <c r="BR193" s="283">
        <v>1.2749999999999999</v>
      </c>
      <c r="BS193" s="283">
        <v>1.3295999999999999</v>
      </c>
      <c r="BU193" s="283">
        <v>1.1029</v>
      </c>
      <c r="BV193" s="283">
        <v>1.3373999999999999</v>
      </c>
      <c r="BW193" s="283">
        <v>0.6462</v>
      </c>
      <c r="BX193" s="283">
        <v>0.4259</v>
      </c>
      <c r="BY193" s="283">
        <v>0.39610000000000001</v>
      </c>
      <c r="BZ193" s="283">
        <v>0.17399999999999999</v>
      </c>
      <c r="CA193" s="283">
        <v>0.33410000000000001</v>
      </c>
      <c r="CB193" s="283">
        <v>0.2979</v>
      </c>
      <c r="CC193" s="283">
        <v>0.32019999999999998</v>
      </c>
      <c r="CD193" s="283">
        <v>0.40289999999999998</v>
      </c>
      <c r="CE193" s="283">
        <v>0.51490000000000002</v>
      </c>
      <c r="CG193" s="283">
        <v>0.36530000000000001</v>
      </c>
      <c r="CH193" s="283">
        <v>0.38500000000000001</v>
      </c>
      <c r="CI193" s="283">
        <v>1.1197999999999999</v>
      </c>
      <c r="CJ193" s="283">
        <v>1.1073</v>
      </c>
      <c r="CK193" s="283">
        <v>1.0036</v>
      </c>
      <c r="CM193" s="283">
        <v>0.92930000000000001</v>
      </c>
      <c r="CN193" s="283">
        <v>1.046</v>
      </c>
      <c r="CO193" s="283">
        <v>28.775600000000001</v>
      </c>
      <c r="CP193" s="283">
        <v>25.7456</v>
      </c>
      <c r="CQ193" s="283">
        <v>24.248000000000001</v>
      </c>
      <c r="CR193" s="283">
        <v>25.6968</v>
      </c>
      <c r="CS193" s="283">
        <v>23.2502</v>
      </c>
      <c r="CT193" s="283">
        <v>24.1617</v>
      </c>
      <c r="CU193" s="283">
        <v>28.218399999999999</v>
      </c>
      <c r="CV193" s="283">
        <v>25.047999999999998</v>
      </c>
      <c r="CW193" s="283">
        <v>26.646899999999999</v>
      </c>
      <c r="CY193" s="283">
        <v>26.952500000000001</v>
      </c>
      <c r="CZ193" s="283">
        <v>25.4755</v>
      </c>
      <c r="DA193" s="283">
        <v>1.1000000000000001</v>
      </c>
      <c r="DB193" s="283">
        <v>1.0609999999999999</v>
      </c>
      <c r="DC193" s="283">
        <v>1.0016</v>
      </c>
      <c r="DE193" s="283">
        <v>0.94589999999999996</v>
      </c>
      <c r="DF193" s="283">
        <v>1.0148999999999999</v>
      </c>
      <c r="DG193" s="283">
        <v>26.955100000000002</v>
      </c>
      <c r="DH193" s="283">
        <v>23.772200000000002</v>
      </c>
      <c r="DI193" s="283">
        <v>23.261600000000001</v>
      </c>
      <c r="DJ193" s="283">
        <v>24.504899999999999</v>
      </c>
      <c r="DK193" s="283">
        <v>22.404900000000001</v>
      </c>
      <c r="DL193" s="283">
        <v>23.225000000000001</v>
      </c>
      <c r="DM193" s="283">
        <v>26.518799999999999</v>
      </c>
      <c r="DN193" s="283">
        <v>23.704000000000001</v>
      </c>
      <c r="DO193" s="283">
        <v>25.0486</v>
      </c>
      <c r="DQ193" s="283">
        <v>25.058800000000002</v>
      </c>
      <c r="DR193" s="283">
        <v>24.680700000000002</v>
      </c>
      <c r="DS193" s="283">
        <v>1.0803</v>
      </c>
      <c r="DT193" s="283">
        <v>1.0436000000000001</v>
      </c>
      <c r="DU193" s="283">
        <v>1.0005999999999999</v>
      </c>
      <c r="DW193" s="283">
        <v>0.96599999999999997</v>
      </c>
      <c r="DX193" s="283">
        <v>1.0049999999999999</v>
      </c>
      <c r="DY193" s="283">
        <v>24.708500000000001</v>
      </c>
      <c r="DZ193" s="283">
        <v>22.376200000000001</v>
      </c>
      <c r="EA193" s="283">
        <v>21.973800000000001</v>
      </c>
      <c r="EB193" s="283">
        <v>22.870999999999999</v>
      </c>
      <c r="EC193" s="283">
        <v>21.441099999999999</v>
      </c>
      <c r="ED193" s="283">
        <v>21.959599999999998</v>
      </c>
      <c r="EE193" s="283">
        <v>24.487100000000002</v>
      </c>
      <c r="EF193" s="283">
        <v>22.6904</v>
      </c>
      <c r="EG193" s="283">
        <v>23.2605</v>
      </c>
      <c r="EI193" s="283">
        <v>23.488700000000001</v>
      </c>
      <c r="EJ193" s="283">
        <v>23.144200000000001</v>
      </c>
      <c r="EL193" s="283">
        <v>3.3149000000000002</v>
      </c>
      <c r="EM193" s="283">
        <v>1.0119</v>
      </c>
      <c r="EN193" s="283">
        <v>1.8220000000000001</v>
      </c>
      <c r="EP193" s="283">
        <v>1.0618000000000001</v>
      </c>
      <c r="EQ193" s="283">
        <v>1.4121999999999999</v>
      </c>
      <c r="ER193" s="283">
        <v>0.31850000000000001</v>
      </c>
      <c r="ES193" s="283">
        <v>0.13420000000000001</v>
      </c>
      <c r="ET193" s="283">
        <v>0.18540000000000001</v>
      </c>
      <c r="EU193" s="283">
        <v>9.6100000000000005E-2</v>
      </c>
      <c r="EV193" s="283">
        <v>0.1326</v>
      </c>
      <c r="EW193" s="283">
        <v>0.1017</v>
      </c>
      <c r="EX193" s="283">
        <v>0.14199999999999999</v>
      </c>
      <c r="EY193" s="283">
        <v>0.14369999999999999</v>
      </c>
      <c r="EZ193" s="283">
        <v>0.15890000000000001</v>
      </c>
      <c r="FB193" s="283">
        <v>0.1353</v>
      </c>
      <c r="FC193" s="283">
        <v>0.1125</v>
      </c>
      <c r="FD193" s="283">
        <v>3.7545000000000002</v>
      </c>
      <c r="FE193" s="283">
        <v>1.3361000000000001</v>
      </c>
      <c r="FF193" s="283">
        <v>1.0001</v>
      </c>
      <c r="FH193" s="283">
        <v>1.1657999999999999</v>
      </c>
      <c r="FI193" s="283">
        <v>1.4833000000000001</v>
      </c>
      <c r="FJ193" s="283">
        <v>0.29570000000000002</v>
      </c>
      <c r="FK193" s="283">
        <v>0.17419999999999999</v>
      </c>
      <c r="FL193" s="283">
        <v>0.16619999999999999</v>
      </c>
      <c r="FM193" s="283">
        <v>7.8799999999999995E-2</v>
      </c>
      <c r="FN193" s="283">
        <v>0.13039999999999999</v>
      </c>
      <c r="FO193" s="283">
        <v>0.16619999999999999</v>
      </c>
      <c r="FP193" s="283">
        <v>0.21440000000000001</v>
      </c>
      <c r="FQ193" s="283">
        <v>0.1966</v>
      </c>
      <c r="FR193" s="283">
        <v>0.26129999999999998</v>
      </c>
      <c r="FT193" s="283">
        <v>0.1686</v>
      </c>
      <c r="FU193" s="283">
        <v>0.1762</v>
      </c>
      <c r="FV193" s="283">
        <v>4.1504000000000003</v>
      </c>
      <c r="FW193" s="283">
        <v>1.4058999999999999</v>
      </c>
      <c r="FX193" s="283">
        <v>1.2561</v>
      </c>
      <c r="FZ193" s="283">
        <v>1.0967</v>
      </c>
      <c r="GA193" s="283">
        <v>1.2473000000000001</v>
      </c>
      <c r="GB193" s="283">
        <v>0.34599999999999997</v>
      </c>
      <c r="GC193" s="283">
        <v>0.31759999999999999</v>
      </c>
      <c r="GD193" s="283">
        <v>0.23200000000000001</v>
      </c>
      <c r="GE193" s="283">
        <v>8.3400000000000002E-2</v>
      </c>
      <c r="GF193" s="283">
        <v>0.22589999999999999</v>
      </c>
      <c r="GG193" s="283">
        <v>0.1847</v>
      </c>
      <c r="GH193" s="283">
        <v>0.14199999999999999</v>
      </c>
      <c r="GI193" s="283">
        <v>0.26240000000000002</v>
      </c>
      <c r="GJ193" s="283">
        <v>0.35349999999999998</v>
      </c>
      <c r="GL193" s="283">
        <v>0.23930000000000001</v>
      </c>
      <c r="GM193" s="283">
        <v>0.28339999999999999</v>
      </c>
    </row>
    <row r="194" spans="1:195">
      <c r="A194" s="71">
        <v>45484</v>
      </c>
      <c r="B194" s="283">
        <v>13.0969</v>
      </c>
      <c r="C194" s="283">
        <v>12.860200000000001</v>
      </c>
      <c r="D194" s="283">
        <v>12.9442</v>
      </c>
      <c r="E194" s="283">
        <v>12.7989</v>
      </c>
      <c r="F194" s="283">
        <v>13.023899999999999</v>
      </c>
      <c r="G194" s="283">
        <v>12.9819</v>
      </c>
      <c r="H194" s="283">
        <v>12.899699999999999</v>
      </c>
      <c r="I194" s="283">
        <v>10.9916</v>
      </c>
      <c r="J194" s="283">
        <v>12.9718</v>
      </c>
      <c r="K194" s="283">
        <v>12.375</v>
      </c>
      <c r="L194" s="283">
        <v>12.9718</v>
      </c>
      <c r="M194" s="283">
        <v>13.107799999999999</v>
      </c>
      <c r="N194" s="283">
        <v>13.14</v>
      </c>
      <c r="O194" s="283">
        <v>0.47789999999999999</v>
      </c>
      <c r="P194" s="283">
        <v>1.6823999999999999</v>
      </c>
      <c r="R194" s="283">
        <v>1.1327</v>
      </c>
      <c r="S194" s="283">
        <v>1.5852999999999999</v>
      </c>
      <c r="T194" s="283">
        <v>1.6302000000000001</v>
      </c>
      <c r="U194" s="283">
        <v>9.8500000000000004E-2</v>
      </c>
      <c r="V194" s="283">
        <v>0.23899999999999999</v>
      </c>
      <c r="W194" s="283">
        <v>0.1241</v>
      </c>
      <c r="X194" s="283">
        <v>0.20599999999999999</v>
      </c>
      <c r="Y194" s="283">
        <v>0.1421</v>
      </c>
      <c r="Z194" s="283">
        <v>0.2044</v>
      </c>
      <c r="AA194" s="283">
        <v>0.1862</v>
      </c>
      <c r="AB194" s="283">
        <v>0.224</v>
      </c>
      <c r="AD194" s="283">
        <v>0.16439999999999999</v>
      </c>
      <c r="AE194" s="283">
        <v>0.14130000000000001</v>
      </c>
      <c r="AF194" s="283">
        <v>12.1778</v>
      </c>
      <c r="AG194" s="283">
        <v>0.86350000000000005</v>
      </c>
      <c r="AH194" s="283">
        <v>0.78169999999999995</v>
      </c>
      <c r="AJ194" s="283">
        <v>1.0488</v>
      </c>
      <c r="AK194" s="283">
        <v>1.5230999999999999</v>
      </c>
      <c r="AL194" s="283">
        <v>2.0375000000000001</v>
      </c>
      <c r="AM194" s="283">
        <v>0.1888</v>
      </c>
      <c r="AN194" s="283">
        <v>0.2298</v>
      </c>
      <c r="AO194" s="283">
        <v>0.1673</v>
      </c>
      <c r="AP194" s="283">
        <v>0.21870000000000001</v>
      </c>
      <c r="AQ194" s="283">
        <v>0.29399999999999998</v>
      </c>
      <c r="AR194" s="283">
        <v>0.3337</v>
      </c>
      <c r="AS194" s="283">
        <v>0.26579999999999998</v>
      </c>
      <c r="AT194" s="283">
        <v>0.39589999999999997</v>
      </c>
      <c r="AV194" s="283">
        <v>0.25340000000000001</v>
      </c>
      <c r="AW194" s="283">
        <v>0.25990000000000002</v>
      </c>
      <c r="AX194" s="283">
        <v>22.123899999999999</v>
      </c>
      <c r="AY194" s="283">
        <v>3.1301000000000001</v>
      </c>
      <c r="AZ194" s="283">
        <v>0.76459999999999995</v>
      </c>
      <c r="BB194" s="283">
        <v>0.57620000000000005</v>
      </c>
      <c r="BC194" s="283">
        <v>1.3771</v>
      </c>
      <c r="BD194" s="283">
        <v>2.1438000000000001</v>
      </c>
      <c r="BE194" s="283">
        <v>0.66180000000000005</v>
      </c>
      <c r="BF194" s="283">
        <v>0.27089999999999997</v>
      </c>
      <c r="BG194" s="283">
        <v>9.69E-2</v>
      </c>
      <c r="BH194" s="283">
        <v>0.2114</v>
      </c>
      <c r="BI194" s="283">
        <v>0.3543</v>
      </c>
      <c r="BJ194" s="283">
        <v>0.1389</v>
      </c>
      <c r="BK194" s="283">
        <v>0.25030000000000002</v>
      </c>
      <c r="BL194" s="283">
        <v>0.43630000000000002</v>
      </c>
      <c r="BN194" s="283">
        <v>0.43440000000000001</v>
      </c>
      <c r="BO194" s="283">
        <v>0.31690000000000002</v>
      </c>
      <c r="BQ194" s="283">
        <v>3.7509999999999999</v>
      </c>
      <c r="BR194" s="283">
        <v>1.2990999999999999</v>
      </c>
      <c r="BS194" s="283">
        <v>1.2907999999999999</v>
      </c>
      <c r="BU194" s="283">
        <v>1.1420999999999999</v>
      </c>
      <c r="BV194" s="283">
        <v>1.3456999999999999</v>
      </c>
      <c r="BW194" s="283">
        <v>0.61270000000000002</v>
      </c>
      <c r="BX194" s="283">
        <v>0.40770000000000001</v>
      </c>
      <c r="BY194" s="283">
        <v>0.37690000000000001</v>
      </c>
      <c r="BZ194" s="283">
        <v>0.1633</v>
      </c>
      <c r="CA194" s="283">
        <v>0.31380000000000002</v>
      </c>
      <c r="CB194" s="283">
        <v>0.29199999999999998</v>
      </c>
      <c r="CC194" s="283">
        <v>0.29670000000000002</v>
      </c>
      <c r="CD194" s="283">
        <v>0.38150000000000001</v>
      </c>
      <c r="CE194" s="283">
        <v>0.49709999999999999</v>
      </c>
      <c r="CG194" s="283">
        <v>0.33410000000000001</v>
      </c>
      <c r="CH194" s="283">
        <v>0.36940000000000001</v>
      </c>
      <c r="CI194" s="283">
        <v>1.1113999999999999</v>
      </c>
      <c r="CJ194" s="283">
        <v>1.1036999999999999</v>
      </c>
      <c r="CK194" s="283">
        <v>0.99660000000000004</v>
      </c>
      <c r="CM194" s="283">
        <v>0.92669999999999997</v>
      </c>
      <c r="CN194" s="283">
        <v>1.0541</v>
      </c>
      <c r="CO194" s="283">
        <v>29.436800000000002</v>
      </c>
      <c r="CP194" s="283">
        <v>26.2133</v>
      </c>
      <c r="CQ194" s="283">
        <v>24.729299999999999</v>
      </c>
      <c r="CR194" s="283">
        <v>26.485299999999999</v>
      </c>
      <c r="CS194" s="283">
        <v>23.750299999999999</v>
      </c>
      <c r="CT194" s="283">
        <v>24.8127</v>
      </c>
      <c r="CU194" s="283">
        <v>28.901900000000001</v>
      </c>
      <c r="CV194" s="283">
        <v>25.461200000000002</v>
      </c>
      <c r="CW194" s="283">
        <v>27.388400000000001</v>
      </c>
      <c r="CY194" s="283">
        <v>27.476099999999999</v>
      </c>
      <c r="CZ194" s="283">
        <v>25.981999999999999</v>
      </c>
      <c r="DA194" s="283">
        <v>1.0943000000000001</v>
      </c>
      <c r="DB194" s="283">
        <v>1.0599000000000001</v>
      </c>
      <c r="DC194" s="283">
        <v>0.99750000000000005</v>
      </c>
      <c r="DE194" s="283">
        <v>0.94550000000000001</v>
      </c>
      <c r="DF194" s="283">
        <v>1.0150999999999999</v>
      </c>
      <c r="DG194" s="283">
        <v>27.4739</v>
      </c>
      <c r="DH194" s="283">
        <v>24.154900000000001</v>
      </c>
      <c r="DI194" s="283">
        <v>23.657399999999999</v>
      </c>
      <c r="DJ194" s="283">
        <v>25.1067</v>
      </c>
      <c r="DK194" s="283">
        <v>22.789300000000001</v>
      </c>
      <c r="DL194" s="283">
        <v>23.7163</v>
      </c>
      <c r="DM194" s="283">
        <v>27.072700000000001</v>
      </c>
      <c r="DN194" s="283">
        <v>24.082899999999999</v>
      </c>
      <c r="DO194" s="283">
        <v>25.493200000000002</v>
      </c>
      <c r="DQ194" s="283">
        <v>25.471800000000002</v>
      </c>
      <c r="DR194" s="283">
        <v>25.114999999999998</v>
      </c>
      <c r="DS194" s="283">
        <v>1.0768</v>
      </c>
      <c r="DT194" s="283">
        <v>1.0425</v>
      </c>
      <c r="DU194" s="283">
        <v>0.99809999999999999</v>
      </c>
      <c r="DW194" s="283">
        <v>0.96579999999999999</v>
      </c>
      <c r="DX194" s="283">
        <v>1.0046999999999999</v>
      </c>
      <c r="DY194" s="283">
        <v>25.116399999999999</v>
      </c>
      <c r="DZ194" s="283">
        <v>22.678799999999999</v>
      </c>
      <c r="EA194" s="283">
        <v>22.2744</v>
      </c>
      <c r="EB194" s="283">
        <v>23.3245</v>
      </c>
      <c r="EC194" s="283">
        <v>21.753499999999999</v>
      </c>
      <c r="ED194" s="283">
        <v>22.317499999999999</v>
      </c>
      <c r="EE194" s="283">
        <v>24.941700000000001</v>
      </c>
      <c r="EF194" s="283">
        <v>23.034700000000001</v>
      </c>
      <c r="EG194" s="283">
        <v>23.626000000000001</v>
      </c>
      <c r="EI194" s="283">
        <v>23.8508</v>
      </c>
      <c r="EJ194" s="283">
        <v>23.5152</v>
      </c>
      <c r="EL194" s="283">
        <v>3.2008999999999999</v>
      </c>
      <c r="EM194" s="283">
        <v>1.0099</v>
      </c>
      <c r="EN194" s="283">
        <v>1.8058000000000001</v>
      </c>
      <c r="EP194" s="283">
        <v>1.0641</v>
      </c>
      <c r="EQ194" s="283">
        <v>1.4510000000000001</v>
      </c>
      <c r="ER194" s="283">
        <v>0.30409999999999998</v>
      </c>
      <c r="ES194" s="283">
        <v>0.1318</v>
      </c>
      <c r="ET194" s="283">
        <v>0.18060000000000001</v>
      </c>
      <c r="EU194" s="283">
        <v>9.5000000000000001E-2</v>
      </c>
      <c r="EV194" s="283">
        <v>0.1305</v>
      </c>
      <c r="EW194" s="283">
        <v>0.1</v>
      </c>
      <c r="EX194" s="283">
        <v>0.12989999999999999</v>
      </c>
      <c r="EY194" s="283">
        <v>0.12920000000000001</v>
      </c>
      <c r="EZ194" s="283">
        <v>0.156</v>
      </c>
      <c r="FB194" s="283">
        <v>0.1215</v>
      </c>
      <c r="FC194" s="283">
        <v>0.1075</v>
      </c>
      <c r="FD194" s="283">
        <v>3.5489000000000002</v>
      </c>
      <c r="FE194" s="283">
        <v>1.3110999999999999</v>
      </c>
      <c r="FF194" s="283">
        <v>0.96930000000000005</v>
      </c>
      <c r="FH194" s="283">
        <v>1.2419</v>
      </c>
      <c r="FI194" s="283">
        <v>1.4821</v>
      </c>
      <c r="FJ194" s="283">
        <v>0.27410000000000001</v>
      </c>
      <c r="FK194" s="283">
        <v>0.1681</v>
      </c>
      <c r="FL194" s="283">
        <v>0.16020000000000001</v>
      </c>
      <c r="FM194" s="283">
        <v>7.7200000000000005E-2</v>
      </c>
      <c r="FN194" s="283">
        <v>0.12820000000000001</v>
      </c>
      <c r="FO194" s="283">
        <v>0.1653</v>
      </c>
      <c r="FP194" s="283">
        <v>0.1908</v>
      </c>
      <c r="FQ194" s="283">
        <v>0.1845</v>
      </c>
      <c r="FR194" s="283">
        <v>0.2445</v>
      </c>
      <c r="FT194" s="283">
        <v>0.14849999999999999</v>
      </c>
      <c r="FU194" s="283">
        <v>0.16500000000000001</v>
      </c>
      <c r="FV194" s="283">
        <v>4.6296999999999997</v>
      </c>
      <c r="FW194" s="283">
        <v>1.4802999999999999</v>
      </c>
      <c r="FX194" s="283">
        <v>1.2010000000000001</v>
      </c>
      <c r="FZ194" s="283">
        <v>1.1403000000000001</v>
      </c>
      <c r="GA194" s="283">
        <v>1.2501</v>
      </c>
      <c r="GB194" s="283">
        <v>0.3301</v>
      </c>
      <c r="GC194" s="283">
        <v>0.29980000000000001</v>
      </c>
      <c r="GD194" s="283">
        <v>0.21510000000000001</v>
      </c>
      <c r="GE194" s="283">
        <v>7.1300000000000002E-2</v>
      </c>
      <c r="GF194" s="283">
        <v>0.20250000000000001</v>
      </c>
      <c r="GG194" s="283">
        <v>0.17910000000000001</v>
      </c>
      <c r="GH194" s="283">
        <v>0.1384</v>
      </c>
      <c r="GI194" s="283">
        <v>0.25650000000000001</v>
      </c>
      <c r="GJ194" s="283">
        <v>0.34379999999999999</v>
      </c>
      <c r="GL194" s="283">
        <v>0.22489999999999999</v>
      </c>
      <c r="GM194" s="283">
        <v>0.27500000000000002</v>
      </c>
    </row>
    <row r="195" spans="1:195">
      <c r="A195" s="71">
        <v>45485</v>
      </c>
      <c r="B195" s="283">
        <v>13.0868</v>
      </c>
      <c r="C195" s="283">
        <v>12.8543</v>
      </c>
      <c r="D195" s="283">
        <v>12.908899999999999</v>
      </c>
      <c r="E195" s="283">
        <v>12.8056</v>
      </c>
      <c r="F195" s="283">
        <v>13.0121</v>
      </c>
      <c r="G195" s="283">
        <v>12.9727</v>
      </c>
      <c r="H195" s="283">
        <v>12.898</v>
      </c>
      <c r="I195" s="283">
        <v>10.974</v>
      </c>
      <c r="J195" s="283">
        <v>12.9458</v>
      </c>
      <c r="K195" s="283">
        <v>12.364100000000001</v>
      </c>
      <c r="L195" s="283">
        <v>12.960900000000001</v>
      </c>
      <c r="M195" s="283">
        <v>13.0969</v>
      </c>
      <c r="N195" s="283">
        <v>12.365500000000001</v>
      </c>
      <c r="O195" s="283">
        <v>0.45929999999999999</v>
      </c>
      <c r="P195" s="283">
        <v>1.6668000000000001</v>
      </c>
      <c r="Q195" s="283">
        <v>0.45100000000000001</v>
      </c>
      <c r="R195" s="283">
        <v>1.0158</v>
      </c>
      <c r="S195" s="283">
        <v>1.3672</v>
      </c>
      <c r="T195" s="283">
        <v>1.5168999999999999</v>
      </c>
      <c r="U195" s="283">
        <v>9.5200000000000007E-2</v>
      </c>
      <c r="V195" s="283">
        <v>0.2354</v>
      </c>
      <c r="W195" s="283">
        <v>0.1227</v>
      </c>
      <c r="X195" s="283">
        <v>0.20730000000000001</v>
      </c>
      <c r="Y195" s="283">
        <v>0.14130000000000001</v>
      </c>
      <c r="Z195" s="283">
        <v>0.46079999999999999</v>
      </c>
      <c r="AA195" s="283">
        <v>0.4002</v>
      </c>
      <c r="AB195" s="283">
        <v>0.60950000000000004</v>
      </c>
      <c r="AC195" s="283">
        <v>1.0217000000000001</v>
      </c>
      <c r="AD195" s="283">
        <v>0.39400000000000002</v>
      </c>
      <c r="AE195" s="283">
        <v>0.44579999999999997</v>
      </c>
      <c r="AF195" s="283">
        <v>11.625400000000001</v>
      </c>
      <c r="AG195" s="283">
        <v>0.8276</v>
      </c>
      <c r="AH195" s="283">
        <v>0.76019999999999999</v>
      </c>
      <c r="AI195" s="283">
        <v>0.26479999999999998</v>
      </c>
      <c r="AJ195" s="283">
        <v>0.91479999999999995</v>
      </c>
      <c r="AK195" s="283">
        <v>1.1672</v>
      </c>
      <c r="AL195" s="283">
        <v>1.9091</v>
      </c>
      <c r="AM195" s="283">
        <v>0.18140000000000001</v>
      </c>
      <c r="AN195" s="283">
        <v>0.22509999999999999</v>
      </c>
      <c r="AO195" s="283">
        <v>0.16420000000000001</v>
      </c>
      <c r="AP195" s="283">
        <v>0.21920000000000001</v>
      </c>
      <c r="AQ195" s="283">
        <v>0.29609999999999997</v>
      </c>
      <c r="AR195" s="283">
        <v>0.50939999999999996</v>
      </c>
      <c r="AS195" s="283">
        <v>0.41760000000000003</v>
      </c>
      <c r="AT195" s="283">
        <v>0.62019999999999997</v>
      </c>
      <c r="AU195" s="283">
        <v>1.9237</v>
      </c>
      <c r="AV195" s="283">
        <v>0.45650000000000002</v>
      </c>
      <c r="AW195" s="283">
        <v>0.53139999999999998</v>
      </c>
      <c r="AX195" s="283">
        <v>24.522099999999998</v>
      </c>
      <c r="AY195" s="283">
        <v>3.4954000000000001</v>
      </c>
      <c r="AZ195" s="283">
        <v>0.69730000000000003</v>
      </c>
      <c r="BA195" s="283">
        <v>0.17860000000000001</v>
      </c>
      <c r="BB195" s="283">
        <v>0.55079999999999996</v>
      </c>
      <c r="BC195" s="283">
        <v>1.524</v>
      </c>
      <c r="BD195" s="283">
        <v>2.0792999999999999</v>
      </c>
      <c r="BE195" s="283">
        <v>0.61460000000000004</v>
      </c>
      <c r="BF195" s="283">
        <v>0.25259999999999999</v>
      </c>
      <c r="BG195" s="283">
        <v>8.48E-2</v>
      </c>
      <c r="BH195" s="283">
        <v>0.17580000000000001</v>
      </c>
      <c r="BI195" s="283">
        <v>0.36220000000000002</v>
      </c>
      <c r="BJ195" s="283">
        <v>0.19320000000000001</v>
      </c>
      <c r="BK195" s="283">
        <v>0.28000000000000003</v>
      </c>
      <c r="BL195" s="283">
        <v>0.54879999999999995</v>
      </c>
      <c r="BM195" s="283">
        <v>1.0820000000000001</v>
      </c>
      <c r="BN195" s="283">
        <v>0.50839999999999996</v>
      </c>
      <c r="BO195" s="283">
        <v>0.36009999999999998</v>
      </c>
      <c r="BQ195" s="283">
        <v>3.7027000000000001</v>
      </c>
      <c r="BR195" s="283">
        <v>1.359</v>
      </c>
      <c r="BS195" s="283">
        <v>1.2561</v>
      </c>
      <c r="BT195" s="283">
        <v>0.90849999999999997</v>
      </c>
      <c r="BU195" s="283">
        <v>1.0690999999999999</v>
      </c>
      <c r="BV195" s="283">
        <v>1.1557999999999999</v>
      </c>
      <c r="BW195" s="283">
        <v>0.58650000000000002</v>
      </c>
      <c r="BX195" s="283">
        <v>0.38640000000000002</v>
      </c>
      <c r="BY195" s="283">
        <v>0.36249999999999999</v>
      </c>
      <c r="BZ195" s="283">
        <v>0.15840000000000001</v>
      </c>
      <c r="CA195" s="283">
        <v>0.2843</v>
      </c>
      <c r="CB195" s="283">
        <v>0.28860000000000002</v>
      </c>
      <c r="CC195" s="283">
        <v>0.56910000000000005</v>
      </c>
      <c r="CD195" s="283">
        <v>0.65249999999999997</v>
      </c>
      <c r="CE195" s="283">
        <v>0.80269999999999997</v>
      </c>
      <c r="CF195" s="283">
        <v>0.62649999999999995</v>
      </c>
      <c r="CG195" s="283">
        <v>0.61029999999999995</v>
      </c>
      <c r="CH195" s="283">
        <v>0.69450000000000001</v>
      </c>
      <c r="CI195" s="283">
        <v>1.1081000000000001</v>
      </c>
      <c r="CJ195" s="283">
        <v>1.0952999999999999</v>
      </c>
      <c r="CK195" s="283">
        <v>0.99719999999999998</v>
      </c>
      <c r="CL195" s="283">
        <v>1.0008999999999999</v>
      </c>
      <c r="CM195" s="283">
        <v>0.95609999999999995</v>
      </c>
      <c r="CN195" s="283">
        <v>1.0798000000000001</v>
      </c>
      <c r="CO195" s="283">
        <v>30.4054</v>
      </c>
      <c r="CP195" s="283">
        <v>26.932200000000002</v>
      </c>
      <c r="CQ195" s="283">
        <v>25.404399999999999</v>
      </c>
      <c r="CR195" s="283">
        <v>27.438800000000001</v>
      </c>
      <c r="CS195" s="283">
        <v>24.5883</v>
      </c>
      <c r="CT195" s="283">
        <v>25.4755</v>
      </c>
      <c r="CU195" s="283">
        <v>28.495000000000001</v>
      </c>
      <c r="CV195" s="283">
        <v>26.823</v>
      </c>
      <c r="CW195" s="283">
        <v>26.625699999999998</v>
      </c>
      <c r="CX195" s="283">
        <v>28.468</v>
      </c>
      <c r="CY195" s="283">
        <v>28.055700000000002</v>
      </c>
      <c r="CZ195" s="283">
        <v>24.658300000000001</v>
      </c>
      <c r="DA195" s="283">
        <v>1.0892999999999999</v>
      </c>
      <c r="DB195" s="283">
        <v>1.0562</v>
      </c>
      <c r="DC195" s="283">
        <v>0.999</v>
      </c>
      <c r="DD195" s="283">
        <v>0.98980000000000001</v>
      </c>
      <c r="DE195" s="283">
        <v>0.95330000000000004</v>
      </c>
      <c r="DF195" s="283">
        <v>1.0886</v>
      </c>
      <c r="DG195" s="283">
        <v>28.243099999999998</v>
      </c>
      <c r="DH195" s="283">
        <v>24.741</v>
      </c>
      <c r="DI195" s="283">
        <v>24.218299999999999</v>
      </c>
      <c r="DJ195" s="283">
        <v>25.9284</v>
      </c>
      <c r="DK195" s="283">
        <v>23.424399999999999</v>
      </c>
      <c r="DL195" s="283">
        <v>24.242799999999999</v>
      </c>
      <c r="DM195" s="283">
        <v>28.321999999999999</v>
      </c>
      <c r="DN195" s="283">
        <v>26.603999999999999</v>
      </c>
      <c r="DO195" s="283">
        <v>26.781099999999999</v>
      </c>
      <c r="DP195" s="283">
        <v>28.612400000000001</v>
      </c>
      <c r="DQ195" s="283">
        <v>27.908200000000001</v>
      </c>
      <c r="DR195" s="283">
        <v>24.601500000000001</v>
      </c>
      <c r="DS195" s="283">
        <v>1.073</v>
      </c>
      <c r="DT195" s="283">
        <v>1.0417000000000001</v>
      </c>
      <c r="DU195" s="283">
        <v>0.99809999999999999</v>
      </c>
      <c r="DV195" s="283">
        <v>1.016</v>
      </c>
      <c r="DW195" s="283">
        <v>0.9738</v>
      </c>
      <c r="DX195" s="283">
        <v>1.0660000000000001</v>
      </c>
      <c r="DY195" s="283">
        <v>25.692299999999999</v>
      </c>
      <c r="DZ195" s="283">
        <v>23.1327</v>
      </c>
      <c r="EA195" s="283">
        <v>22.6816</v>
      </c>
      <c r="EB195" s="283">
        <v>23.944099999999999</v>
      </c>
      <c r="EC195" s="283">
        <v>22.206800000000001</v>
      </c>
      <c r="ED195" s="283">
        <v>22.725200000000001</v>
      </c>
      <c r="EE195" s="283">
        <v>27.442299999999999</v>
      </c>
      <c r="EF195" s="283">
        <v>26.2135</v>
      </c>
      <c r="EG195" s="283">
        <v>25.8215</v>
      </c>
      <c r="EH195" s="283">
        <v>27.009699999999999</v>
      </c>
      <c r="EI195" s="283">
        <v>26.919</v>
      </c>
      <c r="EJ195" s="283">
        <v>24.223299999999998</v>
      </c>
      <c r="EL195" s="283">
        <v>3.1015000000000001</v>
      </c>
      <c r="EM195" s="283">
        <v>1.0114000000000001</v>
      </c>
      <c r="EN195" s="283">
        <v>1.7708999999999999</v>
      </c>
      <c r="EO195" s="283">
        <v>1.3129999999999999</v>
      </c>
      <c r="EP195" s="283">
        <v>1.0004999999999999</v>
      </c>
      <c r="EQ195" s="283">
        <v>1.1495</v>
      </c>
      <c r="ER195" s="283">
        <v>0.29299999999999998</v>
      </c>
      <c r="ES195" s="283">
        <v>0.13039999999999999</v>
      </c>
      <c r="ET195" s="283">
        <v>0.1769</v>
      </c>
      <c r="EU195" s="283">
        <v>9.4500000000000001E-2</v>
      </c>
      <c r="EV195" s="283">
        <v>0.129</v>
      </c>
      <c r="EW195" s="283">
        <v>9.9900000000000003E-2</v>
      </c>
      <c r="EX195" s="283">
        <v>0.33179999999999998</v>
      </c>
      <c r="EY195" s="283">
        <v>0.33500000000000002</v>
      </c>
      <c r="EZ195" s="283">
        <v>0.4027</v>
      </c>
      <c r="FA195" s="283">
        <v>0.25269999999999998</v>
      </c>
      <c r="FB195" s="283">
        <v>0.33479999999999999</v>
      </c>
      <c r="FC195" s="283">
        <v>0.3503</v>
      </c>
      <c r="FD195" s="283">
        <v>3.4333</v>
      </c>
      <c r="FE195" s="283">
        <v>1.2983</v>
      </c>
      <c r="FF195" s="283">
        <v>0.94589999999999996</v>
      </c>
      <c r="FG195" s="283">
        <v>0.81359999999999999</v>
      </c>
      <c r="FH195" s="283">
        <v>1.1484000000000001</v>
      </c>
      <c r="FI195" s="283">
        <v>1.0105</v>
      </c>
      <c r="FJ195" s="283">
        <v>0.26179999999999998</v>
      </c>
      <c r="FK195" s="283">
        <v>0.16439999999999999</v>
      </c>
      <c r="FL195" s="283">
        <v>0.15529999999999999</v>
      </c>
      <c r="FM195" s="283">
        <v>7.6200000000000004E-2</v>
      </c>
      <c r="FN195" s="283">
        <v>0.12659999999999999</v>
      </c>
      <c r="FO195" s="283">
        <v>0.16420000000000001</v>
      </c>
      <c r="FP195" s="283">
        <v>0.31219999999999998</v>
      </c>
      <c r="FQ195" s="283">
        <v>0.3135</v>
      </c>
      <c r="FR195" s="283">
        <v>0.3614</v>
      </c>
      <c r="FS195" s="283">
        <v>0.38369999999999999</v>
      </c>
      <c r="FT195" s="283">
        <v>0.27300000000000002</v>
      </c>
      <c r="FU195" s="283">
        <v>0.35770000000000002</v>
      </c>
      <c r="FV195" s="283">
        <v>4.7723000000000004</v>
      </c>
      <c r="FW195" s="283">
        <v>1.6605000000000001</v>
      </c>
      <c r="FX195" s="283">
        <v>1.1565000000000001</v>
      </c>
      <c r="FY195" s="283">
        <v>0.66990000000000005</v>
      </c>
      <c r="FZ195" s="283">
        <v>1.0979000000000001</v>
      </c>
      <c r="GA195" s="283">
        <v>1.2652000000000001</v>
      </c>
      <c r="GB195" s="283">
        <v>0.3145</v>
      </c>
      <c r="GC195" s="283">
        <v>0.27510000000000001</v>
      </c>
      <c r="GD195" s="283">
        <v>0.2029</v>
      </c>
      <c r="GE195" s="283">
        <v>6.59E-2</v>
      </c>
      <c r="GF195" s="283">
        <v>0.16569999999999999</v>
      </c>
      <c r="GG195" s="283">
        <v>0.17549999999999999</v>
      </c>
      <c r="GH195" s="283">
        <v>0.21890000000000001</v>
      </c>
      <c r="GI195" s="283">
        <v>0.32600000000000001</v>
      </c>
      <c r="GJ195" s="283">
        <v>0.42659999999999998</v>
      </c>
      <c r="GK195" s="283">
        <v>0.32679999999999998</v>
      </c>
      <c r="GL195" s="283">
        <v>0.2969</v>
      </c>
      <c r="GM195" s="283">
        <v>0.3372</v>
      </c>
    </row>
    <row r="196" spans="1:195">
      <c r="A196" s="71">
        <v>45486</v>
      </c>
      <c r="B196" s="283">
        <v>13.0944</v>
      </c>
      <c r="C196" s="283">
        <v>12.869400000000001</v>
      </c>
      <c r="D196" s="283">
        <v>12.952500000000001</v>
      </c>
      <c r="E196" s="283">
        <v>12.8124</v>
      </c>
      <c r="F196" s="283">
        <v>13.023899999999999</v>
      </c>
      <c r="G196" s="283">
        <v>12.9878</v>
      </c>
      <c r="H196" s="283">
        <v>12.910600000000001</v>
      </c>
      <c r="I196" s="283">
        <v>11.010899999999999</v>
      </c>
      <c r="J196" s="283">
        <v>12.976900000000001</v>
      </c>
      <c r="K196" s="283">
        <v>12.3599</v>
      </c>
      <c r="L196" s="283">
        <v>12.9693</v>
      </c>
      <c r="M196" s="283">
        <v>13.106999999999999</v>
      </c>
      <c r="N196" s="283">
        <v>11.628</v>
      </c>
      <c r="O196" s="283">
        <v>0.44740000000000002</v>
      </c>
      <c r="P196" s="283">
        <v>1.6668000000000001</v>
      </c>
      <c r="R196" s="283">
        <v>1.024</v>
      </c>
      <c r="S196" s="283">
        <v>1.3301000000000001</v>
      </c>
      <c r="T196" s="283">
        <v>1.3932</v>
      </c>
      <c r="U196" s="283">
        <v>9.2799999999999994E-2</v>
      </c>
      <c r="V196" s="283">
        <v>0.23089999999999999</v>
      </c>
      <c r="W196" s="283">
        <v>0.1198</v>
      </c>
      <c r="X196" s="283">
        <v>0.20730000000000001</v>
      </c>
      <c r="Y196" s="283">
        <v>0.13850000000000001</v>
      </c>
      <c r="Z196" s="283">
        <v>0.43169999999999997</v>
      </c>
      <c r="AA196" s="283">
        <v>0.36380000000000001</v>
      </c>
      <c r="AB196" s="283">
        <v>0.53939999999999999</v>
      </c>
      <c r="AD196" s="283">
        <v>0.3553</v>
      </c>
      <c r="AE196" s="283">
        <v>0.40550000000000003</v>
      </c>
      <c r="AF196" s="283">
        <v>11.123100000000001</v>
      </c>
      <c r="AG196" s="283">
        <v>0.80389999999999995</v>
      </c>
      <c r="AH196" s="283">
        <v>0.74339999999999995</v>
      </c>
      <c r="AI196" s="283">
        <v>0.26629999999999998</v>
      </c>
      <c r="AJ196" s="283">
        <v>0.93289999999999995</v>
      </c>
      <c r="AK196" s="283">
        <v>1.0565</v>
      </c>
      <c r="AL196" s="283">
        <v>1.7850999999999999</v>
      </c>
      <c r="AM196" s="283">
        <v>0.17560000000000001</v>
      </c>
      <c r="AN196" s="283">
        <v>0.22040000000000001</v>
      </c>
      <c r="AO196" s="283">
        <v>0.1605</v>
      </c>
      <c r="AP196" s="283">
        <v>0.2185</v>
      </c>
      <c r="AQ196" s="283">
        <v>0.29649999999999999</v>
      </c>
      <c r="AR196" s="283">
        <v>0.48130000000000001</v>
      </c>
      <c r="AS196" s="283">
        <v>0.37790000000000001</v>
      </c>
      <c r="AT196" s="283">
        <v>0.54359999999999997</v>
      </c>
      <c r="AU196" s="283">
        <v>1.8075000000000001</v>
      </c>
      <c r="AV196" s="283">
        <v>0.40510000000000002</v>
      </c>
      <c r="AW196" s="283">
        <v>0.51449999999999996</v>
      </c>
      <c r="AX196" s="283">
        <v>25.392900000000001</v>
      </c>
      <c r="AY196" s="283">
        <v>4.0614999999999997</v>
      </c>
      <c r="AZ196" s="283">
        <v>0.64090000000000003</v>
      </c>
      <c r="BA196" s="283">
        <v>0.14410000000000001</v>
      </c>
      <c r="BB196" s="283">
        <v>0.50419999999999998</v>
      </c>
      <c r="BC196" s="283">
        <v>1.4774</v>
      </c>
      <c r="BD196" s="283">
        <v>2.0057</v>
      </c>
      <c r="BE196" s="283">
        <v>0.56689999999999996</v>
      </c>
      <c r="BF196" s="283">
        <v>0.2379</v>
      </c>
      <c r="BG196" s="283">
        <v>7.9000000000000001E-2</v>
      </c>
      <c r="BH196" s="283">
        <v>0.1396</v>
      </c>
      <c r="BI196" s="283">
        <v>0.37119999999999997</v>
      </c>
      <c r="BJ196" s="283">
        <v>0.17169999999999999</v>
      </c>
      <c r="BK196" s="283">
        <v>0.24729999999999999</v>
      </c>
      <c r="BL196" s="283">
        <v>0.51880000000000004</v>
      </c>
      <c r="BM196" s="283">
        <v>1.1915</v>
      </c>
      <c r="BN196" s="283">
        <v>0.4904</v>
      </c>
      <c r="BO196" s="283">
        <v>0.35110000000000002</v>
      </c>
      <c r="BQ196" s="283">
        <v>3.5682</v>
      </c>
      <c r="BR196" s="283">
        <v>1.4354</v>
      </c>
      <c r="BS196" s="283">
        <v>1.2411000000000001</v>
      </c>
      <c r="BU196" s="283">
        <v>1.0086999999999999</v>
      </c>
      <c r="BV196" s="283">
        <v>1.1637</v>
      </c>
      <c r="BW196" s="283">
        <v>0.55449999999999999</v>
      </c>
      <c r="BX196" s="283">
        <v>0.36599999999999999</v>
      </c>
      <c r="BY196" s="283">
        <v>0.35270000000000001</v>
      </c>
      <c r="BZ196" s="283">
        <v>0.15540000000000001</v>
      </c>
      <c r="CA196" s="283">
        <v>0.255</v>
      </c>
      <c r="CB196" s="283">
        <v>0.28420000000000001</v>
      </c>
      <c r="CC196" s="283">
        <v>0.50609999999999999</v>
      </c>
      <c r="CD196" s="283">
        <v>0.56210000000000004</v>
      </c>
      <c r="CE196" s="283">
        <v>0.73870000000000002</v>
      </c>
      <c r="CG196" s="283">
        <v>0.55730000000000002</v>
      </c>
      <c r="CH196" s="283">
        <v>0.63480000000000003</v>
      </c>
      <c r="CI196" s="283">
        <v>1.0958000000000001</v>
      </c>
      <c r="CJ196" s="283">
        <v>1.0854999999999999</v>
      </c>
      <c r="CK196" s="283">
        <v>0.99809999999999999</v>
      </c>
      <c r="CM196" s="283">
        <v>0.96709999999999996</v>
      </c>
      <c r="CN196" s="283">
        <v>1.038</v>
      </c>
      <c r="CO196" s="283">
        <v>30.5593</v>
      </c>
      <c r="CP196" s="283">
        <v>27.366499999999998</v>
      </c>
      <c r="CQ196" s="283">
        <v>25.706199999999999</v>
      </c>
      <c r="CR196" s="283">
        <v>27.887899999999998</v>
      </c>
      <c r="CS196" s="283">
        <v>25.209800000000001</v>
      </c>
      <c r="CT196" s="283">
        <v>25.755500000000001</v>
      </c>
      <c r="CU196" s="283">
        <v>27.517700000000001</v>
      </c>
      <c r="CV196" s="283">
        <v>25.763500000000001</v>
      </c>
      <c r="CW196" s="283">
        <v>26.124300000000002</v>
      </c>
      <c r="CY196" s="283">
        <v>26.6402</v>
      </c>
      <c r="CZ196" s="283">
        <v>25.168700000000001</v>
      </c>
      <c r="DA196" s="283">
        <v>1.0814999999999999</v>
      </c>
      <c r="DB196" s="283">
        <v>1.0492999999999999</v>
      </c>
      <c r="DC196" s="283">
        <v>0.99929999999999997</v>
      </c>
      <c r="DD196" s="283">
        <v>0.99739999999999995</v>
      </c>
      <c r="DE196" s="283">
        <v>0.96960000000000002</v>
      </c>
      <c r="DF196" s="283">
        <v>1.0177</v>
      </c>
      <c r="DG196" s="283">
        <v>28.486699999999999</v>
      </c>
      <c r="DH196" s="283">
        <v>24.9267</v>
      </c>
      <c r="DI196" s="283">
        <v>24.496200000000002</v>
      </c>
      <c r="DJ196" s="283">
        <v>26.338899999999999</v>
      </c>
      <c r="DK196" s="283">
        <v>23.7561</v>
      </c>
      <c r="DL196" s="283">
        <v>24.514099999999999</v>
      </c>
      <c r="DM196" s="283">
        <v>26.634</v>
      </c>
      <c r="DN196" s="283">
        <v>24.898099999999999</v>
      </c>
      <c r="DO196" s="283">
        <v>24.9861</v>
      </c>
      <c r="DP196" s="283">
        <v>26.7044</v>
      </c>
      <c r="DQ196" s="283">
        <v>25.678999999999998</v>
      </c>
      <c r="DR196" s="283">
        <v>24.551500000000001</v>
      </c>
      <c r="DS196" s="283">
        <v>1.069</v>
      </c>
      <c r="DT196" s="283">
        <v>1.0371999999999999</v>
      </c>
      <c r="DU196" s="283">
        <v>0.99770000000000003</v>
      </c>
      <c r="DV196" s="283">
        <v>0.99870000000000003</v>
      </c>
      <c r="DW196" s="283">
        <v>0.9829</v>
      </c>
      <c r="DX196" s="283">
        <v>1.014</v>
      </c>
      <c r="DY196" s="283">
        <v>26.004200000000001</v>
      </c>
      <c r="DZ196" s="283">
        <v>23.351900000000001</v>
      </c>
      <c r="EA196" s="283">
        <v>22.9665</v>
      </c>
      <c r="EB196" s="283">
        <v>24.325099999999999</v>
      </c>
      <c r="EC196" s="283">
        <v>22.513500000000001</v>
      </c>
      <c r="ED196" s="283">
        <v>23.019400000000001</v>
      </c>
      <c r="EE196" s="283">
        <v>25.406700000000001</v>
      </c>
      <c r="EF196" s="283">
        <v>24.169499999999999</v>
      </c>
      <c r="EG196" s="283">
        <v>23.767900000000001</v>
      </c>
      <c r="EH196" s="283">
        <v>25.440200000000001</v>
      </c>
      <c r="EI196" s="283">
        <v>24.589099999999998</v>
      </c>
      <c r="EJ196" s="283">
        <v>23.440799999999999</v>
      </c>
      <c r="EL196" s="283">
        <v>3.0272999999999999</v>
      </c>
      <c r="EM196" s="283">
        <v>1.0032000000000001</v>
      </c>
      <c r="EN196" s="283">
        <v>1.772</v>
      </c>
      <c r="EP196" s="283">
        <v>0.98109999999999997</v>
      </c>
      <c r="EQ196" s="283">
        <v>1.1700999999999999</v>
      </c>
      <c r="ER196" s="283">
        <v>0.28299999999999997</v>
      </c>
      <c r="ES196" s="283">
        <v>0.12859999999999999</v>
      </c>
      <c r="ET196" s="283">
        <v>0.17419999999999999</v>
      </c>
      <c r="EU196" s="283">
        <v>9.35E-2</v>
      </c>
      <c r="EV196" s="283">
        <v>0.12820000000000001</v>
      </c>
      <c r="EW196" s="283">
        <v>9.8299999999999998E-2</v>
      </c>
      <c r="EX196" s="283">
        <v>0.29499999999999998</v>
      </c>
      <c r="EY196" s="283">
        <v>0.28839999999999999</v>
      </c>
      <c r="EZ196" s="283">
        <v>0.3569</v>
      </c>
      <c r="FB196" s="283">
        <v>0.29399999999999998</v>
      </c>
      <c r="FC196" s="283">
        <v>0.30499999999999999</v>
      </c>
      <c r="FD196" s="283">
        <v>3.2692999999999999</v>
      </c>
      <c r="FE196" s="283">
        <v>1.2883</v>
      </c>
      <c r="FF196" s="283">
        <v>0.93540000000000001</v>
      </c>
      <c r="FG196" s="283">
        <v>0.7883</v>
      </c>
      <c r="FH196" s="283">
        <v>1.1276999999999999</v>
      </c>
      <c r="FI196" s="283">
        <v>1.0122</v>
      </c>
      <c r="FJ196" s="283">
        <v>0.24399999999999999</v>
      </c>
      <c r="FK196" s="283">
        <v>0.16120000000000001</v>
      </c>
      <c r="FL196" s="283">
        <v>0.1527</v>
      </c>
      <c r="FM196" s="283">
        <v>7.46E-2</v>
      </c>
      <c r="FN196" s="283">
        <v>0.12509999999999999</v>
      </c>
      <c r="FO196" s="283">
        <v>0.1633</v>
      </c>
      <c r="FP196" s="283">
        <v>0.29449999999999998</v>
      </c>
      <c r="FQ196" s="283">
        <v>0.2717</v>
      </c>
      <c r="FR196" s="283">
        <v>0.33239999999999997</v>
      </c>
      <c r="FS196" s="283">
        <v>0.37359999999999999</v>
      </c>
      <c r="FT196" s="283">
        <v>0.2409</v>
      </c>
      <c r="FU196" s="283">
        <v>0.32840000000000003</v>
      </c>
      <c r="FV196" s="283">
        <v>4.5903999999999998</v>
      </c>
      <c r="FW196" s="283">
        <v>1.9625999999999999</v>
      </c>
      <c r="FX196" s="283">
        <v>1.1309</v>
      </c>
      <c r="FY196" s="283">
        <v>0.62880000000000003</v>
      </c>
      <c r="FZ196" s="283">
        <v>0.97050000000000003</v>
      </c>
      <c r="GA196" s="283">
        <v>1.2605</v>
      </c>
      <c r="GB196" s="283">
        <v>0.29380000000000001</v>
      </c>
      <c r="GC196" s="283">
        <v>0.252</v>
      </c>
      <c r="GD196" s="283">
        <v>0.19420000000000001</v>
      </c>
      <c r="GE196" s="283">
        <v>6.4000000000000001E-2</v>
      </c>
      <c r="GF196" s="283">
        <v>0.12839999999999999</v>
      </c>
      <c r="GG196" s="283">
        <v>0.17180000000000001</v>
      </c>
      <c r="GH196" s="283">
        <v>0.1835</v>
      </c>
      <c r="GI196" s="283">
        <v>0.28000000000000003</v>
      </c>
      <c r="GJ196" s="283">
        <v>0.40639999999999998</v>
      </c>
      <c r="GK196" s="283">
        <v>0.2918</v>
      </c>
      <c r="GL196" s="283">
        <v>0.28849999999999998</v>
      </c>
      <c r="GM196" s="283">
        <v>0.32240000000000002</v>
      </c>
    </row>
    <row r="197" spans="1:195">
      <c r="A197" s="71">
        <v>45487</v>
      </c>
      <c r="B197" s="283">
        <v>13.092700000000001</v>
      </c>
      <c r="C197" s="283">
        <v>12.8619</v>
      </c>
      <c r="D197" s="283">
        <v>12.95</v>
      </c>
      <c r="E197" s="283">
        <v>12.808199999999999</v>
      </c>
      <c r="F197" s="283">
        <v>13.0205</v>
      </c>
      <c r="G197" s="283">
        <v>12.9693</v>
      </c>
      <c r="H197" s="283">
        <v>12.899699999999999</v>
      </c>
      <c r="I197" s="283">
        <v>11.0311</v>
      </c>
      <c r="J197" s="283">
        <v>12.982799999999999</v>
      </c>
      <c r="K197" s="283">
        <v>12.323</v>
      </c>
      <c r="L197" s="283">
        <v>12.965999999999999</v>
      </c>
      <c r="M197" s="283">
        <v>13.1053</v>
      </c>
      <c r="N197" s="283">
        <v>11.1221</v>
      </c>
      <c r="O197" s="283">
        <v>0.43709999999999999</v>
      </c>
      <c r="P197" s="283">
        <v>1.6680999999999999</v>
      </c>
      <c r="Q197" s="283">
        <v>0.39500000000000002</v>
      </c>
      <c r="R197" s="283">
        <v>1.0133000000000001</v>
      </c>
      <c r="S197" s="283">
        <v>1.3324</v>
      </c>
      <c r="T197" s="283">
        <v>1.2930999999999999</v>
      </c>
      <c r="U197" s="283">
        <v>0.09</v>
      </c>
      <c r="V197" s="283">
        <v>0.22589999999999999</v>
      </c>
      <c r="W197" s="283">
        <v>0.1163</v>
      </c>
      <c r="X197" s="283">
        <v>0.20580000000000001</v>
      </c>
      <c r="Y197" s="283">
        <v>0.13539999999999999</v>
      </c>
      <c r="Z197" s="283">
        <v>0.41549999999999998</v>
      </c>
      <c r="AA197" s="283">
        <v>0.34089999999999998</v>
      </c>
      <c r="AB197" s="283">
        <v>0.50219999999999998</v>
      </c>
      <c r="AC197" s="283">
        <v>1.0519000000000001</v>
      </c>
      <c r="AD197" s="283">
        <v>0.33639999999999998</v>
      </c>
      <c r="AE197" s="283">
        <v>0.37690000000000001</v>
      </c>
      <c r="AF197" s="283">
        <v>10.6562</v>
      </c>
      <c r="AG197" s="283">
        <v>0.78979999999999995</v>
      </c>
      <c r="AH197" s="283">
        <v>0.73109999999999997</v>
      </c>
      <c r="AI197" s="283">
        <v>0.26179999999999998</v>
      </c>
      <c r="AJ197" s="283">
        <v>0.9274</v>
      </c>
      <c r="AK197" s="283">
        <v>1.0686</v>
      </c>
      <c r="AL197" s="283">
        <v>1.6624000000000001</v>
      </c>
      <c r="AM197" s="283">
        <v>0.1719</v>
      </c>
      <c r="AN197" s="283">
        <v>0.2167</v>
      </c>
      <c r="AO197" s="283">
        <v>0.156</v>
      </c>
      <c r="AP197" s="283">
        <v>0.2177</v>
      </c>
      <c r="AQ197" s="283">
        <v>0.2964</v>
      </c>
      <c r="AR197" s="283">
        <v>0.46779999999999999</v>
      </c>
      <c r="AS197" s="283">
        <v>0.35959999999999998</v>
      </c>
      <c r="AT197" s="283">
        <v>0.53469999999999995</v>
      </c>
      <c r="AU197" s="283">
        <v>1.7869999999999999</v>
      </c>
      <c r="AV197" s="283">
        <v>0.38769999999999999</v>
      </c>
      <c r="AW197" s="283">
        <v>0.50039999999999996</v>
      </c>
      <c r="AX197" s="283">
        <v>25.547799999999999</v>
      </c>
      <c r="AY197" s="283">
        <v>4.3338000000000001</v>
      </c>
      <c r="AZ197" s="283">
        <v>0.59509999999999996</v>
      </c>
      <c r="BA197" s="283">
        <v>0.12920000000000001</v>
      </c>
      <c r="BB197" s="283">
        <v>0.50900000000000001</v>
      </c>
      <c r="BC197" s="283">
        <v>1.4454</v>
      </c>
      <c r="BD197" s="283">
        <v>1.9251</v>
      </c>
      <c r="BE197" s="283">
        <v>0.52980000000000005</v>
      </c>
      <c r="BF197" s="283">
        <v>0.2281</v>
      </c>
      <c r="BG197" s="283">
        <v>7.5399999999999995E-2</v>
      </c>
      <c r="BH197" s="283">
        <v>0.1222</v>
      </c>
      <c r="BI197" s="283">
        <v>0.38329999999999997</v>
      </c>
      <c r="BJ197" s="283">
        <v>0.16389999999999999</v>
      </c>
      <c r="BK197" s="283">
        <v>0.24610000000000001</v>
      </c>
      <c r="BL197" s="283">
        <v>0.51449999999999996</v>
      </c>
      <c r="BM197" s="283">
        <v>1.2685</v>
      </c>
      <c r="BN197" s="283">
        <v>0.48349999999999999</v>
      </c>
      <c r="BO197" s="283">
        <v>0.35599999999999998</v>
      </c>
      <c r="BQ197" s="283">
        <v>3.4441999999999999</v>
      </c>
      <c r="BR197" s="283">
        <v>1.4607000000000001</v>
      </c>
      <c r="BS197" s="283">
        <v>1.2279</v>
      </c>
      <c r="BT197" s="283">
        <v>0.77990000000000004</v>
      </c>
      <c r="BU197" s="283">
        <v>0.98250000000000004</v>
      </c>
      <c r="BV197" s="283">
        <v>1.1871</v>
      </c>
      <c r="BW197" s="283">
        <v>0.52669999999999995</v>
      </c>
      <c r="BX197" s="283">
        <v>0.34910000000000002</v>
      </c>
      <c r="BY197" s="283">
        <v>0.34489999999999998</v>
      </c>
      <c r="BZ197" s="283">
        <v>0.15290000000000001</v>
      </c>
      <c r="CA197" s="283">
        <v>0.23899999999999999</v>
      </c>
      <c r="CB197" s="283">
        <v>0.28089999999999998</v>
      </c>
      <c r="CC197" s="283">
        <v>0.47520000000000001</v>
      </c>
      <c r="CD197" s="283">
        <v>0.52639999999999998</v>
      </c>
      <c r="CE197" s="283">
        <v>0.7097</v>
      </c>
      <c r="CF197" s="283">
        <v>0.60929999999999995</v>
      </c>
      <c r="CG197" s="283">
        <v>0.53580000000000005</v>
      </c>
      <c r="CH197" s="283">
        <v>0.59789999999999999</v>
      </c>
      <c r="CI197" s="283">
        <v>1.0885</v>
      </c>
      <c r="CJ197" s="283">
        <v>1.0720000000000001</v>
      </c>
      <c r="CK197" s="283">
        <v>0.99929999999999997</v>
      </c>
      <c r="CL197" s="283">
        <v>1.0105999999999999</v>
      </c>
      <c r="CM197" s="283">
        <v>0.97370000000000001</v>
      </c>
      <c r="CN197" s="283">
        <v>1.0268999999999999</v>
      </c>
      <c r="CO197" s="283">
        <v>30.2423</v>
      </c>
      <c r="CP197" s="283">
        <v>27.164200000000001</v>
      </c>
      <c r="CQ197" s="283">
        <v>25.683700000000002</v>
      </c>
      <c r="CR197" s="283">
        <v>27.784500000000001</v>
      </c>
      <c r="CS197" s="283">
        <v>25.339400000000001</v>
      </c>
      <c r="CT197" s="283">
        <v>25.7014</v>
      </c>
      <c r="CU197" s="283">
        <v>26.846499999999999</v>
      </c>
      <c r="CV197" s="283">
        <v>25.240400000000001</v>
      </c>
      <c r="CW197" s="283">
        <v>25.685400000000001</v>
      </c>
      <c r="CX197" s="283">
        <v>26.564599999999999</v>
      </c>
      <c r="CY197" s="283">
        <v>25.9222</v>
      </c>
      <c r="CZ197" s="283">
        <v>25.012799999999999</v>
      </c>
      <c r="DA197" s="283">
        <v>1.0760000000000001</v>
      </c>
      <c r="DB197" s="283">
        <v>1.0435000000000001</v>
      </c>
      <c r="DC197" s="283">
        <v>1.0012000000000001</v>
      </c>
      <c r="DD197" s="283">
        <v>0.99270000000000003</v>
      </c>
      <c r="DE197" s="283">
        <v>0.97070000000000001</v>
      </c>
      <c r="DF197" s="283">
        <v>1.01</v>
      </c>
      <c r="DG197" s="283">
        <v>28.417200000000001</v>
      </c>
      <c r="DH197" s="283">
        <v>25.0412</v>
      </c>
      <c r="DI197" s="283">
        <v>24.631599999999999</v>
      </c>
      <c r="DJ197" s="283">
        <v>26.410900000000002</v>
      </c>
      <c r="DK197" s="283">
        <v>23.997399999999999</v>
      </c>
      <c r="DL197" s="283">
        <v>24.6022</v>
      </c>
      <c r="DM197" s="283">
        <v>26.078399999999998</v>
      </c>
      <c r="DN197" s="283">
        <v>24.404599999999999</v>
      </c>
      <c r="DO197" s="283">
        <v>24.730899999999998</v>
      </c>
      <c r="DP197" s="283">
        <v>26.271100000000001</v>
      </c>
      <c r="DQ197" s="283">
        <v>25.141400000000001</v>
      </c>
      <c r="DR197" s="283">
        <v>24.4849</v>
      </c>
      <c r="DS197" s="283">
        <v>1.0656000000000001</v>
      </c>
      <c r="DT197" s="283">
        <v>1.0349999999999999</v>
      </c>
      <c r="DU197" s="283">
        <v>0.99970000000000003</v>
      </c>
      <c r="DV197" s="283">
        <v>0.99209999999999998</v>
      </c>
      <c r="DW197" s="283">
        <v>0.97850000000000004</v>
      </c>
      <c r="DX197" s="283">
        <v>1.0048999999999999</v>
      </c>
      <c r="DY197" s="283">
        <v>26.1783</v>
      </c>
      <c r="DZ197" s="283">
        <v>23.594799999999999</v>
      </c>
      <c r="EA197" s="283">
        <v>23.213699999999999</v>
      </c>
      <c r="EB197" s="283">
        <v>24.567399999999999</v>
      </c>
      <c r="EC197" s="283">
        <v>22.796099999999999</v>
      </c>
      <c r="ED197" s="283">
        <v>23.221599999999999</v>
      </c>
      <c r="EE197" s="283">
        <v>24.930599999999998</v>
      </c>
      <c r="EF197" s="283">
        <v>23.680399999999999</v>
      </c>
      <c r="EG197" s="283">
        <v>23.5334</v>
      </c>
      <c r="EH197" s="283">
        <v>25.1279</v>
      </c>
      <c r="EI197" s="283">
        <v>24.2013</v>
      </c>
      <c r="EJ197" s="283">
        <v>23.418900000000001</v>
      </c>
      <c r="EL197" s="283">
        <v>2.9660000000000002</v>
      </c>
      <c r="EM197" s="283">
        <v>0.99460000000000004</v>
      </c>
      <c r="EN197" s="283">
        <v>1.7773000000000001</v>
      </c>
      <c r="EO197" s="283">
        <v>0.94669999999999999</v>
      </c>
      <c r="EP197" s="283">
        <v>0.94540000000000002</v>
      </c>
      <c r="EQ197" s="283">
        <v>1.2030000000000001</v>
      </c>
      <c r="ER197" s="283">
        <v>0.27289999999999998</v>
      </c>
      <c r="ES197" s="283">
        <v>0.1268</v>
      </c>
      <c r="ET197" s="283">
        <v>0.17150000000000001</v>
      </c>
      <c r="EU197" s="283">
        <v>9.1999999999999998E-2</v>
      </c>
      <c r="EV197" s="283">
        <v>0.1275</v>
      </c>
      <c r="EW197" s="283">
        <v>9.6500000000000002E-2</v>
      </c>
      <c r="EX197" s="283">
        <v>0.27450000000000002</v>
      </c>
      <c r="EY197" s="283">
        <v>0.26450000000000001</v>
      </c>
      <c r="EZ197" s="283">
        <v>0.33289999999999997</v>
      </c>
      <c r="FA197" s="283">
        <v>0.28999999999999998</v>
      </c>
      <c r="FB197" s="283">
        <v>0.2797</v>
      </c>
      <c r="FC197" s="283">
        <v>0.2767</v>
      </c>
      <c r="FD197" s="283">
        <v>3.1394000000000002</v>
      </c>
      <c r="FE197" s="283">
        <v>1.2887999999999999</v>
      </c>
      <c r="FF197" s="283">
        <v>0.91890000000000005</v>
      </c>
      <c r="FG197" s="283">
        <v>0.77390000000000003</v>
      </c>
      <c r="FH197" s="283">
        <v>1.1013999999999999</v>
      </c>
      <c r="FI197" s="283">
        <v>1.0484</v>
      </c>
      <c r="FJ197" s="283">
        <v>0.23200000000000001</v>
      </c>
      <c r="FK197" s="283">
        <v>0.15939999999999999</v>
      </c>
      <c r="FL197" s="283">
        <v>0.15</v>
      </c>
      <c r="FM197" s="283">
        <v>7.3899999999999993E-2</v>
      </c>
      <c r="FN197" s="283">
        <v>0.1236</v>
      </c>
      <c r="FO197" s="283">
        <v>0.1633</v>
      </c>
      <c r="FP197" s="283">
        <v>0.2828</v>
      </c>
      <c r="FQ197" s="283">
        <v>0.25330000000000003</v>
      </c>
      <c r="FR197" s="283">
        <v>0.32290000000000002</v>
      </c>
      <c r="FS197" s="283">
        <v>0.3654</v>
      </c>
      <c r="FT197" s="283">
        <v>0.23</v>
      </c>
      <c r="FU197" s="283">
        <v>0.308</v>
      </c>
      <c r="FV197" s="283">
        <v>4.3869999999999996</v>
      </c>
      <c r="FW197" s="283">
        <v>2.1374</v>
      </c>
      <c r="FX197" s="283">
        <v>1.1133999999999999</v>
      </c>
      <c r="FY197" s="283">
        <v>0.61180000000000001</v>
      </c>
      <c r="FZ197" s="283">
        <v>0.95450000000000002</v>
      </c>
      <c r="GA197" s="283">
        <v>1.2635000000000001</v>
      </c>
      <c r="GB197" s="283">
        <v>0.2747</v>
      </c>
      <c r="GC197" s="283">
        <v>0.2324</v>
      </c>
      <c r="GD197" s="283">
        <v>0.1883</v>
      </c>
      <c r="GE197" s="283">
        <v>6.2600000000000003E-2</v>
      </c>
      <c r="GF197" s="283">
        <v>0.1087</v>
      </c>
      <c r="GG197" s="283">
        <v>0.1691</v>
      </c>
      <c r="GH197" s="283">
        <v>0.1706</v>
      </c>
      <c r="GI197" s="283">
        <v>0.26850000000000002</v>
      </c>
      <c r="GJ197" s="283">
        <v>0.3982</v>
      </c>
      <c r="GK197" s="283">
        <v>0.27879999999999999</v>
      </c>
      <c r="GL197" s="283">
        <v>0.28129999999999999</v>
      </c>
      <c r="GM197" s="283">
        <v>0.31509999999999999</v>
      </c>
    </row>
    <row r="198" spans="1:195">
      <c r="A198" s="71">
        <v>45488</v>
      </c>
      <c r="B198" s="283">
        <v>13.1036</v>
      </c>
      <c r="C198" s="283">
        <v>12.877800000000001</v>
      </c>
      <c r="D198" s="283">
        <v>12.9559</v>
      </c>
      <c r="E198" s="283">
        <v>12.8233</v>
      </c>
      <c r="F198" s="283">
        <v>13.0281</v>
      </c>
      <c r="G198" s="283">
        <v>12.971</v>
      </c>
      <c r="H198" s="283">
        <v>12.9122</v>
      </c>
      <c r="I198" s="283">
        <v>11.016</v>
      </c>
      <c r="J198" s="283">
        <v>12.984400000000001</v>
      </c>
      <c r="K198" s="283">
        <v>12.304500000000001</v>
      </c>
      <c r="L198" s="283">
        <v>12.976100000000001</v>
      </c>
      <c r="M198" s="283">
        <v>13.097799999999999</v>
      </c>
      <c r="N198" s="283">
        <v>10.612399999999999</v>
      </c>
      <c r="O198" s="283">
        <v>0.43190000000000001</v>
      </c>
      <c r="P198" s="283">
        <v>1.6604000000000001</v>
      </c>
      <c r="Q198" s="283">
        <v>0.37869999999999998</v>
      </c>
      <c r="R198" s="283">
        <v>1.0179</v>
      </c>
      <c r="S198" s="283">
        <v>1.3640000000000001</v>
      </c>
      <c r="T198" s="283">
        <v>1.2198</v>
      </c>
      <c r="U198" s="283">
        <v>8.8999999999999996E-2</v>
      </c>
      <c r="V198" s="283">
        <v>0.22339999999999999</v>
      </c>
      <c r="W198" s="283">
        <v>0.1149</v>
      </c>
      <c r="X198" s="283">
        <v>0.20599999999999999</v>
      </c>
      <c r="Y198" s="283">
        <v>0.13450000000000001</v>
      </c>
      <c r="Z198" s="283">
        <v>0.3947</v>
      </c>
      <c r="AA198" s="283">
        <v>0.32179999999999997</v>
      </c>
      <c r="AB198" s="283">
        <v>0.47239999999999999</v>
      </c>
      <c r="AC198" s="283">
        <v>1.0424</v>
      </c>
      <c r="AD198" s="283">
        <v>0.31619999999999998</v>
      </c>
      <c r="AE198" s="283">
        <v>0.3463</v>
      </c>
      <c r="AF198" s="283">
        <v>10.349500000000001</v>
      </c>
      <c r="AG198" s="283">
        <v>0.78190000000000004</v>
      </c>
      <c r="AH198" s="283">
        <v>0.71940000000000004</v>
      </c>
      <c r="AI198" s="283">
        <v>0.25629999999999997</v>
      </c>
      <c r="AJ198" s="283">
        <v>0.92310000000000003</v>
      </c>
      <c r="AK198" s="283">
        <v>1.097</v>
      </c>
      <c r="AL198" s="283">
        <v>1.5866</v>
      </c>
      <c r="AM198" s="283">
        <v>0.16930000000000001</v>
      </c>
      <c r="AN198" s="283">
        <v>0.21440000000000001</v>
      </c>
      <c r="AO198" s="283">
        <v>0.15329999999999999</v>
      </c>
      <c r="AP198" s="283">
        <v>0.2165</v>
      </c>
      <c r="AQ198" s="283">
        <v>0.29799999999999999</v>
      </c>
      <c r="AR198" s="283">
        <v>0.45800000000000002</v>
      </c>
      <c r="AS198" s="283">
        <v>0.34689999999999999</v>
      </c>
      <c r="AT198" s="283">
        <v>0.52839999999999998</v>
      </c>
      <c r="AU198" s="283">
        <v>1.7870999999999999</v>
      </c>
      <c r="AV198" s="283">
        <v>0.37580000000000002</v>
      </c>
      <c r="AW198" s="283">
        <v>0.48170000000000002</v>
      </c>
      <c r="AX198" s="283">
        <v>25.363399999999999</v>
      </c>
      <c r="AY198" s="283">
        <v>4.6993999999999998</v>
      </c>
      <c r="AZ198" s="283">
        <v>0.55400000000000005</v>
      </c>
      <c r="BA198" s="283">
        <v>0.12239999999999999</v>
      </c>
      <c r="BB198" s="283">
        <v>0.51910000000000001</v>
      </c>
      <c r="BC198" s="283">
        <v>1.4242999999999999</v>
      </c>
      <c r="BD198" s="283">
        <v>1.8533999999999999</v>
      </c>
      <c r="BE198" s="283">
        <v>0.49919999999999998</v>
      </c>
      <c r="BF198" s="283">
        <v>0.21970000000000001</v>
      </c>
      <c r="BG198" s="283">
        <v>7.3099999999999998E-2</v>
      </c>
      <c r="BH198" s="283">
        <v>0.1062</v>
      </c>
      <c r="BI198" s="283">
        <v>0.39660000000000001</v>
      </c>
      <c r="BJ198" s="283">
        <v>0.15859999999999999</v>
      </c>
      <c r="BK198" s="283">
        <v>0.2472</v>
      </c>
      <c r="BL198" s="283">
        <v>0.51229999999999998</v>
      </c>
      <c r="BM198" s="283">
        <v>1.2959000000000001</v>
      </c>
      <c r="BN198" s="283">
        <v>0.4763</v>
      </c>
      <c r="BO198" s="283">
        <v>0.35970000000000002</v>
      </c>
      <c r="BQ198" s="283">
        <v>3.3386999999999998</v>
      </c>
      <c r="BR198" s="283">
        <v>1.4785999999999999</v>
      </c>
      <c r="BT198" s="283">
        <v>0.73670000000000002</v>
      </c>
      <c r="BU198" s="283">
        <v>0.98029999999999995</v>
      </c>
      <c r="BV198" s="283">
        <v>1.2114</v>
      </c>
      <c r="BW198" s="283">
        <v>0.50470000000000004</v>
      </c>
      <c r="BX198" s="283">
        <v>0.33579999999999999</v>
      </c>
      <c r="BY198" s="283">
        <v>0.33929999999999999</v>
      </c>
      <c r="BZ198" s="283">
        <v>0.1512</v>
      </c>
      <c r="CA198" s="283">
        <v>0.2271</v>
      </c>
      <c r="CC198" s="283">
        <v>0.44900000000000001</v>
      </c>
      <c r="CD198" s="283">
        <v>0.50039999999999996</v>
      </c>
      <c r="CE198" s="283">
        <v>0.68310000000000004</v>
      </c>
      <c r="CF198" s="283">
        <v>0.60950000000000004</v>
      </c>
      <c r="CG198" s="283">
        <v>0.51049999999999995</v>
      </c>
      <c r="CH198" s="283">
        <v>0.56389999999999996</v>
      </c>
      <c r="CI198" s="283">
        <v>1.0858000000000001</v>
      </c>
      <c r="CJ198" s="283">
        <v>1.0730999999999999</v>
      </c>
      <c r="CK198" s="283">
        <v>0.9879</v>
      </c>
      <c r="CL198" s="283">
        <v>0.99409999999999998</v>
      </c>
      <c r="CM198" s="283">
        <v>0.95979999999999999</v>
      </c>
      <c r="CN198" s="283">
        <v>1.032</v>
      </c>
      <c r="CO198" s="283">
        <v>30.752199999999998</v>
      </c>
      <c r="CP198" s="283">
        <v>27.496500000000001</v>
      </c>
      <c r="CQ198" s="283">
        <v>25.9422</v>
      </c>
      <c r="CR198" s="283">
        <v>28.322199999999999</v>
      </c>
      <c r="CS198" s="283">
        <v>25.623000000000001</v>
      </c>
      <c r="CT198" s="283">
        <v>26.260400000000001</v>
      </c>
      <c r="CU198" s="283">
        <v>26.705100000000002</v>
      </c>
      <c r="CV198" s="283">
        <v>25.0397</v>
      </c>
      <c r="CW198" s="283">
        <v>25.777999999999999</v>
      </c>
      <c r="CX198" s="283">
        <v>26.864899999999999</v>
      </c>
      <c r="CY198" s="283">
        <v>26.0884</v>
      </c>
      <c r="CZ198" s="283">
        <v>24.978999999999999</v>
      </c>
      <c r="DA198" s="283">
        <v>1.0753999999999999</v>
      </c>
      <c r="DB198" s="283">
        <v>1.0402</v>
      </c>
      <c r="DC198" s="283">
        <v>1</v>
      </c>
      <c r="DD198" s="283">
        <v>0.98240000000000005</v>
      </c>
      <c r="DE198" s="283">
        <v>0.96430000000000005</v>
      </c>
      <c r="DF198" s="283">
        <v>1.0091000000000001</v>
      </c>
      <c r="DG198" s="283">
        <v>28.716000000000001</v>
      </c>
      <c r="DH198" s="283">
        <v>25.245799999999999</v>
      </c>
      <c r="DI198" s="283">
        <v>24.821000000000002</v>
      </c>
      <c r="DJ198" s="283">
        <v>26.703199999999999</v>
      </c>
      <c r="DK198" s="283">
        <v>24.269300000000001</v>
      </c>
      <c r="DL198" s="283">
        <v>24.820799999999998</v>
      </c>
      <c r="DM198" s="283">
        <v>25.837700000000002</v>
      </c>
      <c r="DN198" s="283">
        <v>24.1828</v>
      </c>
      <c r="DO198" s="283">
        <v>24.721499999999999</v>
      </c>
      <c r="DP198" s="283">
        <v>26.300699999999999</v>
      </c>
      <c r="DQ198" s="283">
        <v>25.0779</v>
      </c>
      <c r="DR198" s="283">
        <v>24.499099999999999</v>
      </c>
      <c r="DS198" s="283">
        <v>1.0637000000000001</v>
      </c>
      <c r="DT198" s="283">
        <v>1.0327999999999999</v>
      </c>
      <c r="DU198" s="283">
        <v>0.99870000000000003</v>
      </c>
      <c r="DV198" s="283">
        <v>0.98519999999999996</v>
      </c>
      <c r="DW198" s="283">
        <v>0.97529999999999994</v>
      </c>
      <c r="DX198" s="283">
        <v>1.0015000000000001</v>
      </c>
      <c r="DY198" s="283">
        <v>26.378900000000002</v>
      </c>
      <c r="DZ198" s="283">
        <v>23.758700000000001</v>
      </c>
      <c r="EA198" s="283">
        <v>23.3749</v>
      </c>
      <c r="EB198" s="283">
        <v>24.7986</v>
      </c>
      <c r="EC198" s="283">
        <v>23.004200000000001</v>
      </c>
      <c r="ED198" s="283">
        <v>23.4055</v>
      </c>
      <c r="EE198" s="283">
        <v>24.641100000000002</v>
      </c>
      <c r="EF198" s="283">
        <v>23.4513</v>
      </c>
      <c r="EG198" s="283">
        <v>23.457000000000001</v>
      </c>
      <c r="EH198" s="283">
        <v>25.012</v>
      </c>
      <c r="EI198" s="283">
        <v>24.045999999999999</v>
      </c>
      <c r="EJ198" s="283">
        <v>23.421099999999999</v>
      </c>
      <c r="EL198" s="283">
        <v>2.9434999999999998</v>
      </c>
      <c r="EM198" s="283">
        <v>0.99839999999999995</v>
      </c>
      <c r="EN198" s="283">
        <v>1.7608999999999999</v>
      </c>
      <c r="EO198" s="283">
        <v>0.90280000000000005</v>
      </c>
      <c r="EP198" s="283">
        <v>0.94530000000000003</v>
      </c>
      <c r="EQ198" s="283">
        <v>1.2432000000000001</v>
      </c>
      <c r="ER198" s="283">
        <v>0.26879999999999998</v>
      </c>
      <c r="ES198" s="283">
        <v>0.1263</v>
      </c>
      <c r="ET198" s="283">
        <v>0.17019999999999999</v>
      </c>
      <c r="EU198" s="283">
        <v>9.1300000000000006E-2</v>
      </c>
      <c r="EV198" s="283">
        <v>0.1265</v>
      </c>
      <c r="EW198" s="283">
        <v>9.6699999999999994E-2</v>
      </c>
      <c r="EX198" s="283">
        <v>0.25440000000000002</v>
      </c>
      <c r="EY198" s="283">
        <v>0.24440000000000001</v>
      </c>
      <c r="EZ198" s="283">
        <v>0.30890000000000001</v>
      </c>
      <c r="FA198" s="283">
        <v>0.28170000000000001</v>
      </c>
      <c r="FB198" s="283">
        <v>0.25850000000000001</v>
      </c>
      <c r="FC198" s="283">
        <v>0.2485</v>
      </c>
      <c r="FD198" s="283">
        <v>3.0061</v>
      </c>
      <c r="FE198" s="283">
        <v>1.2887999999999999</v>
      </c>
      <c r="FF198" s="283">
        <v>0.91700000000000004</v>
      </c>
      <c r="FG198" s="283">
        <v>0.74990000000000001</v>
      </c>
      <c r="FH198" s="283">
        <v>1.0886</v>
      </c>
      <c r="FI198" s="283">
        <v>1.0863</v>
      </c>
      <c r="FJ198" s="283">
        <v>0.219</v>
      </c>
      <c r="FK198" s="283">
        <v>0.15759999999999999</v>
      </c>
      <c r="FL198" s="283">
        <v>0.14879999999999999</v>
      </c>
      <c r="FM198" s="283">
        <v>7.2900000000000006E-2</v>
      </c>
      <c r="FN198" s="283">
        <v>0.12230000000000001</v>
      </c>
      <c r="FO198" s="283">
        <v>0.16220000000000001</v>
      </c>
      <c r="FP198" s="283">
        <v>0.27350000000000002</v>
      </c>
      <c r="FQ198" s="283">
        <v>0.2404</v>
      </c>
      <c r="FR198" s="283">
        <v>0.3145</v>
      </c>
      <c r="FS198" s="283">
        <v>0.36470000000000002</v>
      </c>
      <c r="FT198" s="283">
        <v>0.2208</v>
      </c>
      <c r="FU198" s="283">
        <v>0.28949999999999998</v>
      </c>
      <c r="FV198" s="283">
        <v>4.1858000000000004</v>
      </c>
      <c r="FW198" s="283">
        <v>2.2827000000000002</v>
      </c>
      <c r="FY198" s="283">
        <v>0.56279999999999997</v>
      </c>
      <c r="FZ198" s="283">
        <v>0.95509999999999995</v>
      </c>
      <c r="GA198" s="283">
        <v>1.2636000000000001</v>
      </c>
      <c r="GB198" s="283">
        <v>0.2581</v>
      </c>
      <c r="GC198" s="283">
        <v>0.21629999999999999</v>
      </c>
      <c r="GD198" s="283">
        <v>0.183</v>
      </c>
      <c r="GE198" s="283">
        <v>6.1699999999999998E-2</v>
      </c>
      <c r="GF198" s="283">
        <v>9.4799999999999995E-2</v>
      </c>
      <c r="GH198" s="283">
        <v>0.16200000000000001</v>
      </c>
      <c r="GI198" s="283">
        <v>0.2626</v>
      </c>
      <c r="GJ198" s="283">
        <v>0.39219999999999999</v>
      </c>
      <c r="GK198" s="283">
        <v>0.2878</v>
      </c>
      <c r="GL198" s="283">
        <v>0.27489999999999998</v>
      </c>
      <c r="GM198" s="283">
        <v>0.31040000000000001</v>
      </c>
    </row>
    <row r="199" spans="1:195">
      <c r="A199" s="71">
        <v>45489</v>
      </c>
      <c r="B199" s="283">
        <v>13.1112</v>
      </c>
      <c r="C199" s="283">
        <v>12.8728</v>
      </c>
      <c r="D199" s="283">
        <v>12.957599999999999</v>
      </c>
      <c r="E199" s="283">
        <v>12.8241</v>
      </c>
      <c r="F199" s="283">
        <v>13.040699999999999</v>
      </c>
      <c r="G199" s="283">
        <v>13.018000000000001</v>
      </c>
      <c r="H199" s="283">
        <v>12.917299999999999</v>
      </c>
      <c r="I199" s="283">
        <v>11.0101</v>
      </c>
      <c r="J199" s="283">
        <v>12.9979</v>
      </c>
      <c r="K199" s="283">
        <v>12.2995</v>
      </c>
      <c r="L199" s="283">
        <v>12.9878</v>
      </c>
      <c r="M199" s="283">
        <v>13.117100000000001</v>
      </c>
      <c r="N199" s="283">
        <v>10.320499999999999</v>
      </c>
      <c r="O199" s="283">
        <v>0.42820000000000003</v>
      </c>
      <c r="P199" s="283">
        <v>1.6684000000000001</v>
      </c>
      <c r="Q199" s="283">
        <v>0.36199999999999999</v>
      </c>
      <c r="R199" s="283">
        <v>1.0407</v>
      </c>
      <c r="S199" s="283">
        <v>1.3668</v>
      </c>
      <c r="T199" s="283">
        <v>1.1529</v>
      </c>
      <c r="U199" s="283">
        <v>8.6999999999999994E-2</v>
      </c>
      <c r="V199" s="283">
        <v>0.21929999999999999</v>
      </c>
      <c r="W199" s="283">
        <v>0.11169999999999999</v>
      </c>
      <c r="X199" s="283">
        <v>0.20330000000000001</v>
      </c>
      <c r="Y199" s="283">
        <v>0.13139999999999999</v>
      </c>
      <c r="Z199" s="283">
        <v>0.37269999999999998</v>
      </c>
      <c r="AA199" s="283">
        <v>0.3049</v>
      </c>
      <c r="AB199" s="283">
        <v>0.43459999999999999</v>
      </c>
      <c r="AC199" s="283">
        <v>1.0297000000000001</v>
      </c>
      <c r="AD199" s="283">
        <v>0.29299999999999998</v>
      </c>
      <c r="AE199" s="283">
        <v>0.318</v>
      </c>
      <c r="AF199" s="283">
        <v>10.062799999999999</v>
      </c>
      <c r="AG199" s="283">
        <v>0.78039999999999998</v>
      </c>
      <c r="AH199" s="283">
        <v>0.7117</v>
      </c>
      <c r="AI199" s="283">
        <v>0.24859999999999999</v>
      </c>
      <c r="AJ199" s="283">
        <v>0.9325</v>
      </c>
      <c r="AK199" s="283">
        <v>1.1226</v>
      </c>
      <c r="AL199" s="283">
        <v>1.5067999999999999</v>
      </c>
      <c r="AM199" s="283">
        <v>0.16700000000000001</v>
      </c>
      <c r="AN199" s="283">
        <v>0.21179999999999999</v>
      </c>
      <c r="AO199" s="283">
        <v>0.1497</v>
      </c>
      <c r="AP199" s="283">
        <v>0.214</v>
      </c>
      <c r="AQ199" s="283">
        <v>0.29770000000000002</v>
      </c>
      <c r="AR199" s="283">
        <v>0.4461</v>
      </c>
      <c r="AS199" s="283">
        <v>0.33700000000000002</v>
      </c>
      <c r="AT199" s="283">
        <v>0.51870000000000005</v>
      </c>
      <c r="AU199" s="283">
        <v>1.7942</v>
      </c>
      <c r="AV199" s="283">
        <v>0.3614</v>
      </c>
      <c r="AW199" s="283">
        <v>0.46210000000000001</v>
      </c>
      <c r="AX199" s="283">
        <v>25.132200000000001</v>
      </c>
      <c r="AY199" s="283">
        <v>4.8795999999999999</v>
      </c>
      <c r="AZ199" s="283">
        <v>0.51910000000000001</v>
      </c>
      <c r="BA199" s="283">
        <v>0.1152</v>
      </c>
      <c r="BB199" s="283">
        <v>0.53049999999999997</v>
      </c>
      <c r="BC199" s="283">
        <v>1.4149</v>
      </c>
      <c r="BD199" s="283">
        <v>1.7901</v>
      </c>
      <c r="BE199" s="283">
        <v>0.48220000000000002</v>
      </c>
      <c r="BF199" s="283">
        <v>0.21429999999999999</v>
      </c>
      <c r="BG199" s="283">
        <v>7.1199999999999999E-2</v>
      </c>
      <c r="BH199" s="283">
        <v>9.8799999999999999E-2</v>
      </c>
      <c r="BI199" s="283">
        <v>0.4128</v>
      </c>
      <c r="BJ199" s="283">
        <v>0.154</v>
      </c>
      <c r="BK199" s="283">
        <v>0.24840000000000001</v>
      </c>
      <c r="BL199" s="283">
        <v>0.51</v>
      </c>
      <c r="BM199" s="283">
        <v>1.3373999999999999</v>
      </c>
      <c r="BN199" s="283">
        <v>0.46829999999999999</v>
      </c>
      <c r="BO199" s="283">
        <v>0.36049999999999999</v>
      </c>
      <c r="BQ199" s="283">
        <v>3.2677999999999998</v>
      </c>
      <c r="BR199" s="283">
        <v>1.4805999999999999</v>
      </c>
      <c r="BT199" s="283">
        <v>0.70240000000000002</v>
      </c>
      <c r="BU199" s="283">
        <v>0.98909999999999998</v>
      </c>
      <c r="BV199" s="283">
        <v>1.2323999999999999</v>
      </c>
      <c r="BW199" s="283">
        <v>0.48770000000000002</v>
      </c>
      <c r="BX199" s="283">
        <v>0.32719999999999999</v>
      </c>
      <c r="BY199" s="283">
        <v>0.3347</v>
      </c>
      <c r="BZ199" s="283">
        <v>0.1492</v>
      </c>
      <c r="CA199" s="283">
        <v>0.221</v>
      </c>
      <c r="CC199" s="283">
        <v>0.42670000000000002</v>
      </c>
      <c r="CD199" s="283">
        <v>0.48110000000000003</v>
      </c>
      <c r="CE199" s="283">
        <v>0.65700000000000003</v>
      </c>
      <c r="CF199" s="283">
        <v>0.60750000000000004</v>
      </c>
      <c r="CG199" s="283">
        <v>0.4864</v>
      </c>
      <c r="CH199" s="283">
        <v>0.53310000000000002</v>
      </c>
      <c r="CI199" s="283">
        <v>1.0791999999999999</v>
      </c>
      <c r="CJ199" s="283">
        <v>1.0698000000000001</v>
      </c>
      <c r="CK199" s="283">
        <v>0.99639999999999995</v>
      </c>
      <c r="CL199" s="283">
        <v>0.99099999999999999</v>
      </c>
      <c r="CM199" s="283">
        <v>0.95679999999999998</v>
      </c>
      <c r="CN199" s="283">
        <v>1.0383</v>
      </c>
      <c r="CO199" s="283">
        <v>30.1677</v>
      </c>
      <c r="CP199" s="283">
        <v>27.169899999999998</v>
      </c>
      <c r="CQ199" s="283">
        <v>25.776199999999999</v>
      </c>
      <c r="CR199" s="283">
        <v>27.953299999999999</v>
      </c>
      <c r="CS199" s="283">
        <v>25.3977</v>
      </c>
      <c r="CT199" s="283">
        <v>25.869599999999998</v>
      </c>
      <c r="CU199" s="283">
        <v>26.5246</v>
      </c>
      <c r="CV199" s="283">
        <v>24.7849</v>
      </c>
      <c r="CW199" s="283">
        <v>25.8325</v>
      </c>
      <c r="CX199" s="283">
        <v>26.765000000000001</v>
      </c>
      <c r="CY199" s="283">
        <v>25.905000000000001</v>
      </c>
      <c r="CZ199" s="283">
        <v>24.878599999999999</v>
      </c>
      <c r="DA199" s="283">
        <v>1.0683</v>
      </c>
      <c r="DB199" s="283">
        <v>1.0384</v>
      </c>
      <c r="DC199" s="283">
        <v>1.0048999999999999</v>
      </c>
      <c r="DD199" s="283">
        <v>0.98040000000000005</v>
      </c>
      <c r="DE199" s="283">
        <v>0.9627</v>
      </c>
      <c r="DF199" s="283">
        <v>1.0096000000000001</v>
      </c>
      <c r="DG199" s="283">
        <v>28.401</v>
      </c>
      <c r="DH199" s="283">
        <v>25.208300000000001</v>
      </c>
      <c r="DI199" s="283">
        <v>24.821200000000001</v>
      </c>
      <c r="DJ199" s="283">
        <v>26.584800000000001</v>
      </c>
      <c r="DK199" s="283">
        <v>24.275500000000001</v>
      </c>
      <c r="DL199" s="283">
        <v>24.7011</v>
      </c>
      <c r="DM199" s="283">
        <v>25.581</v>
      </c>
      <c r="DN199" s="283">
        <v>23.947800000000001</v>
      </c>
      <c r="DO199" s="283">
        <v>24.6296</v>
      </c>
      <c r="DP199" s="283">
        <v>26.091200000000001</v>
      </c>
      <c r="DQ199" s="283">
        <v>24.875499999999999</v>
      </c>
      <c r="DR199" s="283">
        <v>24.395499999999998</v>
      </c>
      <c r="DS199" s="283">
        <v>1.0607</v>
      </c>
      <c r="DT199" s="283">
        <v>1.0313000000000001</v>
      </c>
      <c r="DU199" s="283">
        <v>1.0017</v>
      </c>
      <c r="DV199" s="283">
        <v>0.98150000000000004</v>
      </c>
      <c r="DW199" s="283">
        <v>0.97250000000000003</v>
      </c>
      <c r="DX199" s="283">
        <v>1.0019</v>
      </c>
      <c r="DY199" s="283">
        <v>26.3782</v>
      </c>
      <c r="DZ199" s="283">
        <v>23.890799999999999</v>
      </c>
      <c r="EA199" s="283">
        <v>23.525300000000001</v>
      </c>
      <c r="EB199" s="283">
        <v>24.8675</v>
      </c>
      <c r="EC199" s="283">
        <v>23.1647</v>
      </c>
      <c r="ED199" s="283">
        <v>23.4864</v>
      </c>
      <c r="EE199" s="283">
        <v>24.4176</v>
      </c>
      <c r="EF199" s="283">
        <v>23.273499999999999</v>
      </c>
      <c r="EG199" s="283">
        <v>23.413399999999999</v>
      </c>
      <c r="EH199" s="283">
        <v>24.878499999999999</v>
      </c>
      <c r="EI199" s="283">
        <v>23.9329</v>
      </c>
      <c r="EJ199" s="283">
        <v>23.369800000000001</v>
      </c>
      <c r="EL199" s="283">
        <v>2.9087000000000001</v>
      </c>
      <c r="EM199" s="283">
        <v>0.99119999999999997</v>
      </c>
      <c r="EN199" s="283">
        <v>1.7592000000000001</v>
      </c>
      <c r="EO199" s="283">
        <v>0.86850000000000005</v>
      </c>
      <c r="EP199" s="283">
        <v>0.95379999999999998</v>
      </c>
      <c r="EQ199" s="283">
        <v>1.2649999999999999</v>
      </c>
      <c r="ER199" s="283">
        <v>0.26290000000000002</v>
      </c>
      <c r="ES199" s="283">
        <v>0.125</v>
      </c>
      <c r="ET199" s="283">
        <v>0.16819999999999999</v>
      </c>
      <c r="EU199" s="283">
        <v>9.0399999999999994E-2</v>
      </c>
      <c r="EV199" s="283">
        <v>0.12609999999999999</v>
      </c>
      <c r="EW199" s="283">
        <v>9.5600000000000004E-2</v>
      </c>
      <c r="EX199" s="283">
        <v>0.23649999999999999</v>
      </c>
      <c r="EY199" s="283">
        <v>0.2278</v>
      </c>
      <c r="EZ199" s="283">
        <v>0.28179999999999999</v>
      </c>
      <c r="FA199" s="283">
        <v>0.27229999999999999</v>
      </c>
      <c r="FB199" s="283">
        <v>0.2389</v>
      </c>
      <c r="FC199" s="283">
        <v>0.2228</v>
      </c>
      <c r="FD199" s="283">
        <v>2.9864999999999999</v>
      </c>
      <c r="FE199" s="283">
        <v>1.2963</v>
      </c>
      <c r="FF199" s="283">
        <v>0.90900000000000003</v>
      </c>
      <c r="FG199" s="283">
        <v>0.74109999999999998</v>
      </c>
      <c r="FH199" s="283">
        <v>1.0857000000000001</v>
      </c>
      <c r="FI199" s="283">
        <v>1.1296999999999999</v>
      </c>
      <c r="FJ199" s="283">
        <v>0.21490000000000001</v>
      </c>
      <c r="FK199" s="283">
        <v>0.15690000000000001</v>
      </c>
      <c r="FL199" s="283">
        <v>0.14749999999999999</v>
      </c>
      <c r="FM199" s="283">
        <v>7.1999999999999995E-2</v>
      </c>
      <c r="FN199" s="283">
        <v>0.121</v>
      </c>
      <c r="FO199" s="283">
        <v>0.1623</v>
      </c>
      <c r="FP199" s="283">
        <v>0.26519999999999999</v>
      </c>
      <c r="FQ199" s="283">
        <v>0.23100000000000001</v>
      </c>
      <c r="FR199" s="283">
        <v>0.3085</v>
      </c>
      <c r="FS199" s="283">
        <v>0.3579</v>
      </c>
      <c r="FT199" s="283">
        <v>0.2127</v>
      </c>
      <c r="FU199" s="283">
        <v>0.27310000000000001</v>
      </c>
      <c r="FV199" s="283">
        <v>4.0252999999999997</v>
      </c>
      <c r="FW199" s="283">
        <v>2.3525</v>
      </c>
      <c r="FY199" s="283">
        <v>0.5202</v>
      </c>
      <c r="FZ199" s="283">
        <v>0.96950000000000003</v>
      </c>
      <c r="GA199" s="283">
        <v>1.2698</v>
      </c>
      <c r="GB199" s="283">
        <v>0.24410000000000001</v>
      </c>
      <c r="GC199" s="283">
        <v>0.20660000000000001</v>
      </c>
      <c r="GD199" s="283">
        <v>0.1797</v>
      </c>
      <c r="GE199" s="283">
        <v>6.0600000000000001E-2</v>
      </c>
      <c r="GF199" s="283">
        <v>8.7800000000000003E-2</v>
      </c>
      <c r="GH199" s="283">
        <v>0.15559999999999999</v>
      </c>
      <c r="GI199" s="283">
        <v>0.2596</v>
      </c>
      <c r="GJ199" s="283">
        <v>0.3886</v>
      </c>
      <c r="GK199" s="283">
        <v>0.29909999999999998</v>
      </c>
      <c r="GL199" s="283">
        <v>0.26779999999999998</v>
      </c>
      <c r="GM199" s="283">
        <v>0.30599999999999999</v>
      </c>
    </row>
    <row r="200" spans="1:195">
      <c r="A200" s="71">
        <v>45490</v>
      </c>
      <c r="B200" s="283">
        <v>13.1188</v>
      </c>
      <c r="C200" s="283">
        <v>12.874499999999999</v>
      </c>
      <c r="D200" s="283">
        <v>12.9794</v>
      </c>
      <c r="E200" s="283">
        <v>12.826599999999999</v>
      </c>
      <c r="F200" s="283">
        <v>13.0457</v>
      </c>
      <c r="G200" s="283">
        <v>13.016299999999999</v>
      </c>
      <c r="H200" s="283">
        <v>12.9274</v>
      </c>
      <c r="I200" s="283">
        <v>10.9278</v>
      </c>
      <c r="J200" s="283">
        <v>13.007099999999999</v>
      </c>
      <c r="K200" s="283">
        <v>12.2852</v>
      </c>
      <c r="L200" s="283">
        <v>12.9819</v>
      </c>
      <c r="M200" s="283">
        <v>13.126300000000001</v>
      </c>
      <c r="N200" s="283">
        <v>10.055300000000001</v>
      </c>
      <c r="O200" s="283">
        <v>0.42809999999999998</v>
      </c>
      <c r="P200" s="283">
        <v>1.6828000000000001</v>
      </c>
      <c r="Q200" s="283">
        <v>0.34899999999999998</v>
      </c>
      <c r="R200" s="283">
        <v>1.0613999999999999</v>
      </c>
      <c r="S200" s="283">
        <v>1.3622000000000001</v>
      </c>
      <c r="T200" s="283">
        <v>1.1134999999999999</v>
      </c>
      <c r="U200" s="283">
        <v>8.7099999999999997E-2</v>
      </c>
      <c r="V200" s="283">
        <v>0.21929999999999999</v>
      </c>
      <c r="W200" s="283">
        <v>0.11070000000000001</v>
      </c>
      <c r="X200" s="283">
        <v>0.2034</v>
      </c>
      <c r="Y200" s="283">
        <v>0.1303</v>
      </c>
      <c r="Z200" s="283">
        <v>0.35599999999999998</v>
      </c>
      <c r="AA200" s="283">
        <v>0.2913</v>
      </c>
      <c r="AB200" s="283">
        <v>0.39319999999999999</v>
      </c>
      <c r="AC200" s="283">
        <v>1.0202</v>
      </c>
      <c r="AD200" s="283">
        <v>0.27450000000000002</v>
      </c>
      <c r="AE200" s="283">
        <v>0.28870000000000001</v>
      </c>
      <c r="AF200" s="283">
        <v>9.8706999999999994</v>
      </c>
      <c r="AG200" s="283">
        <v>0.78359999999999996</v>
      </c>
      <c r="AH200" s="283">
        <v>0.70240000000000002</v>
      </c>
      <c r="AI200" s="283">
        <v>0.24660000000000001</v>
      </c>
      <c r="AJ200" s="283">
        <v>0.93159999999999998</v>
      </c>
      <c r="AK200" s="283">
        <v>1.1646000000000001</v>
      </c>
      <c r="AL200" s="283">
        <v>1.4678</v>
      </c>
      <c r="AM200" s="283">
        <v>0.16689999999999999</v>
      </c>
      <c r="AN200" s="283">
        <v>0.2112</v>
      </c>
      <c r="AO200" s="283">
        <v>0.1487</v>
      </c>
      <c r="AP200" s="283">
        <v>0.21299999999999999</v>
      </c>
      <c r="AQ200" s="283">
        <v>0.30059999999999998</v>
      </c>
      <c r="AR200" s="283">
        <v>0.44019999999999998</v>
      </c>
      <c r="AS200" s="283">
        <v>0.32869999999999999</v>
      </c>
      <c r="AT200" s="283">
        <v>0.51300000000000001</v>
      </c>
      <c r="AU200" s="283">
        <v>1.7849999999999999</v>
      </c>
      <c r="AV200" s="283">
        <v>0.3528</v>
      </c>
      <c r="AW200" s="283">
        <v>0.4405</v>
      </c>
      <c r="AX200" s="283">
        <v>24.952300000000001</v>
      </c>
      <c r="AY200" s="283">
        <v>5.0608000000000004</v>
      </c>
      <c r="AZ200" s="283">
        <v>0.49009999999999998</v>
      </c>
      <c r="BA200" s="283">
        <v>0.1082</v>
      </c>
      <c r="BB200" s="283">
        <v>0.54210000000000003</v>
      </c>
      <c r="BC200" s="283">
        <v>1.4138999999999999</v>
      </c>
      <c r="BD200" s="283">
        <v>1.7464999999999999</v>
      </c>
      <c r="BE200" s="283">
        <v>0.4703</v>
      </c>
      <c r="BF200" s="283">
        <v>0.21029999999999999</v>
      </c>
      <c r="BG200" s="283">
        <v>7.0000000000000007E-2</v>
      </c>
      <c r="BH200" s="283">
        <v>9.2899999999999996E-2</v>
      </c>
      <c r="BI200" s="283">
        <v>0.42920000000000003</v>
      </c>
      <c r="BJ200" s="283">
        <v>0.15129999999999999</v>
      </c>
      <c r="BK200" s="283">
        <v>0.25040000000000001</v>
      </c>
      <c r="BL200" s="283">
        <v>0.50939999999999996</v>
      </c>
      <c r="BM200" s="283">
        <v>1.3984000000000001</v>
      </c>
      <c r="BN200" s="283">
        <v>0.46200000000000002</v>
      </c>
      <c r="BO200" s="283">
        <v>0.36030000000000001</v>
      </c>
      <c r="BQ200" s="283">
        <v>3.1901999999999999</v>
      </c>
      <c r="BR200" s="283">
        <v>1.4899</v>
      </c>
      <c r="BT200" s="283">
        <v>0.66810000000000003</v>
      </c>
      <c r="BU200" s="283">
        <v>1.0005999999999999</v>
      </c>
      <c r="BV200" s="283">
        <v>1.2506999999999999</v>
      </c>
      <c r="BW200" s="283">
        <v>0.4728</v>
      </c>
      <c r="BX200" s="283">
        <v>0.32179999999999997</v>
      </c>
      <c r="BY200" s="283">
        <v>0.33179999999999998</v>
      </c>
      <c r="BZ200" s="283">
        <v>0.1482</v>
      </c>
      <c r="CA200" s="283">
        <v>0.216</v>
      </c>
      <c r="CC200" s="283">
        <v>0.40720000000000001</v>
      </c>
      <c r="CD200" s="283">
        <v>0.46360000000000001</v>
      </c>
      <c r="CE200" s="283">
        <v>0.62880000000000003</v>
      </c>
      <c r="CF200" s="283">
        <v>0.60950000000000004</v>
      </c>
      <c r="CG200" s="283">
        <v>0.46329999999999999</v>
      </c>
      <c r="CH200" s="283">
        <v>0.50280000000000002</v>
      </c>
      <c r="CI200" s="283">
        <v>1.0745</v>
      </c>
      <c r="CJ200" s="283">
        <v>1.0714999999999999</v>
      </c>
      <c r="CK200" s="283">
        <v>0.99819999999999998</v>
      </c>
      <c r="CL200" s="283">
        <v>0.99850000000000005</v>
      </c>
      <c r="CM200" s="283">
        <v>0.95269999999999999</v>
      </c>
      <c r="CN200" s="283">
        <v>1.0489999999999999</v>
      </c>
      <c r="CO200" s="283">
        <v>30.412600000000001</v>
      </c>
      <c r="CP200" s="283">
        <v>27.5016</v>
      </c>
      <c r="CQ200" s="283">
        <v>26.0307</v>
      </c>
      <c r="CR200" s="283">
        <v>28.3034</v>
      </c>
      <c r="CS200" s="283">
        <v>25.667300000000001</v>
      </c>
      <c r="CT200" s="283">
        <v>26.078700000000001</v>
      </c>
      <c r="CU200" s="283">
        <v>27.180199999999999</v>
      </c>
      <c r="CV200" s="283">
        <v>25.027999999999999</v>
      </c>
      <c r="CW200" s="283">
        <v>26.331900000000001</v>
      </c>
      <c r="CX200" s="283">
        <v>27.220700000000001</v>
      </c>
      <c r="CY200" s="283">
        <v>26.269400000000001</v>
      </c>
      <c r="CZ200" s="283">
        <v>25.101299999999998</v>
      </c>
      <c r="DA200" s="283">
        <v>1.0653999999999999</v>
      </c>
      <c r="DB200" s="283">
        <v>1.0385</v>
      </c>
      <c r="DC200" s="283">
        <v>1.0031000000000001</v>
      </c>
      <c r="DD200" s="283">
        <v>0.98209999999999997</v>
      </c>
      <c r="DE200" s="283">
        <v>0.95860000000000001</v>
      </c>
      <c r="DF200" s="283">
        <v>1.0174000000000001</v>
      </c>
      <c r="DG200" s="283">
        <v>28.7196</v>
      </c>
      <c r="DH200" s="283">
        <v>25.489799999999999</v>
      </c>
      <c r="DI200" s="283">
        <v>25.052900000000001</v>
      </c>
      <c r="DJ200" s="283">
        <v>26.956199999999999</v>
      </c>
      <c r="DK200" s="283">
        <v>24.5456</v>
      </c>
      <c r="DL200" s="283">
        <v>24.976199999999999</v>
      </c>
      <c r="DM200" s="283">
        <v>26.0275</v>
      </c>
      <c r="DN200" s="283">
        <v>24.1021</v>
      </c>
      <c r="DO200" s="283">
        <v>25.081399999999999</v>
      </c>
      <c r="DP200" s="283">
        <v>26.500800000000002</v>
      </c>
      <c r="DQ200" s="283">
        <v>25.1434</v>
      </c>
      <c r="DR200" s="283">
        <v>24.651599999999998</v>
      </c>
      <c r="DS200" s="283">
        <v>1.0573999999999999</v>
      </c>
      <c r="DT200" s="283">
        <v>1.03</v>
      </c>
      <c r="DU200" s="283">
        <v>1.0006999999999999</v>
      </c>
      <c r="DV200" s="283">
        <v>0.98099999999999998</v>
      </c>
      <c r="DW200" s="283">
        <v>0.96950000000000003</v>
      </c>
      <c r="DX200" s="283">
        <v>1.0042</v>
      </c>
      <c r="DY200" s="283">
        <v>26.598199999999999</v>
      </c>
      <c r="DZ200" s="283">
        <v>24.081</v>
      </c>
      <c r="EA200" s="283">
        <v>23.691600000000001</v>
      </c>
      <c r="EB200" s="283">
        <v>25.1538</v>
      </c>
      <c r="EC200" s="283">
        <v>23.379000000000001</v>
      </c>
      <c r="ED200" s="283">
        <v>23.674900000000001</v>
      </c>
      <c r="EE200" s="283">
        <v>24.607199999999999</v>
      </c>
      <c r="EF200" s="283">
        <v>23.332000000000001</v>
      </c>
      <c r="EG200" s="283">
        <v>23.641300000000001</v>
      </c>
      <c r="EH200" s="283">
        <v>25.083300000000001</v>
      </c>
      <c r="EI200" s="283">
        <v>24.0655</v>
      </c>
      <c r="EJ200" s="283">
        <v>23.541699999999999</v>
      </c>
      <c r="EL200" s="283">
        <v>2.8795999999999999</v>
      </c>
      <c r="EM200" s="283">
        <v>0.99760000000000004</v>
      </c>
      <c r="EN200" s="283">
        <v>1.7624</v>
      </c>
      <c r="EO200" s="283">
        <v>0.83360000000000001</v>
      </c>
      <c r="EP200" s="283">
        <v>0.96599999999999997</v>
      </c>
      <c r="EQ200" s="283">
        <v>1.2735000000000001</v>
      </c>
      <c r="ER200" s="283">
        <v>0.2586</v>
      </c>
      <c r="ES200" s="283">
        <v>0.125</v>
      </c>
      <c r="ET200" s="283">
        <v>0.16739999999999999</v>
      </c>
      <c r="EU200" s="283">
        <v>8.9800000000000005E-2</v>
      </c>
      <c r="EV200" s="283">
        <v>0.12529999999999999</v>
      </c>
      <c r="EW200" s="283">
        <v>9.5000000000000001E-2</v>
      </c>
      <c r="EX200" s="283">
        <v>0.22020000000000001</v>
      </c>
      <c r="EY200" s="283">
        <v>0.21279999999999999</v>
      </c>
      <c r="EZ200" s="283">
        <v>0.251</v>
      </c>
      <c r="FA200" s="283">
        <v>0.26419999999999999</v>
      </c>
      <c r="FB200" s="283">
        <v>0.2203</v>
      </c>
      <c r="FC200" s="283">
        <v>0.1971</v>
      </c>
      <c r="FD200" s="283">
        <v>2.9327000000000001</v>
      </c>
      <c r="FE200" s="283">
        <v>1.3053999999999999</v>
      </c>
      <c r="FF200" s="283">
        <v>0.90720000000000001</v>
      </c>
      <c r="FG200" s="283">
        <v>0.71</v>
      </c>
      <c r="FH200" s="283">
        <v>1.0813999999999999</v>
      </c>
      <c r="FI200" s="283">
        <v>1.1815</v>
      </c>
      <c r="FJ200" s="283">
        <v>0.20949999999999999</v>
      </c>
      <c r="FK200" s="283">
        <v>0.15609999999999999</v>
      </c>
      <c r="FL200" s="283">
        <v>0.14680000000000001</v>
      </c>
      <c r="FM200" s="283">
        <v>7.1400000000000005E-2</v>
      </c>
      <c r="FN200" s="283">
        <v>0.1196</v>
      </c>
      <c r="FO200" s="283">
        <v>0.16189999999999999</v>
      </c>
      <c r="FP200" s="283">
        <v>0.2571</v>
      </c>
      <c r="FQ200" s="283">
        <v>0.22239999999999999</v>
      </c>
      <c r="FR200" s="283">
        <v>0.30299999999999999</v>
      </c>
      <c r="FS200" s="283">
        <v>0.36220000000000002</v>
      </c>
      <c r="FT200" s="283">
        <v>0.2056</v>
      </c>
      <c r="FU200" s="283">
        <v>0.25640000000000002</v>
      </c>
      <c r="FV200" s="283">
        <v>3.8572000000000002</v>
      </c>
      <c r="FW200" s="283">
        <v>2.4104999999999999</v>
      </c>
      <c r="FY200" s="283">
        <v>0.4929</v>
      </c>
      <c r="FZ200" s="283">
        <v>0.98740000000000006</v>
      </c>
      <c r="GA200" s="283">
        <v>1.2748999999999999</v>
      </c>
      <c r="GB200" s="283">
        <v>0.23219999999999999</v>
      </c>
      <c r="GC200" s="283">
        <v>0.2</v>
      </c>
      <c r="GD200" s="283">
        <v>0.17710000000000001</v>
      </c>
      <c r="GE200" s="283">
        <v>6.0199999999999997E-2</v>
      </c>
      <c r="GF200" s="283">
        <v>8.3000000000000004E-2</v>
      </c>
      <c r="GH200" s="283">
        <v>0.15140000000000001</v>
      </c>
      <c r="GI200" s="283">
        <v>0.2571</v>
      </c>
      <c r="GJ200" s="283">
        <v>0.38550000000000001</v>
      </c>
      <c r="GK200" s="283">
        <v>0.30709999999999998</v>
      </c>
      <c r="GL200" s="283">
        <v>0.26040000000000002</v>
      </c>
      <c r="GM200" s="283">
        <v>0.3024</v>
      </c>
    </row>
    <row r="201" spans="1:195">
      <c r="A201" s="71">
        <v>45491</v>
      </c>
      <c r="B201" s="283">
        <v>13.091900000000001</v>
      </c>
      <c r="C201" s="283">
        <v>12.8535</v>
      </c>
      <c r="D201" s="283">
        <v>12.9232</v>
      </c>
      <c r="E201" s="283">
        <v>12.803100000000001</v>
      </c>
      <c r="F201" s="283">
        <v>13.0038</v>
      </c>
      <c r="G201" s="283">
        <v>12.974399999999999</v>
      </c>
      <c r="H201" s="283">
        <v>12.901300000000001</v>
      </c>
      <c r="I201" s="283">
        <v>11.840299999999999</v>
      </c>
      <c r="J201" s="283">
        <v>12.971</v>
      </c>
      <c r="K201" s="283">
        <v>12.276</v>
      </c>
      <c r="L201" s="283">
        <v>12.967700000000001</v>
      </c>
      <c r="M201" s="283">
        <v>13.102</v>
      </c>
      <c r="N201" s="283">
        <v>9.7566000000000006</v>
      </c>
      <c r="O201" s="283">
        <v>0.4284</v>
      </c>
      <c r="P201" s="283">
        <v>1.7148000000000001</v>
      </c>
      <c r="Q201" s="283">
        <v>0.33389999999999997</v>
      </c>
      <c r="R201" s="283">
        <v>1.071</v>
      </c>
      <c r="S201" s="283">
        <v>1.3320000000000001</v>
      </c>
      <c r="T201" s="283">
        <v>1.0782</v>
      </c>
      <c r="U201" s="283">
        <v>8.7300000000000003E-2</v>
      </c>
      <c r="V201" s="283">
        <v>0.219</v>
      </c>
      <c r="W201" s="283">
        <v>0.1105</v>
      </c>
      <c r="X201" s="283">
        <v>0.20369999999999999</v>
      </c>
      <c r="Y201" s="283">
        <v>0.12770000000000001</v>
      </c>
      <c r="Z201" s="283">
        <v>0.33450000000000002</v>
      </c>
      <c r="AA201" s="283">
        <v>0.27350000000000002</v>
      </c>
      <c r="AB201" s="283">
        <v>0.3352</v>
      </c>
      <c r="AC201" s="283">
        <v>1.0016</v>
      </c>
      <c r="AD201" s="283">
        <v>0.25530000000000003</v>
      </c>
      <c r="AE201" s="283">
        <v>0.25169999999999998</v>
      </c>
      <c r="AF201" s="283">
        <v>9.5440000000000005</v>
      </c>
      <c r="AG201" s="283">
        <v>0.78610000000000002</v>
      </c>
      <c r="AH201" s="283">
        <v>0.6956</v>
      </c>
      <c r="AI201" s="283">
        <v>0.2379</v>
      </c>
      <c r="AJ201" s="283">
        <v>0.92869999999999997</v>
      </c>
      <c r="AK201" s="283">
        <v>1.2250000000000001</v>
      </c>
      <c r="AL201" s="283">
        <v>1.4193</v>
      </c>
      <c r="AM201" s="283">
        <v>0.16639999999999999</v>
      </c>
      <c r="AN201" s="283">
        <v>0.2109</v>
      </c>
      <c r="AO201" s="283">
        <v>0.1487</v>
      </c>
      <c r="AP201" s="283">
        <v>0.21160000000000001</v>
      </c>
      <c r="AQ201" s="283">
        <v>0.30320000000000003</v>
      </c>
      <c r="AR201" s="283">
        <v>0.43090000000000001</v>
      </c>
      <c r="AS201" s="283">
        <v>0.3175</v>
      </c>
      <c r="AT201" s="283">
        <v>0.50170000000000003</v>
      </c>
      <c r="AU201" s="283">
        <v>1.8112999999999999</v>
      </c>
      <c r="AV201" s="283">
        <v>0.34189999999999998</v>
      </c>
      <c r="AW201" s="283">
        <v>0.40960000000000002</v>
      </c>
      <c r="AX201" s="283">
        <v>24.734500000000001</v>
      </c>
      <c r="AY201" s="283">
        <v>5.2385999999999999</v>
      </c>
      <c r="AZ201" s="283">
        <v>0.46500000000000002</v>
      </c>
      <c r="BA201" s="283">
        <v>0.104</v>
      </c>
      <c r="BB201" s="283">
        <v>0.55500000000000005</v>
      </c>
      <c r="BC201" s="283">
        <v>1.4136</v>
      </c>
      <c r="BD201" s="283">
        <v>1.7070000000000001</v>
      </c>
      <c r="BE201" s="283">
        <v>0.45929999999999999</v>
      </c>
      <c r="BF201" s="283">
        <v>0.2064</v>
      </c>
      <c r="BG201" s="283">
        <v>6.9000000000000006E-2</v>
      </c>
      <c r="BH201" s="283">
        <v>8.77E-2</v>
      </c>
      <c r="BI201" s="283">
        <v>0.44379999999999997</v>
      </c>
      <c r="BJ201" s="283">
        <v>0.14879999999999999</v>
      </c>
      <c r="BK201" s="283">
        <v>0.25219999999999998</v>
      </c>
      <c r="BL201" s="283">
        <v>0.50670000000000004</v>
      </c>
      <c r="BM201" s="283">
        <v>1.4315</v>
      </c>
      <c r="BN201" s="283">
        <v>0.45450000000000002</v>
      </c>
      <c r="BO201" s="283">
        <v>0.3584</v>
      </c>
      <c r="BQ201" s="283">
        <v>3.1457999999999999</v>
      </c>
      <c r="BR201" s="283">
        <v>1.4979</v>
      </c>
      <c r="BT201" s="283">
        <v>0.63629999999999998</v>
      </c>
      <c r="BU201" s="283">
        <v>1.0141</v>
      </c>
      <c r="BV201" s="283">
        <v>1.2708999999999999</v>
      </c>
      <c r="BW201" s="283">
        <v>0.46500000000000002</v>
      </c>
      <c r="BX201" s="283">
        <v>0.31619999999999998</v>
      </c>
      <c r="BY201" s="283">
        <v>0.32879999999999998</v>
      </c>
      <c r="BZ201" s="283">
        <v>0.14779999999999999</v>
      </c>
      <c r="CA201" s="283">
        <v>0.21110000000000001</v>
      </c>
      <c r="CC201" s="283">
        <v>0.38329999999999997</v>
      </c>
      <c r="CD201" s="283">
        <v>0.44419999999999998</v>
      </c>
      <c r="CE201" s="283">
        <v>0.5948</v>
      </c>
      <c r="CF201" s="283">
        <v>0.60240000000000005</v>
      </c>
      <c r="CG201" s="283">
        <v>0.438</v>
      </c>
      <c r="CH201" s="283">
        <v>0.46800000000000003</v>
      </c>
      <c r="CI201" s="283">
        <v>1.0746</v>
      </c>
      <c r="CJ201" s="283">
        <v>1.0772999999999999</v>
      </c>
      <c r="CK201" s="283">
        <v>1.0069999999999999</v>
      </c>
      <c r="CL201" s="283">
        <v>0.99809999999999999</v>
      </c>
      <c r="CM201" s="283">
        <v>0.94730000000000003</v>
      </c>
      <c r="CN201" s="283">
        <v>1.0505</v>
      </c>
      <c r="CO201" s="283">
        <v>31.151199999999999</v>
      </c>
      <c r="CP201" s="283">
        <v>28.040099999999999</v>
      </c>
      <c r="CQ201" s="283">
        <v>26.3886</v>
      </c>
      <c r="CR201" s="283">
        <v>28.988</v>
      </c>
      <c r="CS201" s="283">
        <v>26.027000000000001</v>
      </c>
      <c r="CT201" s="283">
        <v>26.2056</v>
      </c>
      <c r="CU201" s="283">
        <v>27.941700000000001</v>
      </c>
      <c r="CV201" s="283">
        <v>25.4513</v>
      </c>
      <c r="CW201" s="283">
        <v>26.9194</v>
      </c>
      <c r="CX201" s="283">
        <v>27.9954</v>
      </c>
      <c r="CY201" s="283">
        <v>26.8674</v>
      </c>
      <c r="CZ201" s="283">
        <v>25.625599999999999</v>
      </c>
      <c r="DA201" s="283">
        <v>1.0617000000000001</v>
      </c>
      <c r="DB201" s="283">
        <v>1.0370999999999999</v>
      </c>
      <c r="DC201" s="283">
        <v>1.0034000000000001</v>
      </c>
      <c r="DD201" s="283">
        <v>0.98260000000000003</v>
      </c>
      <c r="DE201" s="283">
        <v>0.95569999999999999</v>
      </c>
      <c r="DF201" s="283">
        <v>1.0196000000000001</v>
      </c>
      <c r="DG201" s="283">
        <v>29.201000000000001</v>
      </c>
      <c r="DH201" s="283">
        <v>25.769400000000001</v>
      </c>
      <c r="DI201" s="283">
        <v>25.298100000000002</v>
      </c>
      <c r="DJ201" s="283">
        <v>27.504799999999999</v>
      </c>
      <c r="DK201" s="283">
        <v>24.848600000000001</v>
      </c>
      <c r="DL201" s="283">
        <v>25.2135</v>
      </c>
      <c r="DM201" s="283">
        <v>26.553899999999999</v>
      </c>
      <c r="DN201" s="283">
        <v>24.343800000000002</v>
      </c>
      <c r="DO201" s="283">
        <v>25.5153</v>
      </c>
      <c r="DP201" s="283">
        <v>27.0242</v>
      </c>
      <c r="DQ201" s="283">
        <v>25.4709</v>
      </c>
      <c r="DR201" s="283">
        <v>25.0243</v>
      </c>
      <c r="DS201" s="283">
        <v>1.0524</v>
      </c>
      <c r="DT201" s="283">
        <v>1.0282</v>
      </c>
      <c r="DU201" s="283">
        <v>1.0002</v>
      </c>
      <c r="DV201" s="283">
        <v>0.98219999999999996</v>
      </c>
      <c r="DW201" s="283">
        <v>0.96919999999999995</v>
      </c>
      <c r="DX201" s="283">
        <v>1.0076000000000001</v>
      </c>
      <c r="DY201" s="283">
        <v>26.827500000000001</v>
      </c>
      <c r="DZ201" s="283">
        <v>24.257400000000001</v>
      </c>
      <c r="EA201" s="283">
        <v>23.85</v>
      </c>
      <c r="EB201" s="283">
        <v>25.490600000000001</v>
      </c>
      <c r="EC201" s="283">
        <v>23.591999999999999</v>
      </c>
      <c r="ED201" s="283">
        <v>23.8445</v>
      </c>
      <c r="EE201" s="283">
        <v>24.8948</v>
      </c>
      <c r="EF201" s="283">
        <v>23.476900000000001</v>
      </c>
      <c r="EG201" s="283">
        <v>23.9085</v>
      </c>
      <c r="EH201" s="283">
        <v>25.346</v>
      </c>
      <c r="EI201" s="283">
        <v>24.223299999999998</v>
      </c>
      <c r="EJ201" s="283">
        <v>23.727799999999998</v>
      </c>
      <c r="EL201" s="283">
        <v>2.8872</v>
      </c>
      <c r="EM201" s="283">
        <v>1.0038</v>
      </c>
      <c r="EN201" s="283">
        <v>1.788</v>
      </c>
      <c r="EO201" s="283">
        <v>0.79530000000000001</v>
      </c>
      <c r="EP201" s="283">
        <v>0.97589999999999999</v>
      </c>
      <c r="EQ201" s="283">
        <v>1.2773000000000001</v>
      </c>
      <c r="ER201" s="283">
        <v>0.25719999999999998</v>
      </c>
      <c r="ES201" s="283">
        <v>0.125</v>
      </c>
      <c r="ET201" s="283">
        <v>0.1666</v>
      </c>
      <c r="EU201" s="283">
        <v>8.9099999999999999E-2</v>
      </c>
      <c r="EV201" s="283">
        <v>0.1245</v>
      </c>
      <c r="EW201" s="283">
        <v>9.3200000000000005E-2</v>
      </c>
      <c r="EX201" s="283">
        <v>0.19989999999999999</v>
      </c>
      <c r="EY201" s="283">
        <v>0.1968</v>
      </c>
      <c r="EZ201" s="283">
        <v>0.21490000000000001</v>
      </c>
      <c r="FA201" s="283">
        <v>0.25140000000000001</v>
      </c>
      <c r="FB201" s="283">
        <v>0.2016</v>
      </c>
      <c r="FC201" s="283">
        <v>0.16819999999999999</v>
      </c>
      <c r="FD201" s="283">
        <v>2.9375</v>
      </c>
      <c r="FE201" s="283">
        <v>1.3227</v>
      </c>
      <c r="FF201" s="283">
        <v>0.90449999999999997</v>
      </c>
      <c r="FG201" s="283">
        <v>0.68879999999999997</v>
      </c>
      <c r="FH201" s="283">
        <v>1.0855999999999999</v>
      </c>
      <c r="FI201" s="283">
        <v>1.2493000000000001</v>
      </c>
      <c r="FJ201" s="283">
        <v>0.2097</v>
      </c>
      <c r="FK201" s="283">
        <v>0.15540000000000001</v>
      </c>
      <c r="FL201" s="283">
        <v>0.14610000000000001</v>
      </c>
      <c r="FM201" s="283">
        <v>7.1400000000000005E-2</v>
      </c>
      <c r="FN201" s="283">
        <v>0.11749999999999999</v>
      </c>
      <c r="FO201" s="283">
        <v>0.1615</v>
      </c>
      <c r="FP201" s="283">
        <v>0.24610000000000001</v>
      </c>
      <c r="FQ201" s="283">
        <v>0.2132</v>
      </c>
      <c r="FR201" s="283">
        <v>0.29559999999999997</v>
      </c>
      <c r="FS201" s="283">
        <v>0.35730000000000001</v>
      </c>
      <c r="FT201" s="283">
        <v>0.19639999999999999</v>
      </c>
      <c r="FU201" s="283">
        <v>0.2366</v>
      </c>
      <c r="FV201" s="283">
        <v>3.6917</v>
      </c>
      <c r="FW201" s="283">
        <v>2.4544000000000001</v>
      </c>
      <c r="FY201" s="283">
        <v>0.46899999999999997</v>
      </c>
      <c r="FZ201" s="283">
        <v>1.0076000000000001</v>
      </c>
      <c r="GA201" s="283">
        <v>1.2787999999999999</v>
      </c>
      <c r="GB201" s="283">
        <v>0.22289999999999999</v>
      </c>
      <c r="GC201" s="283">
        <v>0.193</v>
      </c>
      <c r="GD201" s="283">
        <v>0.1744</v>
      </c>
      <c r="GE201" s="283">
        <v>6.0400000000000002E-2</v>
      </c>
      <c r="GF201" s="283">
        <v>7.8600000000000003E-2</v>
      </c>
      <c r="GH201" s="283">
        <v>0.14710000000000001</v>
      </c>
      <c r="GI201" s="283">
        <v>0.25340000000000001</v>
      </c>
      <c r="GJ201" s="283">
        <v>0.38119999999999998</v>
      </c>
      <c r="GK201" s="283">
        <v>0.31359999999999999</v>
      </c>
      <c r="GL201" s="283">
        <v>0.2515</v>
      </c>
      <c r="GM201" s="283">
        <v>0.29809999999999998</v>
      </c>
    </row>
    <row r="202" spans="1:195">
      <c r="A202" s="71">
        <v>45492</v>
      </c>
      <c r="B202" s="283">
        <v>13.1045</v>
      </c>
      <c r="C202" s="283">
        <v>12.8619</v>
      </c>
      <c r="D202" s="283">
        <v>12.940799999999999</v>
      </c>
      <c r="E202" s="283">
        <v>12.817399999999999</v>
      </c>
      <c r="F202" s="283">
        <v>13.0222</v>
      </c>
      <c r="G202" s="283">
        <v>12.982799999999999</v>
      </c>
      <c r="H202" s="283">
        <v>12.8955</v>
      </c>
      <c r="I202" s="283">
        <v>12.7402</v>
      </c>
      <c r="J202" s="283">
        <v>12.982799999999999</v>
      </c>
      <c r="K202" s="283">
        <v>12.262499999999999</v>
      </c>
      <c r="L202" s="283">
        <v>12.9702</v>
      </c>
      <c r="M202" s="283">
        <v>13.1188</v>
      </c>
      <c r="N202" s="283">
        <v>9.6229999999999993</v>
      </c>
      <c r="O202" s="283">
        <v>0.4204</v>
      </c>
      <c r="P202" s="283">
        <v>1.7287999999999999</v>
      </c>
      <c r="Q202" s="283">
        <v>0.32229999999999998</v>
      </c>
      <c r="R202" s="283">
        <v>1.1160000000000001</v>
      </c>
      <c r="S202" s="283">
        <v>1.3473999999999999</v>
      </c>
      <c r="T202" s="283">
        <v>1.0189999999999999</v>
      </c>
      <c r="U202" s="283">
        <v>8.4500000000000006E-2</v>
      </c>
      <c r="V202" s="283">
        <v>0.21390000000000001</v>
      </c>
      <c r="W202" s="283">
        <v>0.10589999999999999</v>
      </c>
      <c r="X202" s="283">
        <v>0.2011</v>
      </c>
      <c r="Y202" s="283">
        <v>0.1237</v>
      </c>
      <c r="Z202" s="283">
        <v>0.29699999999999999</v>
      </c>
      <c r="AA202" s="283">
        <v>0.25430000000000003</v>
      </c>
      <c r="AB202" s="283">
        <v>0.27989999999999998</v>
      </c>
      <c r="AC202" s="283">
        <v>0.92149999999999999</v>
      </c>
      <c r="AD202" s="283">
        <v>0.22789999999999999</v>
      </c>
      <c r="AE202" s="283">
        <v>0.2077</v>
      </c>
      <c r="AF202" s="283">
        <v>9.4948999999999995</v>
      </c>
      <c r="AG202" s="283">
        <v>0.78820000000000001</v>
      </c>
      <c r="AH202" s="283">
        <v>0.6895</v>
      </c>
      <c r="AI202" s="283">
        <v>0.23419999999999999</v>
      </c>
      <c r="AJ202" s="283">
        <v>0.93700000000000006</v>
      </c>
      <c r="AK202" s="283">
        <v>1.3151999999999999</v>
      </c>
      <c r="AL202" s="283">
        <v>1.3695999999999999</v>
      </c>
      <c r="AM202" s="283">
        <v>0.1643</v>
      </c>
      <c r="AN202" s="283">
        <v>0.2082</v>
      </c>
      <c r="AO202" s="283">
        <v>0.14419999999999999</v>
      </c>
      <c r="AP202" s="283">
        <v>0.20849999999999999</v>
      </c>
      <c r="AQ202" s="283">
        <v>0.30199999999999999</v>
      </c>
      <c r="AR202" s="283">
        <v>0.41039999999999999</v>
      </c>
      <c r="AS202" s="283">
        <v>0.30420000000000003</v>
      </c>
      <c r="AT202" s="283">
        <v>0.47849999999999998</v>
      </c>
      <c r="AU202" s="283">
        <v>1.7522</v>
      </c>
      <c r="AV202" s="283">
        <v>0.32469999999999999</v>
      </c>
      <c r="AW202" s="283">
        <v>0.36380000000000001</v>
      </c>
      <c r="AX202" s="283">
        <v>24.6785</v>
      </c>
      <c r="AY202" s="283">
        <v>5.3711000000000002</v>
      </c>
      <c r="AZ202" s="283">
        <v>0.44340000000000002</v>
      </c>
      <c r="BA202" s="283">
        <v>9.8699999999999996E-2</v>
      </c>
      <c r="BB202" s="283">
        <v>0.57210000000000005</v>
      </c>
      <c r="BC202" s="283">
        <v>1.4139999999999999</v>
      </c>
      <c r="BD202" s="283">
        <v>1.6653</v>
      </c>
      <c r="BE202" s="283">
        <v>0.45219999999999999</v>
      </c>
      <c r="BF202" s="283">
        <v>0.20319999999999999</v>
      </c>
      <c r="BG202" s="283">
        <v>6.7500000000000004E-2</v>
      </c>
      <c r="BH202" s="283">
        <v>8.4199999999999997E-2</v>
      </c>
      <c r="BI202" s="283">
        <v>0.4582</v>
      </c>
      <c r="BJ202" s="283">
        <v>0.1457</v>
      </c>
      <c r="BK202" s="283">
        <v>0.25330000000000003</v>
      </c>
      <c r="BL202" s="283">
        <v>0.50019999999999998</v>
      </c>
      <c r="BM202" s="283">
        <v>1.4762999999999999</v>
      </c>
      <c r="BN202" s="283">
        <v>0.44280000000000003</v>
      </c>
      <c r="BO202" s="283">
        <v>0.35370000000000001</v>
      </c>
      <c r="BQ202" s="283">
        <v>3.0926999999999998</v>
      </c>
      <c r="BR202" s="283">
        <v>1.4975000000000001</v>
      </c>
      <c r="BT202" s="283">
        <v>0.61450000000000005</v>
      </c>
      <c r="BU202" s="283">
        <v>1.0343</v>
      </c>
      <c r="BV202" s="283">
        <v>1.2949999999999999</v>
      </c>
      <c r="BW202" s="283">
        <v>0.4491</v>
      </c>
      <c r="BX202" s="283">
        <v>0.31140000000000001</v>
      </c>
      <c r="BY202" s="283">
        <v>0.32529999999999998</v>
      </c>
      <c r="BZ202" s="283">
        <v>0.1452</v>
      </c>
      <c r="CA202" s="283">
        <v>0.20799999999999999</v>
      </c>
      <c r="CC202" s="283">
        <v>0.35620000000000002</v>
      </c>
      <c r="CD202" s="283">
        <v>0.42499999999999999</v>
      </c>
      <c r="CE202" s="283">
        <v>0.5625</v>
      </c>
      <c r="CF202" s="283">
        <v>0.57969999999999999</v>
      </c>
      <c r="CG202" s="283">
        <v>0.41089999999999999</v>
      </c>
      <c r="CH202" s="283">
        <v>0.43440000000000001</v>
      </c>
      <c r="CI202" s="283">
        <v>1.0633999999999999</v>
      </c>
      <c r="CJ202" s="283">
        <v>1.0591999999999999</v>
      </c>
      <c r="CK202" s="283">
        <v>1.0138</v>
      </c>
      <c r="CL202" s="283">
        <v>1.0041</v>
      </c>
      <c r="CM202" s="283">
        <v>0.96389999999999998</v>
      </c>
      <c r="CN202" s="283">
        <v>1.0412999999999999</v>
      </c>
      <c r="CO202" s="283">
        <v>29.893899999999999</v>
      </c>
      <c r="CP202" s="283">
        <v>27.287199999999999</v>
      </c>
      <c r="CQ202" s="283">
        <v>25.9665</v>
      </c>
      <c r="CR202" s="283">
        <v>28.112200000000001</v>
      </c>
      <c r="CS202" s="283">
        <v>25.763300000000001</v>
      </c>
      <c r="CT202" s="283">
        <v>25.612200000000001</v>
      </c>
      <c r="CU202" s="283">
        <v>27.398399999999999</v>
      </c>
      <c r="CV202" s="283">
        <v>25.287099999999999</v>
      </c>
      <c r="CW202" s="283">
        <v>26.2866</v>
      </c>
      <c r="CX202" s="283">
        <v>27.286899999999999</v>
      </c>
      <c r="CY202" s="283">
        <v>26.235199999999999</v>
      </c>
      <c r="CZ202" s="283">
        <v>25.244199999999999</v>
      </c>
      <c r="DA202" s="283">
        <v>1.0562</v>
      </c>
      <c r="DB202" s="283">
        <v>1.0315000000000001</v>
      </c>
      <c r="DC202" s="283">
        <v>1.0065999999999999</v>
      </c>
      <c r="DD202" s="283">
        <v>0.98550000000000004</v>
      </c>
      <c r="DE202" s="283">
        <v>0.96319999999999995</v>
      </c>
      <c r="DF202" s="283">
        <v>1.0217000000000001</v>
      </c>
      <c r="DG202" s="283">
        <v>28.6342</v>
      </c>
      <c r="DH202" s="283">
        <v>25.596499999999999</v>
      </c>
      <c r="DI202" s="283">
        <v>25.175999999999998</v>
      </c>
      <c r="DJ202" s="283">
        <v>27.111499999999999</v>
      </c>
      <c r="DK202" s="283">
        <v>24.8156</v>
      </c>
      <c r="DL202" s="283">
        <v>25.009799999999998</v>
      </c>
      <c r="DM202" s="283">
        <v>26.392600000000002</v>
      </c>
      <c r="DN202" s="283">
        <v>24.389600000000002</v>
      </c>
      <c r="DO202" s="283">
        <v>25.442900000000002</v>
      </c>
      <c r="DP202" s="283">
        <v>26.7804</v>
      </c>
      <c r="DQ202" s="283">
        <v>25.3217</v>
      </c>
      <c r="DR202" s="283">
        <v>24.902000000000001</v>
      </c>
      <c r="DS202" s="283">
        <v>1.0517000000000001</v>
      </c>
      <c r="DT202" s="283">
        <v>1.0273000000000001</v>
      </c>
      <c r="DU202" s="283">
        <v>1.0022</v>
      </c>
      <c r="DV202" s="283">
        <v>0.98150000000000004</v>
      </c>
      <c r="DW202" s="283">
        <v>0.97109999999999996</v>
      </c>
      <c r="DX202" s="283">
        <v>1.01</v>
      </c>
      <c r="DY202" s="283">
        <v>26.791799999999999</v>
      </c>
      <c r="DZ202" s="283">
        <v>24.349900000000002</v>
      </c>
      <c r="EA202" s="283">
        <v>23.9419</v>
      </c>
      <c r="EB202" s="283">
        <v>25.475300000000001</v>
      </c>
      <c r="EC202" s="283">
        <v>23.702200000000001</v>
      </c>
      <c r="ED202" s="283">
        <v>23.889299999999999</v>
      </c>
      <c r="EE202" s="283">
        <v>25.005199999999999</v>
      </c>
      <c r="EF202" s="283">
        <v>23.617799999999999</v>
      </c>
      <c r="EG202" s="283">
        <v>24.095099999999999</v>
      </c>
      <c r="EH202" s="283">
        <v>25.4772</v>
      </c>
      <c r="EI202" s="283">
        <v>24.3203</v>
      </c>
      <c r="EJ202" s="283">
        <v>23.8566</v>
      </c>
      <c r="EL202" s="283">
        <v>2.8256000000000001</v>
      </c>
      <c r="EM202" s="283">
        <v>0.99270000000000003</v>
      </c>
      <c r="EN202" s="283">
        <v>1.7932999999999999</v>
      </c>
      <c r="EO202" s="283">
        <v>0.76880000000000004</v>
      </c>
      <c r="EP202" s="283">
        <v>0.9899</v>
      </c>
      <c r="EQ202" s="283">
        <v>1.2971999999999999</v>
      </c>
      <c r="ER202" s="283">
        <v>0.24779999999999999</v>
      </c>
      <c r="ES202" s="283">
        <v>0.1232</v>
      </c>
      <c r="ET202" s="283">
        <v>0.16420000000000001</v>
      </c>
      <c r="EU202" s="283">
        <v>8.77E-2</v>
      </c>
      <c r="EV202" s="283">
        <v>0.1241</v>
      </c>
      <c r="EW202" s="283">
        <v>9.1600000000000001E-2</v>
      </c>
      <c r="EX202" s="283">
        <v>0.17599999999999999</v>
      </c>
      <c r="EY202" s="283">
        <v>0.17960000000000001</v>
      </c>
      <c r="EZ202" s="283">
        <v>0.1835</v>
      </c>
      <c r="FA202" s="283">
        <v>0.22889999999999999</v>
      </c>
      <c r="FB202" s="283">
        <v>0.18149999999999999</v>
      </c>
      <c r="FC202" s="283">
        <v>0.1414</v>
      </c>
      <c r="FD202" s="283">
        <v>2.9274</v>
      </c>
      <c r="FE202" s="283">
        <v>1.3274999999999999</v>
      </c>
      <c r="FF202" s="283">
        <v>0.89810000000000001</v>
      </c>
      <c r="FG202" s="283">
        <v>0.6522</v>
      </c>
      <c r="FH202" s="283">
        <v>1.1006</v>
      </c>
      <c r="FI202" s="283">
        <v>1.3165</v>
      </c>
      <c r="FJ202" s="283">
        <v>0.20480000000000001</v>
      </c>
      <c r="FK202" s="283">
        <v>0.1542</v>
      </c>
      <c r="FL202" s="283">
        <v>0.1444</v>
      </c>
      <c r="FM202" s="283">
        <v>6.9900000000000004E-2</v>
      </c>
      <c r="FN202" s="283">
        <v>0.11609999999999999</v>
      </c>
      <c r="FO202" s="283">
        <v>0.1608</v>
      </c>
      <c r="FP202" s="283">
        <v>0.2329</v>
      </c>
      <c r="FQ202" s="283">
        <v>0.20499999999999999</v>
      </c>
      <c r="FR202" s="283">
        <v>0.2853</v>
      </c>
      <c r="FS202" s="283">
        <v>0.35709999999999997</v>
      </c>
      <c r="FT202" s="283">
        <v>0.18629999999999999</v>
      </c>
      <c r="FU202" s="283">
        <v>0.2167</v>
      </c>
      <c r="FV202" s="283">
        <v>3.6177000000000001</v>
      </c>
      <c r="FW202" s="283">
        <v>2.4973999999999998</v>
      </c>
      <c r="FY202" s="283">
        <v>0.46960000000000002</v>
      </c>
      <c r="FZ202" s="283">
        <v>1.0337000000000001</v>
      </c>
      <c r="GA202" s="283">
        <v>1.2834000000000001</v>
      </c>
      <c r="GB202" s="283">
        <v>0.2145</v>
      </c>
      <c r="GC202" s="283">
        <v>0.1893</v>
      </c>
      <c r="GD202" s="283">
        <v>0.17319999999999999</v>
      </c>
      <c r="GE202" s="283">
        <v>5.9299999999999999E-2</v>
      </c>
      <c r="GF202" s="283">
        <v>7.5800000000000006E-2</v>
      </c>
      <c r="GH202" s="283">
        <v>0.14369999999999999</v>
      </c>
      <c r="GI202" s="283">
        <v>0.25030000000000002</v>
      </c>
      <c r="GJ202" s="283">
        <v>0.37630000000000002</v>
      </c>
      <c r="GK202" s="283">
        <v>0.30590000000000001</v>
      </c>
      <c r="GL202" s="283">
        <v>0.2422</v>
      </c>
      <c r="GM202" s="283">
        <v>0.29320000000000002</v>
      </c>
    </row>
    <row r="203" spans="1:195">
      <c r="A203" s="71">
        <v>45493</v>
      </c>
      <c r="B203" s="283">
        <v>13.1036</v>
      </c>
      <c r="C203" s="283">
        <v>12.872</v>
      </c>
      <c r="D203" s="283">
        <v>12.957599999999999</v>
      </c>
      <c r="E203" s="283">
        <v>12.811500000000001</v>
      </c>
      <c r="F203" s="283">
        <v>13.032299999999999</v>
      </c>
      <c r="G203" s="283">
        <v>12.997</v>
      </c>
      <c r="H203" s="283">
        <v>12.916399999999999</v>
      </c>
      <c r="I203" s="283">
        <v>12.6638</v>
      </c>
      <c r="J203" s="283">
        <v>12.9802</v>
      </c>
      <c r="K203" s="283">
        <v>12.253299999999999</v>
      </c>
      <c r="L203" s="283">
        <v>12.9735</v>
      </c>
      <c r="M203" s="283">
        <v>13.108700000000001</v>
      </c>
      <c r="N203" s="283">
        <v>9.4556000000000004</v>
      </c>
      <c r="O203" s="283">
        <v>0.42370000000000002</v>
      </c>
      <c r="P203" s="283">
        <v>1.7346999999999999</v>
      </c>
      <c r="Q203" s="283">
        <v>0.31809999999999999</v>
      </c>
      <c r="R203" s="283">
        <v>1.1173</v>
      </c>
      <c r="S203" s="283">
        <v>1.4275</v>
      </c>
      <c r="T203" s="283">
        <v>1.0005999999999999</v>
      </c>
      <c r="U203" s="283">
        <v>8.48E-2</v>
      </c>
      <c r="V203" s="283">
        <v>0.21310000000000001</v>
      </c>
      <c r="W203" s="283">
        <v>0.10580000000000001</v>
      </c>
      <c r="X203" s="283">
        <v>0.20019999999999999</v>
      </c>
      <c r="Y203" s="283">
        <v>0.1229</v>
      </c>
      <c r="Z203" s="283">
        <v>0.26479999999999998</v>
      </c>
      <c r="AA203" s="283">
        <v>0.23419999999999999</v>
      </c>
      <c r="AB203" s="283">
        <v>0.25640000000000002</v>
      </c>
      <c r="AC203" s="283">
        <v>0.83240000000000003</v>
      </c>
      <c r="AD203" s="283">
        <v>0.20960000000000001</v>
      </c>
      <c r="AE203" s="283">
        <v>0.17960000000000001</v>
      </c>
      <c r="AF203" s="283">
        <v>9.4451999999999998</v>
      </c>
      <c r="AG203" s="283">
        <v>0.7994</v>
      </c>
      <c r="AH203" s="283">
        <v>0.68149999999999999</v>
      </c>
      <c r="AI203" s="283">
        <v>0.22189999999999999</v>
      </c>
      <c r="AJ203" s="283">
        <v>0.95079999999999998</v>
      </c>
      <c r="AK203" s="283">
        <v>1.4041999999999999</v>
      </c>
      <c r="AL203" s="283">
        <v>1.3456999999999999</v>
      </c>
      <c r="AM203" s="283">
        <v>0.1641</v>
      </c>
      <c r="AN203" s="283">
        <v>0.20660000000000001</v>
      </c>
      <c r="AO203" s="283">
        <v>0.14249999999999999</v>
      </c>
      <c r="AP203" s="283">
        <v>0.20530000000000001</v>
      </c>
      <c r="AQ203" s="283">
        <v>0.30320000000000003</v>
      </c>
      <c r="AR203" s="283">
        <v>0.39119999999999999</v>
      </c>
      <c r="AS203" s="283">
        <v>0.29220000000000002</v>
      </c>
      <c r="AT203" s="283">
        <v>0.45600000000000002</v>
      </c>
      <c r="AU203" s="283">
        <v>1.7632000000000001</v>
      </c>
      <c r="AV203" s="283">
        <v>0.30730000000000002</v>
      </c>
      <c r="AW203" s="283">
        <v>0.32479999999999998</v>
      </c>
      <c r="AX203" s="283">
        <v>24.749500000000001</v>
      </c>
      <c r="AY203" s="283">
        <v>5.5072999999999999</v>
      </c>
      <c r="AZ203" s="283">
        <v>0.4249</v>
      </c>
      <c r="BA203" s="283">
        <v>9.6100000000000005E-2</v>
      </c>
      <c r="BB203" s="283">
        <v>0.5927</v>
      </c>
      <c r="BC203" s="283">
        <v>1.4072</v>
      </c>
      <c r="BD203" s="283">
        <v>1.6346000000000001</v>
      </c>
      <c r="BE203" s="283">
        <v>0.44769999999999999</v>
      </c>
      <c r="BF203" s="283">
        <v>0.19989999999999999</v>
      </c>
      <c r="BG203" s="283">
        <v>6.6000000000000003E-2</v>
      </c>
      <c r="BH203" s="283">
        <v>8.1299999999999997E-2</v>
      </c>
      <c r="BI203" s="283">
        <v>0.47049999999999997</v>
      </c>
      <c r="BJ203" s="283">
        <v>0.14219999999999999</v>
      </c>
      <c r="BK203" s="283">
        <v>0.25380000000000003</v>
      </c>
      <c r="BL203" s="283">
        <v>0.48899999999999999</v>
      </c>
      <c r="BM203" s="283">
        <v>1.4801</v>
      </c>
      <c r="BN203" s="283">
        <v>0.42820000000000003</v>
      </c>
      <c r="BO203" s="283">
        <v>0.34749999999999998</v>
      </c>
      <c r="BQ203" s="283">
        <v>3.0705</v>
      </c>
      <c r="BR203" s="283">
        <v>1.5037</v>
      </c>
      <c r="BT203" s="283">
        <v>0.59419999999999995</v>
      </c>
      <c r="BU203" s="283">
        <v>1.0545</v>
      </c>
      <c r="BV203" s="283">
        <v>1.3266</v>
      </c>
      <c r="BW203" s="283">
        <v>0.44319999999999998</v>
      </c>
      <c r="BX203" s="283">
        <v>0.30880000000000002</v>
      </c>
      <c r="BY203" s="283">
        <v>0.32269999999999999</v>
      </c>
      <c r="BZ203" s="283">
        <v>0.14430000000000001</v>
      </c>
      <c r="CA203" s="283">
        <v>0.2054</v>
      </c>
      <c r="CC203" s="283">
        <v>0.32919999999999999</v>
      </c>
      <c r="CD203" s="283">
        <v>0.40300000000000002</v>
      </c>
      <c r="CE203" s="283">
        <v>0.53990000000000005</v>
      </c>
      <c r="CF203" s="283">
        <v>0.55410000000000004</v>
      </c>
      <c r="CG203" s="283">
        <v>0.38219999999999998</v>
      </c>
      <c r="CH203" s="283">
        <v>0.40699999999999997</v>
      </c>
      <c r="CI203" s="283">
        <v>1.0711999999999999</v>
      </c>
      <c r="CJ203" s="283">
        <v>1.0694999999999999</v>
      </c>
      <c r="CK203" s="283">
        <v>1.0023</v>
      </c>
      <c r="CL203" s="283">
        <v>0.98280000000000001</v>
      </c>
      <c r="CM203" s="283">
        <v>0.94689999999999996</v>
      </c>
      <c r="CN203" s="283">
        <v>1.0477000000000001</v>
      </c>
      <c r="CO203" s="283">
        <v>30.5838</v>
      </c>
      <c r="CP203" s="283">
        <v>27.5794</v>
      </c>
      <c r="CQ203" s="283">
        <v>26.038</v>
      </c>
      <c r="CR203" s="283">
        <v>28.549900000000001</v>
      </c>
      <c r="CS203" s="283">
        <v>25.7883</v>
      </c>
      <c r="CT203" s="283">
        <v>25.978999999999999</v>
      </c>
      <c r="CU203" s="283">
        <v>27.755299999999998</v>
      </c>
      <c r="CV203" s="283">
        <v>25.468800000000002</v>
      </c>
      <c r="CW203" s="283">
        <v>26.9679</v>
      </c>
      <c r="CX203" s="283">
        <v>28.241800000000001</v>
      </c>
      <c r="CY203" s="283">
        <v>26.8965</v>
      </c>
      <c r="CZ203" s="283">
        <v>25.739000000000001</v>
      </c>
      <c r="DA203" s="283">
        <v>1.0615000000000001</v>
      </c>
      <c r="DB203" s="283">
        <v>1.0361</v>
      </c>
      <c r="DC203" s="283">
        <v>1.0055000000000001</v>
      </c>
      <c r="DD203" s="283">
        <v>0.97399999999999998</v>
      </c>
      <c r="DE203" s="283">
        <v>0.95779999999999998</v>
      </c>
      <c r="DF203" s="283">
        <v>1.014</v>
      </c>
      <c r="DG203" s="283">
        <v>28.767800000000001</v>
      </c>
      <c r="DH203" s="283">
        <v>25.585000000000001</v>
      </c>
      <c r="DI203" s="283">
        <v>25.111699999999999</v>
      </c>
      <c r="DJ203" s="283">
        <v>27.100200000000001</v>
      </c>
      <c r="DK203" s="283">
        <v>24.692799999999998</v>
      </c>
      <c r="DL203" s="283">
        <v>24.974</v>
      </c>
      <c r="DM203" s="283">
        <v>26.449300000000001</v>
      </c>
      <c r="DN203" s="283">
        <v>24.438300000000002</v>
      </c>
      <c r="DO203" s="283">
        <v>25.5123</v>
      </c>
      <c r="DP203" s="283">
        <v>27.154599999999999</v>
      </c>
      <c r="DQ203" s="283">
        <v>25.515699999999999</v>
      </c>
      <c r="DR203" s="283">
        <v>25.159099999999999</v>
      </c>
      <c r="DS203" s="283">
        <v>1.0518000000000001</v>
      </c>
      <c r="DT203" s="283">
        <v>1.0278</v>
      </c>
      <c r="DU203" s="283">
        <v>1.0032000000000001</v>
      </c>
      <c r="DV203" s="283">
        <v>0.97540000000000004</v>
      </c>
      <c r="DW203" s="283">
        <v>0.97040000000000004</v>
      </c>
      <c r="DX203" s="283">
        <v>1.0064</v>
      </c>
      <c r="DY203" s="283">
        <v>26.687100000000001</v>
      </c>
      <c r="DZ203" s="283">
        <v>24.287199999999999</v>
      </c>
      <c r="EA203" s="283">
        <v>23.888000000000002</v>
      </c>
      <c r="EB203" s="283">
        <v>25.371700000000001</v>
      </c>
      <c r="EC203" s="283">
        <v>23.6295</v>
      </c>
      <c r="ED203" s="283">
        <v>23.8111</v>
      </c>
      <c r="EE203" s="283">
        <v>24.9465</v>
      </c>
      <c r="EF203" s="283">
        <v>23.6248</v>
      </c>
      <c r="EG203" s="283">
        <v>24.084399999999999</v>
      </c>
      <c r="EH203" s="283">
        <v>25.576599999999999</v>
      </c>
      <c r="EI203" s="283">
        <v>24.345800000000001</v>
      </c>
      <c r="EJ203" s="283">
        <v>23.931000000000001</v>
      </c>
      <c r="EL203" s="283">
        <v>2.8311999999999999</v>
      </c>
      <c r="EM203" s="283">
        <v>0.99760000000000004</v>
      </c>
      <c r="EN203" s="283">
        <v>1.7957000000000001</v>
      </c>
      <c r="EO203" s="283">
        <v>0.74860000000000004</v>
      </c>
      <c r="EP203" s="283">
        <v>0.98870000000000002</v>
      </c>
      <c r="EQ203" s="283">
        <v>1.3637999999999999</v>
      </c>
      <c r="ER203" s="283">
        <v>0.24690000000000001</v>
      </c>
      <c r="ES203" s="283">
        <v>0.1231</v>
      </c>
      <c r="ET203" s="283">
        <v>0.1633</v>
      </c>
      <c r="EU203" s="283">
        <v>8.72E-2</v>
      </c>
      <c r="EV203" s="283">
        <v>0.1234</v>
      </c>
      <c r="EW203" s="283">
        <v>9.0999999999999998E-2</v>
      </c>
      <c r="EX203" s="283">
        <v>0.1552</v>
      </c>
      <c r="EY203" s="283">
        <v>0.16039999999999999</v>
      </c>
      <c r="EZ203" s="283">
        <v>0.16850000000000001</v>
      </c>
      <c r="FA203" s="283">
        <v>0.20730000000000001</v>
      </c>
      <c r="FB203" s="283">
        <v>0.16220000000000001</v>
      </c>
      <c r="FC203" s="283">
        <v>0.1235</v>
      </c>
      <c r="FD203" s="283">
        <v>2.9155000000000002</v>
      </c>
      <c r="FE203" s="283">
        <v>1.3404</v>
      </c>
      <c r="FF203" s="283">
        <v>0.89319999999999999</v>
      </c>
      <c r="FG203" s="283">
        <v>0.62570000000000003</v>
      </c>
      <c r="FH203" s="283">
        <v>1.1316999999999999</v>
      </c>
      <c r="FI203" s="283">
        <v>1.3873</v>
      </c>
      <c r="FJ203" s="283">
        <v>0.20269999999999999</v>
      </c>
      <c r="FK203" s="283">
        <v>0.15340000000000001</v>
      </c>
      <c r="FL203" s="283">
        <v>0.14349999999999999</v>
      </c>
      <c r="FM203" s="283">
        <v>6.9500000000000006E-2</v>
      </c>
      <c r="FN203" s="283">
        <v>0.1145</v>
      </c>
      <c r="FO203" s="283">
        <v>0.16059999999999999</v>
      </c>
      <c r="FP203" s="283">
        <v>0.21629999999999999</v>
      </c>
      <c r="FQ203" s="283">
        <v>0.19670000000000001</v>
      </c>
      <c r="FR203" s="283">
        <v>0.27339999999999998</v>
      </c>
      <c r="FS203" s="283">
        <v>0.3458</v>
      </c>
      <c r="FT203" s="283">
        <v>0.17380000000000001</v>
      </c>
      <c r="FU203" s="283">
        <v>0.1971</v>
      </c>
      <c r="FV203" s="283">
        <v>3.5467</v>
      </c>
      <c r="FW203" s="283">
        <v>2.5144000000000002</v>
      </c>
      <c r="FY203" s="283">
        <v>0.4637</v>
      </c>
      <c r="FZ203" s="283">
        <v>1.0619000000000001</v>
      </c>
      <c r="GA203" s="283">
        <v>1.2828999999999999</v>
      </c>
      <c r="GB203" s="283">
        <v>0.2089</v>
      </c>
      <c r="GC203" s="283">
        <v>0.18640000000000001</v>
      </c>
      <c r="GD203" s="283">
        <v>0.17119999999999999</v>
      </c>
      <c r="GE203" s="283">
        <v>5.8900000000000001E-2</v>
      </c>
      <c r="GF203" s="283">
        <v>7.4099999999999999E-2</v>
      </c>
      <c r="GH203" s="283">
        <v>0.13950000000000001</v>
      </c>
      <c r="GI203" s="283">
        <v>0.24579999999999999</v>
      </c>
      <c r="GJ203" s="283">
        <v>0.36909999999999998</v>
      </c>
      <c r="GK203" s="283">
        <v>0.3009</v>
      </c>
      <c r="GL203" s="283">
        <v>0.23150000000000001</v>
      </c>
      <c r="GM203" s="283">
        <v>0.28770000000000001</v>
      </c>
    </row>
    <row r="204" spans="1:195">
      <c r="A204" s="71">
        <v>45494</v>
      </c>
      <c r="B204" s="283">
        <v>13.1204</v>
      </c>
      <c r="C204" s="283">
        <v>12.886200000000001</v>
      </c>
      <c r="D204" s="283">
        <v>12.975199999999999</v>
      </c>
      <c r="E204" s="283">
        <v>12.8208</v>
      </c>
      <c r="F204" s="283">
        <v>13.049899999999999</v>
      </c>
      <c r="G204" s="283">
        <v>13.0121</v>
      </c>
      <c r="H204" s="283">
        <v>12.9156</v>
      </c>
      <c r="I204" s="283">
        <v>10.9815</v>
      </c>
      <c r="J204" s="283">
        <v>12.997</v>
      </c>
      <c r="K204" s="283">
        <v>12.247400000000001</v>
      </c>
      <c r="L204" s="283">
        <v>12.9802</v>
      </c>
      <c r="M204" s="283">
        <v>13.1221</v>
      </c>
      <c r="N204" s="283">
        <v>7.9386999999999999</v>
      </c>
      <c r="O204" s="283">
        <v>1.1093999999999999</v>
      </c>
      <c r="P204" s="283">
        <v>1.4418</v>
      </c>
      <c r="Q204" s="283">
        <v>0.33539999999999998</v>
      </c>
      <c r="R204" s="283">
        <v>1.1549</v>
      </c>
      <c r="S204" s="283">
        <v>1.5299</v>
      </c>
      <c r="T204" s="283">
        <v>4.0780000000000003</v>
      </c>
      <c r="U204" s="283">
        <v>0.60640000000000005</v>
      </c>
      <c r="V204" s="283">
        <v>0.69640000000000002</v>
      </c>
      <c r="W204" s="283">
        <v>0.51370000000000005</v>
      </c>
      <c r="X204" s="283">
        <v>0.54659999999999997</v>
      </c>
      <c r="Y204" s="283">
        <v>0.48299999999999998</v>
      </c>
      <c r="Z204" s="283">
        <v>0.23180000000000001</v>
      </c>
      <c r="AA204" s="283">
        <v>0.21740000000000001</v>
      </c>
      <c r="AB204" s="283">
        <v>0.2422</v>
      </c>
      <c r="AC204" s="283">
        <v>0.69099999999999995</v>
      </c>
      <c r="AD204" s="283">
        <v>0.18820000000000001</v>
      </c>
      <c r="AE204" s="283">
        <v>0.1583</v>
      </c>
      <c r="AF204" s="283">
        <v>6.1345000000000001</v>
      </c>
      <c r="AG204" s="283">
        <v>1.2153</v>
      </c>
      <c r="AH204" s="283">
        <v>0.89059999999999995</v>
      </c>
      <c r="AI204" s="283">
        <v>0.2114</v>
      </c>
      <c r="AJ204" s="283">
        <v>1.0043</v>
      </c>
      <c r="AK204" s="283">
        <v>1.4743999999999999</v>
      </c>
      <c r="AL204" s="283">
        <v>3.8919000000000001</v>
      </c>
      <c r="AM204" s="283">
        <v>0.6794</v>
      </c>
      <c r="AN204" s="283">
        <v>0.67200000000000004</v>
      </c>
      <c r="AO204" s="283">
        <v>0.63439999999999996</v>
      </c>
      <c r="AP204" s="283">
        <v>0.55910000000000004</v>
      </c>
      <c r="AQ204" s="283">
        <v>0.75460000000000005</v>
      </c>
      <c r="AR204" s="283">
        <v>0.3664</v>
      </c>
      <c r="AS204" s="283">
        <v>0.28649999999999998</v>
      </c>
      <c r="AT204" s="283">
        <v>0.43409999999999999</v>
      </c>
      <c r="AU204" s="283">
        <v>1.7330000000000001</v>
      </c>
      <c r="AV204" s="283">
        <v>0.28520000000000001</v>
      </c>
      <c r="AW204" s="283">
        <v>0.2944</v>
      </c>
      <c r="AX204" s="283">
        <v>5.7023999999999999</v>
      </c>
      <c r="AY204" s="283">
        <v>2.1654</v>
      </c>
      <c r="AZ204" s="283">
        <v>1.2643</v>
      </c>
      <c r="BA204" s="283">
        <v>9.5000000000000001E-2</v>
      </c>
      <c r="BB204" s="283">
        <v>0.62329999999999997</v>
      </c>
      <c r="BC204" s="283">
        <v>1.4086000000000001</v>
      </c>
      <c r="BD204" s="283">
        <v>3.0632000000000001</v>
      </c>
      <c r="BE204" s="283">
        <v>1.0327</v>
      </c>
      <c r="BF204" s="283">
        <v>0.68920000000000003</v>
      </c>
      <c r="BG204" s="283">
        <v>0.53720000000000001</v>
      </c>
      <c r="BH204" s="283">
        <v>0.47689999999999999</v>
      </c>
      <c r="BI204" s="283">
        <v>0.54510000000000003</v>
      </c>
      <c r="BJ204" s="283">
        <v>0.1404</v>
      </c>
      <c r="BK204" s="283">
        <v>0.25619999999999998</v>
      </c>
      <c r="BL204" s="283">
        <v>0.47970000000000002</v>
      </c>
      <c r="BM204" s="283">
        <v>1.478</v>
      </c>
      <c r="BN204" s="283">
        <v>0.41110000000000002</v>
      </c>
      <c r="BO204" s="283">
        <v>0.34050000000000002</v>
      </c>
      <c r="BQ204" s="283">
        <v>1.4187000000000001</v>
      </c>
      <c r="BR204" s="283">
        <v>1.0287999999999999</v>
      </c>
      <c r="BS204" s="283">
        <v>1.0755999999999999</v>
      </c>
      <c r="BT204" s="283">
        <v>0.57589999999999997</v>
      </c>
      <c r="BU204" s="283">
        <v>1.1016999999999999</v>
      </c>
      <c r="BV204" s="283">
        <v>1.3505</v>
      </c>
      <c r="BW204" s="283">
        <v>0.89539999999999997</v>
      </c>
      <c r="BX204" s="283">
        <v>0.74709999999999999</v>
      </c>
      <c r="BY204" s="283">
        <v>0.84960000000000002</v>
      </c>
      <c r="BZ204" s="283">
        <v>0.63109999999999999</v>
      </c>
      <c r="CA204" s="283">
        <v>0.72619999999999996</v>
      </c>
      <c r="CB204" s="283">
        <v>0.78979999999999995</v>
      </c>
      <c r="CC204" s="283">
        <v>0.30499999999999999</v>
      </c>
      <c r="CD204" s="283">
        <v>0.3851</v>
      </c>
      <c r="CE204" s="283">
        <v>0.52210000000000001</v>
      </c>
      <c r="CF204" s="283">
        <v>0.52969999999999995</v>
      </c>
      <c r="CG204" s="283">
        <v>0.34949999999999998</v>
      </c>
      <c r="CH204" s="283">
        <v>0.3866</v>
      </c>
      <c r="CI204" s="283">
        <v>1.0531999999999999</v>
      </c>
      <c r="CJ204" s="283">
        <v>1.0849</v>
      </c>
      <c r="CK204" s="283">
        <v>1.0576000000000001</v>
      </c>
      <c r="CL204" s="283">
        <v>0.99680000000000002</v>
      </c>
      <c r="CM204" s="283">
        <v>0.96079999999999999</v>
      </c>
      <c r="CN204" s="283">
        <v>1.0464</v>
      </c>
      <c r="CO204" s="283">
        <v>28.835799999999999</v>
      </c>
      <c r="CP204" s="283">
        <v>28.0198</v>
      </c>
      <c r="CQ204" s="283">
        <v>25.490200000000002</v>
      </c>
      <c r="CR204" s="283">
        <v>27.3797</v>
      </c>
      <c r="CS204" s="283">
        <v>25.827999999999999</v>
      </c>
      <c r="CT204" s="283">
        <v>24.101199999999999</v>
      </c>
      <c r="CU204" s="283">
        <v>28.157800000000002</v>
      </c>
      <c r="CV204" s="283">
        <v>25.908799999999999</v>
      </c>
      <c r="CW204" s="283">
        <v>27.066299999999998</v>
      </c>
      <c r="CX204" s="283">
        <v>28.247299999999999</v>
      </c>
      <c r="CY204" s="283">
        <v>26.965599999999998</v>
      </c>
      <c r="CZ204" s="283">
        <v>25.8658</v>
      </c>
      <c r="DA204" s="283">
        <v>1.0379</v>
      </c>
      <c r="DB204" s="283">
        <v>1.038</v>
      </c>
      <c r="DC204" s="283">
        <v>1.0362</v>
      </c>
      <c r="DD204" s="283">
        <v>0.98019999999999996</v>
      </c>
      <c r="DE204" s="283">
        <v>0.96289999999999998</v>
      </c>
      <c r="DF204" s="283">
        <v>1.0206</v>
      </c>
      <c r="DG204" s="283">
        <v>28.9773</v>
      </c>
      <c r="DH204" s="283">
        <v>27.150300000000001</v>
      </c>
      <c r="DI204" s="283">
        <v>25.369800000000001</v>
      </c>
      <c r="DJ204" s="283">
        <v>27.917999999999999</v>
      </c>
      <c r="DK204" s="283">
        <v>26.157599999999999</v>
      </c>
      <c r="DL204" s="283">
        <v>24.483799999999999</v>
      </c>
      <c r="DM204" s="283">
        <v>26.933299999999999</v>
      </c>
      <c r="DN204" s="283">
        <v>24.8429</v>
      </c>
      <c r="DO204" s="283">
        <v>25.9041</v>
      </c>
      <c r="DP204" s="283">
        <v>27.476099999999999</v>
      </c>
      <c r="DQ204" s="283">
        <v>25.801200000000001</v>
      </c>
      <c r="DR204" s="283">
        <v>25.382000000000001</v>
      </c>
      <c r="DS204" s="283">
        <v>0.99619999999999997</v>
      </c>
      <c r="DT204" s="283">
        <v>0.99080000000000001</v>
      </c>
      <c r="DU204" s="283">
        <v>1.0226</v>
      </c>
      <c r="DV204" s="283">
        <v>0.97760000000000002</v>
      </c>
      <c r="DW204" s="283">
        <v>0.97219999999999995</v>
      </c>
      <c r="DX204" s="283">
        <v>1.0085999999999999</v>
      </c>
      <c r="DY204" s="283">
        <v>27.492000000000001</v>
      </c>
      <c r="DZ204" s="283">
        <v>25.8688</v>
      </c>
      <c r="EA204" s="283">
        <v>24.792300000000001</v>
      </c>
      <c r="EB204" s="283">
        <v>27.595500000000001</v>
      </c>
      <c r="EC204" s="283">
        <v>26.1096</v>
      </c>
      <c r="ED204" s="283">
        <v>24.2454</v>
      </c>
      <c r="EE204" s="283">
        <v>25.355</v>
      </c>
      <c r="EF204" s="283">
        <v>23.945399999999999</v>
      </c>
      <c r="EG204" s="283">
        <v>24.392199999999999</v>
      </c>
      <c r="EH204" s="283">
        <v>25.936199999999999</v>
      </c>
      <c r="EI204" s="283">
        <v>24.6313</v>
      </c>
      <c r="EJ204" s="283">
        <v>24.183199999999999</v>
      </c>
      <c r="EL204" s="283">
        <v>1.2739</v>
      </c>
      <c r="EM204" s="283">
        <v>1.0471999999999999</v>
      </c>
      <c r="EN204" s="283">
        <v>1.2049000000000001</v>
      </c>
      <c r="EO204" s="283">
        <v>0.74380000000000002</v>
      </c>
      <c r="EP204" s="283">
        <v>1.0178</v>
      </c>
      <c r="EQ204" s="283">
        <v>1.4311</v>
      </c>
      <c r="ER204" s="283">
        <v>0.41610000000000003</v>
      </c>
      <c r="ES204" s="283">
        <v>0.38150000000000001</v>
      </c>
      <c r="ET204" s="283">
        <v>0.42870000000000003</v>
      </c>
      <c r="EU204" s="283">
        <v>0.32669999999999999</v>
      </c>
      <c r="EV204" s="283">
        <v>0.36430000000000001</v>
      </c>
      <c r="EW204" s="283">
        <v>0.35580000000000001</v>
      </c>
      <c r="EX204" s="283">
        <v>0.13930000000000001</v>
      </c>
      <c r="EY204" s="283">
        <v>0.1449</v>
      </c>
      <c r="EZ204" s="283">
        <v>0.16139999999999999</v>
      </c>
      <c r="FA204" s="283">
        <v>0.18729999999999999</v>
      </c>
      <c r="FB204" s="283">
        <v>0.14230000000000001</v>
      </c>
      <c r="FC204" s="283">
        <v>0.1128</v>
      </c>
      <c r="FD204" s="283">
        <v>1.4765999999999999</v>
      </c>
      <c r="FE204" s="283">
        <v>0.9647</v>
      </c>
      <c r="FF204" s="283">
        <v>0.9133</v>
      </c>
      <c r="FG204" s="283">
        <v>0.58169999999999999</v>
      </c>
      <c r="FH204" s="283">
        <v>1.1961999999999999</v>
      </c>
      <c r="FI204" s="283">
        <v>1.4422999999999999</v>
      </c>
      <c r="FJ204" s="283">
        <v>0.47049999999999997</v>
      </c>
      <c r="FK204" s="283">
        <v>0.35449999999999998</v>
      </c>
      <c r="FL204" s="283">
        <v>0.41010000000000002</v>
      </c>
      <c r="FM204" s="283">
        <v>0.31859999999999999</v>
      </c>
      <c r="FN204" s="283">
        <v>0.36749999999999999</v>
      </c>
      <c r="FO204" s="283">
        <v>0.4491</v>
      </c>
      <c r="FP204" s="283">
        <v>0.1971</v>
      </c>
      <c r="FQ204" s="283">
        <v>0.19020000000000001</v>
      </c>
      <c r="FR204" s="283">
        <v>0.2606</v>
      </c>
      <c r="FS204" s="283">
        <v>0.33879999999999999</v>
      </c>
      <c r="FT204" s="283">
        <v>0.159</v>
      </c>
      <c r="FU204" s="283">
        <v>0.18060000000000001</v>
      </c>
      <c r="FV204" s="283">
        <v>1.5345</v>
      </c>
      <c r="FW204" s="283">
        <v>1.0538000000000001</v>
      </c>
      <c r="FX204" s="283">
        <v>1.0821000000000001</v>
      </c>
      <c r="FY204" s="283">
        <v>0.46400000000000002</v>
      </c>
      <c r="FZ204" s="283">
        <v>1.1106</v>
      </c>
      <c r="GA204" s="283">
        <v>1.2790999999999999</v>
      </c>
      <c r="GB204" s="283">
        <v>0.46400000000000002</v>
      </c>
      <c r="GC204" s="283">
        <v>0.37819999999999998</v>
      </c>
      <c r="GD204" s="283">
        <v>0.43059999999999998</v>
      </c>
      <c r="GE204" s="283">
        <v>0.3024</v>
      </c>
      <c r="GF204" s="283">
        <v>0.3589</v>
      </c>
      <c r="GG204" s="283">
        <v>0.39789999999999998</v>
      </c>
      <c r="GH204" s="283">
        <v>0.13600000000000001</v>
      </c>
      <c r="GI204" s="283">
        <v>0.24179999999999999</v>
      </c>
      <c r="GJ204" s="283">
        <v>0.36099999999999999</v>
      </c>
      <c r="GK204" s="283">
        <v>0.29310000000000003</v>
      </c>
      <c r="GL204" s="283">
        <v>0.2177</v>
      </c>
      <c r="GM204" s="283">
        <v>0.28220000000000001</v>
      </c>
    </row>
    <row r="205" spans="1:195">
      <c r="A205" s="71">
        <v>45495</v>
      </c>
      <c r="B205" s="283">
        <v>13.1381</v>
      </c>
      <c r="C205" s="283">
        <v>12.909700000000001</v>
      </c>
      <c r="D205" s="283">
        <v>12.991199999999999</v>
      </c>
      <c r="E205" s="283">
        <v>12.8468</v>
      </c>
      <c r="F205" s="283">
        <v>13.0558</v>
      </c>
      <c r="G205" s="283">
        <v>13.0482</v>
      </c>
      <c r="H205" s="283">
        <v>12.9198</v>
      </c>
      <c r="I205" s="283">
        <v>10.963100000000001</v>
      </c>
      <c r="J205" s="283">
        <v>13.0046</v>
      </c>
      <c r="K205" s="283">
        <v>12.230600000000001</v>
      </c>
      <c r="L205" s="283">
        <v>12.992000000000001</v>
      </c>
      <c r="M205" s="283">
        <v>13.139699999999999</v>
      </c>
      <c r="N205" s="283">
        <v>8.4555000000000007</v>
      </c>
      <c r="O205" s="283">
        <v>1.1024</v>
      </c>
      <c r="P205" s="283">
        <v>1.536</v>
      </c>
      <c r="Q205" s="283">
        <v>0.37</v>
      </c>
      <c r="R205" s="283">
        <v>1.1697</v>
      </c>
      <c r="S205" s="283">
        <v>1.6021000000000001</v>
      </c>
      <c r="T205" s="283">
        <v>3.6385000000000001</v>
      </c>
      <c r="U205" s="283">
        <v>0.55159999999999998</v>
      </c>
      <c r="V205" s="283">
        <v>0.63009999999999999</v>
      </c>
      <c r="W205" s="283">
        <v>0.43030000000000002</v>
      </c>
      <c r="X205" s="283">
        <v>0.50029999999999997</v>
      </c>
      <c r="Y205" s="283">
        <v>0.41020000000000001</v>
      </c>
      <c r="Z205" s="283">
        <v>0.20649999999999999</v>
      </c>
      <c r="AA205" s="283">
        <v>0.2001</v>
      </c>
      <c r="AB205" s="283">
        <v>0.23319999999999999</v>
      </c>
      <c r="AC205" s="283">
        <v>0.55820000000000003</v>
      </c>
      <c r="AD205" s="283">
        <v>0.1711</v>
      </c>
      <c r="AE205" s="283">
        <v>0.14549999999999999</v>
      </c>
      <c r="AF205" s="283">
        <v>5.6060999999999996</v>
      </c>
      <c r="AG205" s="283">
        <v>1.254</v>
      </c>
      <c r="AH205" s="283">
        <v>1.0298</v>
      </c>
      <c r="AI205" s="283">
        <v>0.1938</v>
      </c>
      <c r="AJ205" s="283">
        <v>1.0194000000000001</v>
      </c>
      <c r="AK205" s="283">
        <v>1.5107999999999999</v>
      </c>
      <c r="AL205" s="283">
        <v>3.2366000000000001</v>
      </c>
      <c r="AM205" s="283">
        <v>0.62090000000000001</v>
      </c>
      <c r="AN205" s="283">
        <v>0.60699999999999998</v>
      </c>
      <c r="AO205" s="283">
        <v>0.57730000000000004</v>
      </c>
      <c r="AP205" s="283">
        <v>0.49509999999999998</v>
      </c>
      <c r="AQ205" s="283">
        <v>0.58940000000000003</v>
      </c>
      <c r="AR205" s="283">
        <v>0.32579999999999998</v>
      </c>
      <c r="AS205" s="283">
        <v>0.27660000000000001</v>
      </c>
      <c r="AT205" s="283">
        <v>0.4073</v>
      </c>
      <c r="AU205" s="283">
        <v>1.6813</v>
      </c>
      <c r="AV205" s="283">
        <v>0.27129999999999999</v>
      </c>
      <c r="AW205" s="283">
        <v>0.26960000000000001</v>
      </c>
      <c r="AX205" s="283">
        <v>8.3553999999999995</v>
      </c>
      <c r="AY205" s="283">
        <v>2.1606999999999998</v>
      </c>
      <c r="AZ205" s="283">
        <v>1.3333999999999999</v>
      </c>
      <c r="BA205" s="283">
        <v>9.4799999999999995E-2</v>
      </c>
      <c r="BB205" s="283">
        <v>0.66539999999999999</v>
      </c>
      <c r="BC205" s="283">
        <v>1.4094</v>
      </c>
      <c r="BD205" s="283">
        <v>2.9651000000000001</v>
      </c>
      <c r="BE205" s="283">
        <v>0.95289999999999997</v>
      </c>
      <c r="BF205" s="283">
        <v>0.63219999999999998</v>
      </c>
      <c r="BG205" s="283">
        <v>0.35489999999999999</v>
      </c>
      <c r="BH205" s="283">
        <v>0.441</v>
      </c>
      <c r="BI205" s="283">
        <v>0.47410000000000002</v>
      </c>
      <c r="BJ205" s="283">
        <v>0.13730000000000001</v>
      </c>
      <c r="BK205" s="283">
        <v>0.25700000000000001</v>
      </c>
      <c r="BL205" s="283">
        <v>0.46650000000000003</v>
      </c>
      <c r="BM205" s="283">
        <v>1.4491000000000001</v>
      </c>
      <c r="BN205" s="283">
        <v>0.38619999999999999</v>
      </c>
      <c r="BO205" s="283">
        <v>0.33100000000000002</v>
      </c>
      <c r="BQ205" s="283">
        <v>1.5158</v>
      </c>
      <c r="BR205" s="283">
        <v>1.0801000000000001</v>
      </c>
      <c r="BS205" s="283">
        <v>1.2035</v>
      </c>
      <c r="BT205" s="283">
        <v>0.55459999999999998</v>
      </c>
      <c r="BU205" s="283">
        <v>1.1611</v>
      </c>
      <c r="BV205" s="283">
        <v>1.3612</v>
      </c>
      <c r="BW205" s="283">
        <v>0.84179999999999999</v>
      </c>
      <c r="BX205" s="283">
        <v>0.70669999999999999</v>
      </c>
      <c r="BY205" s="283">
        <v>0.78620000000000001</v>
      </c>
      <c r="BZ205" s="283">
        <v>0.55530000000000002</v>
      </c>
      <c r="CA205" s="283">
        <v>0.65429999999999999</v>
      </c>
      <c r="CB205" s="283">
        <v>0.65329999999999999</v>
      </c>
      <c r="CC205" s="283">
        <v>0.28249999999999997</v>
      </c>
      <c r="CD205" s="283">
        <v>0.36659999999999998</v>
      </c>
      <c r="CE205" s="283">
        <v>0.50319999999999998</v>
      </c>
      <c r="CF205" s="283">
        <v>0.50939999999999996</v>
      </c>
      <c r="CG205" s="283">
        <v>0.31569999999999998</v>
      </c>
      <c r="CH205" s="283">
        <v>0.36969999999999997</v>
      </c>
      <c r="CI205" s="283">
        <v>1.0208999999999999</v>
      </c>
      <c r="CJ205" s="283">
        <v>1.0133000000000001</v>
      </c>
      <c r="CK205" s="283">
        <v>1.036</v>
      </c>
      <c r="CL205" s="283">
        <v>0.99760000000000004</v>
      </c>
      <c r="CM205" s="283">
        <v>0.94650000000000001</v>
      </c>
      <c r="CN205" s="283">
        <v>1.0422</v>
      </c>
      <c r="CO205" s="283">
        <v>26.486599999999999</v>
      </c>
      <c r="CP205" s="283">
        <v>25.758800000000001</v>
      </c>
      <c r="CQ205" s="283">
        <v>24.919599999999999</v>
      </c>
      <c r="CR205" s="283">
        <v>25.944199999999999</v>
      </c>
      <c r="CS205" s="283">
        <v>25.421199999999999</v>
      </c>
      <c r="CT205" s="283">
        <v>24.054500000000001</v>
      </c>
      <c r="CU205" s="283">
        <v>28.534300000000002</v>
      </c>
      <c r="CV205" s="283">
        <v>25.995000000000001</v>
      </c>
      <c r="CW205" s="283">
        <v>27.3035</v>
      </c>
      <c r="CX205" s="283">
        <v>28.604199999999999</v>
      </c>
      <c r="CY205" s="283">
        <v>27.464200000000002</v>
      </c>
      <c r="CZ205" s="283">
        <v>26.198699999999999</v>
      </c>
      <c r="DA205" s="283">
        <v>1.03</v>
      </c>
      <c r="DB205" s="283">
        <v>0.99180000000000001</v>
      </c>
      <c r="DC205" s="283">
        <v>1.0275000000000001</v>
      </c>
      <c r="DD205" s="283">
        <v>0.97989999999999999</v>
      </c>
      <c r="DE205" s="283">
        <v>0.95850000000000002</v>
      </c>
      <c r="DF205" s="283">
        <v>1.0177</v>
      </c>
      <c r="DG205" s="283">
        <v>26.9773</v>
      </c>
      <c r="DH205" s="283">
        <v>25.21</v>
      </c>
      <c r="DI205" s="283">
        <v>24.630700000000001</v>
      </c>
      <c r="DJ205" s="283">
        <v>26.192399999999999</v>
      </c>
      <c r="DK205" s="283">
        <v>25.418600000000001</v>
      </c>
      <c r="DL205" s="283">
        <v>23.972000000000001</v>
      </c>
      <c r="DM205" s="283">
        <v>27.175699999999999</v>
      </c>
      <c r="DN205" s="283">
        <v>24.9406</v>
      </c>
      <c r="DO205" s="283">
        <v>26.049199999999999</v>
      </c>
      <c r="DP205" s="283">
        <v>27.733699999999999</v>
      </c>
      <c r="DQ205" s="283">
        <v>26.020800000000001</v>
      </c>
      <c r="DR205" s="283">
        <v>25.595199999999998</v>
      </c>
      <c r="DS205" s="283">
        <v>1.0297000000000001</v>
      </c>
      <c r="DT205" s="283">
        <v>0.97950000000000004</v>
      </c>
      <c r="DU205" s="283">
        <v>1.0234000000000001</v>
      </c>
      <c r="DV205" s="283">
        <v>0.97760000000000002</v>
      </c>
      <c r="DW205" s="283">
        <v>0.97160000000000002</v>
      </c>
      <c r="DX205" s="283">
        <v>1.0085999999999999</v>
      </c>
      <c r="DY205" s="283">
        <v>26.334700000000002</v>
      </c>
      <c r="DZ205" s="283">
        <v>24.542200000000001</v>
      </c>
      <c r="EA205" s="283">
        <v>23.961400000000001</v>
      </c>
      <c r="EB205" s="283">
        <v>25.575299999999999</v>
      </c>
      <c r="EC205" s="283">
        <v>25.055299999999999</v>
      </c>
      <c r="ED205" s="283">
        <v>23.413</v>
      </c>
      <c r="EE205" s="283">
        <v>25.5166</v>
      </c>
      <c r="EF205" s="283">
        <v>24.055900000000001</v>
      </c>
      <c r="EG205" s="283">
        <v>24.520600000000002</v>
      </c>
      <c r="EH205" s="283">
        <v>26.1006</v>
      </c>
      <c r="EI205" s="283">
        <v>24.758900000000001</v>
      </c>
      <c r="EJ205" s="283">
        <v>24.310600000000001</v>
      </c>
      <c r="EL205" s="283">
        <v>1.3443000000000001</v>
      </c>
      <c r="EM205" s="283">
        <v>1.0705</v>
      </c>
      <c r="EN205" s="283">
        <v>1.3311999999999999</v>
      </c>
      <c r="EO205" s="283">
        <v>0.73029999999999995</v>
      </c>
      <c r="EP205" s="283">
        <v>1.0465</v>
      </c>
      <c r="EQ205" s="283">
        <v>1.4653</v>
      </c>
      <c r="ER205" s="283">
        <v>0.38329999999999997</v>
      </c>
      <c r="ES205" s="283">
        <v>0.35070000000000001</v>
      </c>
      <c r="ET205" s="283">
        <v>0.39360000000000001</v>
      </c>
      <c r="EU205" s="283">
        <v>0.28510000000000002</v>
      </c>
      <c r="EV205" s="283">
        <v>0.3276</v>
      </c>
      <c r="EW205" s="283">
        <v>0.29570000000000002</v>
      </c>
      <c r="EX205" s="283">
        <v>0.1293</v>
      </c>
      <c r="EY205" s="283">
        <v>0.1318</v>
      </c>
      <c r="EZ205" s="283">
        <v>0.157</v>
      </c>
      <c r="FA205" s="283">
        <v>0.17710000000000001</v>
      </c>
      <c r="FB205" s="283">
        <v>0.12590000000000001</v>
      </c>
      <c r="FC205" s="283">
        <v>0.1071</v>
      </c>
      <c r="FD205" s="283">
        <v>1.4664999999999999</v>
      </c>
      <c r="FE205" s="283">
        <v>1.0370999999999999</v>
      </c>
      <c r="FF205" s="283">
        <v>1.0325</v>
      </c>
      <c r="FG205" s="283">
        <v>0.52380000000000004</v>
      </c>
      <c r="FH205" s="283">
        <v>1.2741</v>
      </c>
      <c r="FI205" s="283">
        <v>1.4575</v>
      </c>
      <c r="FJ205" s="283">
        <v>0.4204</v>
      </c>
      <c r="FK205" s="283">
        <v>0.33479999999999999</v>
      </c>
      <c r="FL205" s="283">
        <v>0.37359999999999999</v>
      </c>
      <c r="FM205" s="283">
        <v>0.28660000000000002</v>
      </c>
      <c r="FN205" s="283">
        <v>0.32279999999999998</v>
      </c>
      <c r="FO205" s="283">
        <v>0.3619</v>
      </c>
      <c r="FP205" s="283">
        <v>0.1734</v>
      </c>
      <c r="FQ205" s="283">
        <v>0.18160000000000001</v>
      </c>
      <c r="FR205" s="283">
        <v>0.24440000000000001</v>
      </c>
      <c r="FS205" s="283">
        <v>0.33100000000000002</v>
      </c>
      <c r="FT205" s="283">
        <v>0.1426</v>
      </c>
      <c r="FU205" s="283">
        <v>0.16769999999999999</v>
      </c>
      <c r="FV205" s="283">
        <v>1.7365999999999999</v>
      </c>
      <c r="FW205" s="283">
        <v>1.1176999999999999</v>
      </c>
      <c r="FX205" s="283">
        <v>1.214</v>
      </c>
      <c r="FY205" s="283">
        <v>0.46829999999999999</v>
      </c>
      <c r="FZ205" s="283">
        <v>1.1796</v>
      </c>
      <c r="GA205" s="283">
        <v>1.2811999999999999</v>
      </c>
      <c r="GB205" s="283">
        <v>0.45879999999999999</v>
      </c>
      <c r="GC205" s="283">
        <v>0.36840000000000001</v>
      </c>
      <c r="GD205" s="283">
        <v>0.40560000000000002</v>
      </c>
      <c r="GE205" s="283">
        <v>0.26419999999999999</v>
      </c>
      <c r="GF205" s="283">
        <v>0.3296</v>
      </c>
      <c r="GG205" s="283">
        <v>0.33410000000000001</v>
      </c>
      <c r="GH205" s="283">
        <v>0.1318</v>
      </c>
      <c r="GI205" s="283">
        <v>0.2359</v>
      </c>
      <c r="GJ205" s="283">
        <v>0.35099999999999998</v>
      </c>
      <c r="GK205" s="283">
        <v>0.28149999999999997</v>
      </c>
      <c r="GL205" s="283">
        <v>0.2</v>
      </c>
      <c r="GM205" s="283">
        <v>0.27389999999999998</v>
      </c>
    </row>
    <row r="206" spans="1:195">
      <c r="A206" s="71">
        <v>45496</v>
      </c>
      <c r="B206" s="283">
        <v>13.1532</v>
      </c>
      <c r="C206" s="283">
        <v>12.949199999999999</v>
      </c>
      <c r="D206" s="283">
        <v>13.023899999999999</v>
      </c>
      <c r="E206" s="283">
        <v>12.844200000000001</v>
      </c>
      <c r="F206" s="283">
        <v>13.0868</v>
      </c>
      <c r="G206" s="283">
        <v>13.106199999999999</v>
      </c>
      <c r="H206" s="283">
        <v>12.942500000000001</v>
      </c>
      <c r="I206" s="283">
        <v>11.005000000000001</v>
      </c>
      <c r="J206" s="283">
        <v>13.034000000000001</v>
      </c>
      <c r="K206" s="283">
        <v>12.198700000000001</v>
      </c>
      <c r="L206" s="283">
        <v>12.987</v>
      </c>
      <c r="M206" s="283">
        <v>13.158200000000001</v>
      </c>
      <c r="N206" s="283">
        <v>8.9415999999999993</v>
      </c>
      <c r="O206" s="283">
        <v>1.1294999999999999</v>
      </c>
      <c r="P206" s="283">
        <v>1.5448999999999999</v>
      </c>
      <c r="Q206" s="283">
        <v>0.40110000000000001</v>
      </c>
      <c r="R206" s="283">
        <v>1.2005999999999999</v>
      </c>
      <c r="S206" s="283">
        <v>1.6344000000000001</v>
      </c>
      <c r="T206" s="283">
        <v>3.5245000000000002</v>
      </c>
      <c r="U206" s="283">
        <v>0.52980000000000005</v>
      </c>
      <c r="V206" s="283">
        <v>0.61419999999999997</v>
      </c>
      <c r="W206" s="283">
        <v>0.39419999999999999</v>
      </c>
      <c r="X206" s="283">
        <v>0.46910000000000002</v>
      </c>
      <c r="Y206" s="283">
        <v>0.39750000000000002</v>
      </c>
      <c r="Z206" s="283">
        <v>0.18959999999999999</v>
      </c>
      <c r="AA206" s="283">
        <v>0.18920000000000001</v>
      </c>
      <c r="AB206" s="283">
        <v>0.22489999999999999</v>
      </c>
      <c r="AC206" s="283">
        <v>0.47270000000000001</v>
      </c>
      <c r="AD206" s="283">
        <v>0.15759999999999999</v>
      </c>
      <c r="AE206" s="283">
        <v>0.1376</v>
      </c>
      <c r="AF206" s="283">
        <v>5.6664000000000003</v>
      </c>
      <c r="AG206" s="283">
        <v>1.2685</v>
      </c>
      <c r="AH206" s="283">
        <v>1.0039</v>
      </c>
      <c r="AI206" s="283">
        <v>0.1699</v>
      </c>
      <c r="AJ206" s="283">
        <v>0.99080000000000001</v>
      </c>
      <c r="AK206" s="283">
        <v>1.5294000000000001</v>
      </c>
      <c r="AL206" s="283">
        <v>3.0531999999999999</v>
      </c>
      <c r="AM206" s="283">
        <v>0.59940000000000004</v>
      </c>
      <c r="AN206" s="283">
        <v>0.58450000000000002</v>
      </c>
      <c r="AO206" s="283">
        <v>0.53879999999999995</v>
      </c>
      <c r="AP206" s="283">
        <v>0.47249999999999998</v>
      </c>
      <c r="AQ206" s="283">
        <v>0.58230000000000004</v>
      </c>
      <c r="AR206" s="283">
        <v>0.27539999999999998</v>
      </c>
      <c r="AS206" s="283">
        <v>0.26840000000000003</v>
      </c>
      <c r="AT206" s="283">
        <v>0.38450000000000001</v>
      </c>
      <c r="AU206" s="283">
        <v>1.6205000000000001</v>
      </c>
      <c r="AV206" s="283">
        <v>0.27089999999999997</v>
      </c>
      <c r="AW206" s="283">
        <v>0.25140000000000001</v>
      </c>
      <c r="AX206" s="283">
        <v>8.4840999999999998</v>
      </c>
      <c r="AY206" s="283">
        <v>2.2025999999999999</v>
      </c>
      <c r="AZ206" s="283">
        <v>1.3346</v>
      </c>
      <c r="BA206" s="283">
        <v>9.6500000000000002E-2</v>
      </c>
      <c r="BB206" s="283">
        <v>0.72089999999999999</v>
      </c>
      <c r="BC206" s="283">
        <v>1.4205000000000001</v>
      </c>
      <c r="BD206" s="283">
        <v>2.8607999999999998</v>
      </c>
      <c r="BE206" s="283">
        <v>0.91800000000000004</v>
      </c>
      <c r="BF206" s="283">
        <v>0.61439999999999995</v>
      </c>
      <c r="BG206" s="283">
        <v>0.3372</v>
      </c>
      <c r="BH206" s="283">
        <v>0.4168</v>
      </c>
      <c r="BI206" s="283">
        <v>0.46029999999999999</v>
      </c>
      <c r="BJ206" s="283">
        <v>0.13420000000000001</v>
      </c>
      <c r="BK206" s="283">
        <v>0.25769999999999998</v>
      </c>
      <c r="BL206" s="283">
        <v>0.45269999999999999</v>
      </c>
      <c r="BM206" s="283">
        <v>1.3909</v>
      </c>
      <c r="BN206" s="283">
        <v>0.35749999999999998</v>
      </c>
      <c r="BO206" s="283">
        <v>0.31869999999999998</v>
      </c>
      <c r="BQ206" s="283">
        <v>1.6112</v>
      </c>
      <c r="BR206" s="283">
        <v>1.1014999999999999</v>
      </c>
      <c r="BS206" s="283">
        <v>1.2487999999999999</v>
      </c>
      <c r="BT206" s="283">
        <v>0.53649999999999998</v>
      </c>
      <c r="BU206" s="283">
        <v>1.2297</v>
      </c>
      <c r="BV206" s="283">
        <v>1.3663000000000001</v>
      </c>
      <c r="BW206" s="283">
        <v>0.82579999999999998</v>
      </c>
      <c r="BX206" s="283">
        <v>0.68430000000000002</v>
      </c>
      <c r="BY206" s="283">
        <v>0.75600000000000001</v>
      </c>
      <c r="BZ206" s="283">
        <v>0.51249999999999996</v>
      </c>
      <c r="CA206" s="283">
        <v>0.62129999999999996</v>
      </c>
      <c r="CB206" s="283">
        <v>0.60540000000000005</v>
      </c>
      <c r="CC206" s="283">
        <v>0.2646</v>
      </c>
      <c r="CD206" s="283">
        <v>0.3533</v>
      </c>
      <c r="CE206" s="283">
        <v>0.48630000000000001</v>
      </c>
      <c r="CF206" s="283">
        <v>0.49320000000000003</v>
      </c>
      <c r="CG206" s="283">
        <v>0.2873</v>
      </c>
      <c r="CH206" s="283">
        <v>0.35589999999999999</v>
      </c>
      <c r="CI206" s="283">
        <v>1.0671999999999999</v>
      </c>
      <c r="CJ206" s="283">
        <v>1.0245</v>
      </c>
      <c r="CK206" s="283">
        <v>1.0207999999999999</v>
      </c>
      <c r="CL206" s="283">
        <v>0.99850000000000005</v>
      </c>
      <c r="CM206" s="283">
        <v>0.94920000000000004</v>
      </c>
      <c r="CN206" s="283">
        <v>1.0362</v>
      </c>
      <c r="CO206" s="283">
        <v>26.753</v>
      </c>
      <c r="CP206" s="283">
        <v>25.286899999999999</v>
      </c>
      <c r="CQ206" s="283">
        <v>24.5121</v>
      </c>
      <c r="CR206" s="283">
        <v>25.067399999999999</v>
      </c>
      <c r="CS206" s="283">
        <v>24.682400000000001</v>
      </c>
      <c r="CT206" s="283">
        <v>24.0122</v>
      </c>
      <c r="CU206" s="283">
        <v>28.5991</v>
      </c>
      <c r="CV206" s="283">
        <v>26.023800000000001</v>
      </c>
      <c r="CW206" s="283">
        <v>27.072500000000002</v>
      </c>
      <c r="CX206" s="283">
        <v>28.641400000000001</v>
      </c>
      <c r="CY206" s="283">
        <v>27.417400000000001</v>
      </c>
      <c r="CZ206" s="283">
        <v>26.1279</v>
      </c>
      <c r="DA206" s="283">
        <v>1.0555000000000001</v>
      </c>
      <c r="DB206" s="283">
        <v>0.99750000000000005</v>
      </c>
      <c r="DC206" s="283">
        <v>1.0198</v>
      </c>
      <c r="DD206" s="283">
        <v>0.98050000000000004</v>
      </c>
      <c r="DE206" s="283">
        <v>0.95889999999999997</v>
      </c>
      <c r="DF206" s="283">
        <v>1.018</v>
      </c>
      <c r="DG206" s="283">
        <v>26.565899999999999</v>
      </c>
      <c r="DH206" s="283">
        <v>24.502800000000001</v>
      </c>
      <c r="DI206" s="283">
        <v>24.142700000000001</v>
      </c>
      <c r="DJ206" s="283">
        <v>25.17</v>
      </c>
      <c r="DK206" s="283">
        <v>24.565200000000001</v>
      </c>
      <c r="DL206" s="283">
        <v>23.674299999999999</v>
      </c>
      <c r="DM206" s="283">
        <v>27.291799999999999</v>
      </c>
      <c r="DN206" s="283">
        <v>24.994800000000001</v>
      </c>
      <c r="DO206" s="283">
        <v>26.1</v>
      </c>
      <c r="DP206" s="283">
        <v>27.835799999999999</v>
      </c>
      <c r="DQ206" s="283">
        <v>26.066400000000002</v>
      </c>
      <c r="DR206" s="283">
        <v>25.637699999999999</v>
      </c>
      <c r="DS206" s="283">
        <v>1.0409999999999999</v>
      </c>
      <c r="DT206" s="283">
        <v>0.9889</v>
      </c>
      <c r="DU206" s="283">
        <v>1.0196000000000001</v>
      </c>
      <c r="DV206" s="283">
        <v>0.97799999999999998</v>
      </c>
      <c r="DW206" s="283">
        <v>0.97189999999999999</v>
      </c>
      <c r="DX206" s="283">
        <v>1.0089999999999999</v>
      </c>
      <c r="DY206" s="283">
        <v>25.572099999999999</v>
      </c>
      <c r="DZ206" s="283">
        <v>23.895800000000001</v>
      </c>
      <c r="EA206" s="283">
        <v>23.502800000000001</v>
      </c>
      <c r="EB206" s="283">
        <v>24.5639</v>
      </c>
      <c r="EC206" s="283">
        <v>24.163</v>
      </c>
      <c r="ED206" s="283">
        <v>23.050899999999999</v>
      </c>
      <c r="EE206" s="283">
        <v>25.621300000000002</v>
      </c>
      <c r="EF206" s="283">
        <v>24.118300000000001</v>
      </c>
      <c r="EG206" s="283">
        <v>24.602</v>
      </c>
      <c r="EH206" s="283">
        <v>26.1968</v>
      </c>
      <c r="EI206" s="283">
        <v>24.816400000000002</v>
      </c>
      <c r="EJ206" s="283">
        <v>24.383700000000001</v>
      </c>
      <c r="EL206" s="283">
        <v>1.4789000000000001</v>
      </c>
      <c r="EM206" s="283">
        <v>1.0745</v>
      </c>
      <c r="EN206" s="283">
        <v>1.3951</v>
      </c>
      <c r="EO206" s="283">
        <v>0.72250000000000003</v>
      </c>
      <c r="EP206" s="283">
        <v>1.0658000000000001</v>
      </c>
      <c r="EQ206" s="283">
        <v>1.4835</v>
      </c>
      <c r="ER206" s="283">
        <v>0.38240000000000002</v>
      </c>
      <c r="ES206" s="283">
        <v>0.3332</v>
      </c>
      <c r="ET206" s="283">
        <v>0.37830000000000003</v>
      </c>
      <c r="EU206" s="283">
        <v>0.25850000000000001</v>
      </c>
      <c r="EV206" s="283">
        <v>0.31009999999999999</v>
      </c>
      <c r="EW206" s="283">
        <v>0.2712</v>
      </c>
      <c r="EX206" s="283">
        <v>0.12379999999999999</v>
      </c>
      <c r="EY206" s="283">
        <v>0.1241</v>
      </c>
      <c r="EZ206" s="283">
        <v>0.15409999999999999</v>
      </c>
      <c r="FA206" s="283">
        <v>0.17130000000000001</v>
      </c>
      <c r="FB206" s="283">
        <v>0.1164</v>
      </c>
      <c r="FC206" s="283">
        <v>0.10390000000000001</v>
      </c>
      <c r="FD206" s="283">
        <v>1.5467</v>
      </c>
      <c r="FE206" s="283">
        <v>1.0666</v>
      </c>
      <c r="FF206" s="283">
        <v>1.038</v>
      </c>
      <c r="FG206" s="283">
        <v>0.47860000000000003</v>
      </c>
      <c r="FH206" s="283">
        <v>1.3442000000000001</v>
      </c>
      <c r="FI206" s="283">
        <v>1.4427000000000001</v>
      </c>
      <c r="FJ206" s="283">
        <v>0.40560000000000002</v>
      </c>
      <c r="FK206" s="283">
        <v>0.32340000000000002</v>
      </c>
      <c r="FL206" s="283">
        <v>0.35620000000000002</v>
      </c>
      <c r="FM206" s="283">
        <v>0.26229999999999998</v>
      </c>
      <c r="FN206" s="283">
        <v>0.30320000000000003</v>
      </c>
      <c r="FO206" s="283">
        <v>0.34310000000000002</v>
      </c>
      <c r="FP206" s="283">
        <v>0.15310000000000001</v>
      </c>
      <c r="FQ206" s="283">
        <v>0.17380000000000001</v>
      </c>
      <c r="FR206" s="283">
        <v>0.23039999999999999</v>
      </c>
      <c r="FS206" s="283">
        <v>0.31979999999999997</v>
      </c>
      <c r="FT206" s="283">
        <v>0.1293</v>
      </c>
      <c r="FU206" s="283">
        <v>0.15970000000000001</v>
      </c>
      <c r="FV206" s="283">
        <v>1.7931999999999999</v>
      </c>
      <c r="FW206" s="283">
        <v>1.1501999999999999</v>
      </c>
      <c r="FX206" s="283">
        <v>1.2766999999999999</v>
      </c>
      <c r="FY206" s="283">
        <v>0.46489999999999998</v>
      </c>
      <c r="FZ206" s="283">
        <v>1.2807999999999999</v>
      </c>
      <c r="GA206" s="283">
        <v>1.2895000000000001</v>
      </c>
      <c r="GB206" s="283">
        <v>0.44829999999999998</v>
      </c>
      <c r="GC206" s="283">
        <v>0.36359999999999998</v>
      </c>
      <c r="GD206" s="283">
        <v>0.39229999999999998</v>
      </c>
      <c r="GE206" s="283">
        <v>0.25</v>
      </c>
      <c r="GF206" s="283">
        <v>0.31609999999999999</v>
      </c>
      <c r="GG206" s="283">
        <v>0.30730000000000002</v>
      </c>
      <c r="GH206" s="283">
        <v>0.127</v>
      </c>
      <c r="GI206" s="283">
        <v>0.2311</v>
      </c>
      <c r="GJ206" s="283">
        <v>0.3407</v>
      </c>
      <c r="GK206" s="283">
        <v>0.27310000000000001</v>
      </c>
      <c r="GL206" s="283">
        <v>0.1804</v>
      </c>
      <c r="GM206" s="283">
        <v>0.26419999999999999</v>
      </c>
    </row>
    <row r="207" spans="1:195">
      <c r="A207" s="71">
        <v>45497</v>
      </c>
      <c r="B207" s="283">
        <v>13.140599999999999</v>
      </c>
      <c r="C207" s="283">
        <v>12.9206</v>
      </c>
      <c r="D207" s="283">
        <v>13.016299999999999</v>
      </c>
      <c r="E207" s="283">
        <v>12.851800000000001</v>
      </c>
      <c r="F207" s="283">
        <v>13.0801</v>
      </c>
      <c r="G207" s="283">
        <v>13.0868</v>
      </c>
      <c r="H207" s="283">
        <v>12.94</v>
      </c>
      <c r="I207" s="283">
        <v>11.0067</v>
      </c>
      <c r="J207" s="283">
        <v>13.017200000000001</v>
      </c>
      <c r="K207" s="283">
        <v>12.2113</v>
      </c>
      <c r="L207" s="283">
        <v>12.985300000000001</v>
      </c>
      <c r="M207" s="283">
        <v>13.150600000000001</v>
      </c>
      <c r="N207" s="283">
        <v>9.4593000000000007</v>
      </c>
      <c r="O207" s="283">
        <v>1.1545000000000001</v>
      </c>
      <c r="P207" s="283">
        <v>1.6223000000000001</v>
      </c>
      <c r="Q207" s="283">
        <v>0.41760000000000003</v>
      </c>
      <c r="R207" s="283">
        <v>1.2193000000000001</v>
      </c>
      <c r="S207" s="283">
        <v>1.6568000000000001</v>
      </c>
      <c r="T207" s="283">
        <v>3.4211999999999998</v>
      </c>
      <c r="U207" s="283">
        <v>0.50800000000000001</v>
      </c>
      <c r="V207" s="283">
        <v>0.59589999999999999</v>
      </c>
      <c r="W207" s="283">
        <v>0.36170000000000002</v>
      </c>
      <c r="X207" s="283">
        <v>0.44</v>
      </c>
      <c r="Y207" s="283">
        <v>0.36730000000000002</v>
      </c>
      <c r="Z207" s="283">
        <v>0.17730000000000001</v>
      </c>
      <c r="AA207" s="283">
        <v>0.18240000000000001</v>
      </c>
      <c r="AB207" s="283">
        <v>0.22059999999999999</v>
      </c>
      <c r="AC207" s="283">
        <v>0.42470000000000002</v>
      </c>
      <c r="AD207" s="283">
        <v>0.14960000000000001</v>
      </c>
      <c r="AE207" s="283">
        <v>0.1331</v>
      </c>
      <c r="AF207" s="283">
        <v>5.8623000000000003</v>
      </c>
      <c r="AG207" s="283">
        <v>1.2999000000000001</v>
      </c>
      <c r="AH207" s="283">
        <v>0.99029999999999996</v>
      </c>
      <c r="AI207" s="283">
        <v>0.15279999999999999</v>
      </c>
      <c r="AJ207" s="283">
        <v>1.0713999999999999</v>
      </c>
      <c r="AK207" s="283">
        <v>1.542</v>
      </c>
      <c r="AL207" s="283">
        <v>2.9729000000000001</v>
      </c>
      <c r="AM207" s="283">
        <v>0.58340000000000003</v>
      </c>
      <c r="AN207" s="283">
        <v>0.56789999999999996</v>
      </c>
      <c r="AO207" s="283">
        <v>0.5071</v>
      </c>
      <c r="AP207" s="283">
        <v>0.44879999999999998</v>
      </c>
      <c r="AQ207" s="283">
        <v>0.57350000000000001</v>
      </c>
      <c r="AR207" s="283">
        <v>0.23780000000000001</v>
      </c>
      <c r="AS207" s="283">
        <v>0.26079999999999998</v>
      </c>
      <c r="AT207" s="283">
        <v>0.36509999999999998</v>
      </c>
      <c r="AU207" s="283">
        <v>1.5565</v>
      </c>
      <c r="AV207" s="283">
        <v>0.24340000000000001</v>
      </c>
      <c r="AW207" s="283">
        <v>0.23680000000000001</v>
      </c>
      <c r="AX207" s="283">
        <v>8.5303000000000004</v>
      </c>
      <c r="AY207" s="283">
        <v>2.2370000000000001</v>
      </c>
      <c r="AZ207" s="283">
        <v>1.3161</v>
      </c>
      <c r="BA207" s="283">
        <v>9.7799999999999998E-2</v>
      </c>
      <c r="BB207" s="283">
        <v>0.77629999999999999</v>
      </c>
      <c r="BC207" s="283">
        <v>1.4187000000000001</v>
      </c>
      <c r="BD207" s="283">
        <v>2.7854999999999999</v>
      </c>
      <c r="BE207" s="283">
        <v>0.89710000000000001</v>
      </c>
      <c r="BF207" s="283">
        <v>0.60340000000000005</v>
      </c>
      <c r="BG207" s="283">
        <v>0.32650000000000001</v>
      </c>
      <c r="BH207" s="283">
        <v>0.40100000000000002</v>
      </c>
      <c r="BI207" s="283">
        <v>0.45850000000000002</v>
      </c>
      <c r="BJ207" s="283">
        <v>0.13039999999999999</v>
      </c>
      <c r="BK207" s="283">
        <v>0.25590000000000002</v>
      </c>
      <c r="BL207" s="283">
        <v>0.43640000000000001</v>
      </c>
      <c r="BM207" s="283">
        <v>1.3331999999999999</v>
      </c>
      <c r="BN207" s="283">
        <v>0.32969999999999999</v>
      </c>
      <c r="BO207" s="283">
        <v>0.30759999999999998</v>
      </c>
      <c r="BQ207" s="283">
        <v>1.6929000000000001</v>
      </c>
      <c r="BR207" s="283">
        <v>1.1193</v>
      </c>
      <c r="BS207" s="283">
        <v>1.2894000000000001</v>
      </c>
      <c r="BT207" s="283">
        <v>0.52290000000000003</v>
      </c>
      <c r="BU207" s="283">
        <v>1.2976000000000001</v>
      </c>
      <c r="BV207" s="283">
        <v>1.3660000000000001</v>
      </c>
      <c r="BW207" s="283">
        <v>0.80800000000000005</v>
      </c>
      <c r="BX207" s="283">
        <v>0.66369999999999996</v>
      </c>
      <c r="BY207" s="283">
        <v>0.73199999999999998</v>
      </c>
      <c r="BZ207" s="283">
        <v>0.4773</v>
      </c>
      <c r="CA207" s="283">
        <v>0.59289999999999998</v>
      </c>
      <c r="CB207" s="283">
        <v>0.56769999999999998</v>
      </c>
      <c r="CC207" s="283">
        <v>0.24879999999999999</v>
      </c>
      <c r="CD207" s="283">
        <v>0.34060000000000001</v>
      </c>
      <c r="CE207" s="283">
        <v>0.47039999999999998</v>
      </c>
      <c r="CF207" s="283">
        <v>0.47589999999999999</v>
      </c>
      <c r="CG207" s="283">
        <v>0.26250000000000001</v>
      </c>
      <c r="CH207" s="283">
        <v>0.34439999999999998</v>
      </c>
      <c r="CI207" s="283">
        <v>1.0885</v>
      </c>
      <c r="CJ207" s="283">
        <v>1.0318000000000001</v>
      </c>
      <c r="CK207" s="283">
        <v>1.0092000000000001</v>
      </c>
      <c r="CL207" s="283">
        <v>0.99119999999999997</v>
      </c>
      <c r="CM207" s="283">
        <v>0.94259999999999999</v>
      </c>
      <c r="CN207" s="283">
        <v>1.0428999999999999</v>
      </c>
      <c r="CO207" s="283">
        <v>26.859200000000001</v>
      </c>
      <c r="CP207" s="283">
        <v>24.958600000000001</v>
      </c>
      <c r="CQ207" s="283">
        <v>24.183499999999999</v>
      </c>
      <c r="CR207" s="283">
        <v>24.674399999999999</v>
      </c>
      <c r="CS207" s="283">
        <v>24.1889</v>
      </c>
      <c r="CT207" s="283">
        <v>23.962900000000001</v>
      </c>
      <c r="CU207" s="283">
        <v>28.657399999999999</v>
      </c>
      <c r="CV207" s="283">
        <v>25.950199999999999</v>
      </c>
      <c r="CW207" s="283">
        <v>27.282699999999998</v>
      </c>
      <c r="CX207" s="283">
        <v>28.9132</v>
      </c>
      <c r="CY207" s="283">
        <v>27.530100000000001</v>
      </c>
      <c r="CZ207" s="283">
        <v>26.1617</v>
      </c>
      <c r="DA207" s="283">
        <v>1.0720000000000001</v>
      </c>
      <c r="DB207" s="283">
        <v>1.0069999999999999</v>
      </c>
      <c r="DC207" s="283">
        <v>1.016</v>
      </c>
      <c r="DD207" s="283">
        <v>0.97770000000000001</v>
      </c>
      <c r="DE207" s="283">
        <v>0.95699999999999996</v>
      </c>
      <c r="DF207" s="283">
        <v>1.0167999999999999</v>
      </c>
      <c r="DG207" s="283">
        <v>26.264600000000002</v>
      </c>
      <c r="DH207" s="283">
        <v>24.049099999999999</v>
      </c>
      <c r="DI207" s="283">
        <v>23.756</v>
      </c>
      <c r="DJ207" s="283">
        <v>24.500800000000002</v>
      </c>
      <c r="DK207" s="283">
        <v>23.8812</v>
      </c>
      <c r="DL207" s="283">
        <v>23.382400000000001</v>
      </c>
      <c r="DM207" s="283">
        <v>27.2072</v>
      </c>
      <c r="DN207" s="283">
        <v>24.895900000000001</v>
      </c>
      <c r="DO207" s="283">
        <v>26.005299999999998</v>
      </c>
      <c r="DP207" s="283">
        <v>27.827300000000001</v>
      </c>
      <c r="DQ207" s="283">
        <v>26.015000000000001</v>
      </c>
      <c r="DR207" s="283">
        <v>25.575099999999999</v>
      </c>
      <c r="DS207" s="283">
        <v>1.0523</v>
      </c>
      <c r="DT207" s="283">
        <v>0.99929999999999997</v>
      </c>
      <c r="DU207" s="283">
        <v>1.0170999999999999</v>
      </c>
      <c r="DV207" s="283">
        <v>0.97629999999999995</v>
      </c>
      <c r="DW207" s="283">
        <v>0.97099999999999997</v>
      </c>
      <c r="DX207" s="283">
        <v>1.0083</v>
      </c>
      <c r="DY207" s="283">
        <v>25.131399999999999</v>
      </c>
      <c r="DZ207" s="283">
        <v>23.472100000000001</v>
      </c>
      <c r="EA207" s="283">
        <v>23.156199999999998</v>
      </c>
      <c r="EB207" s="283">
        <v>23.881900000000002</v>
      </c>
      <c r="EC207" s="283">
        <v>23.4878</v>
      </c>
      <c r="ED207" s="283">
        <v>22.766200000000001</v>
      </c>
      <c r="EE207" s="283">
        <v>25.574200000000001</v>
      </c>
      <c r="EF207" s="283">
        <v>24.058499999999999</v>
      </c>
      <c r="EG207" s="283">
        <v>24.543399999999998</v>
      </c>
      <c r="EH207" s="283">
        <v>26.194400000000002</v>
      </c>
      <c r="EI207" s="283">
        <v>24.7775</v>
      </c>
      <c r="EJ207" s="283">
        <v>24.341899999999999</v>
      </c>
      <c r="EL207" s="283">
        <v>1.6188</v>
      </c>
      <c r="EM207" s="283">
        <v>1.0916999999999999</v>
      </c>
      <c r="EN207" s="283">
        <v>1.4973000000000001</v>
      </c>
      <c r="EO207" s="283">
        <v>0.71089999999999998</v>
      </c>
      <c r="EP207" s="283">
        <v>1.0634999999999999</v>
      </c>
      <c r="EQ207" s="283">
        <v>1.4992000000000001</v>
      </c>
      <c r="ER207" s="283">
        <v>0.3785</v>
      </c>
      <c r="ES207" s="283">
        <v>0.31790000000000002</v>
      </c>
      <c r="ET207" s="283">
        <v>0.36609999999999998</v>
      </c>
      <c r="EU207" s="283">
        <v>0.23380000000000001</v>
      </c>
      <c r="EV207" s="283">
        <v>0.29120000000000001</v>
      </c>
      <c r="EW207" s="283">
        <v>0.2445</v>
      </c>
      <c r="EX207" s="283">
        <v>0.1191</v>
      </c>
      <c r="EY207" s="283">
        <v>0.11840000000000001</v>
      </c>
      <c r="EZ207" s="283">
        <v>0.1522</v>
      </c>
      <c r="FA207" s="283">
        <v>0.16750000000000001</v>
      </c>
      <c r="FB207" s="283">
        <v>0.1113</v>
      </c>
      <c r="FC207" s="283">
        <v>0.1016</v>
      </c>
      <c r="FD207" s="283">
        <v>1.6217999999999999</v>
      </c>
      <c r="FE207" s="283">
        <v>1.0858000000000001</v>
      </c>
      <c r="FF207" s="283">
        <v>1.0417000000000001</v>
      </c>
      <c r="FG207" s="283">
        <v>0.43980000000000002</v>
      </c>
      <c r="FH207" s="283">
        <v>1.4629000000000001</v>
      </c>
      <c r="FI207" s="283">
        <v>1.4235</v>
      </c>
      <c r="FJ207" s="283">
        <v>0.39219999999999999</v>
      </c>
      <c r="FK207" s="283">
        <v>0.31340000000000001</v>
      </c>
      <c r="FL207" s="283">
        <v>0.34189999999999998</v>
      </c>
      <c r="FM207" s="283">
        <v>0.24179999999999999</v>
      </c>
      <c r="FN207" s="283">
        <v>0.28860000000000002</v>
      </c>
      <c r="FO207" s="283">
        <v>0.32819999999999999</v>
      </c>
      <c r="FP207" s="283">
        <v>0.13569999999999999</v>
      </c>
      <c r="FQ207" s="283">
        <v>0.16589999999999999</v>
      </c>
      <c r="FR207" s="283">
        <v>0.21879999999999999</v>
      </c>
      <c r="FS207" s="283">
        <v>0.30859999999999999</v>
      </c>
      <c r="FT207" s="283">
        <v>0.1134</v>
      </c>
      <c r="FU207" s="283">
        <v>0.1537</v>
      </c>
      <c r="FV207" s="283">
        <v>1.8121</v>
      </c>
      <c r="FW207" s="283">
        <v>1.1665000000000001</v>
      </c>
      <c r="FX207" s="283">
        <v>1.3008</v>
      </c>
      <c r="FY207" s="283">
        <v>0.46779999999999999</v>
      </c>
      <c r="FZ207" s="283">
        <v>1.3809</v>
      </c>
      <c r="GA207" s="283">
        <v>1.2899</v>
      </c>
      <c r="GB207" s="283">
        <v>0.4375</v>
      </c>
      <c r="GC207" s="283">
        <v>0.35809999999999997</v>
      </c>
      <c r="GD207" s="283">
        <v>0.38200000000000001</v>
      </c>
      <c r="GE207" s="283">
        <v>0.2414</v>
      </c>
      <c r="GF207" s="283">
        <v>0.307</v>
      </c>
      <c r="GG207" s="283">
        <v>0.29370000000000002</v>
      </c>
      <c r="GH207" s="283">
        <v>0.1222</v>
      </c>
      <c r="GI207" s="283">
        <v>0.22509999999999999</v>
      </c>
      <c r="GJ207" s="283">
        <v>0.3291</v>
      </c>
      <c r="GK207" s="283">
        <v>0.26119999999999999</v>
      </c>
      <c r="GL207" s="283">
        <v>0.16300000000000001</v>
      </c>
      <c r="GM207" s="283">
        <v>0.25509999999999999</v>
      </c>
    </row>
    <row r="208" spans="1:195">
      <c r="A208" s="71">
        <v>45498</v>
      </c>
      <c r="B208" s="283">
        <v>13.1355</v>
      </c>
      <c r="C208" s="283">
        <v>12.919</v>
      </c>
      <c r="D208" s="283">
        <v>12.999599999999999</v>
      </c>
      <c r="E208" s="283">
        <v>12.834199999999999</v>
      </c>
      <c r="F208" s="283">
        <v>13.0692</v>
      </c>
      <c r="G208" s="283">
        <v>13.065</v>
      </c>
      <c r="H208" s="283">
        <v>12.9374</v>
      </c>
      <c r="I208" s="283">
        <v>10.5215</v>
      </c>
      <c r="J208" s="283">
        <v>13.0121</v>
      </c>
      <c r="K208" s="283">
        <v>12.2281</v>
      </c>
      <c r="L208" s="283">
        <v>12.9786</v>
      </c>
      <c r="M208" s="283">
        <v>13.126300000000001</v>
      </c>
      <c r="N208" s="283">
        <v>10.2066</v>
      </c>
      <c r="O208" s="283">
        <v>1.1826000000000001</v>
      </c>
      <c r="P208" s="283">
        <v>1.7211000000000001</v>
      </c>
      <c r="Q208" s="283">
        <v>0.42970000000000003</v>
      </c>
      <c r="R208" s="283">
        <v>1.2254</v>
      </c>
      <c r="S208" s="283">
        <v>1.6756</v>
      </c>
      <c r="T208" s="283">
        <v>3.3591000000000002</v>
      </c>
      <c r="U208" s="283">
        <v>0.4909</v>
      </c>
      <c r="V208" s="283">
        <v>0.58230000000000004</v>
      </c>
      <c r="W208" s="283">
        <v>0.3291</v>
      </c>
      <c r="X208" s="283">
        <v>0.41510000000000002</v>
      </c>
      <c r="Y208" s="283">
        <v>0.33839999999999998</v>
      </c>
      <c r="Z208" s="283">
        <v>0.16930000000000001</v>
      </c>
      <c r="AA208" s="283">
        <v>0.17860000000000001</v>
      </c>
      <c r="AB208" s="283">
        <v>0.21929999999999999</v>
      </c>
      <c r="AC208" s="283">
        <v>0.39400000000000002</v>
      </c>
      <c r="AD208" s="283">
        <v>0.1457</v>
      </c>
      <c r="AE208" s="283">
        <v>0.13089999999999999</v>
      </c>
      <c r="AF208" s="283">
        <v>6.0305999999999997</v>
      </c>
      <c r="AG208" s="283">
        <v>1.3198000000000001</v>
      </c>
      <c r="AH208" s="283">
        <v>0.99109999999999998</v>
      </c>
      <c r="AI208" s="283">
        <v>0.1426</v>
      </c>
      <c r="AJ208" s="283">
        <v>1.1357999999999999</v>
      </c>
      <c r="AK208" s="283">
        <v>1.5558000000000001</v>
      </c>
      <c r="AL208" s="283">
        <v>2.9336000000000002</v>
      </c>
      <c r="AM208" s="283">
        <v>0.57169999999999999</v>
      </c>
      <c r="AN208" s="283">
        <v>0.55420000000000003</v>
      </c>
      <c r="AO208" s="283">
        <v>0.48649999999999999</v>
      </c>
      <c r="AP208" s="283">
        <v>0.43319999999999997</v>
      </c>
      <c r="AQ208" s="283">
        <v>0.55920000000000003</v>
      </c>
      <c r="AR208" s="283">
        <v>0.21360000000000001</v>
      </c>
      <c r="AS208" s="283">
        <v>0.25459999999999999</v>
      </c>
      <c r="AT208" s="283">
        <v>0.35170000000000001</v>
      </c>
      <c r="AU208" s="283">
        <v>1.4976</v>
      </c>
      <c r="AV208" s="283">
        <v>0.22420000000000001</v>
      </c>
      <c r="AW208" s="283">
        <v>0.22600000000000001</v>
      </c>
      <c r="AX208" s="283">
        <v>8.5753000000000004</v>
      </c>
      <c r="AY208" s="283">
        <v>2.2660999999999998</v>
      </c>
      <c r="AZ208" s="283">
        <v>1.2974000000000001</v>
      </c>
      <c r="BA208" s="283">
        <v>9.9699999999999997E-2</v>
      </c>
      <c r="BB208" s="283">
        <v>0.82740000000000002</v>
      </c>
      <c r="BC208" s="283">
        <v>1.4039999999999999</v>
      </c>
      <c r="BD208" s="283">
        <v>2.7427999999999999</v>
      </c>
      <c r="BE208" s="283">
        <v>0.8901</v>
      </c>
      <c r="BF208" s="283">
        <v>0.59489999999999998</v>
      </c>
      <c r="BG208" s="283">
        <v>0.31990000000000002</v>
      </c>
      <c r="BH208" s="283">
        <v>0.39279999999999998</v>
      </c>
      <c r="BI208" s="283">
        <v>0.45860000000000001</v>
      </c>
      <c r="BJ208" s="283">
        <v>0.1275</v>
      </c>
      <c r="BK208" s="283">
        <v>0.25269999999999998</v>
      </c>
      <c r="BL208" s="283">
        <v>0.41789999999999999</v>
      </c>
      <c r="BM208" s="283">
        <v>1.2788999999999999</v>
      </c>
      <c r="BN208" s="283">
        <v>0.3054</v>
      </c>
      <c r="BO208" s="283">
        <v>0.29770000000000002</v>
      </c>
      <c r="BQ208" s="283">
        <v>1.8111999999999999</v>
      </c>
      <c r="BR208" s="283">
        <v>1.1409</v>
      </c>
      <c r="BS208" s="283">
        <v>1.3187</v>
      </c>
      <c r="BT208" s="283">
        <v>0.51119999999999999</v>
      </c>
      <c r="BU208" s="283">
        <v>1.3513999999999999</v>
      </c>
      <c r="BV208" s="283">
        <v>1.3572</v>
      </c>
      <c r="BW208" s="283">
        <v>0.79690000000000005</v>
      </c>
      <c r="BX208" s="283">
        <v>0.64490000000000003</v>
      </c>
      <c r="BY208" s="283">
        <v>0.70920000000000005</v>
      </c>
      <c r="BZ208" s="283">
        <v>0.44</v>
      </c>
      <c r="CA208" s="283">
        <v>0.56520000000000004</v>
      </c>
      <c r="CB208" s="283">
        <v>0.53779999999999994</v>
      </c>
      <c r="CC208" s="283">
        <v>0.23549999999999999</v>
      </c>
      <c r="CD208" s="283">
        <v>0.32819999999999999</v>
      </c>
      <c r="CE208" s="283">
        <v>0.45350000000000001</v>
      </c>
      <c r="CF208" s="283">
        <v>0.4607</v>
      </c>
      <c r="CG208" s="283">
        <v>0.2429</v>
      </c>
      <c r="CH208" s="283">
        <v>0.3342</v>
      </c>
      <c r="CI208" s="283">
        <v>1.0996999999999999</v>
      </c>
      <c r="CJ208" s="283">
        <v>1.0368999999999999</v>
      </c>
      <c r="CK208" s="283">
        <v>1.0067999999999999</v>
      </c>
      <c r="CL208" s="283">
        <v>0.99080000000000001</v>
      </c>
      <c r="CM208" s="283">
        <v>0.93300000000000005</v>
      </c>
      <c r="CN208" s="283">
        <v>1.0471999999999999</v>
      </c>
      <c r="CO208" s="283">
        <v>27.5031</v>
      </c>
      <c r="CP208" s="283">
        <v>25.191400000000002</v>
      </c>
      <c r="CQ208" s="283">
        <v>24.3748</v>
      </c>
      <c r="CR208" s="283">
        <v>25.01</v>
      </c>
      <c r="CS208" s="283">
        <v>24.294</v>
      </c>
      <c r="CT208" s="283">
        <v>24.211300000000001</v>
      </c>
      <c r="CU208" s="283">
        <v>29.398099999999999</v>
      </c>
      <c r="CV208" s="283">
        <v>26.3248</v>
      </c>
      <c r="CW208" s="283">
        <v>27.9161</v>
      </c>
      <c r="CX208" s="283">
        <v>29.671299999999999</v>
      </c>
      <c r="CY208" s="283">
        <v>28.214600000000001</v>
      </c>
      <c r="CZ208" s="283">
        <v>26.6586</v>
      </c>
      <c r="DA208" s="283">
        <v>1.0820000000000001</v>
      </c>
      <c r="DB208" s="283">
        <v>1.0126999999999999</v>
      </c>
      <c r="DC208" s="283">
        <v>1.0125999999999999</v>
      </c>
      <c r="DD208" s="283">
        <v>0.97899999999999998</v>
      </c>
      <c r="DE208" s="283">
        <v>0.95289999999999997</v>
      </c>
      <c r="DF208" s="283">
        <v>1.0163</v>
      </c>
      <c r="DG208" s="283">
        <v>26.548300000000001</v>
      </c>
      <c r="DH208" s="283">
        <v>24.018599999999999</v>
      </c>
      <c r="DI208" s="283">
        <v>23.7667</v>
      </c>
      <c r="DJ208" s="283">
        <v>24.5352</v>
      </c>
      <c r="DK208" s="283">
        <v>23.718599999999999</v>
      </c>
      <c r="DL208" s="283">
        <v>23.471</v>
      </c>
      <c r="DM208" s="283">
        <v>27.658899999999999</v>
      </c>
      <c r="DN208" s="283">
        <v>25.128</v>
      </c>
      <c r="DO208" s="283">
        <v>26.316600000000001</v>
      </c>
      <c r="DP208" s="283">
        <v>28.251899999999999</v>
      </c>
      <c r="DQ208" s="283">
        <v>26.370100000000001</v>
      </c>
      <c r="DR208" s="283">
        <v>25.895199999999999</v>
      </c>
      <c r="DS208" s="283">
        <v>1.0599000000000001</v>
      </c>
      <c r="DT208" s="283">
        <v>1.0059</v>
      </c>
      <c r="DU208" s="283">
        <v>1.0135000000000001</v>
      </c>
      <c r="DV208" s="283">
        <v>0.9768</v>
      </c>
      <c r="DW208" s="283">
        <v>0.96960000000000002</v>
      </c>
      <c r="DX208" s="283">
        <v>1.0073000000000001</v>
      </c>
      <c r="DY208" s="283">
        <v>25.132100000000001</v>
      </c>
      <c r="DZ208" s="283">
        <v>23.301100000000002</v>
      </c>
      <c r="EA208" s="283">
        <v>23.017600000000002</v>
      </c>
      <c r="EB208" s="283">
        <v>23.7119</v>
      </c>
      <c r="EC208" s="283">
        <v>23.164100000000001</v>
      </c>
      <c r="ED208" s="283">
        <v>22.711099999999998</v>
      </c>
      <c r="EE208" s="283">
        <v>25.807099999999998</v>
      </c>
      <c r="EF208" s="283">
        <v>24.206800000000001</v>
      </c>
      <c r="EG208" s="283">
        <v>24.6876</v>
      </c>
      <c r="EH208" s="283">
        <v>26.418800000000001</v>
      </c>
      <c r="EI208" s="283">
        <v>24.9649</v>
      </c>
      <c r="EJ208" s="283">
        <v>24.508900000000001</v>
      </c>
      <c r="EL208" s="283">
        <v>1.8405</v>
      </c>
      <c r="EM208" s="283">
        <v>1.1217999999999999</v>
      </c>
      <c r="EN208" s="283">
        <v>1.5766</v>
      </c>
      <c r="EO208" s="283">
        <v>0.70220000000000005</v>
      </c>
      <c r="EP208" s="283">
        <v>1.0601</v>
      </c>
      <c r="EQ208" s="283">
        <v>1.5036</v>
      </c>
      <c r="ER208" s="283">
        <v>0.37459999999999999</v>
      </c>
      <c r="ES208" s="283">
        <v>0.30270000000000002</v>
      </c>
      <c r="ET208" s="283">
        <v>0.3528</v>
      </c>
      <c r="EU208" s="283">
        <v>0.20349999999999999</v>
      </c>
      <c r="EV208" s="283">
        <v>0.26989999999999997</v>
      </c>
      <c r="EW208" s="283">
        <v>0.2238</v>
      </c>
      <c r="EX208" s="283">
        <v>0.11600000000000001</v>
      </c>
      <c r="EY208" s="283">
        <v>0.11459999999999999</v>
      </c>
      <c r="EZ208" s="283">
        <v>0.151</v>
      </c>
      <c r="FA208" s="283">
        <v>0.16520000000000001</v>
      </c>
      <c r="FB208" s="283">
        <v>0.1081</v>
      </c>
      <c r="FC208" s="283">
        <v>0.1004</v>
      </c>
      <c r="FD208" s="283">
        <v>1.7230000000000001</v>
      </c>
      <c r="FE208" s="283">
        <v>1.1056999999999999</v>
      </c>
      <c r="FF208" s="283">
        <v>1.0505</v>
      </c>
      <c r="FG208" s="283">
        <v>0.41260000000000002</v>
      </c>
      <c r="FH208" s="283">
        <v>1.5185999999999999</v>
      </c>
      <c r="FI208" s="283">
        <v>1.4038999999999999</v>
      </c>
      <c r="FJ208" s="283">
        <v>0.38750000000000001</v>
      </c>
      <c r="FK208" s="283">
        <v>0.30449999999999999</v>
      </c>
      <c r="FL208" s="283">
        <v>0.32929999999999998</v>
      </c>
      <c r="FM208" s="283">
        <v>0.22489999999999999</v>
      </c>
      <c r="FN208" s="283">
        <v>0.27539999999999998</v>
      </c>
      <c r="FO208" s="283">
        <v>0.3135</v>
      </c>
      <c r="FP208" s="283">
        <v>0.12330000000000001</v>
      </c>
      <c r="FQ208" s="283">
        <v>0.1578</v>
      </c>
      <c r="FR208" s="283">
        <v>0.2089</v>
      </c>
      <c r="FS208" s="283">
        <v>0.2989</v>
      </c>
      <c r="FT208" s="283">
        <v>0.10390000000000001</v>
      </c>
      <c r="FU208" s="283">
        <v>0.14879999999999999</v>
      </c>
      <c r="FV208" s="283">
        <v>1.8423</v>
      </c>
      <c r="FW208" s="283">
        <v>1.1797</v>
      </c>
      <c r="FX208" s="283">
        <v>1.3129999999999999</v>
      </c>
      <c r="FY208" s="283">
        <v>0.46360000000000001</v>
      </c>
      <c r="FZ208" s="283">
        <v>1.4874000000000001</v>
      </c>
      <c r="GA208" s="283">
        <v>1.2786</v>
      </c>
      <c r="GB208" s="283">
        <v>0.42959999999999998</v>
      </c>
      <c r="GC208" s="283">
        <v>0.35410000000000003</v>
      </c>
      <c r="GD208" s="283">
        <v>0.37330000000000002</v>
      </c>
      <c r="GE208" s="283">
        <v>0.23319999999999999</v>
      </c>
      <c r="GF208" s="283">
        <v>0.30020000000000002</v>
      </c>
      <c r="GG208" s="283">
        <v>0.2843</v>
      </c>
      <c r="GH208" s="283">
        <v>0.1158</v>
      </c>
      <c r="GI208" s="283">
        <v>0.21779999999999999</v>
      </c>
      <c r="GJ208" s="283">
        <v>0.31440000000000001</v>
      </c>
      <c r="GK208" s="283">
        <v>0.24990000000000001</v>
      </c>
      <c r="GL208" s="283">
        <v>0.1464</v>
      </c>
      <c r="GM208" s="283">
        <v>0.24590000000000001</v>
      </c>
    </row>
    <row r="209" spans="1:195">
      <c r="A209" s="71">
        <v>45499</v>
      </c>
      <c r="B209" s="283">
        <v>13.1473</v>
      </c>
      <c r="C209" s="283">
        <v>12.9299</v>
      </c>
      <c r="D209" s="283">
        <v>13.018000000000001</v>
      </c>
      <c r="E209" s="283">
        <v>12.844200000000001</v>
      </c>
      <c r="F209" s="283">
        <v>13.073399999999999</v>
      </c>
      <c r="G209" s="283">
        <v>13.0642</v>
      </c>
      <c r="H209" s="283">
        <v>12.933199999999999</v>
      </c>
      <c r="I209" s="283">
        <v>12.872</v>
      </c>
      <c r="J209" s="283">
        <v>13.0306</v>
      </c>
      <c r="K209" s="283">
        <v>12.2248</v>
      </c>
      <c r="L209" s="283">
        <v>12.9786</v>
      </c>
      <c r="M209" s="283">
        <v>13.1381</v>
      </c>
      <c r="N209" s="283">
        <v>11.2507</v>
      </c>
      <c r="O209" s="283">
        <v>1.2090000000000001</v>
      </c>
      <c r="P209" s="283">
        <v>1.8612</v>
      </c>
      <c r="Q209" s="283">
        <v>0.43830000000000002</v>
      </c>
      <c r="R209" s="283">
        <v>1.2388999999999999</v>
      </c>
      <c r="S209" s="283">
        <v>1.6933</v>
      </c>
      <c r="T209" s="283">
        <v>3.2345000000000002</v>
      </c>
      <c r="U209" s="283">
        <v>0.46529999999999999</v>
      </c>
      <c r="V209" s="283">
        <v>0.56100000000000005</v>
      </c>
      <c r="W209" s="283">
        <v>0.28749999999999998</v>
      </c>
      <c r="X209" s="283">
        <v>0.38490000000000002</v>
      </c>
      <c r="Y209" s="283">
        <v>0.3014</v>
      </c>
      <c r="Z209" s="283">
        <v>0.1613</v>
      </c>
      <c r="AA209" s="283">
        <v>0.1749</v>
      </c>
      <c r="AB209" s="283">
        <v>0.21790000000000001</v>
      </c>
      <c r="AC209" s="283">
        <v>0.36809999999999998</v>
      </c>
      <c r="AD209" s="283">
        <v>0.14119999999999999</v>
      </c>
      <c r="AE209" s="283">
        <v>0.12870000000000001</v>
      </c>
      <c r="AF209" s="283">
        <v>6.2019000000000002</v>
      </c>
      <c r="AG209" s="283">
        <v>1.3342000000000001</v>
      </c>
      <c r="AH209" s="283">
        <v>1.0065999999999999</v>
      </c>
      <c r="AI209" s="283">
        <v>0.1376</v>
      </c>
      <c r="AJ209" s="283">
        <v>1.1782999999999999</v>
      </c>
      <c r="AK209" s="283">
        <v>1.5682</v>
      </c>
      <c r="AL209" s="283">
        <v>2.8675999999999999</v>
      </c>
      <c r="AM209" s="283">
        <v>0.55710000000000004</v>
      </c>
      <c r="AN209" s="283">
        <v>0.5383</v>
      </c>
      <c r="AO209" s="283">
        <v>0.46239999999999998</v>
      </c>
      <c r="AP209" s="283">
        <v>0.41749999999999998</v>
      </c>
      <c r="AQ209" s="283">
        <v>0.53480000000000005</v>
      </c>
      <c r="AR209" s="283">
        <v>0.1971</v>
      </c>
      <c r="AS209" s="283">
        <v>0.24940000000000001</v>
      </c>
      <c r="AT209" s="283">
        <v>0.34079999999999999</v>
      </c>
      <c r="AU209" s="283">
        <v>1.4331</v>
      </c>
      <c r="AV209" s="283">
        <v>0.2117</v>
      </c>
      <c r="AW209" s="283">
        <v>0.21729999999999999</v>
      </c>
      <c r="AX209" s="283">
        <v>8.6768999999999998</v>
      </c>
      <c r="AY209" s="283">
        <v>2.2728000000000002</v>
      </c>
      <c r="AZ209" s="283">
        <v>1.2782</v>
      </c>
      <c r="BA209" s="283">
        <v>0.1011</v>
      </c>
      <c r="BB209" s="283">
        <v>0.87190000000000001</v>
      </c>
      <c r="BC209" s="283">
        <v>1.3844000000000001</v>
      </c>
      <c r="BD209" s="283">
        <v>2.7092999999999998</v>
      </c>
      <c r="BE209" s="283">
        <v>0.88859999999999995</v>
      </c>
      <c r="BF209" s="283">
        <v>0.5867</v>
      </c>
      <c r="BG209" s="283">
        <v>0.31219999999999998</v>
      </c>
      <c r="BH209" s="283">
        <v>0.39100000000000001</v>
      </c>
      <c r="BI209" s="283">
        <v>0.45900000000000002</v>
      </c>
      <c r="BJ209" s="283">
        <v>0.1239</v>
      </c>
      <c r="BK209" s="283">
        <v>0.24740000000000001</v>
      </c>
      <c r="BL209" s="283">
        <v>0.39960000000000001</v>
      </c>
      <c r="BM209" s="283">
        <v>1.2249000000000001</v>
      </c>
      <c r="BN209" s="283">
        <v>0.2838</v>
      </c>
      <c r="BO209" s="283">
        <v>0.28870000000000001</v>
      </c>
      <c r="BQ209" s="283">
        <v>1.9728000000000001</v>
      </c>
      <c r="BR209" s="283">
        <v>1.1711</v>
      </c>
      <c r="BS209" s="283">
        <v>1.3786</v>
      </c>
      <c r="BT209" s="283">
        <v>0.501</v>
      </c>
      <c r="BU209" s="283">
        <v>1.3877999999999999</v>
      </c>
      <c r="BV209" s="283">
        <v>1.3438000000000001</v>
      </c>
      <c r="BW209" s="283">
        <v>0.79059999999999997</v>
      </c>
      <c r="BX209" s="283">
        <v>0.62639999999999996</v>
      </c>
      <c r="BY209" s="283">
        <v>0.68440000000000001</v>
      </c>
      <c r="BZ209" s="283">
        <v>0.4007</v>
      </c>
      <c r="CA209" s="283">
        <v>0.53490000000000004</v>
      </c>
      <c r="CB209" s="283">
        <v>0.4965</v>
      </c>
      <c r="CC209" s="283">
        <v>0.2233</v>
      </c>
      <c r="CD209" s="283">
        <v>0.31659999999999999</v>
      </c>
      <c r="CE209" s="283">
        <v>0.43690000000000001</v>
      </c>
      <c r="CF209" s="283">
        <v>0.4456</v>
      </c>
      <c r="CG209" s="283">
        <v>0.22819999999999999</v>
      </c>
      <c r="CH209" s="283">
        <v>0.3251</v>
      </c>
      <c r="CI209" s="283">
        <v>1.0966</v>
      </c>
      <c r="CJ209" s="283">
        <v>1.0357000000000001</v>
      </c>
      <c r="CK209" s="283">
        <v>1.0045999999999999</v>
      </c>
      <c r="CL209" s="283">
        <v>1.0034000000000001</v>
      </c>
      <c r="CM209" s="283">
        <v>0.94</v>
      </c>
      <c r="CN209" s="283">
        <v>1.0548999999999999</v>
      </c>
      <c r="CO209" s="283">
        <v>27.486899999999999</v>
      </c>
      <c r="CP209" s="283">
        <v>25.150300000000001</v>
      </c>
      <c r="CQ209" s="283">
        <v>24.427199999999999</v>
      </c>
      <c r="CR209" s="283">
        <v>25.0657</v>
      </c>
      <c r="CS209" s="283">
        <v>24.283999999999999</v>
      </c>
      <c r="CT209" s="283">
        <v>24.314699999999998</v>
      </c>
      <c r="CU209" s="283">
        <v>29.712900000000001</v>
      </c>
      <c r="CV209" s="283">
        <v>26.5413</v>
      </c>
      <c r="CW209" s="283">
        <v>28.328700000000001</v>
      </c>
      <c r="CX209" s="283">
        <v>29.6114</v>
      </c>
      <c r="CY209" s="283">
        <v>28.236799999999999</v>
      </c>
      <c r="CZ209" s="283">
        <v>26.853200000000001</v>
      </c>
      <c r="DA209" s="283">
        <v>1.0842000000000001</v>
      </c>
      <c r="DB209" s="283">
        <v>1.0154000000000001</v>
      </c>
      <c r="DC209" s="283">
        <v>1.0117</v>
      </c>
      <c r="DD209" s="283">
        <v>0.98699999999999999</v>
      </c>
      <c r="DE209" s="283">
        <v>0.95520000000000005</v>
      </c>
      <c r="DF209" s="283">
        <v>1.0194000000000001</v>
      </c>
      <c r="DG209" s="283">
        <v>26.66</v>
      </c>
      <c r="DH209" s="283">
        <v>24.1204</v>
      </c>
      <c r="DI209" s="283">
        <v>23.895900000000001</v>
      </c>
      <c r="DJ209" s="283">
        <v>24.588899999999999</v>
      </c>
      <c r="DK209" s="283">
        <v>23.753399999999999</v>
      </c>
      <c r="DL209" s="283">
        <v>23.6188</v>
      </c>
      <c r="DM209" s="283">
        <v>28.034400000000002</v>
      </c>
      <c r="DN209" s="283">
        <v>25.4161</v>
      </c>
      <c r="DO209" s="283">
        <v>26.665900000000001</v>
      </c>
      <c r="DP209" s="283">
        <v>28.404599999999999</v>
      </c>
      <c r="DQ209" s="283">
        <v>26.6083</v>
      </c>
      <c r="DR209" s="283">
        <v>26.1572</v>
      </c>
      <c r="DS209" s="283">
        <v>1.0661</v>
      </c>
      <c r="DT209" s="283">
        <v>1.0088999999999999</v>
      </c>
      <c r="DU209" s="283">
        <v>1.0123</v>
      </c>
      <c r="DV209" s="283">
        <v>0.9798</v>
      </c>
      <c r="DW209" s="283">
        <v>0.96960000000000002</v>
      </c>
      <c r="DX209" s="283">
        <v>1.0083</v>
      </c>
      <c r="DY209" s="283">
        <v>25.3432</v>
      </c>
      <c r="DZ209" s="283">
        <v>23.3626</v>
      </c>
      <c r="EA209" s="283">
        <v>23.108799999999999</v>
      </c>
      <c r="EB209" s="283">
        <v>23.771100000000001</v>
      </c>
      <c r="EC209" s="283">
        <v>23.1557</v>
      </c>
      <c r="ED209" s="283">
        <v>22.827999999999999</v>
      </c>
      <c r="EE209" s="283">
        <v>26.187100000000001</v>
      </c>
      <c r="EF209" s="283">
        <v>24.494700000000002</v>
      </c>
      <c r="EG209" s="283">
        <v>25.030799999999999</v>
      </c>
      <c r="EH209" s="283">
        <v>26.728000000000002</v>
      </c>
      <c r="EI209" s="283">
        <v>25.2637</v>
      </c>
      <c r="EJ209" s="283">
        <v>24.825299999999999</v>
      </c>
      <c r="EL209" s="283">
        <v>2.1734</v>
      </c>
      <c r="EM209" s="283">
        <v>1.1695</v>
      </c>
      <c r="EN209" s="283">
        <v>1.7805</v>
      </c>
      <c r="EO209" s="283">
        <v>0.68920000000000003</v>
      </c>
      <c r="EP209" s="283">
        <v>1.0518000000000001</v>
      </c>
      <c r="EQ209" s="283">
        <v>1.5127999999999999</v>
      </c>
      <c r="ER209" s="283">
        <v>0.3715</v>
      </c>
      <c r="ES209" s="283">
        <v>0.2858</v>
      </c>
      <c r="ET209" s="283">
        <v>0.33750000000000002</v>
      </c>
      <c r="EU209" s="283">
        <v>0.1709</v>
      </c>
      <c r="EV209" s="283">
        <v>0.24440000000000001</v>
      </c>
      <c r="EW209" s="283">
        <v>0.18959999999999999</v>
      </c>
      <c r="EX209" s="283">
        <v>0.1123</v>
      </c>
      <c r="EY209" s="283">
        <v>0.1113</v>
      </c>
      <c r="EZ209" s="283">
        <v>0.1502</v>
      </c>
      <c r="FA209" s="283">
        <v>0.16289999999999999</v>
      </c>
      <c r="FB209" s="283">
        <v>0.10580000000000001</v>
      </c>
      <c r="FC209" s="283">
        <v>9.9299999999999999E-2</v>
      </c>
      <c r="FD209" s="283">
        <v>1.857</v>
      </c>
      <c r="FE209" s="283">
        <v>1.1225000000000001</v>
      </c>
      <c r="FF209" s="283">
        <v>1.0702</v>
      </c>
      <c r="FG209" s="283">
        <v>0.39710000000000001</v>
      </c>
      <c r="FH209" s="283">
        <v>1.5362</v>
      </c>
      <c r="FI209" s="283">
        <v>1.3852</v>
      </c>
      <c r="FJ209" s="283">
        <v>0.38529999999999998</v>
      </c>
      <c r="FK209" s="283">
        <v>0.29509999999999997</v>
      </c>
      <c r="FL209" s="283">
        <v>0.31590000000000001</v>
      </c>
      <c r="FM209" s="283">
        <v>0.20749999999999999</v>
      </c>
      <c r="FN209" s="283">
        <v>0.26290000000000002</v>
      </c>
      <c r="FO209" s="283">
        <v>0.29520000000000002</v>
      </c>
      <c r="FP209" s="283">
        <v>0.1148</v>
      </c>
      <c r="FQ209" s="283">
        <v>0.15040000000000001</v>
      </c>
      <c r="FR209" s="283">
        <v>0.20119999999999999</v>
      </c>
      <c r="FS209" s="283">
        <v>0.28899999999999998</v>
      </c>
      <c r="FT209" s="283">
        <v>9.7900000000000001E-2</v>
      </c>
      <c r="FU209" s="283">
        <v>0.14530000000000001</v>
      </c>
      <c r="FV209" s="283">
        <v>1.8916999999999999</v>
      </c>
      <c r="FW209" s="283">
        <v>1.2014</v>
      </c>
      <c r="FX209" s="283">
        <v>1.3223</v>
      </c>
      <c r="FY209" s="283">
        <v>0.45650000000000002</v>
      </c>
      <c r="FZ209" s="283">
        <v>1.5819000000000001</v>
      </c>
      <c r="GA209" s="283">
        <v>1.2562</v>
      </c>
      <c r="GB209" s="283">
        <v>0.42570000000000002</v>
      </c>
      <c r="GC209" s="283">
        <v>0.35270000000000001</v>
      </c>
      <c r="GD209" s="283">
        <v>0.3644</v>
      </c>
      <c r="GE209" s="283">
        <v>0.22500000000000001</v>
      </c>
      <c r="GF209" s="283">
        <v>0.29360000000000003</v>
      </c>
      <c r="GG209" s="283">
        <v>0.27560000000000001</v>
      </c>
      <c r="GH209" s="283">
        <v>0.1089</v>
      </c>
      <c r="GI209" s="283">
        <v>0.21060000000000001</v>
      </c>
      <c r="GJ209" s="283">
        <v>0.29820000000000002</v>
      </c>
      <c r="GK209" s="283">
        <v>0.23860000000000001</v>
      </c>
      <c r="GL209" s="283">
        <v>0.1331</v>
      </c>
      <c r="GM209" s="283">
        <v>0.2374</v>
      </c>
    </row>
    <row r="210" spans="1:195">
      <c r="A210" s="71">
        <v>45500</v>
      </c>
      <c r="B210" s="283">
        <v>13.1364</v>
      </c>
      <c r="C210" s="283">
        <v>12.9206</v>
      </c>
      <c r="D210" s="283">
        <v>13.015499999999999</v>
      </c>
      <c r="E210" s="283">
        <v>12.8375</v>
      </c>
      <c r="F210" s="283">
        <v>13.074299999999999</v>
      </c>
      <c r="G210" s="283">
        <v>13.0692</v>
      </c>
      <c r="H210" s="283">
        <v>12.945</v>
      </c>
      <c r="I210" s="283">
        <v>12.882</v>
      </c>
      <c r="J210" s="283">
        <v>13.025600000000001</v>
      </c>
      <c r="K210" s="283">
        <v>12.239000000000001</v>
      </c>
      <c r="L210" s="283">
        <v>12.985300000000001</v>
      </c>
      <c r="M210" s="283">
        <v>13.1313</v>
      </c>
      <c r="N210" s="283">
        <v>11.3812</v>
      </c>
      <c r="O210" s="283">
        <v>1.2536</v>
      </c>
      <c r="P210" s="283">
        <v>2.0402</v>
      </c>
      <c r="Q210" s="283">
        <v>1.7082999999999999</v>
      </c>
      <c r="R210" s="283">
        <v>3.6471</v>
      </c>
      <c r="S210" s="283">
        <v>1.0024</v>
      </c>
      <c r="T210" s="283">
        <v>3.1154000000000002</v>
      </c>
      <c r="U210" s="283">
        <v>0.4516</v>
      </c>
      <c r="V210" s="283">
        <v>0.59340000000000004</v>
      </c>
      <c r="W210" s="283">
        <v>0.2737</v>
      </c>
      <c r="X210" s="283">
        <v>0.36030000000000001</v>
      </c>
      <c r="Y210" s="283">
        <v>0.29089999999999999</v>
      </c>
      <c r="Z210" s="283">
        <v>0.51839999999999997</v>
      </c>
      <c r="AA210" s="283">
        <v>0.54949999999999999</v>
      </c>
      <c r="AB210" s="283">
        <v>0.67689999999999995</v>
      </c>
      <c r="AC210" s="283">
        <v>0.3034</v>
      </c>
      <c r="AD210" s="283">
        <v>0.1507</v>
      </c>
      <c r="AE210" s="283">
        <v>0.67530000000000001</v>
      </c>
      <c r="AF210" s="283">
        <v>6.2262000000000004</v>
      </c>
      <c r="AG210" s="283">
        <v>1.3422000000000001</v>
      </c>
      <c r="AH210" s="283">
        <v>1.0429999999999999</v>
      </c>
      <c r="AI210" s="283">
        <v>0.35949999999999999</v>
      </c>
      <c r="AJ210" s="283">
        <v>2.5638999999999998</v>
      </c>
      <c r="AK210" s="283">
        <v>1.1121000000000001</v>
      </c>
      <c r="AL210" s="283">
        <v>2.8588</v>
      </c>
      <c r="AM210" s="283">
        <v>0.54469999999999996</v>
      </c>
      <c r="AN210" s="283">
        <v>0.53820000000000001</v>
      </c>
      <c r="AO210" s="283">
        <v>0.4592</v>
      </c>
      <c r="AP210" s="283">
        <v>0.40579999999999999</v>
      </c>
      <c r="AQ210" s="283">
        <v>0.51600000000000001</v>
      </c>
      <c r="AR210" s="283">
        <v>0.4884</v>
      </c>
      <c r="AS210" s="283">
        <v>0.51780000000000004</v>
      </c>
      <c r="AT210" s="283">
        <v>0.70750000000000002</v>
      </c>
      <c r="AU210" s="283">
        <v>1.3584000000000001</v>
      </c>
      <c r="AV210" s="283">
        <v>0.20200000000000001</v>
      </c>
      <c r="AW210" s="283">
        <v>0.63619999999999999</v>
      </c>
      <c r="AX210" s="283">
        <v>8.7433999999999994</v>
      </c>
      <c r="AY210" s="283">
        <v>2.2986</v>
      </c>
      <c r="AZ210" s="283">
        <v>1.2525999999999999</v>
      </c>
      <c r="BB210" s="283">
        <v>1.5636000000000001</v>
      </c>
      <c r="BC210" s="283">
        <v>1.2406999999999999</v>
      </c>
      <c r="BD210" s="283">
        <v>2.6943999999999999</v>
      </c>
      <c r="BE210" s="283">
        <v>0.89380000000000004</v>
      </c>
      <c r="BF210" s="283">
        <v>0.57940000000000003</v>
      </c>
      <c r="BG210" s="283">
        <v>0.30819999999999997</v>
      </c>
      <c r="BH210" s="283">
        <v>0.38879999999999998</v>
      </c>
      <c r="BI210" s="283">
        <v>0.46260000000000001</v>
      </c>
      <c r="BJ210" s="283">
        <v>0.24840000000000001</v>
      </c>
      <c r="BK210" s="283">
        <v>0.42130000000000001</v>
      </c>
      <c r="BL210" s="283">
        <v>0.63319999999999999</v>
      </c>
      <c r="BN210" s="283">
        <v>0.26950000000000002</v>
      </c>
      <c r="BO210" s="283">
        <v>0.51039999999999996</v>
      </c>
      <c r="BQ210" s="283">
        <v>1.9276</v>
      </c>
      <c r="BR210" s="283">
        <v>1.1853</v>
      </c>
      <c r="BS210" s="283">
        <v>1.4188000000000001</v>
      </c>
      <c r="BU210" s="283">
        <v>3.0884</v>
      </c>
      <c r="BV210" s="283">
        <v>0.99280000000000002</v>
      </c>
      <c r="BW210" s="283">
        <v>0.76060000000000005</v>
      </c>
      <c r="BX210" s="283">
        <v>0.61419999999999997</v>
      </c>
      <c r="BY210" s="283">
        <v>0.68869999999999998</v>
      </c>
      <c r="BZ210" s="283">
        <v>0.39460000000000001</v>
      </c>
      <c r="CA210" s="283">
        <v>0.51819999999999999</v>
      </c>
      <c r="CB210" s="283">
        <v>0.4854</v>
      </c>
      <c r="CC210" s="283">
        <v>0.55740000000000001</v>
      </c>
      <c r="CD210" s="283">
        <v>0.77190000000000003</v>
      </c>
      <c r="CE210" s="283">
        <v>0.79569999999999996</v>
      </c>
      <c r="CG210" s="283">
        <v>0.24990000000000001</v>
      </c>
      <c r="CH210" s="283">
        <v>0.8014</v>
      </c>
      <c r="CI210" s="283">
        <v>1.0649</v>
      </c>
      <c r="CJ210" s="283">
        <v>1.03</v>
      </c>
      <c r="CK210" s="283">
        <v>0.98419999999999996</v>
      </c>
      <c r="CL210" s="283">
        <v>0.90800000000000003</v>
      </c>
      <c r="CM210" s="283">
        <v>0.84119999999999995</v>
      </c>
      <c r="CN210" s="283">
        <v>0.97640000000000005</v>
      </c>
      <c r="CO210" s="283">
        <v>28.071100000000001</v>
      </c>
      <c r="CP210" s="283">
        <v>25.730799999999999</v>
      </c>
      <c r="CQ210" s="283">
        <v>24.8323</v>
      </c>
      <c r="CR210" s="283">
        <v>26.360399999999998</v>
      </c>
      <c r="CS210" s="283">
        <v>24.980699999999999</v>
      </c>
      <c r="CT210" s="283">
        <v>25.231300000000001</v>
      </c>
      <c r="CU210" s="283">
        <v>27.732299999999999</v>
      </c>
      <c r="CV210" s="283">
        <v>24.603200000000001</v>
      </c>
      <c r="CW210" s="283">
        <v>24.837499999999999</v>
      </c>
      <c r="CX210" s="283">
        <v>30.541399999999999</v>
      </c>
      <c r="CY210" s="283">
        <v>29.2484</v>
      </c>
      <c r="CZ210" s="283">
        <v>25.438300000000002</v>
      </c>
      <c r="DA210" s="283">
        <v>1.0638000000000001</v>
      </c>
      <c r="DB210" s="283">
        <v>1.0113000000000001</v>
      </c>
      <c r="DC210" s="283">
        <v>0.99529999999999996</v>
      </c>
      <c r="DD210" s="283">
        <v>0.97799999999999998</v>
      </c>
      <c r="DE210" s="283">
        <v>0.91449999999999998</v>
      </c>
      <c r="DF210" s="283">
        <v>1.0430999999999999</v>
      </c>
      <c r="DG210" s="283">
        <v>27.094000000000001</v>
      </c>
      <c r="DH210" s="283">
        <v>24.4163</v>
      </c>
      <c r="DI210" s="283">
        <v>24.2303</v>
      </c>
      <c r="DJ210" s="283">
        <v>25.470099999999999</v>
      </c>
      <c r="DK210" s="283">
        <v>24.1434</v>
      </c>
      <c r="DL210" s="283">
        <v>24.344100000000001</v>
      </c>
      <c r="DM210" s="283">
        <v>28.44</v>
      </c>
      <c r="DN210" s="283">
        <v>24.92</v>
      </c>
      <c r="DO210" s="283">
        <v>26.400400000000001</v>
      </c>
      <c r="DP210" s="283">
        <v>29.078700000000001</v>
      </c>
      <c r="DQ210" s="283">
        <v>27.2499</v>
      </c>
      <c r="DR210" s="283">
        <v>25.309799999999999</v>
      </c>
      <c r="DS210" s="283">
        <v>1.0582</v>
      </c>
      <c r="DT210" s="283">
        <v>1.0085999999999999</v>
      </c>
      <c r="DU210" s="283">
        <v>1.0044999999999999</v>
      </c>
      <c r="DW210" s="283">
        <v>0.96740000000000004</v>
      </c>
      <c r="DX210" s="283">
        <v>1.0582</v>
      </c>
      <c r="DY210" s="283">
        <v>25.611999999999998</v>
      </c>
      <c r="DZ210" s="283">
        <v>23.49</v>
      </c>
      <c r="EA210" s="283">
        <v>23.269300000000001</v>
      </c>
      <c r="EB210" s="283">
        <v>24.203299999999999</v>
      </c>
      <c r="EC210" s="283">
        <v>23.289899999999999</v>
      </c>
      <c r="ED210" s="283">
        <v>23.164100000000001</v>
      </c>
      <c r="EE210" s="283">
        <v>27.4133</v>
      </c>
      <c r="EF210" s="283">
        <v>24.815999999999999</v>
      </c>
      <c r="EG210" s="283">
        <v>26.1389</v>
      </c>
      <c r="EI210" s="283">
        <v>25.651599999999998</v>
      </c>
      <c r="EJ210" s="283">
        <v>24.702000000000002</v>
      </c>
      <c r="EL210" s="283">
        <v>2.0821999999999998</v>
      </c>
      <c r="EM210" s="283">
        <v>1.1882999999999999</v>
      </c>
      <c r="EN210" s="283">
        <v>1.9214</v>
      </c>
      <c r="EO210" s="283">
        <v>1.9824999999999999</v>
      </c>
      <c r="EP210" s="283">
        <v>2.9537</v>
      </c>
      <c r="EQ210" s="283">
        <v>0.96950000000000003</v>
      </c>
      <c r="ER210" s="283">
        <v>0.34939999999999999</v>
      </c>
      <c r="ES210" s="283">
        <v>0.27539999999999998</v>
      </c>
      <c r="ET210" s="283">
        <v>0.35049999999999998</v>
      </c>
      <c r="EU210" s="283">
        <v>0.1678</v>
      </c>
      <c r="EV210" s="283">
        <v>0.23169999999999999</v>
      </c>
      <c r="EW210" s="283">
        <v>0.18240000000000001</v>
      </c>
      <c r="EX210" s="283">
        <v>0.3448</v>
      </c>
      <c r="EY210" s="283">
        <v>0.41870000000000002</v>
      </c>
      <c r="EZ210" s="283">
        <v>0.41089999999999999</v>
      </c>
      <c r="FA210" s="283">
        <v>0.1739</v>
      </c>
      <c r="FB210" s="283">
        <v>0.14180000000000001</v>
      </c>
      <c r="FC210" s="283">
        <v>0.42380000000000001</v>
      </c>
      <c r="FD210" s="283">
        <v>1.7876000000000001</v>
      </c>
      <c r="FE210" s="283">
        <v>1.1262000000000001</v>
      </c>
      <c r="FF210" s="283">
        <v>1.0982000000000001</v>
      </c>
      <c r="FG210" s="283">
        <v>0.89439999999999997</v>
      </c>
      <c r="FH210" s="283">
        <v>3.5724</v>
      </c>
      <c r="FI210" s="283">
        <v>0.95150000000000001</v>
      </c>
      <c r="FJ210" s="283">
        <v>0.36709999999999998</v>
      </c>
      <c r="FK210" s="283">
        <v>0.28849999999999998</v>
      </c>
      <c r="FL210" s="283">
        <v>0.31359999999999999</v>
      </c>
      <c r="FM210" s="283">
        <v>0.20530000000000001</v>
      </c>
      <c r="FN210" s="283">
        <v>0.25619999999999998</v>
      </c>
      <c r="FO210" s="283">
        <v>0.28560000000000002</v>
      </c>
      <c r="FP210" s="283">
        <v>0.25990000000000002</v>
      </c>
      <c r="FQ210" s="283">
        <v>0.35</v>
      </c>
      <c r="FR210" s="283">
        <v>0.36559999999999998</v>
      </c>
      <c r="FS210" s="283">
        <v>0.29060000000000002</v>
      </c>
      <c r="FT210" s="283">
        <v>9.8000000000000004E-2</v>
      </c>
      <c r="FU210" s="283">
        <v>0.38429999999999997</v>
      </c>
      <c r="FV210" s="283">
        <v>1.8969</v>
      </c>
      <c r="FW210" s="283">
        <v>1.2179</v>
      </c>
      <c r="FX210" s="283">
        <v>1.3070999999999999</v>
      </c>
      <c r="FZ210" s="283">
        <v>2.9891999999999999</v>
      </c>
      <c r="GA210" s="283">
        <v>1.0455000000000001</v>
      </c>
      <c r="GB210" s="283">
        <v>0.42</v>
      </c>
      <c r="GC210" s="283">
        <v>0.3513</v>
      </c>
      <c r="GD210" s="283">
        <v>0.35870000000000002</v>
      </c>
      <c r="GE210" s="283">
        <v>0.22140000000000001</v>
      </c>
      <c r="GF210" s="283">
        <v>0.28839999999999999</v>
      </c>
      <c r="GG210" s="283">
        <v>0.27439999999999998</v>
      </c>
      <c r="GH210" s="283">
        <v>0.22509999999999999</v>
      </c>
      <c r="GI210" s="283">
        <v>0.37709999999999999</v>
      </c>
      <c r="GJ210" s="283">
        <v>0.40629999999999999</v>
      </c>
      <c r="GL210" s="283">
        <v>0.12620000000000001</v>
      </c>
      <c r="GM210" s="283">
        <v>0.3886</v>
      </c>
    </row>
    <row r="211" spans="1:195">
      <c r="A211" s="71">
        <v>45501</v>
      </c>
      <c r="B211" s="283">
        <v>13.1297</v>
      </c>
      <c r="C211" s="283">
        <v>12.9131</v>
      </c>
      <c r="D211" s="283">
        <v>12.9979</v>
      </c>
      <c r="E211" s="283">
        <v>12.835000000000001</v>
      </c>
      <c r="F211" s="283">
        <v>13.0625</v>
      </c>
      <c r="G211" s="283">
        <v>13.06</v>
      </c>
      <c r="H211" s="283">
        <v>12.926500000000001</v>
      </c>
      <c r="I211" s="283">
        <v>12.898</v>
      </c>
      <c r="J211" s="283">
        <v>13.013</v>
      </c>
      <c r="K211" s="283">
        <v>12.228899999999999</v>
      </c>
      <c r="L211" s="283">
        <v>12.984400000000001</v>
      </c>
      <c r="M211" s="283">
        <v>13.1347</v>
      </c>
      <c r="N211" s="283">
        <v>11.0053</v>
      </c>
      <c r="O211" s="283">
        <v>1.2684</v>
      </c>
      <c r="P211" s="283">
        <v>2.0445000000000002</v>
      </c>
      <c r="Q211" s="283">
        <v>0.29559999999999997</v>
      </c>
      <c r="R211" s="283">
        <v>0.96799999999999997</v>
      </c>
      <c r="S211" s="283">
        <v>1.3008</v>
      </c>
      <c r="T211" s="283">
        <v>3.0049999999999999</v>
      </c>
      <c r="U211" s="283">
        <v>0.438</v>
      </c>
      <c r="V211" s="283">
        <v>0.57930000000000004</v>
      </c>
      <c r="W211" s="283">
        <v>0.27310000000000001</v>
      </c>
      <c r="X211" s="283">
        <v>0.3453</v>
      </c>
      <c r="Y211" s="283">
        <v>0.2833</v>
      </c>
      <c r="Z211" s="283">
        <v>0.4511</v>
      </c>
      <c r="AA211" s="283">
        <v>0.39960000000000001</v>
      </c>
      <c r="AB211" s="283">
        <v>0.60509999999999997</v>
      </c>
      <c r="AC211" s="283">
        <v>1.5261</v>
      </c>
      <c r="AD211" s="283">
        <v>0.4128</v>
      </c>
      <c r="AE211" s="283">
        <v>0.4652</v>
      </c>
      <c r="AF211" s="283">
        <v>6.2252999999999998</v>
      </c>
      <c r="AG211" s="283">
        <v>1.3536999999999999</v>
      </c>
      <c r="AH211" s="283">
        <v>1.052</v>
      </c>
      <c r="AI211" s="283">
        <v>0.31240000000000001</v>
      </c>
      <c r="AJ211" s="283">
        <v>0.87619999999999998</v>
      </c>
      <c r="AK211" s="283">
        <v>1.0761000000000001</v>
      </c>
      <c r="AL211" s="283">
        <v>2.8367</v>
      </c>
      <c r="AM211" s="283">
        <v>0.53890000000000005</v>
      </c>
      <c r="AN211" s="283">
        <v>0.52869999999999995</v>
      </c>
      <c r="AO211" s="283">
        <v>0.45569999999999999</v>
      </c>
      <c r="AP211" s="283">
        <v>0.39810000000000001</v>
      </c>
      <c r="AQ211" s="283">
        <v>0.50260000000000005</v>
      </c>
      <c r="AR211" s="283">
        <v>0.50829999999999997</v>
      </c>
      <c r="AS211" s="283">
        <v>0.44550000000000001</v>
      </c>
      <c r="AT211" s="283">
        <v>0.61970000000000003</v>
      </c>
      <c r="AU211" s="283">
        <v>1.6273</v>
      </c>
      <c r="AV211" s="283">
        <v>0.50849999999999995</v>
      </c>
      <c r="AW211" s="283">
        <v>0.57589999999999997</v>
      </c>
      <c r="AX211" s="283">
        <v>8.7833000000000006</v>
      </c>
      <c r="AY211" s="283">
        <v>2.2844000000000002</v>
      </c>
      <c r="AZ211" s="283">
        <v>1.2295</v>
      </c>
      <c r="BB211" s="283">
        <v>0.65469999999999995</v>
      </c>
      <c r="BC211" s="283">
        <v>1.52</v>
      </c>
      <c r="BD211" s="283">
        <v>2.6728000000000001</v>
      </c>
      <c r="BE211" s="283">
        <v>0.89670000000000005</v>
      </c>
      <c r="BF211" s="283">
        <v>0.57430000000000003</v>
      </c>
      <c r="BG211" s="283">
        <v>0.30430000000000001</v>
      </c>
      <c r="BH211" s="283">
        <v>0.39250000000000002</v>
      </c>
      <c r="BI211" s="283">
        <v>0.46710000000000002</v>
      </c>
      <c r="BJ211" s="283">
        <v>0.23799999999999999</v>
      </c>
      <c r="BK211" s="283">
        <v>0.31380000000000002</v>
      </c>
      <c r="BL211" s="283">
        <v>0.60609999999999997</v>
      </c>
      <c r="BN211" s="283">
        <v>0.4793</v>
      </c>
      <c r="BO211" s="283">
        <v>0.39879999999999999</v>
      </c>
      <c r="BQ211" s="283">
        <v>1.9563999999999999</v>
      </c>
      <c r="BR211" s="283">
        <v>1.1974</v>
      </c>
      <c r="BS211" s="283">
        <v>1.4396</v>
      </c>
      <c r="BU211" s="283">
        <v>1.0674999999999999</v>
      </c>
      <c r="BV211" s="283">
        <v>1.1689000000000001</v>
      </c>
      <c r="BW211" s="283">
        <v>0.75370000000000004</v>
      </c>
      <c r="BX211" s="283">
        <v>0.60319999999999996</v>
      </c>
      <c r="BY211" s="283">
        <v>0.67210000000000003</v>
      </c>
      <c r="BZ211" s="283">
        <v>0.38519999999999999</v>
      </c>
      <c r="CA211" s="283">
        <v>0.50380000000000003</v>
      </c>
      <c r="CB211" s="283">
        <v>0.46689999999999998</v>
      </c>
      <c r="CC211" s="283">
        <v>0.53849999999999998</v>
      </c>
      <c r="CD211" s="283">
        <v>0.60929999999999995</v>
      </c>
      <c r="CE211" s="283">
        <v>0.76890000000000003</v>
      </c>
      <c r="CG211" s="283">
        <v>0.57079999999999997</v>
      </c>
      <c r="CH211" s="283">
        <v>0.65780000000000005</v>
      </c>
      <c r="CI211" s="283">
        <v>1.0547</v>
      </c>
      <c r="CJ211" s="283">
        <v>1.0367999999999999</v>
      </c>
      <c r="CK211" s="283">
        <v>0.99670000000000003</v>
      </c>
      <c r="CL211" s="283">
        <v>0.98550000000000004</v>
      </c>
      <c r="CM211" s="283">
        <v>0.95520000000000005</v>
      </c>
      <c r="CN211" s="283">
        <v>1.0262</v>
      </c>
      <c r="CO211" s="283">
        <v>27.8782</v>
      </c>
      <c r="CP211" s="283">
        <v>25.809899999999999</v>
      </c>
      <c r="CQ211" s="283">
        <v>24.971</v>
      </c>
      <c r="CR211" s="283">
        <v>26.4312</v>
      </c>
      <c r="CS211" s="283">
        <v>24.8948</v>
      </c>
      <c r="CT211" s="283">
        <v>25.054400000000001</v>
      </c>
      <c r="CU211" s="283">
        <v>26.9499</v>
      </c>
      <c r="CV211" s="283">
        <v>25.623699999999999</v>
      </c>
      <c r="CW211" s="283">
        <v>26.507200000000001</v>
      </c>
      <c r="CX211" s="283">
        <v>27.3474</v>
      </c>
      <c r="CY211" s="283">
        <v>26.825600000000001</v>
      </c>
      <c r="CZ211" s="283">
        <v>25.831199999999999</v>
      </c>
      <c r="DA211" s="283">
        <v>1.0499000000000001</v>
      </c>
      <c r="DB211" s="283">
        <v>1.0132000000000001</v>
      </c>
      <c r="DC211" s="283">
        <v>0.9929</v>
      </c>
      <c r="DD211" s="283">
        <v>0.96140000000000003</v>
      </c>
      <c r="DE211" s="283">
        <v>0.94669999999999999</v>
      </c>
      <c r="DF211" s="283">
        <v>1.0196000000000001</v>
      </c>
      <c r="DG211" s="283">
        <v>27.090399999999999</v>
      </c>
      <c r="DH211" s="283">
        <v>24.6142</v>
      </c>
      <c r="DI211" s="283">
        <v>24.470600000000001</v>
      </c>
      <c r="DJ211" s="283">
        <v>25.8034</v>
      </c>
      <c r="DK211" s="283">
        <v>24.293299999999999</v>
      </c>
      <c r="DL211" s="283">
        <v>24.645900000000001</v>
      </c>
      <c r="DM211" s="283">
        <v>26.519400000000001</v>
      </c>
      <c r="DN211" s="283">
        <v>24.784800000000001</v>
      </c>
      <c r="DO211" s="283">
        <v>26.0548</v>
      </c>
      <c r="DP211" s="283">
        <v>27.585100000000001</v>
      </c>
      <c r="DQ211" s="283">
        <v>26.178899999999999</v>
      </c>
      <c r="DR211" s="283">
        <v>25.554400000000001</v>
      </c>
      <c r="DS211" s="283">
        <v>1.0490999999999999</v>
      </c>
      <c r="DT211" s="283">
        <v>1.0093000000000001</v>
      </c>
      <c r="DU211" s="283">
        <v>0.99919999999999998</v>
      </c>
      <c r="DW211" s="283">
        <v>0.95399999999999996</v>
      </c>
      <c r="DX211" s="283">
        <v>1.0125</v>
      </c>
      <c r="DY211" s="283">
        <v>25.751000000000001</v>
      </c>
      <c r="DZ211" s="283">
        <v>23.667899999999999</v>
      </c>
      <c r="EA211" s="283">
        <v>23.4861</v>
      </c>
      <c r="EB211" s="283">
        <v>24.546700000000001</v>
      </c>
      <c r="EC211" s="283">
        <v>23.449400000000001</v>
      </c>
      <c r="ED211" s="283">
        <v>23.504899999999999</v>
      </c>
      <c r="EE211" s="283">
        <v>25.6692</v>
      </c>
      <c r="EF211" s="283">
        <v>24.143999999999998</v>
      </c>
      <c r="EG211" s="283">
        <v>24.979199999999999</v>
      </c>
      <c r="EI211" s="283">
        <v>25.3078</v>
      </c>
      <c r="EJ211" s="283">
        <v>24.671099999999999</v>
      </c>
      <c r="EL211" s="283">
        <v>2.1505000000000001</v>
      </c>
      <c r="EM211" s="283">
        <v>1.2081999999999999</v>
      </c>
      <c r="EN211" s="283">
        <v>2.0371999999999999</v>
      </c>
      <c r="EO211" s="283">
        <v>0.84109999999999996</v>
      </c>
      <c r="EP211" s="283">
        <v>0.97440000000000004</v>
      </c>
      <c r="EQ211" s="283">
        <v>1.1621999999999999</v>
      </c>
      <c r="ER211" s="283">
        <v>0.34870000000000001</v>
      </c>
      <c r="ES211" s="283">
        <v>0.26429999999999998</v>
      </c>
      <c r="ET211" s="283">
        <v>0.3397</v>
      </c>
      <c r="EU211" s="283">
        <v>0.16220000000000001</v>
      </c>
      <c r="EV211" s="283">
        <v>0.21879999999999999</v>
      </c>
      <c r="EW211" s="283">
        <v>0.1668</v>
      </c>
      <c r="EX211" s="283">
        <v>0.31390000000000001</v>
      </c>
      <c r="EY211" s="283">
        <v>0.30780000000000002</v>
      </c>
      <c r="EZ211" s="283">
        <v>0.37230000000000002</v>
      </c>
      <c r="FA211" s="283">
        <v>0.37319999999999998</v>
      </c>
      <c r="FB211" s="283">
        <v>0.31590000000000001</v>
      </c>
      <c r="FC211" s="283">
        <v>0.32029999999999997</v>
      </c>
      <c r="FD211" s="283">
        <v>1.7924</v>
      </c>
      <c r="FE211" s="283">
        <v>1.1315</v>
      </c>
      <c r="FF211" s="283">
        <v>1.1151</v>
      </c>
      <c r="FG211" s="283">
        <v>0.8962</v>
      </c>
      <c r="FH211" s="283">
        <v>1.1316999999999999</v>
      </c>
      <c r="FI211" s="283">
        <v>0.99409999999999998</v>
      </c>
      <c r="FJ211" s="283">
        <v>0.35970000000000002</v>
      </c>
      <c r="FK211" s="283">
        <v>0.28349999999999997</v>
      </c>
      <c r="FL211" s="283">
        <v>0.3054</v>
      </c>
      <c r="FM211" s="283">
        <v>0.20069999999999999</v>
      </c>
      <c r="FN211" s="283">
        <v>0.25059999999999999</v>
      </c>
      <c r="FO211" s="283">
        <v>0.27389999999999998</v>
      </c>
      <c r="FP211" s="283">
        <v>0.30049999999999999</v>
      </c>
      <c r="FQ211" s="283">
        <v>0.28810000000000002</v>
      </c>
      <c r="FR211" s="283">
        <v>0.34449999999999997</v>
      </c>
      <c r="FS211" s="283">
        <v>0.33529999999999999</v>
      </c>
      <c r="FT211" s="283">
        <v>0.25459999999999999</v>
      </c>
      <c r="FU211" s="283">
        <v>0.34649999999999997</v>
      </c>
      <c r="FV211" s="283">
        <v>1.9127000000000001</v>
      </c>
      <c r="FW211" s="283">
        <v>1.2276</v>
      </c>
      <c r="FX211" s="283">
        <v>1.2916000000000001</v>
      </c>
      <c r="FZ211" s="283">
        <v>1.1348</v>
      </c>
      <c r="GA211" s="283">
        <v>1.2994000000000001</v>
      </c>
      <c r="GB211" s="283">
        <v>0.41639999999999999</v>
      </c>
      <c r="GC211" s="283">
        <v>0.35089999999999999</v>
      </c>
      <c r="GD211" s="283">
        <v>0.3528</v>
      </c>
      <c r="GE211" s="283">
        <v>0.2177</v>
      </c>
      <c r="GF211" s="283">
        <v>0.2858</v>
      </c>
      <c r="GG211" s="283">
        <v>0.2732</v>
      </c>
      <c r="GH211" s="283">
        <v>0.20380000000000001</v>
      </c>
      <c r="GI211" s="283">
        <v>0.31259999999999999</v>
      </c>
      <c r="GJ211" s="283">
        <v>0.42330000000000001</v>
      </c>
      <c r="GL211" s="283">
        <v>0.27539999999999998</v>
      </c>
      <c r="GM211" s="283">
        <v>0.32579999999999998</v>
      </c>
    </row>
    <row r="212" spans="1:195">
      <c r="A212" s="71">
        <v>45502</v>
      </c>
      <c r="B212" s="283">
        <v>13.1221</v>
      </c>
      <c r="C212" s="283">
        <v>12.9047</v>
      </c>
      <c r="D212" s="283">
        <v>12.9937</v>
      </c>
      <c r="E212" s="283">
        <v>12.814</v>
      </c>
      <c r="F212" s="283">
        <v>13.066700000000001</v>
      </c>
      <c r="G212" s="283">
        <v>13.081799999999999</v>
      </c>
      <c r="H212" s="283">
        <v>12.934100000000001</v>
      </c>
      <c r="I212" s="283">
        <v>12.8728</v>
      </c>
      <c r="J212" s="283">
        <v>13.023099999999999</v>
      </c>
      <c r="K212" s="283">
        <v>12.2164</v>
      </c>
      <c r="L212" s="283">
        <v>12.9811</v>
      </c>
      <c r="M212" s="283">
        <v>13.141400000000001</v>
      </c>
      <c r="N212" s="283">
        <v>10.728999999999999</v>
      </c>
      <c r="O212" s="283">
        <v>1.2815000000000001</v>
      </c>
      <c r="P212" s="283">
        <v>2.1089000000000002</v>
      </c>
      <c r="Q212" s="283">
        <v>0.31109999999999999</v>
      </c>
      <c r="R212" s="283">
        <v>1.0033000000000001</v>
      </c>
      <c r="S212" s="283">
        <v>1.2879</v>
      </c>
      <c r="T212" s="283">
        <v>2.8212000000000002</v>
      </c>
      <c r="U212" s="283">
        <v>0.41260000000000002</v>
      </c>
      <c r="V212" s="283">
        <v>0.54859999999999998</v>
      </c>
      <c r="W212" s="283">
        <v>0.26300000000000001</v>
      </c>
      <c r="X212" s="283">
        <v>0.32190000000000002</v>
      </c>
      <c r="Y212" s="283">
        <v>0.2601</v>
      </c>
      <c r="Z212" s="283">
        <v>0.42549999999999999</v>
      </c>
      <c r="AA212" s="283">
        <v>0.36630000000000001</v>
      </c>
      <c r="AB212" s="283">
        <v>0.53300000000000003</v>
      </c>
      <c r="AC212" s="283">
        <v>1.3677999999999999</v>
      </c>
      <c r="AD212" s="283">
        <v>0.36509999999999998</v>
      </c>
      <c r="AE212" s="283">
        <v>0.4138</v>
      </c>
      <c r="AF212" s="283">
        <v>6.2736000000000001</v>
      </c>
      <c r="AG212" s="283">
        <v>1.3649</v>
      </c>
      <c r="AH212" s="283">
        <v>1.0757000000000001</v>
      </c>
      <c r="AI212" s="283">
        <v>0.2969</v>
      </c>
      <c r="AJ212" s="283">
        <v>0.87849999999999995</v>
      </c>
      <c r="AK212" s="283">
        <v>1.0604</v>
      </c>
      <c r="AL212" s="283">
        <v>2.7538</v>
      </c>
      <c r="AM212" s="283">
        <v>0.52239999999999998</v>
      </c>
      <c r="AN212" s="283">
        <v>0.50690000000000002</v>
      </c>
      <c r="AO212" s="283">
        <v>0.439</v>
      </c>
      <c r="AP212" s="283">
        <v>0.38269999999999998</v>
      </c>
      <c r="AQ212" s="283">
        <v>0.47120000000000001</v>
      </c>
      <c r="AR212" s="283">
        <v>0.48970000000000002</v>
      </c>
      <c r="AS212" s="283">
        <v>0.41660000000000003</v>
      </c>
      <c r="AT212" s="283">
        <v>0.58069999999999999</v>
      </c>
      <c r="AU212" s="283">
        <v>1.6491</v>
      </c>
      <c r="AV212" s="283">
        <v>0.47420000000000001</v>
      </c>
      <c r="AW212" s="283">
        <v>0.54769999999999996</v>
      </c>
      <c r="AX212" s="283">
        <v>8.8968000000000007</v>
      </c>
      <c r="AY212" s="283">
        <v>2.2890000000000001</v>
      </c>
      <c r="AZ212" s="283">
        <v>1.2032</v>
      </c>
      <c r="BB212" s="283">
        <v>0.62670000000000003</v>
      </c>
      <c r="BC212" s="283">
        <v>1.4742</v>
      </c>
      <c r="BD212" s="283">
        <v>2.6328</v>
      </c>
      <c r="BE212" s="283">
        <v>0.89829999999999999</v>
      </c>
      <c r="BF212" s="283">
        <v>0.55940000000000001</v>
      </c>
      <c r="BG212" s="283">
        <v>0.2959</v>
      </c>
      <c r="BH212" s="283">
        <v>0.39240000000000003</v>
      </c>
      <c r="BI212" s="283">
        <v>0.46489999999999998</v>
      </c>
      <c r="BJ212" s="283">
        <v>0.2215</v>
      </c>
      <c r="BK212" s="283">
        <v>0.29149999999999998</v>
      </c>
      <c r="BL212" s="283">
        <v>0.58009999999999995</v>
      </c>
      <c r="BN212" s="283">
        <v>0.46510000000000001</v>
      </c>
      <c r="BO212" s="283">
        <v>0.39350000000000002</v>
      </c>
      <c r="BQ212" s="283">
        <v>2.0152999999999999</v>
      </c>
      <c r="BR212" s="283">
        <v>1.21</v>
      </c>
      <c r="BS212" s="283">
        <v>1.4439</v>
      </c>
      <c r="BU212" s="283">
        <v>1.0325</v>
      </c>
      <c r="BV212" s="283">
        <v>1.1800999999999999</v>
      </c>
      <c r="BW212" s="283">
        <v>0.74619999999999997</v>
      </c>
      <c r="BX212" s="283">
        <v>0.58689999999999998</v>
      </c>
      <c r="BY212" s="283">
        <v>0.64910000000000001</v>
      </c>
      <c r="BZ212" s="283">
        <v>0.37019999999999997</v>
      </c>
      <c r="CA212" s="283">
        <v>0.48509999999999998</v>
      </c>
      <c r="CB212" s="283">
        <v>0.4496</v>
      </c>
      <c r="CC212" s="283">
        <v>0.49759999999999999</v>
      </c>
      <c r="CD212" s="283">
        <v>0.55359999999999998</v>
      </c>
      <c r="CE212" s="283">
        <v>0.72670000000000001</v>
      </c>
      <c r="CG212" s="283">
        <v>0.53610000000000002</v>
      </c>
      <c r="CH212" s="283">
        <v>0.61580000000000001</v>
      </c>
      <c r="CI212" s="283">
        <v>1.0531999999999999</v>
      </c>
      <c r="CJ212" s="283">
        <v>1.0538000000000001</v>
      </c>
      <c r="CK212" s="283">
        <v>1.0026999999999999</v>
      </c>
      <c r="CL212" s="283">
        <v>1.0068999999999999</v>
      </c>
      <c r="CM212" s="283">
        <v>0.97519999999999996</v>
      </c>
      <c r="CN212" s="283">
        <v>0.99970000000000003</v>
      </c>
      <c r="CO212" s="283">
        <v>27.336500000000001</v>
      </c>
      <c r="CP212" s="283">
        <v>25.348800000000001</v>
      </c>
      <c r="CQ212" s="283">
        <v>24.3264</v>
      </c>
      <c r="CR212" s="283">
        <v>25.954699999999999</v>
      </c>
      <c r="CS212" s="283">
        <v>24.054300000000001</v>
      </c>
      <c r="CT212" s="283">
        <v>24.261199999999999</v>
      </c>
      <c r="CU212" s="283">
        <v>25.555</v>
      </c>
      <c r="CV212" s="283">
        <v>24.763400000000001</v>
      </c>
      <c r="CW212" s="283">
        <v>24.613</v>
      </c>
      <c r="CX212" s="283">
        <v>25.380099999999999</v>
      </c>
      <c r="CY212" s="283">
        <v>25.394200000000001</v>
      </c>
      <c r="CZ212" s="283">
        <v>24.620699999999999</v>
      </c>
      <c r="DA212" s="283">
        <v>1.046</v>
      </c>
      <c r="DB212" s="283">
        <v>1.0206999999999999</v>
      </c>
      <c r="DC212" s="283">
        <v>0.98939999999999995</v>
      </c>
      <c r="DD212" s="283">
        <v>0.97570000000000001</v>
      </c>
      <c r="DE212" s="283">
        <v>0.96450000000000002</v>
      </c>
      <c r="DF212" s="283">
        <v>1.0136000000000001</v>
      </c>
      <c r="DG212" s="283">
        <v>26.740200000000002</v>
      </c>
      <c r="DH212" s="283">
        <v>24.335999999999999</v>
      </c>
      <c r="DI212" s="283">
        <v>24.092300000000002</v>
      </c>
      <c r="DJ212" s="283">
        <v>25.564699999999998</v>
      </c>
      <c r="DK212" s="283">
        <v>23.843</v>
      </c>
      <c r="DL212" s="283">
        <v>24.3504</v>
      </c>
      <c r="DM212" s="283">
        <v>25.5047</v>
      </c>
      <c r="DN212" s="283">
        <v>24.372399999999999</v>
      </c>
      <c r="DO212" s="283">
        <v>25.0352</v>
      </c>
      <c r="DP212" s="283">
        <v>26.140899999999998</v>
      </c>
      <c r="DQ212" s="283">
        <v>25.269400000000001</v>
      </c>
      <c r="DR212" s="283">
        <v>24.6982</v>
      </c>
      <c r="DS212" s="283">
        <v>1.0456000000000001</v>
      </c>
      <c r="DT212" s="283">
        <v>1.0129999999999999</v>
      </c>
      <c r="DU212" s="283">
        <v>0.99719999999999998</v>
      </c>
      <c r="DW212" s="283">
        <v>0.97019999999999995</v>
      </c>
      <c r="DX212" s="283">
        <v>1.0098</v>
      </c>
      <c r="DY212" s="283">
        <v>25.513100000000001</v>
      </c>
      <c r="DZ212" s="283">
        <v>23.529</v>
      </c>
      <c r="EA212" s="283">
        <v>23.3324</v>
      </c>
      <c r="EB212" s="283">
        <v>24.401499999999999</v>
      </c>
      <c r="EC212" s="283">
        <v>23.226800000000001</v>
      </c>
      <c r="ED212" s="283">
        <v>23.398299999999999</v>
      </c>
      <c r="EE212" s="283">
        <v>24.912600000000001</v>
      </c>
      <c r="EF212" s="283">
        <v>23.978000000000002</v>
      </c>
      <c r="EG212" s="283">
        <v>24.464099999999998</v>
      </c>
      <c r="EI212" s="283">
        <v>24.715399999999999</v>
      </c>
      <c r="EJ212" s="283">
        <v>24.226800000000001</v>
      </c>
      <c r="EL212" s="283">
        <v>2.2831999999999999</v>
      </c>
      <c r="EM212" s="283">
        <v>1.2248000000000001</v>
      </c>
      <c r="EN212" s="283">
        <v>2.0834999999999999</v>
      </c>
      <c r="EO212" s="283">
        <v>0.86609999999999998</v>
      </c>
      <c r="EP212" s="283">
        <v>0.97719999999999996</v>
      </c>
      <c r="EQ212" s="283">
        <v>1.19</v>
      </c>
      <c r="ER212" s="283">
        <v>0.34720000000000001</v>
      </c>
      <c r="ES212" s="283">
        <v>0.249</v>
      </c>
      <c r="ET212" s="283">
        <v>0.32479999999999998</v>
      </c>
      <c r="EU212" s="283">
        <v>0.15210000000000001</v>
      </c>
      <c r="EV212" s="283">
        <v>0.20330000000000001</v>
      </c>
      <c r="EW212" s="283">
        <v>0.15590000000000001</v>
      </c>
      <c r="EX212" s="283">
        <v>0.29020000000000001</v>
      </c>
      <c r="EY212" s="283">
        <v>0.28070000000000001</v>
      </c>
      <c r="EZ212" s="283">
        <v>0.34189999999999998</v>
      </c>
      <c r="FA212" s="283">
        <v>0.33510000000000001</v>
      </c>
      <c r="FB212" s="283">
        <v>0.28720000000000001</v>
      </c>
      <c r="FC212" s="283">
        <v>0.2873</v>
      </c>
      <c r="FD212" s="283">
        <v>1.8619000000000001</v>
      </c>
      <c r="FE212" s="283">
        <v>1.1471</v>
      </c>
      <c r="FF212" s="283">
        <v>1.1264000000000001</v>
      </c>
      <c r="FG212" s="283">
        <v>0.8367</v>
      </c>
      <c r="FH212" s="283">
        <v>1.1082000000000001</v>
      </c>
      <c r="FI212" s="283">
        <v>1.0132000000000001</v>
      </c>
      <c r="FJ212" s="283">
        <v>0.35699999999999998</v>
      </c>
      <c r="FK212" s="283">
        <v>0.27650000000000002</v>
      </c>
      <c r="FL212" s="283">
        <v>0.2928</v>
      </c>
      <c r="FM212" s="283">
        <v>0.19170000000000001</v>
      </c>
      <c r="FN212" s="283">
        <v>0.24099999999999999</v>
      </c>
      <c r="FO212" s="283">
        <v>0.26</v>
      </c>
      <c r="FP212" s="283">
        <v>0.28689999999999999</v>
      </c>
      <c r="FQ212" s="283">
        <v>0.26519999999999999</v>
      </c>
      <c r="FR212" s="283">
        <v>0.32869999999999999</v>
      </c>
      <c r="FS212" s="283">
        <v>0.34289999999999998</v>
      </c>
      <c r="FT212" s="283">
        <v>0.23930000000000001</v>
      </c>
      <c r="FU212" s="283">
        <v>0.32440000000000002</v>
      </c>
      <c r="FV212" s="283">
        <v>1.9165000000000001</v>
      </c>
      <c r="FW212" s="283">
        <v>1.2350000000000001</v>
      </c>
      <c r="FX212" s="283">
        <v>1.2786999999999999</v>
      </c>
      <c r="FZ212" s="283">
        <v>1.0466</v>
      </c>
      <c r="GA212" s="283">
        <v>1.2847999999999999</v>
      </c>
      <c r="GB212" s="283">
        <v>0.40970000000000001</v>
      </c>
      <c r="GC212" s="283">
        <v>0.34920000000000001</v>
      </c>
      <c r="GD212" s="283">
        <v>0.34549999999999997</v>
      </c>
      <c r="GE212" s="283">
        <v>0.21379999999999999</v>
      </c>
      <c r="GF212" s="283">
        <v>0.2828</v>
      </c>
      <c r="GG212" s="283">
        <v>0.2702</v>
      </c>
      <c r="GH212" s="283">
        <v>0.182</v>
      </c>
      <c r="GI212" s="283">
        <v>0.28060000000000002</v>
      </c>
      <c r="GJ212" s="283">
        <v>0.40799999999999997</v>
      </c>
      <c r="GL212" s="283">
        <v>0.2681</v>
      </c>
      <c r="GM212" s="283">
        <v>0.31759999999999999</v>
      </c>
    </row>
    <row r="213" spans="1:195">
      <c r="A213" s="71">
        <v>45503</v>
      </c>
      <c r="B213" s="283">
        <v>13.1188</v>
      </c>
      <c r="C213" s="283">
        <v>12.9055</v>
      </c>
      <c r="D213" s="283">
        <v>12.991199999999999</v>
      </c>
      <c r="E213" s="283">
        <v>12.818199999999999</v>
      </c>
      <c r="F213" s="283">
        <v>13.065</v>
      </c>
      <c r="G213" s="283">
        <v>13.075900000000001</v>
      </c>
      <c r="H213" s="283">
        <v>12.917299999999999</v>
      </c>
      <c r="I213" s="283">
        <v>12.892899999999999</v>
      </c>
      <c r="J213" s="283">
        <v>13.008800000000001</v>
      </c>
      <c r="K213" s="283">
        <v>12.205399999999999</v>
      </c>
      <c r="L213" s="283">
        <v>12.975199999999999</v>
      </c>
      <c r="M213" s="283">
        <v>13.139699999999999</v>
      </c>
      <c r="N213" s="283">
        <v>10.841200000000001</v>
      </c>
      <c r="O213" s="283">
        <v>1.2744</v>
      </c>
      <c r="P213" s="283">
        <v>2.2412999999999998</v>
      </c>
      <c r="Q213" s="283">
        <v>0.30840000000000001</v>
      </c>
      <c r="R213" s="283">
        <v>1.0204</v>
      </c>
      <c r="S213" s="283">
        <v>1.3028999999999999</v>
      </c>
      <c r="T213" s="283">
        <v>2.6396000000000002</v>
      </c>
      <c r="U213" s="283">
        <v>0.38369999999999999</v>
      </c>
      <c r="V213" s="283">
        <v>0.52039999999999997</v>
      </c>
      <c r="W213" s="283">
        <v>0.24349999999999999</v>
      </c>
      <c r="X213" s="283">
        <v>0.30109999999999998</v>
      </c>
      <c r="Y213" s="283">
        <v>0.23219999999999999</v>
      </c>
      <c r="Z213" s="283">
        <v>0.40360000000000001</v>
      </c>
      <c r="AA213" s="283">
        <v>0.34360000000000002</v>
      </c>
      <c r="AB213" s="283">
        <v>0.48880000000000001</v>
      </c>
      <c r="AC213" s="283">
        <v>1.3088</v>
      </c>
      <c r="AD213" s="283">
        <v>0.33679999999999999</v>
      </c>
      <c r="AE213" s="283">
        <v>0.37509999999999999</v>
      </c>
      <c r="AF213" s="283">
        <v>6.4401000000000002</v>
      </c>
      <c r="AG213" s="283">
        <v>1.3771</v>
      </c>
      <c r="AH213" s="283">
        <v>1.0831</v>
      </c>
      <c r="AI213" s="283">
        <v>0.28289999999999998</v>
      </c>
      <c r="AJ213" s="283">
        <v>0.87760000000000005</v>
      </c>
      <c r="AK213" s="283">
        <v>1.0696000000000001</v>
      </c>
      <c r="AL213" s="283">
        <v>2.7002999999999999</v>
      </c>
      <c r="AM213" s="283">
        <v>0.50449999999999995</v>
      </c>
      <c r="AN213" s="283">
        <v>0.48209999999999997</v>
      </c>
      <c r="AO213" s="283">
        <v>0.41930000000000001</v>
      </c>
      <c r="AP213" s="283">
        <v>0.36630000000000001</v>
      </c>
      <c r="AQ213" s="283">
        <v>0.4451</v>
      </c>
      <c r="AR213" s="283">
        <v>0.47460000000000002</v>
      </c>
      <c r="AS213" s="283">
        <v>0.39479999999999998</v>
      </c>
      <c r="AT213" s="283">
        <v>0.55900000000000005</v>
      </c>
      <c r="AU213" s="283">
        <v>1.6778999999999999</v>
      </c>
      <c r="AV213" s="283">
        <v>0.44990000000000002</v>
      </c>
      <c r="AW213" s="283">
        <v>0.52270000000000005</v>
      </c>
      <c r="AX213" s="283">
        <v>9.0230999999999995</v>
      </c>
      <c r="AY213" s="283">
        <v>2.2799999999999998</v>
      </c>
      <c r="AZ213" s="283">
        <v>1.1757</v>
      </c>
      <c r="BB213" s="283">
        <v>0.63590000000000002</v>
      </c>
      <c r="BC213" s="283">
        <v>1.4524999999999999</v>
      </c>
      <c r="BD213" s="283">
        <v>2.5916000000000001</v>
      </c>
      <c r="BE213" s="283">
        <v>0.89580000000000004</v>
      </c>
      <c r="BF213" s="283">
        <v>0.54100000000000004</v>
      </c>
      <c r="BG213" s="283">
        <v>0.28720000000000001</v>
      </c>
      <c r="BH213" s="283">
        <v>0.39290000000000003</v>
      </c>
      <c r="BI213" s="283">
        <v>0.4602</v>
      </c>
      <c r="BJ213" s="283">
        <v>0.21079999999999999</v>
      </c>
      <c r="BK213" s="283">
        <v>0.28739999999999999</v>
      </c>
      <c r="BL213" s="283">
        <v>0.56279999999999997</v>
      </c>
      <c r="BN213" s="283">
        <v>0.45190000000000002</v>
      </c>
      <c r="BO213" s="283">
        <v>0.38740000000000002</v>
      </c>
      <c r="BQ213" s="283">
        <v>2.1006</v>
      </c>
      <c r="BR213" s="283">
        <v>1.2195</v>
      </c>
      <c r="BS213" s="283">
        <v>1.4670000000000001</v>
      </c>
      <c r="BU213" s="283">
        <v>1.0314000000000001</v>
      </c>
      <c r="BV213" s="283">
        <v>1.1999</v>
      </c>
      <c r="BW213" s="283">
        <v>0.7389</v>
      </c>
      <c r="BX213" s="283">
        <v>0.56810000000000005</v>
      </c>
      <c r="BY213" s="283">
        <v>0.62350000000000005</v>
      </c>
      <c r="BZ213" s="283">
        <v>0.35170000000000001</v>
      </c>
      <c r="CA213" s="283">
        <v>0.46589999999999998</v>
      </c>
      <c r="CB213" s="283">
        <v>0.42499999999999999</v>
      </c>
      <c r="CC213" s="283">
        <v>0.47020000000000001</v>
      </c>
      <c r="CD213" s="283">
        <v>0.52639999999999998</v>
      </c>
      <c r="CE213" s="283">
        <v>0.69899999999999995</v>
      </c>
      <c r="CG213" s="283">
        <v>0.51039999999999996</v>
      </c>
      <c r="CH213" s="283">
        <v>0.58260000000000001</v>
      </c>
      <c r="CI213" s="283">
        <v>1.0519000000000001</v>
      </c>
      <c r="CJ213" s="283">
        <v>1.0636000000000001</v>
      </c>
      <c r="CK213" s="283">
        <v>1.0124</v>
      </c>
      <c r="CL213" s="283">
        <v>0.98540000000000005</v>
      </c>
      <c r="CM213" s="283">
        <v>0.9748</v>
      </c>
      <c r="CN213" s="283">
        <v>1.0001</v>
      </c>
      <c r="CO213" s="283">
        <v>27.215599999999998</v>
      </c>
      <c r="CP213" s="283">
        <v>25.191400000000002</v>
      </c>
      <c r="CQ213" s="283">
        <v>24.0214</v>
      </c>
      <c r="CR213" s="283">
        <v>25.873000000000001</v>
      </c>
      <c r="CS213" s="283">
        <v>23.6858</v>
      </c>
      <c r="CT213" s="283">
        <v>23.726500000000001</v>
      </c>
      <c r="CU213" s="283">
        <v>24.7773</v>
      </c>
      <c r="CV213" s="283">
        <v>24.009399999999999</v>
      </c>
      <c r="CW213" s="283">
        <v>23.805199999999999</v>
      </c>
      <c r="CX213" s="283">
        <v>25.143999999999998</v>
      </c>
      <c r="CY213" s="283">
        <v>24.6296</v>
      </c>
      <c r="CZ213" s="283">
        <v>23.802299999999999</v>
      </c>
      <c r="DA213" s="283">
        <v>1.0448999999999999</v>
      </c>
      <c r="DB213" s="283">
        <v>1.0263</v>
      </c>
      <c r="DC213" s="283">
        <v>0.98770000000000002</v>
      </c>
      <c r="DD213" s="283">
        <v>0.96809999999999996</v>
      </c>
      <c r="DE213" s="283">
        <v>0.96860000000000002</v>
      </c>
      <c r="DF213" s="283">
        <v>1.012</v>
      </c>
      <c r="DG213" s="283">
        <v>26.556000000000001</v>
      </c>
      <c r="DH213" s="283">
        <v>24.114799999999999</v>
      </c>
      <c r="DI213" s="283">
        <v>23.802299999999999</v>
      </c>
      <c r="DJ213" s="283">
        <v>25.416</v>
      </c>
      <c r="DK213" s="283">
        <v>23.496200000000002</v>
      </c>
      <c r="DL213" s="283">
        <v>24.099299999999999</v>
      </c>
      <c r="DM213" s="283">
        <v>24.692399999999999</v>
      </c>
      <c r="DN213" s="283">
        <v>23.691099999999999</v>
      </c>
      <c r="DO213" s="283">
        <v>24.2087</v>
      </c>
      <c r="DP213" s="283">
        <v>25.505299999999998</v>
      </c>
      <c r="DQ213" s="283">
        <v>24.460100000000001</v>
      </c>
      <c r="DR213" s="283">
        <v>23.922499999999999</v>
      </c>
      <c r="DS213" s="283">
        <v>1.0429999999999999</v>
      </c>
      <c r="DT213" s="283">
        <v>1.0165</v>
      </c>
      <c r="DU213" s="283">
        <v>0.99509999999999998</v>
      </c>
      <c r="DW213" s="283">
        <v>0.97509999999999997</v>
      </c>
      <c r="DX213" s="283">
        <v>1.0086999999999999</v>
      </c>
      <c r="DY213" s="283">
        <v>25.282599999999999</v>
      </c>
      <c r="DZ213" s="283">
        <v>23.319500000000001</v>
      </c>
      <c r="EA213" s="283">
        <v>23.1066</v>
      </c>
      <c r="EB213" s="283">
        <v>24.2393</v>
      </c>
      <c r="EC213" s="283">
        <v>22.940200000000001</v>
      </c>
      <c r="ED213" s="283">
        <v>23.219200000000001</v>
      </c>
      <c r="EE213" s="283">
        <v>24.134599999999999</v>
      </c>
      <c r="EF213" s="283">
        <v>23.379300000000001</v>
      </c>
      <c r="EG213" s="283">
        <v>23.750599999999999</v>
      </c>
      <c r="EI213" s="283">
        <v>23.9771</v>
      </c>
      <c r="EJ213" s="283">
        <v>23.546800000000001</v>
      </c>
      <c r="EL213" s="283">
        <v>2.5164</v>
      </c>
      <c r="EM213" s="283">
        <v>1.2313000000000001</v>
      </c>
      <c r="EN213" s="283">
        <v>2.2320000000000002</v>
      </c>
      <c r="EO213" s="283">
        <v>0.86060000000000003</v>
      </c>
      <c r="EP213" s="283">
        <v>0.9839</v>
      </c>
      <c r="EQ213" s="283">
        <v>1.2250000000000001</v>
      </c>
      <c r="ER213" s="283">
        <v>0.35260000000000002</v>
      </c>
      <c r="ES213" s="283">
        <v>0.2311</v>
      </c>
      <c r="ET213" s="283">
        <v>0.30809999999999998</v>
      </c>
      <c r="EU213" s="283">
        <v>0.1401</v>
      </c>
      <c r="EV213" s="283">
        <v>0.18770000000000001</v>
      </c>
      <c r="EW213" s="283">
        <v>0.13800000000000001</v>
      </c>
      <c r="EX213" s="283">
        <v>0.27229999999999999</v>
      </c>
      <c r="EY213" s="283">
        <v>0.2621</v>
      </c>
      <c r="EZ213" s="283">
        <v>0.31940000000000002</v>
      </c>
      <c r="FA213" s="283">
        <v>0.31640000000000001</v>
      </c>
      <c r="FB213" s="283">
        <v>0.26629999999999998</v>
      </c>
      <c r="FC213" s="283">
        <v>0.26069999999999999</v>
      </c>
      <c r="FD213" s="283">
        <v>1.91</v>
      </c>
      <c r="FE213" s="283">
        <v>1.1612</v>
      </c>
      <c r="FF213" s="283">
        <v>1.139</v>
      </c>
      <c r="FG213" s="283">
        <v>0.80679999999999996</v>
      </c>
      <c r="FH213" s="283">
        <v>1.0925</v>
      </c>
      <c r="FI213" s="283">
        <v>1.0444</v>
      </c>
      <c r="FJ213" s="283">
        <v>0.34339999999999998</v>
      </c>
      <c r="FK213" s="283">
        <v>0.26800000000000002</v>
      </c>
      <c r="FL213" s="283">
        <v>0.27960000000000002</v>
      </c>
      <c r="FM213" s="283">
        <v>0.17979999999999999</v>
      </c>
      <c r="FN213" s="283">
        <v>0.23080000000000001</v>
      </c>
      <c r="FO213" s="283">
        <v>0.2455</v>
      </c>
      <c r="FP213" s="283">
        <v>0.27579999999999999</v>
      </c>
      <c r="FQ213" s="283">
        <v>0.2515</v>
      </c>
      <c r="FR213" s="283">
        <v>0.31940000000000002</v>
      </c>
      <c r="FS213" s="283">
        <v>0.34189999999999998</v>
      </c>
      <c r="FT213" s="283">
        <v>0.23019999999999999</v>
      </c>
      <c r="FU213" s="283">
        <v>0.30580000000000002</v>
      </c>
      <c r="FV213" s="283">
        <v>1.9312</v>
      </c>
      <c r="FW213" s="283">
        <v>1.2437</v>
      </c>
      <c r="FX213" s="283">
        <v>1.2710999999999999</v>
      </c>
      <c r="FZ213" s="283">
        <v>1.044</v>
      </c>
      <c r="GA213" s="283">
        <v>1.2805</v>
      </c>
      <c r="GB213" s="283">
        <v>0.40360000000000001</v>
      </c>
      <c r="GC213" s="283">
        <v>0.3478</v>
      </c>
      <c r="GD213" s="283">
        <v>0.33689999999999998</v>
      </c>
      <c r="GE213" s="283">
        <v>0.20899999999999999</v>
      </c>
      <c r="GF213" s="283">
        <v>0.27960000000000002</v>
      </c>
      <c r="GG213" s="283">
        <v>0.26500000000000001</v>
      </c>
      <c r="GH213" s="283">
        <v>0.17069999999999999</v>
      </c>
      <c r="GI213" s="283">
        <v>0.27210000000000001</v>
      </c>
      <c r="GJ213" s="283">
        <v>0.3997</v>
      </c>
      <c r="GL213" s="283">
        <v>0.2606</v>
      </c>
      <c r="GM213" s="283">
        <v>0.31209999999999999</v>
      </c>
    </row>
    <row r="214" spans="1:195">
      <c r="A214" s="71">
        <v>45504</v>
      </c>
      <c r="B214" s="283">
        <v>13.1204</v>
      </c>
      <c r="C214" s="283">
        <v>12.9122</v>
      </c>
      <c r="D214" s="283">
        <v>12.9979</v>
      </c>
      <c r="E214" s="283">
        <v>12.814</v>
      </c>
      <c r="F214" s="283">
        <v>13.0625</v>
      </c>
      <c r="G214" s="283">
        <v>13.074299999999999</v>
      </c>
      <c r="H214" s="283">
        <v>12.908899999999999</v>
      </c>
      <c r="I214" s="283">
        <v>12.8904</v>
      </c>
      <c r="J214" s="283">
        <v>13.0189</v>
      </c>
      <c r="K214" s="283">
        <v>12.204599999999999</v>
      </c>
      <c r="L214" s="283">
        <v>12.9718</v>
      </c>
      <c r="M214" s="283">
        <v>13.1439</v>
      </c>
      <c r="N214" s="283">
        <v>11.089399999999999</v>
      </c>
      <c r="O214" s="283">
        <v>1.2182999999999999</v>
      </c>
      <c r="P214" s="283">
        <v>2.2584</v>
      </c>
      <c r="Q214" s="283">
        <v>0.30370000000000003</v>
      </c>
      <c r="R214" s="283">
        <v>1.0314000000000001</v>
      </c>
      <c r="S214" s="283">
        <v>1.3439000000000001</v>
      </c>
      <c r="T214" s="283">
        <v>2.4828000000000001</v>
      </c>
      <c r="U214" s="283">
        <v>0.34360000000000002</v>
      </c>
      <c r="V214" s="283">
        <v>0.49049999999999999</v>
      </c>
      <c r="W214" s="283">
        <v>0.22389999999999999</v>
      </c>
      <c r="X214" s="283">
        <v>0.28199999999999997</v>
      </c>
      <c r="Y214" s="283">
        <v>0.2172</v>
      </c>
      <c r="Z214" s="283">
        <v>0.38519999999999999</v>
      </c>
      <c r="AA214" s="283">
        <v>0.32679999999999998</v>
      </c>
      <c r="AB214" s="283">
        <v>0.45860000000000001</v>
      </c>
      <c r="AC214" s="283">
        <v>1.2682</v>
      </c>
      <c r="AD214" s="283">
        <v>0.31690000000000002</v>
      </c>
      <c r="AE214" s="283">
        <v>0.3412</v>
      </c>
      <c r="AF214" s="283">
        <v>6.7057000000000002</v>
      </c>
      <c r="AG214" s="283">
        <v>1.3782000000000001</v>
      </c>
      <c r="AH214" s="283">
        <v>1.085</v>
      </c>
      <c r="AI214" s="283">
        <v>0.27229999999999999</v>
      </c>
      <c r="AJ214" s="283">
        <v>0.87870000000000004</v>
      </c>
      <c r="AK214" s="283">
        <v>1.0913999999999999</v>
      </c>
      <c r="AL214" s="283">
        <v>2.6307</v>
      </c>
      <c r="AM214" s="283">
        <v>0.4819</v>
      </c>
      <c r="AN214" s="283">
        <v>0.45610000000000001</v>
      </c>
      <c r="AO214" s="283">
        <v>0.39229999999999998</v>
      </c>
      <c r="AP214" s="283">
        <v>0.34970000000000001</v>
      </c>
      <c r="AQ214" s="283">
        <v>0.4204</v>
      </c>
      <c r="AR214" s="283">
        <v>0.46439999999999998</v>
      </c>
      <c r="AS214" s="283">
        <v>0.37990000000000002</v>
      </c>
      <c r="AT214" s="283">
        <v>0.5474</v>
      </c>
      <c r="AU214" s="283">
        <v>1.7054</v>
      </c>
      <c r="AV214" s="283">
        <v>0.43230000000000002</v>
      </c>
      <c r="AW214" s="283">
        <v>0.50149999999999995</v>
      </c>
      <c r="AX214" s="283">
        <v>9.1727000000000007</v>
      </c>
      <c r="AY214" s="283">
        <v>2.2776999999999998</v>
      </c>
      <c r="AZ214" s="283">
        <v>1.1428</v>
      </c>
      <c r="BB214" s="283">
        <v>0.64949999999999997</v>
      </c>
      <c r="BC214" s="283">
        <v>1.4394</v>
      </c>
      <c r="BD214" s="283">
        <v>2.5569000000000002</v>
      </c>
      <c r="BE214" s="283">
        <v>0.89759999999999995</v>
      </c>
      <c r="BF214" s="283">
        <v>0.5212</v>
      </c>
      <c r="BG214" s="283">
        <v>0.27879999999999999</v>
      </c>
      <c r="BH214" s="283">
        <v>0.39410000000000001</v>
      </c>
      <c r="BI214" s="283">
        <v>0.45600000000000002</v>
      </c>
      <c r="BJ214" s="283">
        <v>0.20419999999999999</v>
      </c>
      <c r="BK214" s="283">
        <v>0.28820000000000001</v>
      </c>
      <c r="BL214" s="283">
        <v>0.55169999999999997</v>
      </c>
      <c r="BN214" s="283">
        <v>0.44379999999999997</v>
      </c>
      <c r="BO214" s="283">
        <v>0.38329999999999997</v>
      </c>
      <c r="BQ214" s="283">
        <v>2.1999</v>
      </c>
      <c r="BR214" s="283">
        <v>1.2212000000000001</v>
      </c>
      <c r="BS214" s="283">
        <v>1.4690000000000001</v>
      </c>
      <c r="BU214" s="283">
        <v>1.0449999999999999</v>
      </c>
      <c r="BV214" s="283">
        <v>1.2216</v>
      </c>
      <c r="BW214" s="283">
        <v>0.72870000000000001</v>
      </c>
      <c r="BX214" s="283">
        <v>0.54590000000000005</v>
      </c>
      <c r="BY214" s="283">
        <v>0.59519999999999995</v>
      </c>
      <c r="BZ214" s="283">
        <v>0.33119999999999999</v>
      </c>
      <c r="CA214" s="283">
        <v>0.4471</v>
      </c>
      <c r="CB214" s="283">
        <v>0.40510000000000002</v>
      </c>
      <c r="CC214" s="283">
        <v>0.44829999999999998</v>
      </c>
      <c r="CD214" s="283">
        <v>0.50760000000000005</v>
      </c>
      <c r="CE214" s="283">
        <v>0.67420000000000002</v>
      </c>
      <c r="CG214" s="283">
        <v>0.48570000000000002</v>
      </c>
      <c r="CH214" s="283">
        <v>0.55189999999999995</v>
      </c>
      <c r="CI214" s="283">
        <v>1.0515000000000001</v>
      </c>
      <c r="CJ214" s="283">
        <v>1.0681</v>
      </c>
      <c r="CK214" s="283">
        <v>0.98609999999999998</v>
      </c>
      <c r="CL214" s="283">
        <v>0.96870000000000001</v>
      </c>
      <c r="CM214" s="283">
        <v>0.96340000000000003</v>
      </c>
      <c r="CN214" s="283">
        <v>1.0271999999999999</v>
      </c>
      <c r="CO214" s="283">
        <v>27.0733</v>
      </c>
      <c r="CP214" s="283">
        <v>25.087900000000001</v>
      </c>
      <c r="CQ214" s="283">
        <v>23.8583</v>
      </c>
      <c r="CR214" s="283">
        <v>25.746700000000001</v>
      </c>
      <c r="CS214" s="283">
        <v>23.487400000000001</v>
      </c>
      <c r="CT214" s="283">
        <v>24.195399999999999</v>
      </c>
      <c r="CU214" s="283">
        <v>24.581299999999999</v>
      </c>
      <c r="CV214" s="283">
        <v>23.484999999999999</v>
      </c>
      <c r="CW214" s="283">
        <v>23.966999999999999</v>
      </c>
      <c r="CX214" s="283">
        <v>25.3749</v>
      </c>
      <c r="CY214" s="283">
        <v>24.375900000000001</v>
      </c>
      <c r="CZ214" s="283">
        <v>23.333100000000002</v>
      </c>
      <c r="DA214" s="283">
        <v>1.0438000000000001</v>
      </c>
      <c r="DB214" s="283">
        <v>1.0306999999999999</v>
      </c>
      <c r="DC214" s="283">
        <v>0.98119999999999996</v>
      </c>
      <c r="DD214" s="283">
        <v>0.95860000000000001</v>
      </c>
      <c r="DE214" s="283">
        <v>0.96679999999999999</v>
      </c>
      <c r="DF214" s="283">
        <v>1.0188999999999999</v>
      </c>
      <c r="DG214" s="283">
        <v>26.384499999999999</v>
      </c>
      <c r="DH214" s="283">
        <v>23.996300000000002</v>
      </c>
      <c r="DI214" s="283">
        <v>23.628399999999999</v>
      </c>
      <c r="DJ214" s="283">
        <v>25.276900000000001</v>
      </c>
      <c r="DK214" s="283">
        <v>23.282399999999999</v>
      </c>
      <c r="DL214" s="283">
        <v>24.080300000000001</v>
      </c>
      <c r="DM214" s="283">
        <v>24.277000000000001</v>
      </c>
      <c r="DN214" s="283">
        <v>23.1584</v>
      </c>
      <c r="DO214" s="283">
        <v>23.844999999999999</v>
      </c>
      <c r="DP214" s="283">
        <v>25.325800000000001</v>
      </c>
      <c r="DQ214" s="283">
        <v>23.954599999999999</v>
      </c>
      <c r="DR214" s="283">
        <v>23.403199999999998</v>
      </c>
      <c r="DS214" s="283">
        <v>1.0424</v>
      </c>
      <c r="DT214" s="283">
        <v>1.0206</v>
      </c>
      <c r="DU214" s="283">
        <v>0.99150000000000005</v>
      </c>
      <c r="DW214" s="283">
        <v>0.97629999999999995</v>
      </c>
      <c r="DX214" s="283">
        <v>1.0094000000000001</v>
      </c>
      <c r="DY214" s="283">
        <v>25.133099999999999</v>
      </c>
      <c r="DZ214" s="283">
        <v>23.215800000000002</v>
      </c>
      <c r="EA214" s="283">
        <v>22.957000000000001</v>
      </c>
      <c r="EB214" s="283">
        <v>24.1097</v>
      </c>
      <c r="EC214" s="283">
        <v>22.748000000000001</v>
      </c>
      <c r="ED214" s="283">
        <v>23.154699999999998</v>
      </c>
      <c r="EE214" s="283">
        <v>23.622900000000001</v>
      </c>
      <c r="EF214" s="283">
        <v>22.879300000000001</v>
      </c>
      <c r="EG214" s="283">
        <v>23.240400000000001</v>
      </c>
      <c r="EI214" s="283">
        <v>23.435099999999998</v>
      </c>
      <c r="EJ214" s="283">
        <v>23.023499999999999</v>
      </c>
      <c r="EL214" s="283">
        <v>2.7422</v>
      </c>
      <c r="EM214" s="283">
        <v>1.212</v>
      </c>
      <c r="EN214" s="283">
        <v>2.2732999999999999</v>
      </c>
      <c r="EO214" s="283">
        <v>0.8458</v>
      </c>
      <c r="EP214" s="283">
        <v>0.99590000000000001</v>
      </c>
      <c r="EQ214" s="283">
        <v>1.2633000000000001</v>
      </c>
      <c r="ER214" s="283">
        <v>0.3523</v>
      </c>
      <c r="ES214" s="283">
        <v>0.2112</v>
      </c>
      <c r="ET214" s="283">
        <v>0.28939999999999999</v>
      </c>
      <c r="EU214" s="283">
        <v>0.1285</v>
      </c>
      <c r="EV214" s="283">
        <v>0.17419999999999999</v>
      </c>
      <c r="EW214" s="283">
        <v>0.1273</v>
      </c>
      <c r="EX214" s="283">
        <v>0.25619999999999998</v>
      </c>
      <c r="EY214" s="283">
        <v>0.24629999999999999</v>
      </c>
      <c r="EZ214" s="283">
        <v>0.2969</v>
      </c>
      <c r="FA214" s="283">
        <v>0.3029</v>
      </c>
      <c r="FB214" s="283">
        <v>0.24729999999999999</v>
      </c>
      <c r="FC214" s="283">
        <v>0.23499999999999999</v>
      </c>
      <c r="FD214" s="283">
        <v>2.0251000000000001</v>
      </c>
      <c r="FE214" s="283">
        <v>1.1805000000000001</v>
      </c>
      <c r="FF214" s="283">
        <v>1.1473</v>
      </c>
      <c r="FG214" s="283">
        <v>0.78459999999999996</v>
      </c>
      <c r="FH214" s="283">
        <v>1.0880000000000001</v>
      </c>
      <c r="FI214" s="283">
        <v>1.0778000000000001</v>
      </c>
      <c r="FJ214" s="283">
        <v>0.33339999999999997</v>
      </c>
      <c r="FK214" s="283">
        <v>0.25750000000000001</v>
      </c>
      <c r="FL214" s="283">
        <v>0.26490000000000002</v>
      </c>
      <c r="FM214" s="283">
        <v>0.1646</v>
      </c>
      <c r="FN214" s="283">
        <v>0.21809999999999999</v>
      </c>
      <c r="FO214" s="283">
        <v>0.23089999999999999</v>
      </c>
      <c r="FP214" s="283">
        <v>0.26740000000000003</v>
      </c>
      <c r="FQ214" s="283">
        <v>0.24110000000000001</v>
      </c>
      <c r="FR214" s="283">
        <v>0.31280000000000002</v>
      </c>
      <c r="FS214" s="283">
        <v>0.34079999999999999</v>
      </c>
      <c r="FT214" s="283">
        <v>0.22159999999999999</v>
      </c>
      <c r="FU214" s="283">
        <v>0.2903</v>
      </c>
      <c r="FV214" s="283">
        <v>1.9518</v>
      </c>
      <c r="FW214" s="283">
        <v>1.2484</v>
      </c>
      <c r="FX214" s="283">
        <v>1.2647999999999999</v>
      </c>
      <c r="FZ214" s="283">
        <v>1.0680000000000001</v>
      </c>
      <c r="GA214" s="283">
        <v>1.2803</v>
      </c>
      <c r="GB214" s="283">
        <v>0.39710000000000001</v>
      </c>
      <c r="GC214" s="283">
        <v>0.34510000000000002</v>
      </c>
      <c r="GD214" s="283">
        <v>0.32750000000000001</v>
      </c>
      <c r="GE214" s="283">
        <v>0.2034</v>
      </c>
      <c r="GF214" s="283">
        <v>0.27650000000000002</v>
      </c>
      <c r="GG214" s="283">
        <v>0.25900000000000001</v>
      </c>
      <c r="GH214" s="283">
        <v>0.1633</v>
      </c>
      <c r="GI214" s="283">
        <v>0.26979999999999998</v>
      </c>
      <c r="GJ214" s="283">
        <v>0.39340000000000003</v>
      </c>
      <c r="GL214" s="283">
        <v>0.25259999999999999</v>
      </c>
      <c r="GM214" s="283">
        <v>0.30730000000000002</v>
      </c>
    </row>
    <row r="215" spans="1:195">
      <c r="A215" s="71">
        <v>45505</v>
      </c>
      <c r="B215" s="283">
        <v>13.114599999999999</v>
      </c>
      <c r="C215" s="283">
        <v>12.9072</v>
      </c>
      <c r="D215" s="283">
        <v>12.9895</v>
      </c>
      <c r="E215" s="283">
        <v>12.816599999999999</v>
      </c>
      <c r="F215" s="283">
        <v>13.065</v>
      </c>
      <c r="G215" s="283">
        <v>13.0768</v>
      </c>
      <c r="H215" s="283">
        <v>12.9131</v>
      </c>
      <c r="I215" s="283">
        <v>12.8971</v>
      </c>
      <c r="J215" s="283">
        <v>13.0205</v>
      </c>
      <c r="K215" s="283">
        <v>12.196199999999999</v>
      </c>
      <c r="L215" s="283">
        <v>12.971</v>
      </c>
      <c r="M215" s="283">
        <v>13.1288</v>
      </c>
      <c r="N215" s="283">
        <v>11.272600000000001</v>
      </c>
      <c r="O215" s="283">
        <v>1.1237999999999999</v>
      </c>
      <c r="P215" s="283">
        <v>2.3300999999999998</v>
      </c>
      <c r="Q215" s="283">
        <v>0.3004</v>
      </c>
      <c r="R215" s="283">
        <v>1.0539000000000001</v>
      </c>
      <c r="S215" s="283">
        <v>1.3476999999999999</v>
      </c>
      <c r="T215" s="283">
        <v>2.3704000000000001</v>
      </c>
      <c r="U215" s="283">
        <v>0.30180000000000001</v>
      </c>
      <c r="V215" s="283">
        <v>0.46679999999999999</v>
      </c>
      <c r="W215" s="283">
        <v>0.21029999999999999</v>
      </c>
      <c r="X215" s="283">
        <v>0.26860000000000001</v>
      </c>
      <c r="Y215" s="283">
        <v>0.20030000000000001</v>
      </c>
      <c r="Z215" s="283">
        <v>0.37819999999999998</v>
      </c>
      <c r="AA215" s="283">
        <v>0.3221</v>
      </c>
      <c r="AB215" s="283">
        <v>0.4461</v>
      </c>
      <c r="AC215" s="283">
        <v>1.2592000000000001</v>
      </c>
      <c r="AD215" s="283">
        <v>0.30570000000000003</v>
      </c>
      <c r="AE215" s="283">
        <v>0.33100000000000002</v>
      </c>
      <c r="AF215" s="283">
        <v>7.0960999999999999</v>
      </c>
      <c r="AG215" s="283">
        <v>1.3747</v>
      </c>
      <c r="AH215" s="283">
        <v>1.0803</v>
      </c>
      <c r="AI215" s="283">
        <v>0.26500000000000001</v>
      </c>
      <c r="AJ215" s="283">
        <v>0.89039999999999997</v>
      </c>
      <c r="AK215" s="283">
        <v>1.0905</v>
      </c>
      <c r="AL215" s="283">
        <v>2.5853000000000002</v>
      </c>
      <c r="AM215" s="283">
        <v>0.45910000000000001</v>
      </c>
      <c r="AN215" s="283">
        <v>0.4304</v>
      </c>
      <c r="AO215" s="283">
        <v>0.36430000000000001</v>
      </c>
      <c r="AP215" s="283">
        <v>0.33400000000000002</v>
      </c>
      <c r="AQ215" s="283">
        <v>0.39839999999999998</v>
      </c>
      <c r="AR215" s="283">
        <v>0.46229999999999999</v>
      </c>
      <c r="AS215" s="283">
        <v>0.37859999999999999</v>
      </c>
      <c r="AT215" s="283">
        <v>0.54700000000000004</v>
      </c>
      <c r="AU215" s="283">
        <v>1.7444</v>
      </c>
      <c r="AV215" s="283">
        <v>0.42520000000000002</v>
      </c>
      <c r="AW215" s="283">
        <v>0.50160000000000005</v>
      </c>
      <c r="AX215" s="283">
        <v>9.3122000000000007</v>
      </c>
      <c r="AY215" s="283">
        <v>2.2578999999999998</v>
      </c>
      <c r="AZ215" s="283">
        <v>1.1075999999999999</v>
      </c>
      <c r="BB215" s="283">
        <v>0.66259999999999997</v>
      </c>
      <c r="BC215" s="283">
        <v>1.4300999999999999</v>
      </c>
      <c r="BD215" s="283">
        <v>2.5343</v>
      </c>
      <c r="BE215" s="283">
        <v>0.89749999999999996</v>
      </c>
      <c r="BF215" s="283">
        <v>0.50070000000000003</v>
      </c>
      <c r="BG215" s="283">
        <v>0.27210000000000001</v>
      </c>
      <c r="BH215" s="283">
        <v>0.39750000000000002</v>
      </c>
      <c r="BI215" s="283">
        <v>0.4521</v>
      </c>
      <c r="BJ215" s="283">
        <v>0.2014</v>
      </c>
      <c r="BK215" s="283">
        <v>0.29210000000000003</v>
      </c>
      <c r="BL215" s="283">
        <v>0.54830000000000001</v>
      </c>
      <c r="BN215" s="283">
        <v>0.44080000000000003</v>
      </c>
      <c r="BO215" s="283">
        <v>0.38340000000000002</v>
      </c>
      <c r="BQ215" s="283">
        <v>2.2746</v>
      </c>
      <c r="BR215" s="283">
        <v>1.2137</v>
      </c>
      <c r="BS215" s="283">
        <v>1.4549000000000001</v>
      </c>
      <c r="BU215" s="283">
        <v>1.0608</v>
      </c>
      <c r="BV215" s="283">
        <v>1.2251000000000001</v>
      </c>
      <c r="BW215" s="283">
        <v>0.71609999999999996</v>
      </c>
      <c r="BX215" s="283">
        <v>0.52529999999999999</v>
      </c>
      <c r="BY215" s="283">
        <v>0.56789999999999996</v>
      </c>
      <c r="BZ215" s="283">
        <v>0.31480000000000002</v>
      </c>
      <c r="CA215" s="283">
        <v>0.43280000000000002</v>
      </c>
      <c r="CB215" s="283">
        <v>0.39029999999999998</v>
      </c>
      <c r="CC215" s="283">
        <v>0.43459999999999999</v>
      </c>
      <c r="CD215" s="283">
        <v>0.49890000000000001</v>
      </c>
      <c r="CE215" s="283">
        <v>0.65710000000000002</v>
      </c>
      <c r="CG215" s="283">
        <v>0.47039999999999998</v>
      </c>
      <c r="CH215" s="283">
        <v>0.53639999999999999</v>
      </c>
      <c r="CI215" s="283">
        <v>1.0556000000000001</v>
      </c>
      <c r="CJ215" s="283">
        <v>1.0697000000000001</v>
      </c>
      <c r="CK215" s="283">
        <v>0.98680000000000001</v>
      </c>
      <c r="CL215" s="283">
        <v>0.9718</v>
      </c>
      <c r="CM215" s="283">
        <v>0.95320000000000005</v>
      </c>
      <c r="CN215" s="283">
        <v>1.0457000000000001</v>
      </c>
      <c r="CO215" s="283">
        <v>27.4999</v>
      </c>
      <c r="CP215" s="283">
        <v>25.379300000000001</v>
      </c>
      <c r="CQ215" s="283">
        <v>24.101900000000001</v>
      </c>
      <c r="CR215" s="283">
        <v>26.052600000000002</v>
      </c>
      <c r="CS215" s="283">
        <v>23.726700000000001</v>
      </c>
      <c r="CT215" s="283">
        <v>24.424800000000001</v>
      </c>
      <c r="CU215" s="283">
        <v>25.4221</v>
      </c>
      <c r="CV215" s="283">
        <v>23.959199999999999</v>
      </c>
      <c r="CW215" s="283">
        <v>25.2178</v>
      </c>
      <c r="CX215" s="283">
        <v>26.1585</v>
      </c>
      <c r="CY215" s="283">
        <v>25.135899999999999</v>
      </c>
      <c r="CZ215" s="283">
        <v>24.1157</v>
      </c>
      <c r="DA215" s="283">
        <v>1.0470999999999999</v>
      </c>
      <c r="DB215" s="283">
        <v>1.0327</v>
      </c>
      <c r="DC215" s="283">
        <v>0.98029999999999995</v>
      </c>
      <c r="DD215" s="283">
        <v>0.95689999999999997</v>
      </c>
      <c r="DE215" s="283">
        <v>0.96179999999999999</v>
      </c>
      <c r="DF215" s="283">
        <v>1.0182</v>
      </c>
      <c r="DG215" s="283">
        <v>26.604399999999998</v>
      </c>
      <c r="DH215" s="283">
        <v>24.092099999999999</v>
      </c>
      <c r="DI215" s="283">
        <v>23.6998</v>
      </c>
      <c r="DJ215" s="283">
        <v>25.406500000000001</v>
      </c>
      <c r="DK215" s="283">
        <v>23.33</v>
      </c>
      <c r="DL215" s="283">
        <v>24.175000000000001</v>
      </c>
      <c r="DM215" s="283">
        <v>24.579799999999999</v>
      </c>
      <c r="DN215" s="283">
        <v>23.216699999999999</v>
      </c>
      <c r="DO215" s="283">
        <v>24.245999999999999</v>
      </c>
      <c r="DP215" s="283">
        <v>25.6861</v>
      </c>
      <c r="DQ215" s="283">
        <v>24.139800000000001</v>
      </c>
      <c r="DR215" s="283">
        <v>23.812999999999999</v>
      </c>
      <c r="DS215" s="283">
        <v>1.0422</v>
      </c>
      <c r="DT215" s="283">
        <v>1.0219</v>
      </c>
      <c r="DU215" s="283">
        <v>0.98909999999999998</v>
      </c>
      <c r="DW215" s="283">
        <v>0.97560000000000002</v>
      </c>
      <c r="DX215" s="283">
        <v>1.0084</v>
      </c>
      <c r="DY215" s="283">
        <v>25.152200000000001</v>
      </c>
      <c r="DZ215" s="283">
        <v>23.182700000000001</v>
      </c>
      <c r="EA215" s="283">
        <v>22.893999999999998</v>
      </c>
      <c r="EB215" s="283">
        <v>24.134599999999999</v>
      </c>
      <c r="EC215" s="283">
        <v>22.6859</v>
      </c>
      <c r="ED215" s="283">
        <v>23.147200000000002</v>
      </c>
      <c r="EE215" s="283">
        <v>23.535399999999999</v>
      </c>
      <c r="EF215" s="283">
        <v>22.6907</v>
      </c>
      <c r="EG215" s="283">
        <v>23.183</v>
      </c>
      <c r="EI215" s="283">
        <v>23.257400000000001</v>
      </c>
      <c r="EJ215" s="283">
        <v>22.989899999999999</v>
      </c>
      <c r="EL215" s="283">
        <v>2.8748999999999998</v>
      </c>
      <c r="EM215" s="283">
        <v>1.1755</v>
      </c>
      <c r="EN215" s="283">
        <v>2.2534000000000001</v>
      </c>
      <c r="EO215" s="283">
        <v>0.82979999999999998</v>
      </c>
      <c r="EP215" s="283">
        <v>1.0105</v>
      </c>
      <c r="EQ215" s="283">
        <v>1.2693000000000001</v>
      </c>
      <c r="ER215" s="283">
        <v>0.3498</v>
      </c>
      <c r="ES215" s="283">
        <v>0.19239999999999999</v>
      </c>
      <c r="ET215" s="283">
        <v>0.27310000000000001</v>
      </c>
      <c r="EU215" s="283">
        <v>0.1217</v>
      </c>
      <c r="EV215" s="283">
        <v>0.16370000000000001</v>
      </c>
      <c r="EW215" s="283">
        <v>0.1212</v>
      </c>
      <c r="EX215" s="283">
        <v>0.24579999999999999</v>
      </c>
      <c r="EY215" s="283">
        <v>0.23760000000000001</v>
      </c>
      <c r="EZ215" s="283">
        <v>0.28079999999999999</v>
      </c>
      <c r="FA215" s="283">
        <v>0.29630000000000001</v>
      </c>
      <c r="FB215" s="283">
        <v>0.2351</v>
      </c>
      <c r="FC215" s="283">
        <v>0.22120000000000001</v>
      </c>
      <c r="FD215" s="283">
        <v>2.1187</v>
      </c>
      <c r="FE215" s="283">
        <v>1.1856</v>
      </c>
      <c r="FF215" s="283">
        <v>1.1446000000000001</v>
      </c>
      <c r="FG215" s="283">
        <v>0.76839999999999997</v>
      </c>
      <c r="FH215" s="283">
        <v>1.0989</v>
      </c>
      <c r="FI215" s="283">
        <v>1.0882000000000001</v>
      </c>
      <c r="FJ215" s="283">
        <v>0.31919999999999998</v>
      </c>
      <c r="FK215" s="283">
        <v>0.24540000000000001</v>
      </c>
      <c r="FL215" s="283">
        <v>0.24990000000000001</v>
      </c>
      <c r="FM215" s="283">
        <v>0.1507</v>
      </c>
      <c r="FN215" s="283">
        <v>0.20699999999999999</v>
      </c>
      <c r="FO215" s="283">
        <v>0.21840000000000001</v>
      </c>
      <c r="FP215" s="283">
        <v>0.26279999999999998</v>
      </c>
      <c r="FQ215" s="283">
        <v>0.23719999999999999</v>
      </c>
      <c r="FR215" s="283">
        <v>0.30830000000000002</v>
      </c>
      <c r="FS215" s="283">
        <v>0.34200000000000003</v>
      </c>
      <c r="FT215" s="283">
        <v>0.21590000000000001</v>
      </c>
      <c r="FU215" s="283">
        <v>0.2833</v>
      </c>
      <c r="FV215" s="283">
        <v>1.9842</v>
      </c>
      <c r="FW215" s="283">
        <v>1.2504</v>
      </c>
      <c r="FX215" s="283">
        <v>1.2514000000000001</v>
      </c>
      <c r="FZ215" s="283">
        <v>1.0863</v>
      </c>
      <c r="GA215" s="283">
        <v>1.2777000000000001</v>
      </c>
      <c r="GB215" s="283">
        <v>0.39219999999999999</v>
      </c>
      <c r="GC215" s="283">
        <v>0.34429999999999999</v>
      </c>
      <c r="GD215" s="283">
        <v>0.31740000000000002</v>
      </c>
      <c r="GE215" s="283">
        <v>0.19769999999999999</v>
      </c>
      <c r="GF215" s="283">
        <v>0.27539999999999998</v>
      </c>
      <c r="GG215" s="283">
        <v>0.25369999999999998</v>
      </c>
      <c r="GH215" s="283">
        <v>0.15840000000000001</v>
      </c>
      <c r="GI215" s="283">
        <v>0.26950000000000002</v>
      </c>
      <c r="GJ215" s="283">
        <v>0.38979999999999998</v>
      </c>
      <c r="GL215" s="283">
        <v>0.24809999999999999</v>
      </c>
      <c r="GM215" s="283">
        <v>0.30509999999999998</v>
      </c>
    </row>
    <row r="216" spans="1:195">
      <c r="A216" s="71">
        <v>45506</v>
      </c>
      <c r="B216" s="283">
        <v>13.1137</v>
      </c>
      <c r="C216" s="283">
        <v>12.8904</v>
      </c>
      <c r="D216" s="283">
        <v>12.9735</v>
      </c>
      <c r="E216" s="283">
        <v>12.817399999999999</v>
      </c>
      <c r="F216" s="283">
        <v>13.0466</v>
      </c>
      <c r="G216" s="283">
        <v>13.043200000000001</v>
      </c>
      <c r="H216" s="283">
        <v>12.9232</v>
      </c>
      <c r="I216" s="283">
        <v>12.9038</v>
      </c>
      <c r="J216" s="283">
        <v>12.999599999999999</v>
      </c>
      <c r="K216" s="283">
        <v>12.1996</v>
      </c>
      <c r="L216" s="283">
        <v>12.976100000000001</v>
      </c>
      <c r="M216" s="283">
        <v>13.1221</v>
      </c>
      <c r="N216" s="283">
        <v>11.5105</v>
      </c>
      <c r="O216" s="283">
        <v>1.0179</v>
      </c>
      <c r="P216" s="283">
        <v>2.3677000000000001</v>
      </c>
      <c r="Q216" s="283">
        <v>0.29530000000000001</v>
      </c>
      <c r="R216" s="283">
        <v>1.0838000000000001</v>
      </c>
      <c r="S216" s="283">
        <v>1.3311999999999999</v>
      </c>
      <c r="T216" s="283">
        <v>2.2732000000000001</v>
      </c>
      <c r="U216" s="283">
        <v>0.26390000000000002</v>
      </c>
      <c r="V216" s="283">
        <v>0.44309999999999999</v>
      </c>
      <c r="W216" s="283">
        <v>0.19750000000000001</v>
      </c>
      <c r="X216" s="283">
        <v>0.25929999999999997</v>
      </c>
      <c r="Y216" s="283">
        <v>0.18709999999999999</v>
      </c>
      <c r="Z216" s="283">
        <v>0.37090000000000001</v>
      </c>
      <c r="AA216" s="283">
        <v>0.31830000000000003</v>
      </c>
      <c r="AB216" s="283">
        <v>0.4229</v>
      </c>
      <c r="AC216" s="283">
        <v>1.2559</v>
      </c>
      <c r="AD216" s="283">
        <v>0.29370000000000002</v>
      </c>
      <c r="AE216" s="283">
        <v>0.31769999999999998</v>
      </c>
      <c r="AF216" s="283">
        <v>7.5682999999999998</v>
      </c>
      <c r="AG216" s="283">
        <v>1.3473999999999999</v>
      </c>
      <c r="AH216" s="283">
        <v>1.0601</v>
      </c>
      <c r="AI216" s="283">
        <v>0.26190000000000002</v>
      </c>
      <c r="AJ216" s="283">
        <v>0.90810000000000002</v>
      </c>
      <c r="AK216" s="283">
        <v>1.0956999999999999</v>
      </c>
      <c r="AL216" s="283">
        <v>2.5019</v>
      </c>
      <c r="AM216" s="283">
        <v>0.4304</v>
      </c>
      <c r="AN216" s="283">
        <v>0.40260000000000001</v>
      </c>
      <c r="AO216" s="283">
        <v>0.3306</v>
      </c>
      <c r="AP216" s="283">
        <v>0.31940000000000002</v>
      </c>
      <c r="AQ216" s="283">
        <v>0.37969999999999998</v>
      </c>
      <c r="AR216" s="283">
        <v>0.46300000000000002</v>
      </c>
      <c r="AS216" s="283">
        <v>0.37869999999999998</v>
      </c>
      <c r="AT216" s="283">
        <v>0.54610000000000003</v>
      </c>
      <c r="AU216" s="283">
        <v>1.7679</v>
      </c>
      <c r="AV216" s="283">
        <v>0.41699999999999998</v>
      </c>
      <c r="AW216" s="283">
        <v>0.49840000000000001</v>
      </c>
      <c r="AX216" s="283">
        <v>9.4016999999999999</v>
      </c>
      <c r="AY216" s="283">
        <v>2.2576000000000001</v>
      </c>
      <c r="AZ216" s="283">
        <v>1.0677000000000001</v>
      </c>
      <c r="BB216" s="283">
        <v>0.66930000000000001</v>
      </c>
      <c r="BC216" s="283">
        <v>1.4265000000000001</v>
      </c>
      <c r="BD216" s="283">
        <v>2.5141</v>
      </c>
      <c r="BE216" s="283">
        <v>0.90259999999999996</v>
      </c>
      <c r="BF216" s="283">
        <v>0.47949999999999998</v>
      </c>
      <c r="BG216" s="283">
        <v>0.26740000000000003</v>
      </c>
      <c r="BH216" s="283">
        <v>0.39979999999999999</v>
      </c>
      <c r="BI216" s="283">
        <v>0.4491</v>
      </c>
      <c r="BJ216" s="283">
        <v>0.20080000000000001</v>
      </c>
      <c r="BK216" s="283">
        <v>0.29720000000000002</v>
      </c>
      <c r="BL216" s="283">
        <v>0.54879999999999995</v>
      </c>
      <c r="BN216" s="283">
        <v>0.44409999999999999</v>
      </c>
      <c r="BO216" s="283">
        <v>0.38469999999999999</v>
      </c>
      <c r="BQ216" s="283">
        <v>2.3681999999999999</v>
      </c>
      <c r="BR216" s="283">
        <v>1.2011000000000001</v>
      </c>
      <c r="BS216" s="283">
        <v>1.4380999999999999</v>
      </c>
      <c r="BU216" s="283">
        <v>1.0704</v>
      </c>
      <c r="BV216" s="283">
        <v>1.2318</v>
      </c>
      <c r="BW216" s="283">
        <v>0.70579999999999998</v>
      </c>
      <c r="BX216" s="283">
        <v>0.504</v>
      </c>
      <c r="BY216" s="283">
        <v>0.54100000000000004</v>
      </c>
      <c r="BZ216" s="283">
        <v>0.29799999999999999</v>
      </c>
      <c r="CA216" s="283">
        <v>0.41970000000000002</v>
      </c>
      <c r="CB216" s="283">
        <v>0.37619999999999998</v>
      </c>
      <c r="CC216" s="283">
        <v>0.42170000000000002</v>
      </c>
      <c r="CD216" s="283">
        <v>0.49170000000000003</v>
      </c>
      <c r="CE216" s="283">
        <v>0.63939999999999997</v>
      </c>
      <c r="CG216" s="283">
        <v>0.45929999999999999</v>
      </c>
      <c r="CH216" s="283">
        <v>0.51910000000000001</v>
      </c>
      <c r="CI216" s="283">
        <v>1.0549999999999999</v>
      </c>
      <c r="CJ216" s="283">
        <v>1.0658000000000001</v>
      </c>
      <c r="CK216" s="283">
        <v>0.97250000000000003</v>
      </c>
      <c r="CL216" s="283">
        <v>0.96960000000000002</v>
      </c>
      <c r="CM216" s="283">
        <v>0.94310000000000005</v>
      </c>
      <c r="CN216" s="283">
        <v>1.0549999999999999</v>
      </c>
      <c r="CO216" s="283">
        <v>28.168800000000001</v>
      </c>
      <c r="CP216" s="283">
        <v>25.7818</v>
      </c>
      <c r="CQ216" s="283">
        <v>24.464700000000001</v>
      </c>
      <c r="CR216" s="283">
        <v>26.699100000000001</v>
      </c>
      <c r="CS216" s="283">
        <v>24.190899999999999</v>
      </c>
      <c r="CT216" s="283">
        <v>25.157399999999999</v>
      </c>
      <c r="CU216" s="283">
        <v>26.314699999999998</v>
      </c>
      <c r="CV216" s="283">
        <v>24.4499</v>
      </c>
      <c r="CW216" s="283">
        <v>26.237100000000002</v>
      </c>
      <c r="CX216" s="283">
        <v>27.139399999999998</v>
      </c>
      <c r="CY216" s="283">
        <v>25.926100000000002</v>
      </c>
      <c r="CZ216" s="283">
        <v>24.869</v>
      </c>
      <c r="DA216" s="283">
        <v>1.0486</v>
      </c>
      <c r="DB216" s="283">
        <v>1.0308999999999999</v>
      </c>
      <c r="DC216" s="283">
        <v>0.97529999999999994</v>
      </c>
      <c r="DD216" s="283">
        <v>0.95579999999999998</v>
      </c>
      <c r="DE216" s="283">
        <v>0.95740000000000003</v>
      </c>
      <c r="DF216" s="283">
        <v>1.0177</v>
      </c>
      <c r="DG216" s="283">
        <v>26.930700000000002</v>
      </c>
      <c r="DH216" s="283">
        <v>24.249700000000001</v>
      </c>
      <c r="DI216" s="283">
        <v>23.869900000000001</v>
      </c>
      <c r="DJ216" s="283">
        <v>25.682600000000001</v>
      </c>
      <c r="DK216" s="283">
        <v>23.5229</v>
      </c>
      <c r="DL216" s="283">
        <v>24.474900000000002</v>
      </c>
      <c r="DM216" s="283">
        <v>25.063099999999999</v>
      </c>
      <c r="DN216" s="283">
        <v>23.4465</v>
      </c>
      <c r="DO216" s="283">
        <v>24.7441</v>
      </c>
      <c r="DP216" s="283">
        <v>26.221599999999999</v>
      </c>
      <c r="DQ216" s="283">
        <v>24.491</v>
      </c>
      <c r="DR216" s="283">
        <v>24.314900000000002</v>
      </c>
      <c r="DS216" s="283">
        <v>1.0419</v>
      </c>
      <c r="DT216" s="283">
        <v>1.0223</v>
      </c>
      <c r="DU216" s="283">
        <v>0.98729999999999996</v>
      </c>
      <c r="DW216" s="283">
        <v>0.97440000000000004</v>
      </c>
      <c r="DX216" s="283">
        <v>1.0091000000000001</v>
      </c>
      <c r="DY216" s="283">
        <v>25.303799999999999</v>
      </c>
      <c r="DZ216" s="283">
        <v>23.269100000000002</v>
      </c>
      <c r="EA216" s="283">
        <v>22.978300000000001</v>
      </c>
      <c r="EB216" s="283">
        <v>24.285299999999999</v>
      </c>
      <c r="EC216" s="283">
        <v>22.761900000000001</v>
      </c>
      <c r="ED216" s="283">
        <v>23.273499999999999</v>
      </c>
      <c r="EE216" s="283">
        <v>23.750800000000002</v>
      </c>
      <c r="EF216" s="283">
        <v>22.770900000000001</v>
      </c>
      <c r="EG216" s="283">
        <v>23.432700000000001</v>
      </c>
      <c r="EI216" s="283">
        <v>23.3688</v>
      </c>
      <c r="EJ216" s="283">
        <v>23.2224</v>
      </c>
      <c r="EL216" s="283">
        <v>2.9561000000000002</v>
      </c>
      <c r="EM216" s="283">
        <v>1.1332</v>
      </c>
      <c r="EN216" s="283">
        <v>2.2174</v>
      </c>
      <c r="EO216" s="283">
        <v>0.80820000000000003</v>
      </c>
      <c r="EP216" s="283">
        <v>1.0229999999999999</v>
      </c>
      <c r="EQ216" s="283">
        <v>1.27</v>
      </c>
      <c r="ER216" s="283">
        <v>0.34570000000000001</v>
      </c>
      <c r="ES216" s="283">
        <v>0.17680000000000001</v>
      </c>
      <c r="ET216" s="283">
        <v>0.25740000000000002</v>
      </c>
      <c r="EU216" s="283">
        <v>0.1169</v>
      </c>
      <c r="EV216" s="283">
        <v>0.156</v>
      </c>
      <c r="EW216" s="283">
        <v>0.11609999999999999</v>
      </c>
      <c r="EX216" s="283">
        <v>0.23549999999999999</v>
      </c>
      <c r="EY216" s="283">
        <v>0.22969999999999999</v>
      </c>
      <c r="EZ216" s="283">
        <v>0.2611</v>
      </c>
      <c r="FA216" s="283">
        <v>0.2913</v>
      </c>
      <c r="FB216" s="283">
        <v>0.22450000000000001</v>
      </c>
      <c r="FC216" s="283">
        <v>0.2056</v>
      </c>
      <c r="FD216" s="283">
        <v>2.3290000000000002</v>
      </c>
      <c r="FE216" s="283">
        <v>1.1919</v>
      </c>
      <c r="FF216" s="283">
        <v>1.1342000000000001</v>
      </c>
      <c r="FG216" s="283">
        <v>0.73599999999999999</v>
      </c>
      <c r="FH216" s="283">
        <v>1.1045</v>
      </c>
      <c r="FI216" s="283">
        <v>1.107</v>
      </c>
      <c r="FJ216" s="283">
        <v>0.31309999999999999</v>
      </c>
      <c r="FK216" s="283">
        <v>0.23230000000000001</v>
      </c>
      <c r="FL216" s="283">
        <v>0.23499999999999999</v>
      </c>
      <c r="FM216" s="283">
        <v>0.13439999999999999</v>
      </c>
      <c r="FN216" s="283">
        <v>0.19489999999999999</v>
      </c>
      <c r="FO216" s="283">
        <v>0.2072</v>
      </c>
      <c r="FP216" s="283">
        <v>0.25719999999999998</v>
      </c>
      <c r="FQ216" s="283">
        <v>0.23400000000000001</v>
      </c>
      <c r="FR216" s="283">
        <v>0.30530000000000002</v>
      </c>
      <c r="FS216" s="283">
        <v>0.34939999999999999</v>
      </c>
      <c r="FT216" s="283">
        <v>0.21190000000000001</v>
      </c>
      <c r="FU216" s="283">
        <v>0.27579999999999999</v>
      </c>
      <c r="FV216" s="283">
        <v>2.0264000000000002</v>
      </c>
      <c r="FW216" s="283">
        <v>1.2441</v>
      </c>
      <c r="FX216" s="283">
        <v>1.242</v>
      </c>
      <c r="FZ216" s="283">
        <v>1.0941000000000001</v>
      </c>
      <c r="GA216" s="283">
        <v>1.2817000000000001</v>
      </c>
      <c r="GB216" s="283">
        <v>0.38669999999999999</v>
      </c>
      <c r="GC216" s="283">
        <v>0.34039999999999998</v>
      </c>
      <c r="GD216" s="283">
        <v>0.30730000000000002</v>
      </c>
      <c r="GE216" s="283">
        <v>0.1908</v>
      </c>
      <c r="GF216" s="283">
        <v>0.27360000000000001</v>
      </c>
      <c r="GG216" s="283">
        <v>0.24740000000000001</v>
      </c>
      <c r="GH216" s="283">
        <v>0.15540000000000001</v>
      </c>
      <c r="GI216" s="283">
        <v>0.26989999999999997</v>
      </c>
      <c r="GJ216" s="283">
        <v>0.38790000000000002</v>
      </c>
      <c r="GL216" s="283">
        <v>0.2467</v>
      </c>
      <c r="GM216" s="283">
        <v>0.30270000000000002</v>
      </c>
    </row>
    <row r="217" spans="1:195">
      <c r="A217" s="71">
        <v>45507</v>
      </c>
      <c r="B217" s="283">
        <v>13.1112</v>
      </c>
      <c r="C217" s="283">
        <v>12.893800000000001</v>
      </c>
      <c r="D217" s="283">
        <v>12.9735</v>
      </c>
      <c r="E217" s="283">
        <v>12.808199999999999</v>
      </c>
      <c r="F217" s="283">
        <v>13.049099999999999</v>
      </c>
      <c r="G217" s="283">
        <v>13.034000000000001</v>
      </c>
      <c r="H217" s="283">
        <v>12.9047</v>
      </c>
      <c r="I217" s="283">
        <v>12.907999999999999</v>
      </c>
      <c r="J217" s="283">
        <v>13.0063</v>
      </c>
      <c r="K217" s="283">
        <v>12.1945</v>
      </c>
      <c r="L217" s="283">
        <v>12.971</v>
      </c>
      <c r="M217" s="283">
        <v>13.114599999999999</v>
      </c>
      <c r="N217" s="283">
        <v>11.6858</v>
      </c>
      <c r="O217" s="283">
        <v>0.92610000000000003</v>
      </c>
      <c r="P217" s="283">
        <v>2.4251</v>
      </c>
      <c r="Q217" s="283">
        <v>0.29339999999999999</v>
      </c>
      <c r="R217" s="283">
        <v>1.1174999999999999</v>
      </c>
      <c r="S217" s="283">
        <v>1.2833000000000001</v>
      </c>
      <c r="T217" s="283">
        <v>2.1787000000000001</v>
      </c>
      <c r="U217" s="283">
        <v>0.2349</v>
      </c>
      <c r="V217" s="283">
        <v>0.41670000000000001</v>
      </c>
      <c r="W217" s="283">
        <v>0.18640000000000001</v>
      </c>
      <c r="X217" s="283">
        <v>0.25369999999999998</v>
      </c>
      <c r="Y217" s="283">
        <v>0.17180000000000001</v>
      </c>
      <c r="Z217" s="283">
        <v>0.36320000000000002</v>
      </c>
      <c r="AA217" s="283">
        <v>0.31459999999999999</v>
      </c>
      <c r="AB217" s="283">
        <v>0.38400000000000001</v>
      </c>
      <c r="AC217" s="283">
        <v>1.2381</v>
      </c>
      <c r="AD217" s="283">
        <v>0.28149999999999997</v>
      </c>
      <c r="AE217" s="283">
        <v>0.29930000000000001</v>
      </c>
      <c r="AF217" s="283">
        <v>8.2070000000000007</v>
      </c>
      <c r="AG217" s="283">
        <v>1.3152999999999999</v>
      </c>
      <c r="AH217" s="283">
        <v>1.0269999999999999</v>
      </c>
      <c r="AI217" s="283">
        <v>0.25530000000000003</v>
      </c>
      <c r="AJ217" s="283">
        <v>0.92169999999999996</v>
      </c>
      <c r="AK217" s="283">
        <v>1.1065</v>
      </c>
      <c r="AL217" s="283">
        <v>2.4664000000000001</v>
      </c>
      <c r="AM217" s="283">
        <v>0.4047</v>
      </c>
      <c r="AN217" s="283">
        <v>0.37480000000000002</v>
      </c>
      <c r="AO217" s="283">
        <v>0.30049999999999999</v>
      </c>
      <c r="AP217" s="283">
        <v>0.30769999999999997</v>
      </c>
      <c r="AQ217" s="283">
        <v>0.3649</v>
      </c>
      <c r="AR217" s="283">
        <v>0.46250000000000002</v>
      </c>
      <c r="AS217" s="283">
        <v>0.38009999999999999</v>
      </c>
      <c r="AT217" s="283">
        <v>0.54530000000000001</v>
      </c>
      <c r="AU217" s="283">
        <v>1.8118000000000001</v>
      </c>
      <c r="AV217" s="283">
        <v>0.41249999999999998</v>
      </c>
      <c r="AW217" s="283">
        <v>0.49280000000000002</v>
      </c>
      <c r="AX217" s="283">
        <v>9.4520999999999997</v>
      </c>
      <c r="AY217" s="283">
        <v>2.2484999999999999</v>
      </c>
      <c r="AZ217" s="283">
        <v>1.026</v>
      </c>
      <c r="BB217" s="283">
        <v>0.67169999999999996</v>
      </c>
      <c r="BC217" s="283">
        <v>1.4182999999999999</v>
      </c>
      <c r="BD217" s="283">
        <v>2.5013999999999998</v>
      </c>
      <c r="BE217" s="283">
        <v>0.90580000000000005</v>
      </c>
      <c r="BF217" s="283">
        <v>0.45789999999999997</v>
      </c>
      <c r="BG217" s="283">
        <v>0.2646</v>
      </c>
      <c r="BH217" s="283">
        <v>0.40279999999999999</v>
      </c>
      <c r="BI217" s="283">
        <v>0.44629999999999997</v>
      </c>
      <c r="BJ217" s="283">
        <v>0.20250000000000001</v>
      </c>
      <c r="BK217" s="283">
        <v>0.3049</v>
      </c>
      <c r="BL217" s="283">
        <v>0.55110000000000003</v>
      </c>
      <c r="BN217" s="283">
        <v>0.45390000000000003</v>
      </c>
      <c r="BO217" s="283">
        <v>0.38850000000000001</v>
      </c>
      <c r="BQ217" s="283">
        <v>2.4247000000000001</v>
      </c>
      <c r="BR217" s="283">
        <v>1.1896</v>
      </c>
      <c r="BS217" s="283">
        <v>1.4227000000000001</v>
      </c>
      <c r="BU217" s="283">
        <v>1.0781000000000001</v>
      </c>
      <c r="BV217" s="283">
        <v>1.2336</v>
      </c>
      <c r="BW217" s="283">
        <v>0.68389999999999995</v>
      </c>
      <c r="BX217" s="283">
        <v>0.48659999999999998</v>
      </c>
      <c r="BY217" s="283">
        <v>0.51590000000000003</v>
      </c>
      <c r="BZ217" s="283">
        <v>0.28210000000000002</v>
      </c>
      <c r="CA217" s="283">
        <v>0.40899999999999997</v>
      </c>
      <c r="CB217" s="283">
        <v>0.36259999999999998</v>
      </c>
      <c r="CC217" s="283">
        <v>0.40960000000000002</v>
      </c>
      <c r="CD217" s="283">
        <v>0.48320000000000002</v>
      </c>
      <c r="CE217" s="283">
        <v>0.61629999999999996</v>
      </c>
      <c r="CG217" s="283">
        <v>0.44819999999999999</v>
      </c>
      <c r="CH217" s="283">
        <v>0.49959999999999999</v>
      </c>
      <c r="CI217" s="283">
        <v>1.0537000000000001</v>
      </c>
      <c r="CJ217" s="283">
        <v>1.0585</v>
      </c>
      <c r="CK217" s="283">
        <v>0.98499999999999999</v>
      </c>
      <c r="CL217" s="283">
        <v>0.97260000000000002</v>
      </c>
      <c r="CM217" s="283">
        <v>0.94259999999999999</v>
      </c>
      <c r="CN217" s="283">
        <v>1.0569999999999999</v>
      </c>
      <c r="CO217" s="283">
        <v>28.797000000000001</v>
      </c>
      <c r="CP217" s="283">
        <v>26.249199999999998</v>
      </c>
      <c r="CQ217" s="283">
        <v>24.970700000000001</v>
      </c>
      <c r="CR217" s="283">
        <v>27.3291</v>
      </c>
      <c r="CS217" s="283">
        <v>24.798400000000001</v>
      </c>
      <c r="CT217" s="283">
        <v>25.351199999999999</v>
      </c>
      <c r="CU217" s="283">
        <v>27.184200000000001</v>
      </c>
      <c r="CV217" s="283">
        <v>25.145900000000001</v>
      </c>
      <c r="CW217" s="283">
        <v>27.124500000000001</v>
      </c>
      <c r="CX217" s="283">
        <v>27.951000000000001</v>
      </c>
      <c r="CY217" s="283">
        <v>26.675999999999998</v>
      </c>
      <c r="CZ217" s="283">
        <v>25.662800000000001</v>
      </c>
      <c r="DA217" s="283">
        <v>1.0474000000000001</v>
      </c>
      <c r="DB217" s="283">
        <v>1.0273000000000001</v>
      </c>
      <c r="DC217" s="283">
        <v>0.97619999999999996</v>
      </c>
      <c r="DD217" s="283">
        <v>0.95779999999999998</v>
      </c>
      <c r="DE217" s="283">
        <v>0.95620000000000005</v>
      </c>
      <c r="DF217" s="283">
        <v>1.0165999999999999</v>
      </c>
      <c r="DG217" s="283">
        <v>27.419899999999998</v>
      </c>
      <c r="DH217" s="283">
        <v>24.610199999999999</v>
      </c>
      <c r="DI217" s="283">
        <v>24.263200000000001</v>
      </c>
      <c r="DJ217" s="283">
        <v>26.1785</v>
      </c>
      <c r="DK217" s="283">
        <v>23.956600000000002</v>
      </c>
      <c r="DL217" s="283">
        <v>24.8553</v>
      </c>
      <c r="DM217" s="283">
        <v>25.752300000000002</v>
      </c>
      <c r="DN217" s="283">
        <v>23.966200000000001</v>
      </c>
      <c r="DO217" s="283">
        <v>25.409199999999998</v>
      </c>
      <c r="DP217" s="283">
        <v>26.886299999999999</v>
      </c>
      <c r="DQ217" s="283">
        <v>25.064800000000002</v>
      </c>
      <c r="DR217" s="283">
        <v>24.9938</v>
      </c>
      <c r="DS217" s="283">
        <v>1.0403</v>
      </c>
      <c r="DT217" s="283">
        <v>1.0201</v>
      </c>
      <c r="DU217" s="283">
        <v>0.98540000000000005</v>
      </c>
      <c r="DW217" s="283">
        <v>0.97409999999999997</v>
      </c>
      <c r="DX217" s="283">
        <v>1.0074000000000001</v>
      </c>
      <c r="DY217" s="283">
        <v>25.664899999999999</v>
      </c>
      <c r="DZ217" s="283">
        <v>23.529499999999999</v>
      </c>
      <c r="EA217" s="283">
        <v>23.226199999999999</v>
      </c>
      <c r="EB217" s="283">
        <v>24.6707</v>
      </c>
      <c r="EC217" s="283">
        <v>23.065200000000001</v>
      </c>
      <c r="ED217" s="283">
        <v>23.5701</v>
      </c>
      <c r="EE217" s="283">
        <v>24.227499999999999</v>
      </c>
      <c r="EF217" s="283">
        <v>23.1509</v>
      </c>
      <c r="EG217" s="283">
        <v>23.882100000000001</v>
      </c>
      <c r="EI217" s="283">
        <v>23.765899999999998</v>
      </c>
      <c r="EJ217" s="283">
        <v>23.706199999999999</v>
      </c>
      <c r="EL217" s="283">
        <v>2.9689999999999999</v>
      </c>
      <c r="EM217" s="283">
        <v>1.0931999999999999</v>
      </c>
      <c r="EN217" s="283">
        <v>2.2107000000000001</v>
      </c>
      <c r="EO217" s="283">
        <v>0.78669999999999995</v>
      </c>
      <c r="EP217" s="283">
        <v>1.0382</v>
      </c>
      <c r="EQ217" s="283">
        <v>1.2556</v>
      </c>
      <c r="ER217" s="283">
        <v>0.33739999999999998</v>
      </c>
      <c r="ES217" s="283">
        <v>0.16520000000000001</v>
      </c>
      <c r="ET217" s="283">
        <v>0.24360000000000001</v>
      </c>
      <c r="EU217" s="283">
        <v>0.1137</v>
      </c>
      <c r="EV217" s="283">
        <v>0.15110000000000001</v>
      </c>
      <c r="EW217" s="283">
        <v>0.11020000000000001</v>
      </c>
      <c r="EX217" s="283">
        <v>0.2243</v>
      </c>
      <c r="EY217" s="283">
        <v>0.2205</v>
      </c>
      <c r="EZ217" s="283">
        <v>0.2359</v>
      </c>
      <c r="FA217" s="283">
        <v>0.28510000000000002</v>
      </c>
      <c r="FB217" s="283">
        <v>0.21240000000000001</v>
      </c>
      <c r="FC217" s="283">
        <v>0.18790000000000001</v>
      </c>
      <c r="FD217" s="283">
        <v>2.3923999999999999</v>
      </c>
      <c r="FE217" s="283">
        <v>1.1921999999999999</v>
      </c>
      <c r="FF217" s="283">
        <v>1.1212</v>
      </c>
      <c r="FG217" s="283">
        <v>0.72219999999999995</v>
      </c>
      <c r="FH217" s="283">
        <v>1.1163000000000001</v>
      </c>
      <c r="FI217" s="283">
        <v>1.1269</v>
      </c>
      <c r="FJ217" s="283">
        <v>0.28839999999999999</v>
      </c>
      <c r="FK217" s="283">
        <v>0.2205</v>
      </c>
      <c r="FL217" s="283">
        <v>0.22209999999999999</v>
      </c>
      <c r="FM217" s="283">
        <v>0.1205</v>
      </c>
      <c r="FN217" s="283">
        <v>0.18490000000000001</v>
      </c>
      <c r="FO217" s="283">
        <v>0.1981</v>
      </c>
      <c r="FP217" s="283">
        <v>0.25240000000000001</v>
      </c>
      <c r="FQ217" s="283">
        <v>0.23069999999999999</v>
      </c>
      <c r="FR217" s="283">
        <v>0.30080000000000001</v>
      </c>
      <c r="FS217" s="283">
        <v>0.34949999999999998</v>
      </c>
      <c r="FT217" s="283">
        <v>0.20660000000000001</v>
      </c>
      <c r="FU217" s="283">
        <v>0.26690000000000003</v>
      </c>
      <c r="FV217" s="283">
        <v>2.0991</v>
      </c>
      <c r="FW217" s="283">
        <v>1.2422</v>
      </c>
      <c r="FX217" s="283">
        <v>1.2278</v>
      </c>
      <c r="FZ217" s="283">
        <v>1.0911</v>
      </c>
      <c r="GA217" s="283">
        <v>1.2830999999999999</v>
      </c>
      <c r="GB217" s="283">
        <v>0.38219999999999998</v>
      </c>
      <c r="GC217" s="283">
        <v>0.33660000000000001</v>
      </c>
      <c r="GD217" s="283">
        <v>0.29630000000000001</v>
      </c>
      <c r="GE217" s="283">
        <v>0.18210000000000001</v>
      </c>
      <c r="GF217" s="283">
        <v>0.27100000000000002</v>
      </c>
      <c r="GG217" s="283">
        <v>0.24129999999999999</v>
      </c>
      <c r="GH217" s="283">
        <v>0.15359999999999999</v>
      </c>
      <c r="GI217" s="283">
        <v>0.27</v>
      </c>
      <c r="GJ217" s="283">
        <v>0.38529999999999998</v>
      </c>
      <c r="GL217" s="283">
        <v>0.2475</v>
      </c>
      <c r="GM217" s="283">
        <v>0.30030000000000001</v>
      </c>
    </row>
    <row r="218" spans="1:195">
      <c r="A218" s="71">
        <v>45508</v>
      </c>
      <c r="B218" s="283">
        <v>13.1221</v>
      </c>
      <c r="C218" s="283">
        <v>12.903</v>
      </c>
      <c r="D218" s="283">
        <v>12.982799999999999</v>
      </c>
      <c r="E218" s="283">
        <v>12.8224</v>
      </c>
      <c r="F218" s="283">
        <v>13.0482</v>
      </c>
      <c r="G218" s="283">
        <v>13.0121</v>
      </c>
      <c r="H218" s="283">
        <v>12.9282</v>
      </c>
      <c r="I218" s="283">
        <v>12.900499999999999</v>
      </c>
      <c r="J218" s="283">
        <v>13.0105</v>
      </c>
      <c r="K218" s="283">
        <v>12.187799999999999</v>
      </c>
      <c r="L218" s="283">
        <v>12.9786</v>
      </c>
      <c r="M218" s="283">
        <v>13.106199999999999</v>
      </c>
      <c r="N218" s="283">
        <v>11.6831</v>
      </c>
      <c r="O218" s="283">
        <v>0.85960000000000003</v>
      </c>
      <c r="P218" s="283">
        <v>2.3664999999999998</v>
      </c>
      <c r="Q218" s="283">
        <v>0.29570000000000002</v>
      </c>
      <c r="R218" s="283">
        <v>1.1457999999999999</v>
      </c>
      <c r="S218" s="283">
        <v>1.2161999999999999</v>
      </c>
      <c r="T218" s="283">
        <v>2.0853999999999999</v>
      </c>
      <c r="U218" s="283">
        <v>0.21279999999999999</v>
      </c>
      <c r="V218" s="283">
        <v>0.38479999999999998</v>
      </c>
      <c r="W218" s="283">
        <v>0.17849999999999999</v>
      </c>
      <c r="X218" s="283">
        <v>0.24759999999999999</v>
      </c>
      <c r="Y218" s="283">
        <v>0.16259999999999999</v>
      </c>
      <c r="Z218" s="283">
        <v>0.35089999999999999</v>
      </c>
      <c r="AA218" s="283">
        <v>0.3075</v>
      </c>
      <c r="AB218" s="283">
        <v>0.33560000000000001</v>
      </c>
      <c r="AC218" s="283">
        <v>1.1865000000000001</v>
      </c>
      <c r="AD218" s="283">
        <v>0.26840000000000003</v>
      </c>
      <c r="AE218" s="283">
        <v>0.27600000000000002</v>
      </c>
      <c r="AF218" s="283">
        <v>8.7068999999999992</v>
      </c>
      <c r="AG218" s="283">
        <v>1.2102999999999999</v>
      </c>
      <c r="AH218" s="283">
        <v>0.98839999999999995</v>
      </c>
      <c r="AI218" s="283">
        <v>0.25040000000000001</v>
      </c>
      <c r="AJ218" s="283">
        <v>0.93389999999999995</v>
      </c>
      <c r="AK218" s="283">
        <v>1.1175999999999999</v>
      </c>
      <c r="AL218" s="283">
        <v>2.387</v>
      </c>
      <c r="AM218" s="283">
        <v>0.35499999999999998</v>
      </c>
      <c r="AN218" s="283">
        <v>0.34889999999999999</v>
      </c>
      <c r="AO218" s="283">
        <v>0.2742</v>
      </c>
      <c r="AP218" s="283">
        <v>0.29339999999999999</v>
      </c>
      <c r="AQ218" s="283">
        <v>0.35289999999999999</v>
      </c>
      <c r="AR218" s="283">
        <v>0.45979999999999999</v>
      </c>
      <c r="AS218" s="283">
        <v>0.38080000000000003</v>
      </c>
      <c r="AT218" s="283">
        <v>0.53949999999999998</v>
      </c>
      <c r="AU218" s="283">
        <v>1.8363</v>
      </c>
      <c r="AV218" s="283">
        <v>0.4078</v>
      </c>
      <c r="AW218" s="283">
        <v>0.48270000000000002</v>
      </c>
      <c r="AX218" s="283">
        <v>9.4772999999999996</v>
      </c>
      <c r="AY218" s="283">
        <v>2.2450999999999999</v>
      </c>
      <c r="AZ218" s="283">
        <v>0.97509999999999997</v>
      </c>
      <c r="BB218" s="283">
        <v>0.6754</v>
      </c>
      <c r="BC218" s="283">
        <v>1.4113</v>
      </c>
      <c r="BD218" s="283">
        <v>2.4834999999999998</v>
      </c>
      <c r="BE218" s="283">
        <v>0.90739999999999998</v>
      </c>
      <c r="BF218" s="283">
        <v>0.43390000000000001</v>
      </c>
      <c r="BG218" s="283">
        <v>0.26200000000000001</v>
      </c>
      <c r="BH218" s="283">
        <v>0.4042</v>
      </c>
      <c r="BI218" s="283">
        <v>0.44490000000000002</v>
      </c>
      <c r="BJ218" s="283">
        <v>0.2041</v>
      </c>
      <c r="BK218" s="283">
        <v>0.3125</v>
      </c>
      <c r="BL218" s="283">
        <v>0.55300000000000005</v>
      </c>
      <c r="BN218" s="283">
        <v>0.4627</v>
      </c>
      <c r="BO218" s="283">
        <v>0.39190000000000003</v>
      </c>
      <c r="BQ218" s="283">
        <v>2.5013000000000001</v>
      </c>
      <c r="BR218" s="283">
        <v>1.1794</v>
      </c>
      <c r="BS218" s="283">
        <v>1.403</v>
      </c>
      <c r="BU218" s="283">
        <v>1.0861000000000001</v>
      </c>
      <c r="BV218" s="283">
        <v>1.2362</v>
      </c>
      <c r="BW218" s="283">
        <v>0.66830000000000001</v>
      </c>
      <c r="BX218" s="283">
        <v>0.46860000000000002</v>
      </c>
      <c r="BY218" s="283">
        <v>0.4919</v>
      </c>
      <c r="BZ218" s="283">
        <v>0.26719999999999999</v>
      </c>
      <c r="CA218" s="283">
        <v>0.39729999999999999</v>
      </c>
      <c r="CB218" s="283">
        <v>0.35060000000000002</v>
      </c>
      <c r="CC218" s="283">
        <v>0.39360000000000001</v>
      </c>
      <c r="CD218" s="283">
        <v>0.47460000000000002</v>
      </c>
      <c r="CE218" s="283">
        <v>0.59299999999999997</v>
      </c>
      <c r="CG218" s="283">
        <v>0.437</v>
      </c>
      <c r="CH218" s="283">
        <v>0.47970000000000002</v>
      </c>
      <c r="CI218" s="283">
        <v>1.0537000000000001</v>
      </c>
      <c r="CJ218" s="283">
        <v>1.0547</v>
      </c>
      <c r="CK218" s="283">
        <v>0.97560000000000002</v>
      </c>
      <c r="CL218" s="283">
        <v>0.97050000000000003</v>
      </c>
      <c r="CM218" s="283">
        <v>0.94289999999999996</v>
      </c>
      <c r="CN218" s="283">
        <v>1.0575000000000001</v>
      </c>
      <c r="CO218" s="283">
        <v>29.456199999999999</v>
      </c>
      <c r="CP218" s="283">
        <v>26.740400000000001</v>
      </c>
      <c r="CQ218" s="283">
        <v>25.469899999999999</v>
      </c>
      <c r="CR218" s="283">
        <v>27.954799999999999</v>
      </c>
      <c r="CS218" s="283">
        <v>25.3538</v>
      </c>
      <c r="CT218" s="283">
        <v>26.107800000000001</v>
      </c>
      <c r="CU218" s="283">
        <v>27.921600000000002</v>
      </c>
      <c r="CV218" s="283">
        <v>25.792400000000001</v>
      </c>
      <c r="CW218" s="283">
        <v>27.854399999999998</v>
      </c>
      <c r="CX218" s="283">
        <v>28.769300000000001</v>
      </c>
      <c r="CY218" s="283">
        <v>27.354800000000001</v>
      </c>
      <c r="CZ218" s="283">
        <v>26.34</v>
      </c>
      <c r="DA218" s="283">
        <v>1.0476000000000001</v>
      </c>
      <c r="DB218" s="283">
        <v>1.0249999999999999</v>
      </c>
      <c r="DC218" s="283">
        <v>0.97550000000000003</v>
      </c>
      <c r="DD218" s="283">
        <v>0.95789999999999997</v>
      </c>
      <c r="DE218" s="283">
        <v>0.95599999999999996</v>
      </c>
      <c r="DF218" s="283">
        <v>1.0156000000000001</v>
      </c>
      <c r="DG218" s="283">
        <v>27.934699999999999</v>
      </c>
      <c r="DH218" s="283">
        <v>25.017199999999999</v>
      </c>
      <c r="DI218" s="283">
        <v>24.705200000000001</v>
      </c>
      <c r="DJ218" s="283">
        <v>26.665700000000001</v>
      </c>
      <c r="DK218" s="283">
        <v>24.4068</v>
      </c>
      <c r="DL218" s="283">
        <v>25.324999999999999</v>
      </c>
      <c r="DM218" s="283">
        <v>26.395800000000001</v>
      </c>
      <c r="DN218" s="283">
        <v>24.507999999999999</v>
      </c>
      <c r="DO218" s="283">
        <v>26.021000000000001</v>
      </c>
      <c r="DP218" s="283">
        <v>27.554500000000001</v>
      </c>
      <c r="DQ218" s="283">
        <v>25.636700000000001</v>
      </c>
      <c r="DR218" s="283">
        <v>25.6205</v>
      </c>
      <c r="DS218" s="283">
        <v>1.0397000000000001</v>
      </c>
      <c r="DT218" s="283">
        <v>1.0179</v>
      </c>
      <c r="DU218" s="283">
        <v>0.98460000000000003</v>
      </c>
      <c r="DW218" s="283">
        <v>0.97389999999999999</v>
      </c>
      <c r="DX218" s="283">
        <v>1.0062</v>
      </c>
      <c r="DY218" s="283">
        <v>26.08</v>
      </c>
      <c r="DZ218" s="283">
        <v>23.8476</v>
      </c>
      <c r="EA218" s="283">
        <v>23.556000000000001</v>
      </c>
      <c r="EB218" s="283">
        <v>25.083100000000002</v>
      </c>
      <c r="EC218" s="283">
        <v>23.428100000000001</v>
      </c>
      <c r="ED218" s="283">
        <v>23.925699999999999</v>
      </c>
      <c r="EE218" s="283">
        <v>24.737200000000001</v>
      </c>
      <c r="EF218" s="283">
        <v>23.592500000000001</v>
      </c>
      <c r="EG218" s="283">
        <v>24.374099999999999</v>
      </c>
      <c r="EI218" s="283">
        <v>24.224900000000002</v>
      </c>
      <c r="EJ218" s="283">
        <v>24.223199999999999</v>
      </c>
      <c r="EL218" s="283">
        <v>2.9539</v>
      </c>
      <c r="EM218" s="283">
        <v>1.0726</v>
      </c>
      <c r="EN218" s="283">
        <v>2.1713</v>
      </c>
      <c r="EO218" s="283">
        <v>0.75180000000000002</v>
      </c>
      <c r="EP218" s="283">
        <v>1.0528</v>
      </c>
      <c r="EQ218" s="283">
        <v>1.2342</v>
      </c>
      <c r="ER218" s="283">
        <v>0.32840000000000003</v>
      </c>
      <c r="ES218" s="283">
        <v>0.15690000000000001</v>
      </c>
      <c r="ET218" s="283">
        <v>0.2321</v>
      </c>
      <c r="EU218" s="283">
        <v>0.11119999999999999</v>
      </c>
      <c r="EV218" s="283">
        <v>0.14630000000000001</v>
      </c>
      <c r="EW218" s="283">
        <v>0.1069</v>
      </c>
      <c r="EX218" s="283">
        <v>0.2102</v>
      </c>
      <c r="EY218" s="283">
        <v>0.21079999999999999</v>
      </c>
      <c r="EZ218" s="283">
        <v>0.21</v>
      </c>
      <c r="FA218" s="283">
        <v>0.2797</v>
      </c>
      <c r="FB218" s="283">
        <v>0.20019999999999999</v>
      </c>
      <c r="FC218" s="283">
        <v>0.1701</v>
      </c>
      <c r="FD218" s="283">
        <v>2.5482999999999998</v>
      </c>
      <c r="FE218" s="283">
        <v>1.1798</v>
      </c>
      <c r="FF218" s="283">
        <v>1.0969</v>
      </c>
      <c r="FG218" s="283">
        <v>0.69969999999999999</v>
      </c>
      <c r="FH218" s="283">
        <v>1.125</v>
      </c>
      <c r="FI218" s="283">
        <v>1.151</v>
      </c>
      <c r="FJ218" s="283">
        <v>0.27750000000000002</v>
      </c>
      <c r="FK218" s="283">
        <v>0.2049</v>
      </c>
      <c r="FL218" s="283">
        <v>0.2087</v>
      </c>
      <c r="FM218" s="283">
        <v>0.1089</v>
      </c>
      <c r="FN218" s="283">
        <v>0.17369999999999999</v>
      </c>
      <c r="FO218" s="283">
        <v>0.1903</v>
      </c>
      <c r="FP218" s="283">
        <v>0.24540000000000001</v>
      </c>
      <c r="FQ218" s="283">
        <v>0.2266</v>
      </c>
      <c r="FR218" s="283">
        <v>0.29509999999999997</v>
      </c>
      <c r="FS218" s="283">
        <v>0.35070000000000001</v>
      </c>
      <c r="FT218" s="283">
        <v>0.2014</v>
      </c>
      <c r="FU218" s="283">
        <v>0.25640000000000002</v>
      </c>
      <c r="FV218" s="283">
        <v>2.1898</v>
      </c>
      <c r="FW218" s="283">
        <v>1.2376</v>
      </c>
      <c r="FX218" s="283">
        <v>1.2179</v>
      </c>
      <c r="FZ218" s="283">
        <v>1.0918000000000001</v>
      </c>
      <c r="GA218" s="283">
        <v>1.286</v>
      </c>
      <c r="GB218" s="283">
        <v>0.37769999999999998</v>
      </c>
      <c r="GC218" s="283">
        <v>0.33129999999999998</v>
      </c>
      <c r="GD218" s="283">
        <v>0.28460000000000002</v>
      </c>
      <c r="GE218" s="283">
        <v>0.17249999999999999</v>
      </c>
      <c r="GF218" s="283">
        <v>0.26769999999999999</v>
      </c>
      <c r="GG218" s="283">
        <v>0.23369999999999999</v>
      </c>
      <c r="GH218" s="283">
        <v>0.151</v>
      </c>
      <c r="GI218" s="283">
        <v>0.27089999999999997</v>
      </c>
      <c r="GJ218" s="283">
        <v>0.38390000000000002</v>
      </c>
      <c r="GL218" s="283">
        <v>0.24809999999999999</v>
      </c>
      <c r="GM218" s="283">
        <v>0.29849999999999999</v>
      </c>
    </row>
    <row r="219" spans="1:195">
      <c r="A219" s="71">
        <v>45509</v>
      </c>
      <c r="B219" s="283">
        <v>13.1448</v>
      </c>
      <c r="C219" s="283">
        <v>12.94</v>
      </c>
      <c r="D219" s="283">
        <v>13.034800000000001</v>
      </c>
      <c r="E219" s="283">
        <v>12.8451</v>
      </c>
      <c r="F219" s="283">
        <v>13.0885</v>
      </c>
      <c r="G219" s="283">
        <v>13.1036</v>
      </c>
      <c r="H219" s="283">
        <v>12.933199999999999</v>
      </c>
      <c r="I219" s="283">
        <v>12.924799999999999</v>
      </c>
      <c r="J219" s="283">
        <v>13.0449</v>
      </c>
      <c r="K219" s="283">
        <v>12.170199999999999</v>
      </c>
      <c r="L219" s="283">
        <v>12.992000000000001</v>
      </c>
      <c r="M219" s="283">
        <v>13.1599</v>
      </c>
      <c r="N219" s="283">
        <v>11.5299</v>
      </c>
      <c r="O219" s="283">
        <v>0.82020000000000004</v>
      </c>
      <c r="P219" s="283">
        <v>2.3723000000000001</v>
      </c>
      <c r="Q219" s="283">
        <v>0.30409999999999998</v>
      </c>
      <c r="R219" s="283">
        <v>1.1803999999999999</v>
      </c>
      <c r="S219" s="283">
        <v>1.1942999999999999</v>
      </c>
      <c r="T219" s="283">
        <v>1.9416</v>
      </c>
      <c r="U219" s="283">
        <v>0.1968</v>
      </c>
      <c r="V219" s="283">
        <v>0.36</v>
      </c>
      <c r="W219" s="283">
        <v>0.16839999999999999</v>
      </c>
      <c r="X219" s="283">
        <v>0.24</v>
      </c>
      <c r="Y219" s="283">
        <v>0.15179999999999999</v>
      </c>
      <c r="Z219" s="283">
        <v>0.32900000000000001</v>
      </c>
      <c r="AA219" s="283">
        <v>0.29260000000000003</v>
      </c>
      <c r="AB219" s="283">
        <v>0.29659999999999997</v>
      </c>
      <c r="AC219" s="283">
        <v>1.0818000000000001</v>
      </c>
      <c r="AD219" s="283">
        <v>0.24790000000000001</v>
      </c>
      <c r="AE219" s="283">
        <v>0.24840000000000001</v>
      </c>
      <c r="AF219" s="283">
        <v>9.0114999999999998</v>
      </c>
      <c r="AG219" s="283">
        <v>1.1274999999999999</v>
      </c>
      <c r="AH219" s="283">
        <v>0.96120000000000005</v>
      </c>
      <c r="AI219" s="283">
        <v>0.24629999999999999</v>
      </c>
      <c r="AJ219" s="283">
        <v>0.94850000000000001</v>
      </c>
      <c r="AK219" s="283">
        <v>1.1223000000000001</v>
      </c>
      <c r="AL219" s="283">
        <v>2.3073999999999999</v>
      </c>
      <c r="AM219" s="283">
        <v>0.31659999999999999</v>
      </c>
      <c r="AN219" s="283">
        <v>0.33029999999999998</v>
      </c>
      <c r="AO219" s="283">
        <v>0.25600000000000001</v>
      </c>
      <c r="AP219" s="283">
        <v>0.28079999999999999</v>
      </c>
      <c r="AQ219" s="283">
        <v>0.34360000000000002</v>
      </c>
      <c r="AR219" s="283">
        <v>0.44800000000000001</v>
      </c>
      <c r="AS219" s="283">
        <v>0.37819999999999998</v>
      </c>
      <c r="AT219" s="283">
        <v>0.5242</v>
      </c>
      <c r="AU219" s="283">
        <v>1.8191999999999999</v>
      </c>
      <c r="AV219" s="283">
        <v>0.39879999999999999</v>
      </c>
      <c r="AW219" s="283">
        <v>0.46710000000000002</v>
      </c>
      <c r="AX219" s="283">
        <v>9.4530999999999992</v>
      </c>
      <c r="AY219" s="283">
        <v>2.238</v>
      </c>
      <c r="AZ219" s="283">
        <v>0.92349999999999999</v>
      </c>
      <c r="BB219" s="283">
        <v>0.68049999999999999</v>
      </c>
      <c r="BC219" s="283">
        <v>1.409</v>
      </c>
      <c r="BD219" s="283">
        <v>2.4535</v>
      </c>
      <c r="BE219" s="283">
        <v>0.91110000000000002</v>
      </c>
      <c r="BF219" s="283">
        <v>0.41339999999999999</v>
      </c>
      <c r="BG219" s="283">
        <v>0.25950000000000001</v>
      </c>
      <c r="BH219" s="283">
        <v>0.40710000000000002</v>
      </c>
      <c r="BI219" s="283">
        <v>0.44769999999999999</v>
      </c>
      <c r="BJ219" s="283">
        <v>0.2049</v>
      </c>
      <c r="BK219" s="283">
        <v>0.31919999999999998</v>
      </c>
      <c r="BL219" s="283">
        <v>0.55279999999999996</v>
      </c>
      <c r="BN219" s="283">
        <v>0.46910000000000002</v>
      </c>
      <c r="BO219" s="283">
        <v>0.39229999999999998</v>
      </c>
      <c r="BQ219" s="283">
        <v>2.5390000000000001</v>
      </c>
      <c r="BR219" s="283">
        <v>1.1679999999999999</v>
      </c>
      <c r="BS219" s="283">
        <v>1.3864000000000001</v>
      </c>
      <c r="BU219" s="283">
        <v>1.0924</v>
      </c>
      <c r="BV219" s="283">
        <v>1.2423999999999999</v>
      </c>
      <c r="BW219" s="283">
        <v>0.6502</v>
      </c>
      <c r="BX219" s="283">
        <v>0.45629999999999998</v>
      </c>
      <c r="BY219" s="283">
        <v>0.47589999999999999</v>
      </c>
      <c r="BZ219" s="283">
        <v>0.25609999999999999</v>
      </c>
      <c r="CA219" s="283">
        <v>0.3906</v>
      </c>
      <c r="CB219" s="283">
        <v>0.34329999999999999</v>
      </c>
      <c r="CC219" s="283">
        <v>0.38090000000000002</v>
      </c>
      <c r="CD219" s="283">
        <v>0.46539999999999998</v>
      </c>
      <c r="CE219" s="283">
        <v>0.5736</v>
      </c>
      <c r="CG219" s="283">
        <v>0.42599999999999999</v>
      </c>
      <c r="CH219" s="283">
        <v>0.4617</v>
      </c>
      <c r="CI219" s="283">
        <v>1.0458000000000001</v>
      </c>
      <c r="CJ219" s="283">
        <v>1.0456000000000001</v>
      </c>
      <c r="CK219" s="283">
        <v>0.98809999999999998</v>
      </c>
      <c r="CL219" s="283">
        <v>0.98499999999999999</v>
      </c>
      <c r="CM219" s="283">
        <v>0.9657</v>
      </c>
      <c r="CN219" s="283">
        <v>1.0397000000000001</v>
      </c>
      <c r="CO219" s="283">
        <v>28.2517</v>
      </c>
      <c r="CP219" s="283">
        <v>26.1938</v>
      </c>
      <c r="CQ219" s="283">
        <v>25.288799999999998</v>
      </c>
      <c r="CR219" s="283">
        <v>27.015499999999999</v>
      </c>
      <c r="CS219" s="283">
        <v>25.051200000000001</v>
      </c>
      <c r="CT219" s="283">
        <v>25.5944</v>
      </c>
      <c r="CU219" s="283">
        <v>27.252800000000001</v>
      </c>
      <c r="CV219" s="283">
        <v>25.581800000000001</v>
      </c>
      <c r="CW219" s="283">
        <v>26.974900000000002</v>
      </c>
      <c r="CX219" s="283">
        <v>27.668299999999999</v>
      </c>
      <c r="CY219" s="283">
        <v>26.491099999999999</v>
      </c>
      <c r="CZ219" s="283">
        <v>25.944099999999999</v>
      </c>
      <c r="DA219" s="283">
        <v>1.0437000000000001</v>
      </c>
      <c r="DB219" s="283">
        <v>1.0236000000000001</v>
      </c>
      <c r="DC219" s="283">
        <v>0.98350000000000004</v>
      </c>
      <c r="DD219" s="283">
        <v>0.96619999999999995</v>
      </c>
      <c r="DE219" s="283">
        <v>0.96689999999999998</v>
      </c>
      <c r="DF219" s="283">
        <v>1.0165999999999999</v>
      </c>
      <c r="DG219" s="283">
        <v>27.5228</v>
      </c>
      <c r="DH219" s="283">
        <v>25.081800000000001</v>
      </c>
      <c r="DI219" s="283">
        <v>24.826599999999999</v>
      </c>
      <c r="DJ219" s="283">
        <v>26.3705</v>
      </c>
      <c r="DK219" s="283">
        <v>24.504300000000001</v>
      </c>
      <c r="DL219" s="283">
        <v>25.242100000000001</v>
      </c>
      <c r="DM219" s="283">
        <v>26.309699999999999</v>
      </c>
      <c r="DN219" s="283">
        <v>24.7041</v>
      </c>
      <c r="DO219" s="283">
        <v>26.029199999999999</v>
      </c>
      <c r="DP219" s="283">
        <v>27.2301</v>
      </c>
      <c r="DQ219" s="283">
        <v>25.55</v>
      </c>
      <c r="DR219" s="283">
        <v>25.604500000000002</v>
      </c>
      <c r="DS219" s="283">
        <v>1.0408999999999999</v>
      </c>
      <c r="DT219" s="283">
        <v>1.0165</v>
      </c>
      <c r="DU219" s="283">
        <v>0.98729999999999996</v>
      </c>
      <c r="DW219" s="283">
        <v>0.97509999999999997</v>
      </c>
      <c r="DX219" s="283">
        <v>1.0073000000000001</v>
      </c>
      <c r="DY219" s="283">
        <v>26.27</v>
      </c>
      <c r="DZ219" s="283">
        <v>24.120699999999999</v>
      </c>
      <c r="EA219" s="283">
        <v>23.870799999999999</v>
      </c>
      <c r="EB219" s="283">
        <v>25.237500000000001</v>
      </c>
      <c r="EC219" s="283">
        <v>23.7302</v>
      </c>
      <c r="ED219" s="283">
        <v>24.178599999999999</v>
      </c>
      <c r="EE219" s="283">
        <v>25.042899999999999</v>
      </c>
      <c r="EF219" s="283">
        <v>23.9223</v>
      </c>
      <c r="EG219" s="283">
        <v>24.7561</v>
      </c>
      <c r="EI219" s="283">
        <v>24.533200000000001</v>
      </c>
      <c r="EJ219" s="283">
        <v>24.575800000000001</v>
      </c>
      <c r="EL219" s="283">
        <v>2.9295</v>
      </c>
      <c r="EM219" s="283">
        <v>1.0581</v>
      </c>
      <c r="EN219" s="283">
        <v>2.1798000000000002</v>
      </c>
      <c r="EO219" s="283">
        <v>0.73709999999999998</v>
      </c>
      <c r="EP219" s="283">
        <v>1.0651999999999999</v>
      </c>
      <c r="EQ219" s="283">
        <v>1.2376</v>
      </c>
      <c r="ER219" s="283">
        <v>0.31769999999999998</v>
      </c>
      <c r="ES219" s="283">
        <v>0.15190000000000001</v>
      </c>
      <c r="ET219" s="283">
        <v>0.2248</v>
      </c>
      <c r="EU219" s="283">
        <v>0.1085</v>
      </c>
      <c r="EV219" s="283">
        <v>0.14360000000000001</v>
      </c>
      <c r="EW219" s="283">
        <v>0.1031</v>
      </c>
      <c r="EX219" s="283">
        <v>0.1981</v>
      </c>
      <c r="EY219" s="283">
        <v>0.20039999999999999</v>
      </c>
      <c r="EZ219" s="283">
        <v>0.191</v>
      </c>
      <c r="FA219" s="283">
        <v>0.26879999999999998</v>
      </c>
      <c r="FB219" s="283">
        <v>0.18809999999999999</v>
      </c>
      <c r="FC219" s="283">
        <v>0.15429999999999999</v>
      </c>
      <c r="FD219" s="283">
        <v>2.5634999999999999</v>
      </c>
      <c r="FE219" s="283">
        <v>1.1504000000000001</v>
      </c>
      <c r="FF219" s="283">
        <v>1.0838000000000001</v>
      </c>
      <c r="FG219" s="283">
        <v>0.68630000000000002</v>
      </c>
      <c r="FH219" s="283">
        <v>1.1318999999999999</v>
      </c>
      <c r="FI219" s="283">
        <v>1.1717</v>
      </c>
      <c r="FJ219" s="283">
        <v>0.26350000000000001</v>
      </c>
      <c r="FK219" s="283">
        <v>0.1923</v>
      </c>
      <c r="FL219" s="283">
        <v>0.2011</v>
      </c>
      <c r="FM219" s="283">
        <v>0.1028</v>
      </c>
      <c r="FN219" s="283">
        <v>0.16719999999999999</v>
      </c>
      <c r="FO219" s="283">
        <v>0.18559999999999999</v>
      </c>
      <c r="FP219" s="283">
        <v>0.2394</v>
      </c>
      <c r="FQ219" s="283">
        <v>0.22359999999999999</v>
      </c>
      <c r="FR219" s="283">
        <v>0.2888</v>
      </c>
      <c r="FS219" s="283">
        <v>0.3488</v>
      </c>
      <c r="FT219" s="283">
        <v>0.19750000000000001</v>
      </c>
      <c r="FU219" s="283">
        <v>0.2465</v>
      </c>
      <c r="FV219" s="283">
        <v>2.2713000000000001</v>
      </c>
      <c r="FW219" s="283">
        <v>1.2347999999999999</v>
      </c>
      <c r="FX219" s="283">
        <v>1.1941999999999999</v>
      </c>
      <c r="FZ219" s="283">
        <v>1.0922000000000001</v>
      </c>
      <c r="GA219" s="283">
        <v>1.2839</v>
      </c>
      <c r="GB219" s="283">
        <v>0.37359999999999999</v>
      </c>
      <c r="GC219" s="283">
        <v>0.32829999999999998</v>
      </c>
      <c r="GD219" s="283">
        <v>0.2757</v>
      </c>
      <c r="GE219" s="283">
        <v>0.16450000000000001</v>
      </c>
      <c r="GF219" s="283">
        <v>0.26579999999999998</v>
      </c>
      <c r="GG219" s="283">
        <v>0.23089999999999999</v>
      </c>
      <c r="GH219" s="283">
        <v>0.15010000000000001</v>
      </c>
      <c r="GI219" s="283">
        <v>0.27110000000000001</v>
      </c>
      <c r="GJ219" s="283">
        <v>0.38129999999999997</v>
      </c>
      <c r="GL219" s="283">
        <v>0.2482</v>
      </c>
      <c r="GM219" s="283">
        <v>0.29699999999999999</v>
      </c>
    </row>
    <row r="220" spans="1:195">
      <c r="A220" s="71">
        <v>45510</v>
      </c>
      <c r="B220" s="283">
        <v>13.1372</v>
      </c>
      <c r="C220" s="283">
        <v>12.917299999999999</v>
      </c>
      <c r="D220" s="283">
        <v>12.992800000000001</v>
      </c>
      <c r="E220" s="283">
        <v>12.8216</v>
      </c>
      <c r="F220" s="283">
        <v>13.049899999999999</v>
      </c>
      <c r="G220" s="283">
        <v>13.039</v>
      </c>
      <c r="H220" s="283">
        <v>12.9223</v>
      </c>
      <c r="I220" s="283">
        <v>10.986599999999999</v>
      </c>
      <c r="J220" s="283">
        <v>13.025600000000001</v>
      </c>
      <c r="K220" s="283">
        <v>12.1769</v>
      </c>
      <c r="L220" s="283">
        <v>12.982799999999999</v>
      </c>
      <c r="M220" s="283">
        <v>13.1288</v>
      </c>
      <c r="N220" s="283">
        <v>11.394500000000001</v>
      </c>
      <c r="O220" s="283">
        <v>0.77410000000000001</v>
      </c>
      <c r="P220" s="283">
        <v>2.3490000000000002</v>
      </c>
      <c r="Q220" s="283">
        <v>0.30930000000000002</v>
      </c>
      <c r="R220" s="283">
        <v>1.2157</v>
      </c>
      <c r="S220" s="283">
        <v>1.2048000000000001</v>
      </c>
      <c r="T220" s="283">
        <v>1.8962000000000001</v>
      </c>
      <c r="U220" s="283">
        <v>0.18229999999999999</v>
      </c>
      <c r="V220" s="283">
        <v>0.3402</v>
      </c>
      <c r="W220" s="283">
        <v>0.16639999999999999</v>
      </c>
      <c r="X220" s="283">
        <v>0.2356</v>
      </c>
      <c r="Y220" s="283">
        <v>0.14480000000000001</v>
      </c>
      <c r="Z220" s="283">
        <v>0.30940000000000001</v>
      </c>
      <c r="AA220" s="283">
        <v>0.2873</v>
      </c>
      <c r="AB220" s="283">
        <v>0.27239999999999998</v>
      </c>
      <c r="AC220" s="283">
        <v>1</v>
      </c>
      <c r="AD220" s="283">
        <v>0.23630000000000001</v>
      </c>
      <c r="AE220" s="283">
        <v>0.2261</v>
      </c>
      <c r="AF220" s="283">
        <v>9.3310999999999993</v>
      </c>
      <c r="AG220" s="283">
        <v>1.0305</v>
      </c>
      <c r="AH220" s="283">
        <v>0.92049999999999998</v>
      </c>
      <c r="AI220" s="283">
        <v>0.24049999999999999</v>
      </c>
      <c r="AJ220" s="283">
        <v>0.94810000000000005</v>
      </c>
      <c r="AK220" s="283">
        <v>1.1400999999999999</v>
      </c>
      <c r="AL220" s="283">
        <v>2.2382</v>
      </c>
      <c r="AM220" s="283">
        <v>0.27460000000000001</v>
      </c>
      <c r="AN220" s="283">
        <v>0.31080000000000002</v>
      </c>
      <c r="AO220" s="283">
        <v>0.2399</v>
      </c>
      <c r="AP220" s="283">
        <v>0.26650000000000001</v>
      </c>
      <c r="AQ220" s="283">
        <v>0.33760000000000001</v>
      </c>
      <c r="AR220" s="283">
        <v>0.44009999999999999</v>
      </c>
      <c r="AS220" s="283">
        <v>0.37209999999999999</v>
      </c>
      <c r="AT220" s="283">
        <v>0.50990000000000002</v>
      </c>
      <c r="AU220" s="283">
        <v>1.8294999999999999</v>
      </c>
      <c r="AV220" s="283">
        <v>0.39250000000000002</v>
      </c>
      <c r="AW220" s="283">
        <v>0.44729999999999998</v>
      </c>
      <c r="AX220" s="283">
        <v>9.5939999999999994</v>
      </c>
      <c r="AY220" s="283">
        <v>2.2444999999999999</v>
      </c>
      <c r="AZ220" s="283">
        <v>0.85209999999999997</v>
      </c>
      <c r="BB220" s="283">
        <v>0.68889999999999996</v>
      </c>
      <c r="BC220" s="283">
        <v>1.4</v>
      </c>
      <c r="BD220" s="283">
        <v>2.4102000000000001</v>
      </c>
      <c r="BE220" s="283">
        <v>0.89710000000000001</v>
      </c>
      <c r="BF220" s="283">
        <v>0.37830000000000003</v>
      </c>
      <c r="BG220" s="283">
        <v>0.25119999999999998</v>
      </c>
      <c r="BH220" s="283">
        <v>0.3997</v>
      </c>
      <c r="BI220" s="283">
        <v>0.44400000000000001</v>
      </c>
      <c r="BJ220" s="283">
        <v>0.2049</v>
      </c>
      <c r="BK220" s="283">
        <v>0.32529999999999998</v>
      </c>
      <c r="BL220" s="283">
        <v>0.54779999999999995</v>
      </c>
      <c r="BN220" s="283">
        <v>0.47220000000000001</v>
      </c>
      <c r="BO220" s="283">
        <v>0.39129999999999998</v>
      </c>
      <c r="BQ220" s="283">
        <v>2.6349</v>
      </c>
      <c r="BR220" s="283">
        <v>1.1621999999999999</v>
      </c>
      <c r="BS220" s="283">
        <v>1.3616999999999999</v>
      </c>
      <c r="BU220" s="283">
        <v>1.1031</v>
      </c>
      <c r="BV220" s="283">
        <v>1.2626999999999999</v>
      </c>
      <c r="BW220" s="283">
        <v>0.63619999999999999</v>
      </c>
      <c r="BX220" s="283">
        <v>0.43959999999999999</v>
      </c>
      <c r="BY220" s="283">
        <v>0.45300000000000001</v>
      </c>
      <c r="BZ220" s="283">
        <v>0.2414</v>
      </c>
      <c r="CA220" s="283">
        <v>0.37830000000000003</v>
      </c>
      <c r="CB220" s="283">
        <v>0.33260000000000001</v>
      </c>
      <c r="CC220" s="283">
        <v>0.35930000000000001</v>
      </c>
      <c r="CD220" s="283">
        <v>0.45179999999999998</v>
      </c>
      <c r="CE220" s="283">
        <v>0.55410000000000004</v>
      </c>
      <c r="CG220" s="283">
        <v>0.40960000000000002</v>
      </c>
      <c r="CH220" s="283">
        <v>0.43880000000000002</v>
      </c>
      <c r="CI220" s="283">
        <v>1.0503</v>
      </c>
      <c r="CJ220" s="283">
        <v>1.0541</v>
      </c>
      <c r="CK220" s="283">
        <v>0.97430000000000005</v>
      </c>
      <c r="CL220" s="283">
        <v>0.97270000000000001</v>
      </c>
      <c r="CM220" s="283">
        <v>0.94440000000000002</v>
      </c>
      <c r="CN220" s="283">
        <v>1.0529999999999999</v>
      </c>
      <c r="CO220" s="283">
        <v>29.756699999999999</v>
      </c>
      <c r="CP220" s="283">
        <v>27.112200000000001</v>
      </c>
      <c r="CQ220" s="283">
        <v>25.8276</v>
      </c>
      <c r="CR220" s="283">
        <v>28.332100000000001</v>
      </c>
      <c r="CS220" s="283">
        <v>25.721299999999999</v>
      </c>
      <c r="CT220" s="283">
        <v>26.508700000000001</v>
      </c>
      <c r="CU220" s="283">
        <v>28.432200000000002</v>
      </c>
      <c r="CV220" s="283">
        <v>26.2578</v>
      </c>
      <c r="CW220" s="283">
        <v>28.305299999999999</v>
      </c>
      <c r="CX220" s="283">
        <v>29.2315</v>
      </c>
      <c r="CY220" s="283">
        <v>27.802499999999998</v>
      </c>
      <c r="CZ220" s="283">
        <v>26.8809</v>
      </c>
      <c r="DA220" s="283">
        <v>1.0442</v>
      </c>
      <c r="DB220" s="283">
        <v>1.0236000000000001</v>
      </c>
      <c r="DC220" s="283">
        <v>0.9778</v>
      </c>
      <c r="DD220" s="283">
        <v>0.95960000000000001</v>
      </c>
      <c r="DE220" s="283">
        <v>0.95750000000000002</v>
      </c>
      <c r="DF220" s="283">
        <v>1.0129999999999999</v>
      </c>
      <c r="DG220" s="283">
        <v>28.276399999999999</v>
      </c>
      <c r="DH220" s="283">
        <v>25.4163</v>
      </c>
      <c r="DI220" s="283">
        <v>25.106000000000002</v>
      </c>
      <c r="DJ220" s="283">
        <v>27.078399999999998</v>
      </c>
      <c r="DK220" s="283">
        <v>24.831</v>
      </c>
      <c r="DL220" s="283">
        <v>25.6753</v>
      </c>
      <c r="DM220" s="283">
        <v>26.940999999999999</v>
      </c>
      <c r="DN220" s="283">
        <v>25.031500000000001</v>
      </c>
      <c r="DO220" s="283">
        <v>26.542100000000001</v>
      </c>
      <c r="DP220" s="283">
        <v>28.075199999999999</v>
      </c>
      <c r="DQ220" s="283">
        <v>26.141300000000001</v>
      </c>
      <c r="DR220" s="283">
        <v>26.2011</v>
      </c>
      <c r="DS220" s="283">
        <v>1.0385</v>
      </c>
      <c r="DT220" s="283">
        <v>1.0152000000000001</v>
      </c>
      <c r="DU220" s="283">
        <v>0.98419999999999996</v>
      </c>
      <c r="DW220" s="283">
        <v>0.97360000000000002</v>
      </c>
      <c r="DX220" s="283">
        <v>1.0043</v>
      </c>
      <c r="DY220" s="283">
        <v>26.482299999999999</v>
      </c>
      <c r="DZ220" s="283">
        <v>24.243200000000002</v>
      </c>
      <c r="EA220" s="283">
        <v>23.985600000000002</v>
      </c>
      <c r="EB220" s="283">
        <v>25.500800000000002</v>
      </c>
      <c r="EC220" s="283">
        <v>23.879300000000001</v>
      </c>
      <c r="ED220" s="283">
        <v>24.371700000000001</v>
      </c>
      <c r="EE220" s="283">
        <v>25.285599999999999</v>
      </c>
      <c r="EF220" s="283">
        <v>24.113299999999999</v>
      </c>
      <c r="EG220" s="283">
        <v>24.932600000000001</v>
      </c>
      <c r="EI220" s="283">
        <v>24.766999999999999</v>
      </c>
      <c r="EJ220" s="283">
        <v>24.8262</v>
      </c>
      <c r="EL220" s="283">
        <v>2.8969</v>
      </c>
      <c r="EM220" s="283">
        <v>1.0545</v>
      </c>
      <c r="EN220" s="283">
        <v>2.1539000000000001</v>
      </c>
      <c r="EO220" s="283">
        <v>0.68330000000000002</v>
      </c>
      <c r="EP220" s="283">
        <v>1.0718000000000001</v>
      </c>
      <c r="EQ220" s="283">
        <v>1.2838000000000001</v>
      </c>
      <c r="ER220" s="283">
        <v>0.31219999999999998</v>
      </c>
      <c r="ES220" s="283">
        <v>0.14829999999999999</v>
      </c>
      <c r="ET220" s="283">
        <v>0.2162</v>
      </c>
      <c r="EU220" s="283">
        <v>0.10780000000000001</v>
      </c>
      <c r="EV220" s="283">
        <v>0.14069999999999999</v>
      </c>
      <c r="EW220" s="283">
        <v>0.1004</v>
      </c>
      <c r="EX220" s="283">
        <v>0.17929999999999999</v>
      </c>
      <c r="EY220" s="283">
        <v>0.18709999999999999</v>
      </c>
      <c r="EZ220" s="283">
        <v>0.17560000000000001</v>
      </c>
      <c r="FA220" s="283">
        <v>0.26240000000000002</v>
      </c>
      <c r="FB220" s="283">
        <v>0.17460000000000001</v>
      </c>
      <c r="FC220" s="283">
        <v>0.1368</v>
      </c>
      <c r="FD220" s="283">
        <v>2.6522999999999999</v>
      </c>
      <c r="FE220" s="283">
        <v>1.1436999999999999</v>
      </c>
      <c r="FF220" s="283">
        <v>1.0599000000000001</v>
      </c>
      <c r="FG220" s="283">
        <v>0.65139999999999998</v>
      </c>
      <c r="FH220" s="283">
        <v>1.147</v>
      </c>
      <c r="FI220" s="283">
        <v>1.2010000000000001</v>
      </c>
      <c r="FJ220" s="283">
        <v>0.25600000000000001</v>
      </c>
      <c r="FK220" s="283">
        <v>0.18029999999999999</v>
      </c>
      <c r="FL220" s="283">
        <v>0.1913</v>
      </c>
      <c r="FM220" s="283">
        <v>9.6500000000000002E-2</v>
      </c>
      <c r="FN220" s="283">
        <v>0.15759999999999999</v>
      </c>
      <c r="FO220" s="283">
        <v>0.1804</v>
      </c>
      <c r="FP220" s="283">
        <v>0.22789999999999999</v>
      </c>
      <c r="FQ220" s="283">
        <v>0.217</v>
      </c>
      <c r="FR220" s="283">
        <v>0.2792</v>
      </c>
      <c r="FS220" s="283">
        <v>0.34989999999999999</v>
      </c>
      <c r="FT220" s="283">
        <v>0.18920000000000001</v>
      </c>
      <c r="FU220" s="283">
        <v>0.2324</v>
      </c>
      <c r="FV220" s="283">
        <v>2.4388999999999998</v>
      </c>
      <c r="FW220" s="283">
        <v>1.2282</v>
      </c>
      <c r="FX220" s="283">
        <v>1.1678999999999999</v>
      </c>
      <c r="FZ220" s="283">
        <v>1.1028</v>
      </c>
      <c r="GA220" s="283">
        <v>1.2855000000000001</v>
      </c>
      <c r="GB220" s="283">
        <v>0.3654</v>
      </c>
      <c r="GC220" s="283">
        <v>0.31759999999999999</v>
      </c>
      <c r="GD220" s="283">
        <v>0.26029999999999998</v>
      </c>
      <c r="GE220" s="283">
        <v>0.14979999999999999</v>
      </c>
      <c r="GF220" s="283">
        <v>0.2586</v>
      </c>
      <c r="GG220" s="283">
        <v>0.22289999999999999</v>
      </c>
      <c r="GH220" s="283">
        <v>0.14779999999999999</v>
      </c>
      <c r="GI220" s="283">
        <v>0.27060000000000001</v>
      </c>
      <c r="GJ220" s="283">
        <v>0.377</v>
      </c>
      <c r="GL220" s="283">
        <v>0.24540000000000001</v>
      </c>
      <c r="GM220" s="283">
        <v>0.29330000000000001</v>
      </c>
    </row>
    <row r="221" spans="1:195">
      <c r="A221" s="71">
        <v>45511</v>
      </c>
      <c r="B221" s="283">
        <v>13.1297</v>
      </c>
      <c r="C221" s="283">
        <v>12.9114</v>
      </c>
      <c r="D221" s="283">
        <v>12.992800000000001</v>
      </c>
      <c r="E221" s="283">
        <v>12.827500000000001</v>
      </c>
      <c r="F221" s="283">
        <v>13.051600000000001</v>
      </c>
      <c r="G221" s="283">
        <v>13.0373</v>
      </c>
      <c r="H221" s="283">
        <v>12.9206</v>
      </c>
      <c r="I221" s="283">
        <v>10.9916</v>
      </c>
      <c r="J221" s="283">
        <v>13.009600000000001</v>
      </c>
      <c r="K221" s="283">
        <v>12.1693</v>
      </c>
      <c r="L221" s="283">
        <v>12.984400000000001</v>
      </c>
      <c r="M221" s="283">
        <v>13.1221</v>
      </c>
      <c r="N221" s="283">
        <v>11.1358</v>
      </c>
      <c r="O221" s="283">
        <v>0.71940000000000004</v>
      </c>
      <c r="P221" s="283">
        <v>2.2726999999999999</v>
      </c>
      <c r="Q221" s="283">
        <v>0.31159999999999999</v>
      </c>
      <c r="R221" s="283">
        <v>1.2375</v>
      </c>
      <c r="S221" s="283">
        <v>1.2805</v>
      </c>
      <c r="T221" s="283">
        <v>1.8096000000000001</v>
      </c>
      <c r="U221" s="283">
        <v>0.1661</v>
      </c>
      <c r="V221" s="283">
        <v>0.32529999999999998</v>
      </c>
      <c r="W221" s="283">
        <v>0.16250000000000001</v>
      </c>
      <c r="X221" s="283">
        <v>0.23089999999999999</v>
      </c>
      <c r="Y221" s="283">
        <v>0.1431</v>
      </c>
      <c r="Z221" s="283">
        <v>0.27510000000000001</v>
      </c>
      <c r="AA221" s="283">
        <v>0.27189999999999998</v>
      </c>
      <c r="AB221" s="283">
        <v>0.2571</v>
      </c>
      <c r="AC221" s="283">
        <v>0.88270000000000004</v>
      </c>
      <c r="AD221" s="283">
        <v>0.21970000000000001</v>
      </c>
      <c r="AE221" s="283">
        <v>0.20080000000000001</v>
      </c>
      <c r="AF221" s="283">
        <v>9.4687999999999999</v>
      </c>
      <c r="AG221" s="283">
        <v>0.96750000000000003</v>
      </c>
      <c r="AH221" s="283">
        <v>0.88639999999999997</v>
      </c>
      <c r="AI221" s="283">
        <v>0.2319</v>
      </c>
      <c r="AJ221" s="283">
        <v>0.95569999999999999</v>
      </c>
      <c r="AK221" s="283">
        <v>1.1721999999999999</v>
      </c>
      <c r="AL221" s="283">
        <v>2.1661000000000001</v>
      </c>
      <c r="AM221" s="283">
        <v>0.247</v>
      </c>
      <c r="AN221" s="283">
        <v>0.29609999999999997</v>
      </c>
      <c r="AO221" s="283">
        <v>0.2288</v>
      </c>
      <c r="AP221" s="283">
        <v>0.25530000000000003</v>
      </c>
      <c r="AQ221" s="283">
        <v>0.33400000000000002</v>
      </c>
      <c r="AR221" s="283">
        <v>0.42330000000000001</v>
      </c>
      <c r="AS221" s="283">
        <v>0.3644</v>
      </c>
      <c r="AT221" s="283">
        <v>0.49120000000000003</v>
      </c>
      <c r="AU221" s="283">
        <v>1.8254999999999999</v>
      </c>
      <c r="AV221" s="283">
        <v>0.38129999999999997</v>
      </c>
      <c r="AW221" s="283">
        <v>0.41909999999999997</v>
      </c>
      <c r="AX221" s="283">
        <v>9.8617000000000008</v>
      </c>
      <c r="AY221" s="283">
        <v>2.2391000000000001</v>
      </c>
      <c r="AZ221" s="283">
        <v>0.77500000000000002</v>
      </c>
      <c r="BB221" s="283">
        <v>0.70020000000000004</v>
      </c>
      <c r="BC221" s="283">
        <v>1.3900999999999999</v>
      </c>
      <c r="BD221" s="283">
        <v>2.3748</v>
      </c>
      <c r="BE221" s="283">
        <v>0.87770000000000004</v>
      </c>
      <c r="BF221" s="283">
        <v>0.34410000000000002</v>
      </c>
      <c r="BG221" s="283">
        <v>0.24079999999999999</v>
      </c>
      <c r="BH221" s="283">
        <v>0.39200000000000002</v>
      </c>
      <c r="BI221" s="283">
        <v>0.44400000000000001</v>
      </c>
      <c r="BJ221" s="283">
        <v>0.2056</v>
      </c>
      <c r="BK221" s="283">
        <v>0.33279999999999998</v>
      </c>
      <c r="BL221" s="283">
        <v>0.54430000000000001</v>
      </c>
      <c r="BN221" s="283">
        <v>0.4753</v>
      </c>
      <c r="BO221" s="283">
        <v>0.39150000000000001</v>
      </c>
      <c r="BQ221" s="283">
        <v>2.7292000000000001</v>
      </c>
      <c r="BR221" s="283">
        <v>1.1612</v>
      </c>
      <c r="BS221" s="283">
        <v>1.3342000000000001</v>
      </c>
      <c r="BU221" s="283">
        <v>1.1167</v>
      </c>
      <c r="BV221" s="283">
        <v>1.2834000000000001</v>
      </c>
      <c r="BW221" s="283">
        <v>0.61870000000000003</v>
      </c>
      <c r="BX221" s="283">
        <v>0.42480000000000001</v>
      </c>
      <c r="BY221" s="283">
        <v>0.43319999999999997</v>
      </c>
      <c r="BZ221" s="283">
        <v>0.22670000000000001</v>
      </c>
      <c r="CA221" s="283">
        <v>0.36580000000000001</v>
      </c>
      <c r="CB221" s="283">
        <v>0.32469999999999999</v>
      </c>
      <c r="CC221" s="283">
        <v>0.33610000000000001</v>
      </c>
      <c r="CD221" s="283">
        <v>0.43580000000000002</v>
      </c>
      <c r="CE221" s="283">
        <v>0.53959999999999997</v>
      </c>
      <c r="CG221" s="283">
        <v>0.39019999999999999</v>
      </c>
      <c r="CH221" s="283">
        <v>0.4204</v>
      </c>
      <c r="CI221" s="283">
        <v>1.0488999999999999</v>
      </c>
      <c r="CJ221" s="283">
        <v>1.0567</v>
      </c>
      <c r="CK221" s="283">
        <v>0.96460000000000001</v>
      </c>
      <c r="CL221" s="283">
        <v>0.97060000000000002</v>
      </c>
      <c r="CM221" s="283">
        <v>0.94420000000000004</v>
      </c>
      <c r="CN221" s="283">
        <v>1.0528999999999999</v>
      </c>
      <c r="CO221" s="283">
        <v>30.316099999999999</v>
      </c>
      <c r="CP221" s="283">
        <v>27.6023</v>
      </c>
      <c r="CQ221" s="283">
        <v>26.207100000000001</v>
      </c>
      <c r="CR221" s="283">
        <v>28.902899999999999</v>
      </c>
      <c r="CS221" s="283">
        <v>26.1204</v>
      </c>
      <c r="CT221" s="283">
        <v>27.168900000000001</v>
      </c>
      <c r="CU221" s="283">
        <v>28.984300000000001</v>
      </c>
      <c r="CV221" s="283">
        <v>26.695900000000002</v>
      </c>
      <c r="CW221" s="283">
        <v>28.897099999999998</v>
      </c>
      <c r="CX221" s="283">
        <v>29.861599999999999</v>
      </c>
      <c r="CY221" s="283">
        <v>28.2745</v>
      </c>
      <c r="CZ221" s="283">
        <v>27.445399999999999</v>
      </c>
      <c r="DA221" s="283">
        <v>1.0449999999999999</v>
      </c>
      <c r="DB221" s="283">
        <v>1.0257000000000001</v>
      </c>
      <c r="DC221" s="283">
        <v>0.97489999999999999</v>
      </c>
      <c r="DD221" s="283">
        <v>0.95940000000000003</v>
      </c>
      <c r="DE221" s="283">
        <v>0.95699999999999996</v>
      </c>
      <c r="DF221" s="283">
        <v>1.0119</v>
      </c>
      <c r="DG221" s="283">
        <v>28.8155</v>
      </c>
      <c r="DH221" s="283">
        <v>25.8474</v>
      </c>
      <c r="DI221" s="283">
        <v>25.457999999999998</v>
      </c>
      <c r="DJ221" s="283">
        <v>27.574000000000002</v>
      </c>
      <c r="DK221" s="283">
        <v>25.1996</v>
      </c>
      <c r="DL221" s="283">
        <v>26.114000000000001</v>
      </c>
      <c r="DM221" s="283">
        <v>27.454799999999999</v>
      </c>
      <c r="DN221" s="283">
        <v>25.444800000000001</v>
      </c>
      <c r="DO221" s="283">
        <v>27.046199999999999</v>
      </c>
      <c r="DP221" s="283">
        <v>28.616399999999999</v>
      </c>
      <c r="DQ221" s="283">
        <v>26.587499999999999</v>
      </c>
      <c r="DR221" s="283">
        <v>26.729099999999999</v>
      </c>
      <c r="DS221" s="283">
        <v>1.0394000000000001</v>
      </c>
      <c r="DT221" s="283">
        <v>1.0162</v>
      </c>
      <c r="DU221" s="283">
        <v>0.98219999999999996</v>
      </c>
      <c r="DW221" s="283">
        <v>0.97319999999999995</v>
      </c>
      <c r="DX221" s="283">
        <v>1.0024999999999999</v>
      </c>
      <c r="DY221" s="283">
        <v>26.9375</v>
      </c>
      <c r="DZ221" s="283">
        <v>24.578499999999998</v>
      </c>
      <c r="EA221" s="283">
        <v>24.270399999999999</v>
      </c>
      <c r="EB221" s="283">
        <v>25.917200000000001</v>
      </c>
      <c r="EC221" s="283">
        <v>24.186699999999998</v>
      </c>
      <c r="ED221" s="283">
        <v>24.711300000000001</v>
      </c>
      <c r="EE221" s="283">
        <v>25.738800000000001</v>
      </c>
      <c r="EF221" s="283">
        <v>24.475999999999999</v>
      </c>
      <c r="EG221" s="283">
        <v>25.346</v>
      </c>
      <c r="EI221" s="283">
        <v>25.15</v>
      </c>
      <c r="EJ221" s="283">
        <v>25.283200000000001</v>
      </c>
      <c r="EL221" s="283">
        <v>2.8464999999999998</v>
      </c>
      <c r="EM221" s="283">
        <v>1.0549999999999999</v>
      </c>
      <c r="EN221" s="283">
        <v>2.1015000000000001</v>
      </c>
      <c r="EO221" s="283">
        <v>0.64980000000000004</v>
      </c>
      <c r="EP221" s="283">
        <v>1.0767</v>
      </c>
      <c r="EQ221" s="283">
        <v>1.3422000000000001</v>
      </c>
      <c r="ER221" s="283">
        <v>0.30249999999999999</v>
      </c>
      <c r="ES221" s="283">
        <v>0.14510000000000001</v>
      </c>
      <c r="ET221" s="283">
        <v>0.2102</v>
      </c>
      <c r="EU221" s="283">
        <v>0.10630000000000001</v>
      </c>
      <c r="EV221" s="283">
        <v>0.13750000000000001</v>
      </c>
      <c r="EW221" s="283">
        <v>0.1</v>
      </c>
      <c r="EX221" s="283">
        <v>0.1593</v>
      </c>
      <c r="EY221" s="283">
        <v>0.17180000000000001</v>
      </c>
      <c r="EZ221" s="283">
        <v>0.16800000000000001</v>
      </c>
      <c r="FA221" s="283">
        <v>0.24510000000000001</v>
      </c>
      <c r="FB221" s="283">
        <v>0.15959999999999999</v>
      </c>
      <c r="FC221" s="283">
        <v>0.12509999999999999</v>
      </c>
      <c r="FD221" s="283">
        <v>2.7067999999999999</v>
      </c>
      <c r="FE221" s="283">
        <v>1.1583000000000001</v>
      </c>
      <c r="FF221" s="283">
        <v>1.042</v>
      </c>
      <c r="FG221" s="283">
        <v>0.6149</v>
      </c>
      <c r="FH221" s="283">
        <v>1.1617999999999999</v>
      </c>
      <c r="FI221" s="283">
        <v>1.2321</v>
      </c>
      <c r="FJ221" s="283">
        <v>0.2487</v>
      </c>
      <c r="FK221" s="283">
        <v>0.17319999999999999</v>
      </c>
      <c r="FL221" s="283">
        <v>0.18410000000000001</v>
      </c>
      <c r="FM221" s="283">
        <v>9.1899999999999996E-2</v>
      </c>
      <c r="FN221" s="283">
        <v>0.14949999999999999</v>
      </c>
      <c r="FO221" s="283">
        <v>0.1767</v>
      </c>
      <c r="FP221" s="283">
        <v>0.2142</v>
      </c>
      <c r="FQ221" s="283">
        <v>0.20880000000000001</v>
      </c>
      <c r="FR221" s="283">
        <v>0.26829999999999998</v>
      </c>
      <c r="FS221" s="283">
        <v>0.34839999999999999</v>
      </c>
      <c r="FT221" s="283">
        <v>0.17979999999999999</v>
      </c>
      <c r="FU221" s="283">
        <v>0.21779999999999999</v>
      </c>
      <c r="FV221" s="283">
        <v>2.6469</v>
      </c>
      <c r="FW221" s="283">
        <v>1.2205999999999999</v>
      </c>
      <c r="FX221" s="283">
        <v>1.1375999999999999</v>
      </c>
      <c r="FZ221" s="283">
        <v>1.1209</v>
      </c>
      <c r="GA221" s="283">
        <v>1.2837000000000001</v>
      </c>
      <c r="GB221" s="283">
        <v>0.35659999999999997</v>
      </c>
      <c r="GC221" s="283">
        <v>0.30580000000000002</v>
      </c>
      <c r="GD221" s="283">
        <v>0.2447</v>
      </c>
      <c r="GE221" s="283">
        <v>0.13469999999999999</v>
      </c>
      <c r="GF221" s="283">
        <v>0.2505</v>
      </c>
      <c r="GG221" s="283">
        <v>0.21510000000000001</v>
      </c>
      <c r="GH221" s="283">
        <v>0.14610000000000001</v>
      </c>
      <c r="GI221" s="283">
        <v>0.27</v>
      </c>
      <c r="GJ221" s="283">
        <v>0.37259999999999999</v>
      </c>
      <c r="GL221" s="283">
        <v>0.2409</v>
      </c>
      <c r="GM221" s="283">
        <v>0.2903</v>
      </c>
    </row>
    <row r="222" spans="1:195">
      <c r="A222" s="71">
        <v>45512</v>
      </c>
      <c r="B222" s="283">
        <v>13.123799999999999</v>
      </c>
      <c r="C222" s="283">
        <v>12.9282</v>
      </c>
      <c r="D222" s="283">
        <v>13.016299999999999</v>
      </c>
      <c r="E222" s="283">
        <v>12.8409</v>
      </c>
      <c r="F222" s="283">
        <v>13.075900000000001</v>
      </c>
      <c r="G222" s="283">
        <v>13.0726</v>
      </c>
      <c r="H222" s="283">
        <v>12.9156</v>
      </c>
      <c r="I222" s="283">
        <v>10.960599999999999</v>
      </c>
      <c r="J222" s="283">
        <v>13.026400000000001</v>
      </c>
      <c r="K222" s="283">
        <v>12.155900000000001</v>
      </c>
      <c r="L222" s="283">
        <v>12.9802</v>
      </c>
      <c r="M222" s="283">
        <v>13.1464</v>
      </c>
      <c r="N222" s="283">
        <v>10.917299999999999</v>
      </c>
      <c r="O222" s="283">
        <v>0.68540000000000001</v>
      </c>
      <c r="P222" s="283">
        <v>2.258</v>
      </c>
      <c r="Q222" s="283">
        <v>0.3095</v>
      </c>
      <c r="R222" s="283">
        <v>1.2527999999999999</v>
      </c>
      <c r="S222" s="283">
        <v>1.3418000000000001</v>
      </c>
      <c r="T222" s="283">
        <v>1.6891</v>
      </c>
      <c r="U222" s="283">
        <v>0.1535</v>
      </c>
      <c r="V222" s="283">
        <v>0.312</v>
      </c>
      <c r="W222" s="283">
        <v>0.1547</v>
      </c>
      <c r="X222" s="283">
        <v>0.22389999999999999</v>
      </c>
      <c r="Y222" s="283">
        <v>0.13819999999999999</v>
      </c>
      <c r="Z222" s="283">
        <v>0.23730000000000001</v>
      </c>
      <c r="AA222" s="283">
        <v>0.25169999999999998</v>
      </c>
      <c r="AB222" s="283">
        <v>0.24249999999999999</v>
      </c>
      <c r="AC222" s="283">
        <v>0.76700000000000002</v>
      </c>
      <c r="AD222" s="283">
        <v>0.2009</v>
      </c>
      <c r="AE222" s="283">
        <v>0.1807</v>
      </c>
      <c r="AF222" s="283">
        <v>9.5645000000000007</v>
      </c>
      <c r="AG222" s="283">
        <v>0.93200000000000005</v>
      </c>
      <c r="AH222" s="283">
        <v>0.86699999999999999</v>
      </c>
      <c r="AI222" s="283">
        <v>0.22220000000000001</v>
      </c>
      <c r="AJ222" s="283">
        <v>0.97119999999999995</v>
      </c>
      <c r="AK222" s="283">
        <v>1.2158</v>
      </c>
      <c r="AL222" s="283">
        <v>2.0968</v>
      </c>
      <c r="AM222" s="283">
        <v>0.23089999999999999</v>
      </c>
      <c r="AN222" s="283">
        <v>0.28520000000000001</v>
      </c>
      <c r="AO222" s="283">
        <v>0.21920000000000001</v>
      </c>
      <c r="AP222" s="283">
        <v>0.2477</v>
      </c>
      <c r="AQ222" s="283">
        <v>0.32900000000000001</v>
      </c>
      <c r="AR222" s="283">
        <v>0.39929999999999999</v>
      </c>
      <c r="AS222" s="283">
        <v>0.35399999999999998</v>
      </c>
      <c r="AT222" s="283">
        <v>0.46760000000000002</v>
      </c>
      <c r="AU222" s="283">
        <v>1.7971999999999999</v>
      </c>
      <c r="AV222" s="283">
        <v>0.36449999999999999</v>
      </c>
      <c r="AW222" s="283">
        <v>0.3846</v>
      </c>
      <c r="AX222" s="283">
        <v>10.1653</v>
      </c>
      <c r="AY222" s="283">
        <v>2.2389999999999999</v>
      </c>
      <c r="AZ222" s="283">
        <v>0.71299999999999997</v>
      </c>
      <c r="BB222" s="283">
        <v>0.70879999999999999</v>
      </c>
      <c r="BC222" s="283">
        <v>1.3845000000000001</v>
      </c>
      <c r="BD222" s="283">
        <v>2.3241000000000001</v>
      </c>
      <c r="BE222" s="283">
        <v>0.86229999999999996</v>
      </c>
      <c r="BF222" s="283">
        <v>0.32</v>
      </c>
      <c r="BG222" s="283">
        <v>0.2286</v>
      </c>
      <c r="BH222" s="283">
        <v>0.3851</v>
      </c>
      <c r="BI222" s="283">
        <v>0.44890000000000002</v>
      </c>
      <c r="BJ222" s="283">
        <v>0.20469999999999999</v>
      </c>
      <c r="BK222" s="283">
        <v>0.33839999999999998</v>
      </c>
      <c r="BL222" s="283">
        <v>0.53779999999999994</v>
      </c>
      <c r="BN222" s="283">
        <v>0.47749999999999998</v>
      </c>
      <c r="BO222" s="283">
        <v>0.38850000000000001</v>
      </c>
      <c r="BQ222" s="283">
        <v>2.8206000000000002</v>
      </c>
      <c r="BR222" s="283">
        <v>1.1535</v>
      </c>
      <c r="BS222" s="283">
        <v>1.31</v>
      </c>
      <c r="BU222" s="283">
        <v>1.1342000000000001</v>
      </c>
      <c r="BV222" s="283">
        <v>1.2990999999999999</v>
      </c>
      <c r="BW222" s="283">
        <v>0.60070000000000001</v>
      </c>
      <c r="BX222" s="283">
        <v>0.41260000000000002</v>
      </c>
      <c r="BY222" s="283">
        <v>0.41870000000000002</v>
      </c>
      <c r="BZ222" s="283">
        <v>0.21299999999999999</v>
      </c>
      <c r="CA222" s="283">
        <v>0.35770000000000002</v>
      </c>
      <c r="CB222" s="283">
        <v>0.3196</v>
      </c>
      <c r="CC222" s="283">
        <v>0.31740000000000002</v>
      </c>
      <c r="CD222" s="283">
        <v>0.42349999999999999</v>
      </c>
      <c r="CE222" s="283">
        <v>0.52610000000000001</v>
      </c>
      <c r="CG222" s="283">
        <v>0.37340000000000001</v>
      </c>
      <c r="CH222" s="283">
        <v>0.40500000000000003</v>
      </c>
      <c r="CI222" s="283">
        <v>1.0426</v>
      </c>
      <c r="CJ222" s="283">
        <v>1.0538000000000001</v>
      </c>
      <c r="CK222" s="283">
        <v>0.9738</v>
      </c>
      <c r="CL222" s="283">
        <v>0.98570000000000002</v>
      </c>
      <c r="CM222" s="283">
        <v>0.96099999999999997</v>
      </c>
      <c r="CN222" s="283">
        <v>1.0368999999999999</v>
      </c>
      <c r="CO222" s="283">
        <v>29.294599999999999</v>
      </c>
      <c r="CP222" s="283">
        <v>27.136500000000002</v>
      </c>
      <c r="CQ222" s="283">
        <v>25.997599999999998</v>
      </c>
      <c r="CR222" s="283">
        <v>28.097799999999999</v>
      </c>
      <c r="CS222" s="283">
        <v>25.752300000000002</v>
      </c>
      <c r="CT222" s="283">
        <v>26.6982</v>
      </c>
      <c r="CU222" s="283">
        <v>28.4</v>
      </c>
      <c r="CV222" s="283">
        <v>26.438600000000001</v>
      </c>
      <c r="CW222" s="283">
        <v>28.062100000000001</v>
      </c>
      <c r="CX222" s="283">
        <v>28.8111</v>
      </c>
      <c r="CY222" s="283">
        <v>27.512799999999999</v>
      </c>
      <c r="CZ222" s="283">
        <v>27.0625</v>
      </c>
      <c r="DA222" s="283">
        <v>1.0414000000000001</v>
      </c>
      <c r="DB222" s="283">
        <v>1.0255000000000001</v>
      </c>
      <c r="DC222" s="283">
        <v>0.98099999999999998</v>
      </c>
      <c r="DD222" s="283">
        <v>0.96589999999999998</v>
      </c>
      <c r="DE222" s="283">
        <v>0.96479999999999999</v>
      </c>
      <c r="DF222" s="283">
        <v>1.0119</v>
      </c>
      <c r="DG222" s="283">
        <v>28.467600000000001</v>
      </c>
      <c r="DH222" s="283">
        <v>25.856300000000001</v>
      </c>
      <c r="DI222" s="283">
        <v>25.514399999999998</v>
      </c>
      <c r="DJ222" s="283">
        <v>27.3369</v>
      </c>
      <c r="DK222" s="283">
        <v>25.212800000000001</v>
      </c>
      <c r="DL222" s="283">
        <v>26.009799999999998</v>
      </c>
      <c r="DM222" s="283">
        <v>27.3231</v>
      </c>
      <c r="DN222" s="283">
        <v>25.4939</v>
      </c>
      <c r="DO222" s="283">
        <v>26.985199999999999</v>
      </c>
      <c r="DP222" s="283">
        <v>28.2866</v>
      </c>
      <c r="DQ222" s="283">
        <v>26.423999999999999</v>
      </c>
      <c r="DR222" s="283">
        <v>26.666799999999999</v>
      </c>
      <c r="DS222" s="283">
        <v>1.0402</v>
      </c>
      <c r="DT222" s="283">
        <v>1.0166999999999999</v>
      </c>
      <c r="DU222" s="283">
        <v>0.9849</v>
      </c>
      <c r="DW222" s="283">
        <v>0.97489999999999999</v>
      </c>
      <c r="DX222" s="283">
        <v>1.0038</v>
      </c>
      <c r="DY222" s="283">
        <v>27.045400000000001</v>
      </c>
      <c r="DZ222" s="283">
        <v>24.792100000000001</v>
      </c>
      <c r="EA222" s="283">
        <v>24.5047</v>
      </c>
      <c r="EB222" s="283">
        <v>26.000800000000002</v>
      </c>
      <c r="EC222" s="283">
        <v>24.3841</v>
      </c>
      <c r="ED222" s="283">
        <v>24.8809</v>
      </c>
      <c r="EE222" s="283">
        <v>25.911200000000001</v>
      </c>
      <c r="EF222" s="283">
        <v>24.667899999999999</v>
      </c>
      <c r="EG222" s="283">
        <v>25.601199999999999</v>
      </c>
      <c r="EI222" s="283">
        <v>25.302900000000001</v>
      </c>
      <c r="EJ222" s="283">
        <v>25.503599999999999</v>
      </c>
      <c r="EL222" s="283">
        <v>2.8224999999999998</v>
      </c>
      <c r="EM222" s="283">
        <v>1.0481</v>
      </c>
      <c r="EN222" s="283">
        <v>2.0863999999999998</v>
      </c>
      <c r="EO222" s="283">
        <v>0.64239999999999997</v>
      </c>
      <c r="EP222" s="283">
        <v>1.0819000000000001</v>
      </c>
      <c r="EQ222" s="283">
        <v>1.3768</v>
      </c>
      <c r="ER222" s="283">
        <v>0.29330000000000001</v>
      </c>
      <c r="ES222" s="283">
        <v>0.1421</v>
      </c>
      <c r="ET222" s="283">
        <v>0.20519999999999999</v>
      </c>
      <c r="EU222" s="283">
        <v>0.10390000000000001</v>
      </c>
      <c r="EV222" s="283">
        <v>0.1356</v>
      </c>
      <c r="EW222" s="283">
        <v>9.8299999999999998E-2</v>
      </c>
      <c r="EX222" s="283">
        <v>0.1449</v>
      </c>
      <c r="EY222" s="283">
        <v>0.15809999999999999</v>
      </c>
      <c r="EZ222" s="283">
        <v>0.1623</v>
      </c>
      <c r="FA222" s="283">
        <v>0.22559999999999999</v>
      </c>
      <c r="FB222" s="283">
        <v>0.1462</v>
      </c>
      <c r="FC222" s="283">
        <v>0.1179</v>
      </c>
      <c r="FD222" s="283">
        <v>2.7292000000000001</v>
      </c>
      <c r="FE222" s="283">
        <v>1.1647000000000001</v>
      </c>
      <c r="FF222" s="283">
        <v>1.0236000000000001</v>
      </c>
      <c r="FG222" s="283">
        <v>0.58009999999999995</v>
      </c>
      <c r="FH222" s="283">
        <v>1.1995</v>
      </c>
      <c r="FI222" s="283">
        <v>1.2665</v>
      </c>
      <c r="FJ222" s="283">
        <v>0.24199999999999999</v>
      </c>
      <c r="FK222" s="283">
        <v>0.16880000000000001</v>
      </c>
      <c r="FL222" s="283">
        <v>0.17899999999999999</v>
      </c>
      <c r="FM222" s="283">
        <v>8.8700000000000001E-2</v>
      </c>
      <c r="FN222" s="283">
        <v>0.1449</v>
      </c>
      <c r="FO222" s="283">
        <v>0.17480000000000001</v>
      </c>
      <c r="FP222" s="283">
        <v>0.20050000000000001</v>
      </c>
      <c r="FQ222" s="283">
        <v>0.20430000000000001</v>
      </c>
      <c r="FR222" s="283">
        <v>0.2571</v>
      </c>
      <c r="FS222" s="283">
        <v>0.34560000000000002</v>
      </c>
      <c r="FT222" s="283">
        <v>0.17030000000000001</v>
      </c>
      <c r="FU222" s="283">
        <v>0.20300000000000001</v>
      </c>
      <c r="FV222" s="283">
        <v>2.8637000000000001</v>
      </c>
      <c r="FW222" s="283">
        <v>1.2074</v>
      </c>
      <c r="FX222" s="283">
        <v>1.1065</v>
      </c>
      <c r="FZ222" s="283">
        <v>1.1351</v>
      </c>
      <c r="GA222" s="283">
        <v>1.2825</v>
      </c>
      <c r="GB222" s="283">
        <v>0.34620000000000001</v>
      </c>
      <c r="GC222" s="283">
        <v>0.29559999999999997</v>
      </c>
      <c r="GD222" s="283">
        <v>0.23380000000000001</v>
      </c>
      <c r="GE222" s="283">
        <v>0.12089999999999999</v>
      </c>
      <c r="GF222" s="283">
        <v>0.24479999999999999</v>
      </c>
      <c r="GG222" s="283">
        <v>0.21129999999999999</v>
      </c>
      <c r="GH222" s="283">
        <v>0.14460000000000001</v>
      </c>
      <c r="GI222" s="283">
        <v>0.27029999999999998</v>
      </c>
      <c r="GJ222" s="283">
        <v>0.36770000000000003</v>
      </c>
      <c r="GL222" s="283">
        <v>0.23810000000000001</v>
      </c>
      <c r="GM222" s="283">
        <v>0.28670000000000001</v>
      </c>
    </row>
    <row r="223" spans="1:195">
      <c r="A223" s="71">
        <v>45513</v>
      </c>
      <c r="B223" s="283">
        <v>13.1347</v>
      </c>
      <c r="C223" s="283">
        <v>12.9223</v>
      </c>
      <c r="D223" s="283">
        <v>13.013</v>
      </c>
      <c r="E223" s="283">
        <v>12.825799999999999</v>
      </c>
      <c r="F223" s="283">
        <v>13.0768</v>
      </c>
      <c r="G223" s="283">
        <v>13.0701</v>
      </c>
      <c r="H223" s="283">
        <v>12.923999999999999</v>
      </c>
      <c r="I223" s="283">
        <v>10.9337</v>
      </c>
      <c r="J223" s="283">
        <v>13.034800000000001</v>
      </c>
      <c r="K223" s="283">
        <v>12.146699999999999</v>
      </c>
      <c r="L223" s="283">
        <v>12.9735</v>
      </c>
      <c r="M223" s="283">
        <v>13.1532</v>
      </c>
      <c r="N223" s="283">
        <v>10.7506</v>
      </c>
      <c r="O223" s="283">
        <v>0.66449999999999998</v>
      </c>
      <c r="P223" s="283">
        <v>2.3580999999999999</v>
      </c>
      <c r="Q223" s="283">
        <v>0.30830000000000002</v>
      </c>
      <c r="R223" s="283">
        <v>1.2777000000000001</v>
      </c>
      <c r="S223" s="283">
        <v>1.4012</v>
      </c>
      <c r="T223" s="283">
        <v>1.6041000000000001</v>
      </c>
      <c r="U223" s="283">
        <v>0.1452</v>
      </c>
      <c r="V223" s="283">
        <v>0.30249999999999999</v>
      </c>
      <c r="W223" s="283">
        <v>0.1492</v>
      </c>
      <c r="X223" s="283">
        <v>0.2185</v>
      </c>
      <c r="Y223" s="283">
        <v>0.1283</v>
      </c>
      <c r="Z223" s="283">
        <v>0.2094</v>
      </c>
      <c r="AA223" s="283">
        <v>0.23699999999999999</v>
      </c>
      <c r="AB223" s="283">
        <v>0.23180000000000001</v>
      </c>
      <c r="AC223" s="283">
        <v>0.67930000000000001</v>
      </c>
      <c r="AD223" s="283">
        <v>0.1855</v>
      </c>
      <c r="AE223" s="283">
        <v>0.16539999999999999</v>
      </c>
      <c r="AF223" s="283">
        <v>9.5991999999999997</v>
      </c>
      <c r="AG223" s="283">
        <v>0.9093</v>
      </c>
      <c r="AH223" s="283">
        <v>0.85499999999999998</v>
      </c>
      <c r="AI223" s="283">
        <v>0.20780000000000001</v>
      </c>
      <c r="AJ223" s="283">
        <v>0.99180000000000001</v>
      </c>
      <c r="AK223" s="283">
        <v>1.2685999999999999</v>
      </c>
      <c r="AL223" s="283">
        <v>2.0295999999999998</v>
      </c>
      <c r="AM223" s="283">
        <v>0.21940000000000001</v>
      </c>
      <c r="AN223" s="283">
        <v>0.27579999999999999</v>
      </c>
      <c r="AO223" s="283">
        <v>0.2114</v>
      </c>
      <c r="AP223" s="283">
        <v>0.24129999999999999</v>
      </c>
      <c r="AQ223" s="283">
        <v>0.3226</v>
      </c>
      <c r="AR223" s="283">
        <v>0.36780000000000002</v>
      </c>
      <c r="AS223" s="283">
        <v>0.3407</v>
      </c>
      <c r="AT223" s="283">
        <v>0.44429999999999997</v>
      </c>
      <c r="AU223" s="283">
        <v>1.77</v>
      </c>
      <c r="AV223" s="283">
        <v>0.34350000000000003</v>
      </c>
      <c r="AW223" s="283">
        <v>0.3503</v>
      </c>
      <c r="AX223" s="283">
        <v>10.825900000000001</v>
      </c>
      <c r="AY223" s="283">
        <v>2.2322000000000002</v>
      </c>
      <c r="AZ223" s="283">
        <v>0.65890000000000004</v>
      </c>
      <c r="BB223" s="283">
        <v>0.71709999999999996</v>
      </c>
      <c r="BC223" s="283">
        <v>1.3846000000000001</v>
      </c>
      <c r="BD223" s="283">
        <v>2.2686999999999999</v>
      </c>
      <c r="BE223" s="283">
        <v>0.83730000000000004</v>
      </c>
      <c r="BF223" s="283">
        <v>0.29670000000000002</v>
      </c>
      <c r="BG223" s="283">
        <v>0.20960000000000001</v>
      </c>
      <c r="BH223" s="283">
        <v>0.37509999999999999</v>
      </c>
      <c r="BI223" s="283">
        <v>0.45029999999999998</v>
      </c>
      <c r="BJ223" s="283">
        <v>0.20280000000000001</v>
      </c>
      <c r="BK223" s="283">
        <v>0.34189999999999998</v>
      </c>
      <c r="BL223" s="283">
        <v>0.52880000000000005</v>
      </c>
      <c r="BN223" s="283">
        <v>0.47670000000000001</v>
      </c>
      <c r="BO223" s="283">
        <v>0.38190000000000002</v>
      </c>
      <c r="BQ223" s="283">
        <v>2.9580000000000002</v>
      </c>
      <c r="BR223" s="283">
        <v>1.1471</v>
      </c>
      <c r="BS223" s="283">
        <v>1.2942</v>
      </c>
      <c r="BU223" s="283">
        <v>1.1557999999999999</v>
      </c>
      <c r="BV223" s="283">
        <v>1.3123</v>
      </c>
      <c r="BW223" s="283">
        <v>0.58730000000000004</v>
      </c>
      <c r="BX223" s="283">
        <v>0.4002</v>
      </c>
      <c r="BY223" s="283">
        <v>0.4052</v>
      </c>
      <c r="BZ223" s="283">
        <v>0.1986</v>
      </c>
      <c r="CA223" s="283">
        <v>0.34889999999999999</v>
      </c>
      <c r="CB223" s="283">
        <v>0.31309999999999999</v>
      </c>
      <c r="CC223" s="283">
        <v>0.30099999999999999</v>
      </c>
      <c r="CD223" s="283">
        <v>0.41289999999999999</v>
      </c>
      <c r="CE223" s="283">
        <v>0.51329999999999998</v>
      </c>
      <c r="CG223" s="283">
        <v>0.35720000000000002</v>
      </c>
      <c r="CH223" s="283">
        <v>0.39119999999999999</v>
      </c>
      <c r="CI223" s="283">
        <v>1.0402</v>
      </c>
      <c r="CJ223" s="283">
        <v>1.0527</v>
      </c>
      <c r="CK223" s="283">
        <v>0.98819999999999997</v>
      </c>
      <c r="CL223" s="283">
        <v>0.99219999999999997</v>
      </c>
      <c r="CM223" s="283">
        <v>0.96409999999999996</v>
      </c>
      <c r="CN223" s="283">
        <v>1.0331999999999999</v>
      </c>
      <c r="CO223" s="283">
        <v>28.953700000000001</v>
      </c>
      <c r="CP223" s="283">
        <v>26.934100000000001</v>
      </c>
      <c r="CQ223" s="283">
        <v>25.8918</v>
      </c>
      <c r="CR223" s="283">
        <v>27.835999999999999</v>
      </c>
      <c r="CS223" s="283">
        <v>25.586300000000001</v>
      </c>
      <c r="CT223" s="283">
        <v>26.200199999999999</v>
      </c>
      <c r="CU223" s="283">
        <v>28.263100000000001</v>
      </c>
      <c r="CV223" s="283">
        <v>26.262699999999999</v>
      </c>
      <c r="CW223" s="283">
        <v>27.69</v>
      </c>
      <c r="CX223" s="283">
        <v>28.484000000000002</v>
      </c>
      <c r="CY223" s="283">
        <v>27.239599999999999</v>
      </c>
      <c r="CZ223" s="283">
        <v>26.799700000000001</v>
      </c>
      <c r="DA223" s="283">
        <v>1.0388999999999999</v>
      </c>
      <c r="DB223" s="283">
        <v>1.0247999999999999</v>
      </c>
      <c r="DC223" s="283">
        <v>0.9829</v>
      </c>
      <c r="DD223" s="283">
        <v>0.96870000000000001</v>
      </c>
      <c r="DE223" s="283">
        <v>0.9647</v>
      </c>
      <c r="DF223" s="283">
        <v>1.0136000000000001</v>
      </c>
      <c r="DG223" s="283">
        <v>28.273499999999999</v>
      </c>
      <c r="DH223" s="283">
        <v>25.760999999999999</v>
      </c>
      <c r="DI223" s="283">
        <v>25.4435</v>
      </c>
      <c r="DJ223" s="283">
        <v>27.215599999999998</v>
      </c>
      <c r="DK223" s="283">
        <v>25.1373</v>
      </c>
      <c r="DL223" s="283">
        <v>25.885300000000001</v>
      </c>
      <c r="DM223" s="283">
        <v>27.2697</v>
      </c>
      <c r="DN223" s="283">
        <v>25.378</v>
      </c>
      <c r="DO223" s="283">
        <v>26.865300000000001</v>
      </c>
      <c r="DP223" s="283">
        <v>28.151599999999998</v>
      </c>
      <c r="DQ223" s="283">
        <v>26.305399999999999</v>
      </c>
      <c r="DR223" s="283">
        <v>26.504799999999999</v>
      </c>
      <c r="DS223" s="283">
        <v>1.0387999999999999</v>
      </c>
      <c r="DT223" s="283">
        <v>1.0166999999999999</v>
      </c>
      <c r="DU223" s="283">
        <v>0.98550000000000004</v>
      </c>
      <c r="DW223" s="283">
        <v>0.97409999999999997</v>
      </c>
      <c r="DX223" s="283">
        <v>1.0042</v>
      </c>
      <c r="DY223" s="283">
        <v>26.934999999999999</v>
      </c>
      <c r="DZ223" s="283">
        <v>24.768000000000001</v>
      </c>
      <c r="EA223" s="283">
        <v>24.488199999999999</v>
      </c>
      <c r="EB223" s="283">
        <v>25.928899999999999</v>
      </c>
      <c r="EC223" s="283">
        <v>24.360199999999999</v>
      </c>
      <c r="ED223" s="283">
        <v>24.849</v>
      </c>
      <c r="EE223" s="283">
        <v>25.8825</v>
      </c>
      <c r="EF223" s="283">
        <v>24.616099999999999</v>
      </c>
      <c r="EG223" s="283">
        <v>25.563600000000001</v>
      </c>
      <c r="EI223" s="283">
        <v>25.270399999999999</v>
      </c>
      <c r="EJ223" s="283">
        <v>25.456700000000001</v>
      </c>
      <c r="EL223" s="283">
        <v>2.8010999999999999</v>
      </c>
      <c r="EM223" s="283">
        <v>1.0445</v>
      </c>
      <c r="EN223" s="283">
        <v>2.1318999999999999</v>
      </c>
      <c r="EO223" s="283">
        <v>0.63139999999999996</v>
      </c>
      <c r="EP223" s="283">
        <v>1.1027</v>
      </c>
      <c r="EQ223" s="283">
        <v>1.3978999999999999</v>
      </c>
      <c r="ER223" s="283">
        <v>0.28639999999999999</v>
      </c>
      <c r="ES223" s="283">
        <v>0.1394</v>
      </c>
      <c r="ET223" s="283">
        <v>0.20130000000000001</v>
      </c>
      <c r="EU223" s="283">
        <v>0.1023</v>
      </c>
      <c r="EV223" s="283">
        <v>0.13350000000000001</v>
      </c>
      <c r="EW223" s="283">
        <v>9.4399999999999998E-2</v>
      </c>
      <c r="EX223" s="283">
        <v>0.13439999999999999</v>
      </c>
      <c r="EY223" s="283">
        <v>0.1487</v>
      </c>
      <c r="EZ223" s="283">
        <v>0.1583</v>
      </c>
      <c r="FA223" s="283">
        <v>0.21290000000000001</v>
      </c>
      <c r="FB223" s="283">
        <v>0.1348</v>
      </c>
      <c r="FC223" s="283">
        <v>0.1133</v>
      </c>
      <c r="FD223" s="283">
        <v>2.7713000000000001</v>
      </c>
      <c r="FE223" s="283">
        <v>1.1732</v>
      </c>
      <c r="FF223" s="283">
        <v>1.0125</v>
      </c>
      <c r="FG223" s="283">
        <v>0.54090000000000005</v>
      </c>
      <c r="FH223" s="283">
        <v>1.2363</v>
      </c>
      <c r="FI223" s="283">
        <v>1.3048</v>
      </c>
      <c r="FJ223" s="283">
        <v>0.2384</v>
      </c>
      <c r="FK223" s="283">
        <v>0.16539999999999999</v>
      </c>
      <c r="FL223" s="283">
        <v>0.17449999999999999</v>
      </c>
      <c r="FM223" s="283">
        <v>8.5999999999999993E-2</v>
      </c>
      <c r="FN223" s="283">
        <v>0.14099999999999999</v>
      </c>
      <c r="FO223" s="283">
        <v>0.17230000000000001</v>
      </c>
      <c r="FP223" s="283">
        <v>0.18529999999999999</v>
      </c>
      <c r="FQ223" s="283">
        <v>0.19769999999999999</v>
      </c>
      <c r="FR223" s="283">
        <v>0.24579999999999999</v>
      </c>
      <c r="FS223" s="283">
        <v>0.3427</v>
      </c>
      <c r="FT223" s="283">
        <v>0.15989999999999999</v>
      </c>
      <c r="FU223" s="283">
        <v>0.18840000000000001</v>
      </c>
      <c r="FV223" s="283">
        <v>3.2126000000000001</v>
      </c>
      <c r="FW223" s="283">
        <v>1.1944999999999999</v>
      </c>
      <c r="FX223" s="283">
        <v>1.0697000000000001</v>
      </c>
      <c r="FZ223" s="283">
        <v>1.1496</v>
      </c>
      <c r="GA223" s="283">
        <v>1.2813000000000001</v>
      </c>
      <c r="GB223" s="283">
        <v>0.3377</v>
      </c>
      <c r="GC223" s="283">
        <v>0.28389999999999999</v>
      </c>
      <c r="GD223" s="283">
        <v>0.22270000000000001</v>
      </c>
      <c r="GE223" s="283">
        <v>0.1051</v>
      </c>
      <c r="GF223" s="283">
        <v>0.23769999999999999</v>
      </c>
      <c r="GG223" s="283">
        <v>0.2082</v>
      </c>
      <c r="GH223" s="283">
        <v>0.14330000000000001</v>
      </c>
      <c r="GI223" s="283">
        <v>0.27</v>
      </c>
      <c r="GJ223" s="283">
        <v>0.36220000000000002</v>
      </c>
      <c r="GL223" s="283">
        <v>0.2349</v>
      </c>
      <c r="GM223" s="283">
        <v>0.28270000000000001</v>
      </c>
    </row>
    <row r="224" spans="1:195">
      <c r="A224" s="71">
        <v>45514</v>
      </c>
      <c r="B224" s="283">
        <v>13.089399999999999</v>
      </c>
      <c r="C224" s="283">
        <v>12.849299999999999</v>
      </c>
      <c r="D224" s="283">
        <v>12.974399999999999</v>
      </c>
      <c r="E224" s="283">
        <v>12.803100000000001</v>
      </c>
      <c r="F224" s="283">
        <v>13.0466</v>
      </c>
      <c r="G224" s="283">
        <v>13.032299999999999</v>
      </c>
      <c r="H224" s="283">
        <v>12.8904</v>
      </c>
      <c r="I224" s="283">
        <v>10.9438</v>
      </c>
      <c r="J224" s="283">
        <v>12.9903</v>
      </c>
      <c r="K224" s="283">
        <v>12.122299999999999</v>
      </c>
      <c r="L224" s="283">
        <v>12.941599999999999</v>
      </c>
      <c r="M224" s="283">
        <v>13.1364</v>
      </c>
      <c r="N224" s="283">
        <v>10.6622</v>
      </c>
      <c r="O224" s="283">
        <v>0.64849999999999997</v>
      </c>
      <c r="P224" s="283">
        <v>2.3338000000000001</v>
      </c>
      <c r="Q224" s="283">
        <v>0.35499999999999998</v>
      </c>
      <c r="R224" s="283">
        <v>1.0906</v>
      </c>
      <c r="S224" s="283">
        <v>1.2741</v>
      </c>
      <c r="T224" s="283">
        <v>1.5057</v>
      </c>
      <c r="U224" s="283">
        <v>0.13780000000000001</v>
      </c>
      <c r="V224" s="283">
        <v>0.29339999999999999</v>
      </c>
      <c r="W224" s="283">
        <v>0.14119999999999999</v>
      </c>
      <c r="X224" s="283">
        <v>0.21240000000000001</v>
      </c>
      <c r="Y224" s="283">
        <v>0.12570000000000001</v>
      </c>
      <c r="Z224" s="283">
        <v>0.50509999999999999</v>
      </c>
      <c r="AA224" s="283">
        <v>0.47649999999999998</v>
      </c>
      <c r="AB224" s="283">
        <v>0.68</v>
      </c>
      <c r="AC224" s="283">
        <v>1.4227000000000001</v>
      </c>
      <c r="AD224" s="283">
        <v>0.43690000000000001</v>
      </c>
      <c r="AE224" s="283">
        <v>0.53369999999999995</v>
      </c>
      <c r="AF224" s="283">
        <v>9.6216000000000008</v>
      </c>
      <c r="AG224" s="283">
        <v>0.89759999999999995</v>
      </c>
      <c r="AH224" s="283">
        <v>0.84199999999999997</v>
      </c>
      <c r="AI224" s="283">
        <v>0.29730000000000001</v>
      </c>
      <c r="AJ224" s="283">
        <v>0.90059999999999996</v>
      </c>
      <c r="AK224" s="283">
        <v>1.0512999999999999</v>
      </c>
      <c r="AL224" s="283">
        <v>1.9664999999999999</v>
      </c>
      <c r="AM224" s="283">
        <v>0.2127</v>
      </c>
      <c r="AN224" s="283">
        <v>0.26840000000000003</v>
      </c>
      <c r="AO224" s="283">
        <v>0.2044</v>
      </c>
      <c r="AP224" s="283">
        <v>0.23699999999999999</v>
      </c>
      <c r="AQ224" s="283">
        <v>0.31879999999999997</v>
      </c>
      <c r="AR224" s="283">
        <v>0.57220000000000004</v>
      </c>
      <c r="AS224" s="283">
        <v>0.49459999999999998</v>
      </c>
      <c r="AT224" s="283">
        <v>0.66490000000000005</v>
      </c>
      <c r="AU224" s="283">
        <v>1.9242999999999999</v>
      </c>
      <c r="AV224" s="283">
        <v>0.54930000000000001</v>
      </c>
      <c r="AW224" s="283">
        <v>0.63239999999999996</v>
      </c>
      <c r="AX224" s="283">
        <v>11.6686</v>
      </c>
      <c r="AY224" s="283">
        <v>2.2185000000000001</v>
      </c>
      <c r="AZ224" s="283">
        <v>0.60909999999999997</v>
      </c>
      <c r="BB224" s="283">
        <v>0.68320000000000003</v>
      </c>
      <c r="BC224" s="283">
        <v>1.5114000000000001</v>
      </c>
      <c r="BD224" s="283">
        <v>2.2201</v>
      </c>
      <c r="BE224" s="283">
        <v>0.81879999999999997</v>
      </c>
      <c r="BF224" s="283">
        <v>0.27989999999999998</v>
      </c>
      <c r="BG224" s="283">
        <v>0.1903</v>
      </c>
      <c r="BH224" s="283">
        <v>0.36909999999999998</v>
      </c>
      <c r="BI224" s="283">
        <v>0.45960000000000001</v>
      </c>
      <c r="BJ224" s="283">
        <v>0.25280000000000002</v>
      </c>
      <c r="BK224" s="283">
        <v>0.37390000000000001</v>
      </c>
      <c r="BL224" s="283">
        <v>0.65549999999999997</v>
      </c>
      <c r="BN224" s="283">
        <v>0.54720000000000002</v>
      </c>
      <c r="BO224" s="283">
        <v>0.43369999999999997</v>
      </c>
      <c r="BQ224" s="283">
        <v>3.0754999999999999</v>
      </c>
      <c r="BR224" s="283">
        <v>1.1362000000000001</v>
      </c>
      <c r="BS224" s="283">
        <v>1.2695000000000001</v>
      </c>
      <c r="BU224" s="283">
        <v>1.0947</v>
      </c>
      <c r="BV224" s="283">
        <v>1.1657999999999999</v>
      </c>
      <c r="BW224" s="283">
        <v>0.57410000000000005</v>
      </c>
      <c r="BX224" s="283">
        <v>0.39140000000000003</v>
      </c>
      <c r="BY224" s="283">
        <v>0.39550000000000002</v>
      </c>
      <c r="BZ224" s="283">
        <v>0.1867</v>
      </c>
      <c r="CA224" s="283">
        <v>0.34449999999999997</v>
      </c>
      <c r="CB224" s="283">
        <v>0.31159999999999999</v>
      </c>
      <c r="CC224" s="283">
        <v>0.55820000000000003</v>
      </c>
      <c r="CD224" s="283">
        <v>0.64970000000000006</v>
      </c>
      <c r="CE224" s="283">
        <v>0.81110000000000004</v>
      </c>
      <c r="CG224" s="283">
        <v>0.59350000000000003</v>
      </c>
      <c r="CH224" s="283">
        <v>0.69579999999999997</v>
      </c>
      <c r="CI224" s="283">
        <v>1.0447</v>
      </c>
      <c r="CJ224" s="283">
        <v>1.0521</v>
      </c>
      <c r="CK224" s="283">
        <v>1.0008999999999999</v>
      </c>
      <c r="CL224" s="283">
        <v>1.0097</v>
      </c>
      <c r="CM224" s="283">
        <v>0.99150000000000005</v>
      </c>
      <c r="CN224" s="283">
        <v>0.9708</v>
      </c>
      <c r="CO224" s="283">
        <v>27.7591</v>
      </c>
      <c r="CP224" s="283">
        <v>26.3886</v>
      </c>
      <c r="CQ224" s="283">
        <v>25.540299999999998</v>
      </c>
      <c r="CR224" s="283">
        <v>26.572299999999998</v>
      </c>
      <c r="CS224" s="283">
        <v>25.081099999999999</v>
      </c>
      <c r="CT224" s="283">
        <v>25.5185</v>
      </c>
      <c r="CU224" s="283">
        <v>27.595300000000002</v>
      </c>
      <c r="CV224" s="283">
        <v>27.659800000000001</v>
      </c>
      <c r="CW224" s="283">
        <v>25.2012</v>
      </c>
      <c r="CX224" s="283">
        <v>27.330100000000002</v>
      </c>
      <c r="CY224" s="283">
        <v>27.897400000000001</v>
      </c>
      <c r="CZ224" s="283">
        <v>25.959199999999999</v>
      </c>
      <c r="DA224" s="283">
        <v>1.0379</v>
      </c>
      <c r="DB224" s="283">
        <v>1.0248999999999999</v>
      </c>
      <c r="DC224" s="283">
        <v>0.98709999999999998</v>
      </c>
      <c r="DD224" s="283">
        <v>0.99460000000000004</v>
      </c>
      <c r="DE224" s="283">
        <v>0.99209999999999998</v>
      </c>
      <c r="DF224" s="283">
        <v>0.99360000000000004</v>
      </c>
      <c r="DG224" s="283">
        <v>27.7761</v>
      </c>
      <c r="DH224" s="283">
        <v>25.571200000000001</v>
      </c>
      <c r="DI224" s="283">
        <v>25.274100000000001</v>
      </c>
      <c r="DJ224" s="283">
        <v>26.761800000000001</v>
      </c>
      <c r="DK224" s="283">
        <v>24.950800000000001</v>
      </c>
      <c r="DL224" s="283">
        <v>25.604900000000001</v>
      </c>
      <c r="DM224" s="283">
        <v>27.7455</v>
      </c>
      <c r="DN224" s="283">
        <v>27.933900000000001</v>
      </c>
      <c r="DO224" s="283">
        <v>26.118099999999998</v>
      </c>
      <c r="DP224" s="283">
        <v>27.895600000000002</v>
      </c>
      <c r="DQ224" s="283">
        <v>28.1569</v>
      </c>
      <c r="DR224" s="283">
        <v>26.287600000000001</v>
      </c>
      <c r="DS224" s="283">
        <v>1.0383</v>
      </c>
      <c r="DT224" s="283">
        <v>1.0162</v>
      </c>
      <c r="DU224" s="283">
        <v>0.98560000000000003</v>
      </c>
      <c r="DW224" s="283">
        <v>1.0149999999999999</v>
      </c>
      <c r="DX224" s="283">
        <v>0.98629999999999995</v>
      </c>
      <c r="DY224" s="283">
        <v>26.742799999999999</v>
      </c>
      <c r="DZ224" s="283">
        <v>24.698899999999998</v>
      </c>
      <c r="EA224" s="283">
        <v>24.422699999999999</v>
      </c>
      <c r="EB224" s="283">
        <v>25.757300000000001</v>
      </c>
      <c r="EC224" s="283">
        <v>24.304200000000002</v>
      </c>
      <c r="ED224" s="283">
        <v>24.778400000000001</v>
      </c>
      <c r="EE224" s="283">
        <v>27.0883</v>
      </c>
      <c r="EF224" s="283">
        <v>27.8462</v>
      </c>
      <c r="EG224" s="283">
        <v>25.823499999999999</v>
      </c>
      <c r="EI224" s="283">
        <v>27.435700000000001</v>
      </c>
      <c r="EJ224" s="283">
        <v>26.182099999999998</v>
      </c>
      <c r="EL224" s="283">
        <v>2.7744</v>
      </c>
      <c r="EM224" s="283">
        <v>1.0409999999999999</v>
      </c>
      <c r="EN224" s="283">
        <v>2.1015000000000001</v>
      </c>
      <c r="EO224" s="283">
        <v>0.94220000000000004</v>
      </c>
      <c r="EP224" s="283">
        <v>1.0105999999999999</v>
      </c>
      <c r="EQ224" s="283">
        <v>1.1738</v>
      </c>
      <c r="ER224" s="283">
        <v>0.2767</v>
      </c>
      <c r="ES224" s="283">
        <v>0.13730000000000001</v>
      </c>
      <c r="ET224" s="283">
        <v>0.19819999999999999</v>
      </c>
      <c r="EU224" s="283">
        <v>9.9699999999999997E-2</v>
      </c>
      <c r="EV224" s="283">
        <v>0.13189999999999999</v>
      </c>
      <c r="EW224" s="283">
        <v>9.4299999999999995E-2</v>
      </c>
      <c r="EX224" s="283">
        <v>0.31979999999999997</v>
      </c>
      <c r="EY224" s="283">
        <v>0.32669999999999999</v>
      </c>
      <c r="EZ224" s="283">
        <v>0.40329999999999999</v>
      </c>
      <c r="FA224" s="283">
        <v>0.33939999999999998</v>
      </c>
      <c r="FB224" s="283">
        <v>0.32319999999999999</v>
      </c>
      <c r="FC224" s="283">
        <v>0.34360000000000002</v>
      </c>
      <c r="FD224" s="283">
        <v>2.8214000000000001</v>
      </c>
      <c r="FE224" s="283">
        <v>1.1785000000000001</v>
      </c>
      <c r="FF224" s="283">
        <v>1.0012000000000001</v>
      </c>
      <c r="FG224" s="283">
        <v>0.83950000000000002</v>
      </c>
      <c r="FH224" s="283">
        <v>1.1766000000000001</v>
      </c>
      <c r="FI224" s="283">
        <v>0.99709999999999999</v>
      </c>
      <c r="FJ224" s="283">
        <v>0.23719999999999999</v>
      </c>
      <c r="FK224" s="283">
        <v>0.16309999999999999</v>
      </c>
      <c r="FL224" s="283">
        <v>0.1714</v>
      </c>
      <c r="FM224" s="283">
        <v>8.4099999999999994E-2</v>
      </c>
      <c r="FN224" s="283">
        <v>0.1384</v>
      </c>
      <c r="FO224" s="283">
        <v>0.17119999999999999</v>
      </c>
      <c r="FP224" s="283">
        <v>0.30099999999999999</v>
      </c>
      <c r="FQ224" s="283">
        <v>0.31290000000000001</v>
      </c>
      <c r="FR224" s="283">
        <v>0.36370000000000002</v>
      </c>
      <c r="FS224" s="283">
        <v>0.35849999999999999</v>
      </c>
      <c r="FT224" s="283">
        <v>0.26600000000000001</v>
      </c>
      <c r="FU224" s="283">
        <v>0.36480000000000001</v>
      </c>
      <c r="FV224" s="283">
        <v>3.5508999999999999</v>
      </c>
      <c r="FW224" s="283">
        <v>1.1731</v>
      </c>
      <c r="FX224" s="283">
        <v>1.0384</v>
      </c>
      <c r="FZ224" s="283">
        <v>1.1382000000000001</v>
      </c>
      <c r="GA224" s="283">
        <v>1.278</v>
      </c>
      <c r="GB224" s="283">
        <v>0.33069999999999999</v>
      </c>
      <c r="GC224" s="283">
        <v>0.27579999999999999</v>
      </c>
      <c r="GD224" s="283">
        <v>0.215</v>
      </c>
      <c r="GE224" s="283">
        <v>9.3100000000000002E-2</v>
      </c>
      <c r="GF224" s="283">
        <v>0.2351</v>
      </c>
      <c r="GG224" s="283">
        <v>0.20699999999999999</v>
      </c>
      <c r="GH224" s="283">
        <v>0.2238</v>
      </c>
      <c r="GI224" s="283">
        <v>0.33100000000000002</v>
      </c>
      <c r="GJ224" s="283">
        <v>0.43569999999999998</v>
      </c>
      <c r="GL224" s="283">
        <v>0.2908</v>
      </c>
      <c r="GM224" s="283">
        <v>0.34089999999999998</v>
      </c>
    </row>
    <row r="225" spans="1:195">
      <c r="A225" s="71">
        <v>45515</v>
      </c>
      <c r="B225" s="283">
        <v>13.107799999999999</v>
      </c>
      <c r="C225" s="283">
        <v>12.876200000000001</v>
      </c>
      <c r="D225" s="283">
        <v>12.9886</v>
      </c>
      <c r="E225" s="283">
        <v>12.8384</v>
      </c>
      <c r="F225" s="283">
        <v>13.0449</v>
      </c>
      <c r="G225" s="283">
        <v>13.014699999999999</v>
      </c>
      <c r="H225" s="283">
        <v>12.901300000000001</v>
      </c>
      <c r="I225" s="283">
        <v>10.9094</v>
      </c>
      <c r="J225" s="283">
        <v>13.001200000000001</v>
      </c>
      <c r="K225" s="283">
        <v>12.119</v>
      </c>
      <c r="L225" s="283">
        <v>12.9651</v>
      </c>
      <c r="M225" s="283">
        <v>13.132199999999999</v>
      </c>
      <c r="N225" s="283">
        <v>5.7554999999999996</v>
      </c>
      <c r="O225" s="283">
        <v>1.0976999999999999</v>
      </c>
      <c r="P225" s="283">
        <v>0.90880000000000005</v>
      </c>
      <c r="Q225" s="283">
        <v>0.35270000000000001</v>
      </c>
      <c r="R225" s="283">
        <v>1.1294999999999999</v>
      </c>
      <c r="S225" s="283">
        <v>1.2734000000000001</v>
      </c>
      <c r="T225" s="283">
        <v>3.5323000000000002</v>
      </c>
      <c r="U225" s="283">
        <v>0.74590000000000001</v>
      </c>
      <c r="V225" s="283">
        <v>0.76070000000000004</v>
      </c>
      <c r="W225" s="283">
        <v>0.61370000000000002</v>
      </c>
      <c r="X225" s="283">
        <v>0.67949999999999999</v>
      </c>
      <c r="Y225" s="283">
        <v>0.83709999999999996</v>
      </c>
      <c r="Z225" s="283">
        <v>0.47089999999999999</v>
      </c>
      <c r="AA225" s="283">
        <v>0.44069999999999998</v>
      </c>
      <c r="AB225" s="283">
        <v>0.60670000000000002</v>
      </c>
      <c r="AC225" s="283">
        <v>1.3351</v>
      </c>
      <c r="AD225" s="283">
        <v>0.3901</v>
      </c>
      <c r="AE225" s="283">
        <v>0.47639999999999999</v>
      </c>
      <c r="AF225" s="283">
        <v>6.6185999999999998</v>
      </c>
      <c r="AG225" s="283">
        <v>1.2387999999999999</v>
      </c>
      <c r="AH225" s="283">
        <v>1.0053000000000001</v>
      </c>
      <c r="AI225" s="283">
        <v>0.28120000000000001</v>
      </c>
      <c r="AJ225" s="283">
        <v>0.89670000000000005</v>
      </c>
      <c r="AK225" s="283">
        <v>1.0198</v>
      </c>
      <c r="AL225" s="283">
        <v>4.5491999999999999</v>
      </c>
      <c r="AM225" s="283">
        <v>0.70579999999999998</v>
      </c>
      <c r="AN225" s="283">
        <v>0.77149999999999996</v>
      </c>
      <c r="AO225" s="283">
        <v>0.68730000000000002</v>
      </c>
      <c r="AP225" s="283">
        <v>0.56979999999999997</v>
      </c>
      <c r="AQ225" s="283">
        <v>0.76739999999999997</v>
      </c>
      <c r="AR225" s="283">
        <v>0.54559999999999997</v>
      </c>
      <c r="AS225" s="283">
        <v>0.44529999999999997</v>
      </c>
      <c r="AT225" s="283">
        <v>0.60219999999999996</v>
      </c>
      <c r="AU225" s="283">
        <v>1.9406000000000001</v>
      </c>
      <c r="AV225" s="283">
        <v>0.49659999999999999</v>
      </c>
      <c r="AW225" s="283">
        <v>0.59050000000000002</v>
      </c>
      <c r="AX225" s="283">
        <v>6.7192999999999996</v>
      </c>
      <c r="AY225" s="283">
        <v>2.5947</v>
      </c>
      <c r="AZ225" s="283">
        <v>1.4295</v>
      </c>
      <c r="BB225" s="283">
        <v>0.63029999999999997</v>
      </c>
      <c r="BC225" s="283">
        <v>1.4864999999999999</v>
      </c>
      <c r="BD225" s="283">
        <v>3.4157999999999999</v>
      </c>
      <c r="BE225" s="283">
        <v>1.1052</v>
      </c>
      <c r="BF225" s="283">
        <v>0.75219999999999998</v>
      </c>
      <c r="BG225" s="283">
        <v>0.50839999999999996</v>
      </c>
      <c r="BH225" s="283">
        <v>0.42599999999999999</v>
      </c>
      <c r="BI225" s="283">
        <v>0.5262</v>
      </c>
      <c r="BJ225" s="283">
        <v>0.2351</v>
      </c>
      <c r="BK225" s="283">
        <v>0.33310000000000001</v>
      </c>
      <c r="BL225" s="283">
        <v>0.62019999999999997</v>
      </c>
      <c r="BN225" s="283">
        <v>0.52839999999999998</v>
      </c>
      <c r="BO225" s="283">
        <v>0.41720000000000002</v>
      </c>
      <c r="BQ225" s="283">
        <v>0.58169999999999999</v>
      </c>
      <c r="BR225" s="283">
        <v>0.98550000000000004</v>
      </c>
      <c r="BS225" s="283">
        <v>0.92920000000000003</v>
      </c>
      <c r="BU225" s="283">
        <v>1.0541</v>
      </c>
      <c r="BV225" s="283">
        <v>1.1762999999999999</v>
      </c>
      <c r="BW225" s="283">
        <v>0.4491</v>
      </c>
      <c r="BX225" s="283">
        <v>0.78939999999999999</v>
      </c>
      <c r="BY225" s="283">
        <v>0.83709999999999996</v>
      </c>
      <c r="BZ225" s="283">
        <v>0.77200000000000002</v>
      </c>
      <c r="CA225" s="283">
        <v>0.80100000000000005</v>
      </c>
      <c r="CB225" s="283">
        <v>0.90090000000000003</v>
      </c>
      <c r="CC225" s="283">
        <v>0.50460000000000005</v>
      </c>
      <c r="CD225" s="283">
        <v>0.58009999999999995</v>
      </c>
      <c r="CE225" s="283">
        <v>0.74960000000000004</v>
      </c>
      <c r="CG225" s="283">
        <v>0.55030000000000001</v>
      </c>
      <c r="CH225" s="283">
        <v>0.63729999999999998</v>
      </c>
      <c r="CI225" s="283">
        <v>1.0964</v>
      </c>
      <c r="CJ225" s="283">
        <v>1.1366000000000001</v>
      </c>
      <c r="CK225" s="283">
        <v>1.0758000000000001</v>
      </c>
      <c r="CL225" s="283">
        <v>0.99109999999999998</v>
      </c>
      <c r="CM225" s="283">
        <v>0.98650000000000004</v>
      </c>
      <c r="CN225" s="283">
        <v>0.99590000000000001</v>
      </c>
      <c r="CO225" s="283">
        <v>27.471800000000002</v>
      </c>
      <c r="CP225" s="283">
        <v>27.283899999999999</v>
      </c>
      <c r="CQ225" s="283">
        <v>25.115600000000001</v>
      </c>
      <c r="CR225" s="283">
        <v>25.055800000000001</v>
      </c>
      <c r="CS225" s="283">
        <v>24.004100000000001</v>
      </c>
      <c r="CT225" s="283">
        <v>23.345300000000002</v>
      </c>
      <c r="CU225" s="283">
        <v>26.632100000000001</v>
      </c>
      <c r="CV225" s="283">
        <v>26.437100000000001</v>
      </c>
      <c r="CW225" s="283">
        <v>25.835699999999999</v>
      </c>
      <c r="CX225" s="283">
        <v>26.870699999999999</v>
      </c>
      <c r="CY225" s="283">
        <v>26.799099999999999</v>
      </c>
      <c r="CZ225" s="283">
        <v>25.943100000000001</v>
      </c>
      <c r="DA225" s="283">
        <v>1.1007</v>
      </c>
      <c r="DB225" s="283">
        <v>1.1201000000000001</v>
      </c>
      <c r="DC225" s="283">
        <v>1.0394000000000001</v>
      </c>
      <c r="DD225" s="283">
        <v>0.97</v>
      </c>
      <c r="DE225" s="283">
        <v>0.98340000000000005</v>
      </c>
      <c r="DF225" s="283">
        <v>0.98640000000000005</v>
      </c>
      <c r="DG225" s="283">
        <v>28.048300000000001</v>
      </c>
      <c r="DH225" s="283">
        <v>26.9373</v>
      </c>
      <c r="DI225" s="283">
        <v>25.097000000000001</v>
      </c>
      <c r="DJ225" s="283">
        <v>25.481300000000001</v>
      </c>
      <c r="DK225" s="283">
        <v>24.049299999999999</v>
      </c>
      <c r="DL225" s="283">
        <v>24.145499999999998</v>
      </c>
      <c r="DM225" s="283">
        <v>26.307600000000001</v>
      </c>
      <c r="DN225" s="283">
        <v>25.858899999999998</v>
      </c>
      <c r="DO225" s="283">
        <v>25.350899999999999</v>
      </c>
      <c r="DP225" s="283">
        <v>27.122399999999999</v>
      </c>
      <c r="DQ225" s="283">
        <v>26.2943</v>
      </c>
      <c r="DR225" s="283">
        <v>25.6995</v>
      </c>
      <c r="DS225" s="283">
        <v>1.0469999999999999</v>
      </c>
      <c r="DT225" s="283">
        <v>1.0960000000000001</v>
      </c>
      <c r="DU225" s="283">
        <v>1.006</v>
      </c>
      <c r="DW225" s="283">
        <v>0.99460000000000004</v>
      </c>
      <c r="DX225" s="283">
        <v>0.98650000000000004</v>
      </c>
      <c r="DY225" s="283">
        <v>27.186</v>
      </c>
      <c r="DZ225" s="283">
        <v>25.955400000000001</v>
      </c>
      <c r="EA225" s="283">
        <v>24.616700000000002</v>
      </c>
      <c r="EB225" s="283">
        <v>25.9666</v>
      </c>
      <c r="EC225" s="283">
        <v>23.6815</v>
      </c>
      <c r="ED225" s="283">
        <v>24.469000000000001</v>
      </c>
      <c r="EE225" s="283">
        <v>25.650200000000002</v>
      </c>
      <c r="EF225" s="283">
        <v>25.331700000000001</v>
      </c>
      <c r="EG225" s="283">
        <v>24.6478</v>
      </c>
      <c r="EI225" s="283">
        <v>25.468599999999999</v>
      </c>
      <c r="EJ225" s="283">
        <v>24.9848</v>
      </c>
      <c r="EL225" s="283">
        <v>0.5645</v>
      </c>
      <c r="EM225" s="283">
        <v>1.0127999999999999</v>
      </c>
      <c r="EN225" s="283">
        <v>0.85329999999999995</v>
      </c>
      <c r="EO225" s="283">
        <v>0.88949999999999996</v>
      </c>
      <c r="EP225" s="283">
        <v>0.997</v>
      </c>
      <c r="EQ225" s="283">
        <v>1.1867000000000001</v>
      </c>
      <c r="ER225" s="283">
        <v>0.22120000000000001</v>
      </c>
      <c r="ES225" s="283">
        <v>0.40889999999999999</v>
      </c>
      <c r="ET225" s="283">
        <v>0.42359999999999998</v>
      </c>
      <c r="EU225" s="283">
        <v>0.39179999999999998</v>
      </c>
      <c r="EV225" s="283">
        <v>0.4037</v>
      </c>
      <c r="EW225" s="283">
        <v>0.49640000000000001</v>
      </c>
      <c r="EX225" s="283">
        <v>0.29099999999999998</v>
      </c>
      <c r="EY225" s="283">
        <v>0.28920000000000001</v>
      </c>
      <c r="EZ225" s="283">
        <v>0.35799999999999998</v>
      </c>
      <c r="FA225" s="283">
        <v>0.3271</v>
      </c>
      <c r="FB225" s="283">
        <v>0.29010000000000002</v>
      </c>
      <c r="FC225" s="283">
        <v>0.30170000000000002</v>
      </c>
      <c r="FD225" s="283">
        <v>0.1482</v>
      </c>
      <c r="FE225" s="283">
        <v>0.94130000000000003</v>
      </c>
      <c r="FF225" s="283">
        <v>0.87909999999999999</v>
      </c>
      <c r="FG225" s="283">
        <v>0.78510000000000002</v>
      </c>
      <c r="FH225" s="283">
        <v>1.1458999999999999</v>
      </c>
      <c r="FI225" s="283">
        <v>1.006</v>
      </c>
      <c r="FJ225" s="283">
        <v>5.1999999999999998E-2</v>
      </c>
      <c r="FK225" s="283">
        <v>0.3725</v>
      </c>
      <c r="FL225" s="283">
        <v>0.39879999999999999</v>
      </c>
      <c r="FM225" s="283">
        <v>0.35110000000000002</v>
      </c>
      <c r="FN225" s="283">
        <v>0.3957</v>
      </c>
      <c r="FO225" s="283">
        <v>0.4536</v>
      </c>
      <c r="FP225" s="283">
        <v>0.2853</v>
      </c>
      <c r="FQ225" s="283">
        <v>0.27739999999999998</v>
      </c>
      <c r="FR225" s="283">
        <v>0.33500000000000002</v>
      </c>
      <c r="FS225" s="283">
        <v>0.36349999999999999</v>
      </c>
      <c r="FT225" s="283">
        <v>0.24199999999999999</v>
      </c>
      <c r="FU225" s="283">
        <v>0.33300000000000002</v>
      </c>
      <c r="FV225" s="283">
        <v>0.85</v>
      </c>
      <c r="FW225" s="283">
        <v>0.98719999999999997</v>
      </c>
      <c r="FX225" s="283">
        <v>1.0603</v>
      </c>
      <c r="FZ225" s="283">
        <v>1.0602</v>
      </c>
      <c r="GA225" s="283">
        <v>1.2825</v>
      </c>
      <c r="GB225" s="283">
        <v>0.34289999999999998</v>
      </c>
      <c r="GC225" s="283">
        <v>0.39529999999999998</v>
      </c>
      <c r="GD225" s="283">
        <v>0.42670000000000002</v>
      </c>
      <c r="GE225" s="283">
        <v>0.40339999999999998</v>
      </c>
      <c r="GF225" s="283">
        <v>0.40039999999999998</v>
      </c>
      <c r="GG225" s="283">
        <v>0.40239999999999998</v>
      </c>
      <c r="GH225" s="283">
        <v>0.1915</v>
      </c>
      <c r="GI225" s="283">
        <v>0.2994</v>
      </c>
      <c r="GJ225" s="283">
        <v>0.41810000000000003</v>
      </c>
      <c r="GL225" s="283">
        <v>0.2823</v>
      </c>
      <c r="GM225" s="283">
        <v>0.32600000000000001</v>
      </c>
    </row>
    <row r="226" spans="1:195">
      <c r="A226" s="71">
        <v>45516</v>
      </c>
      <c r="B226" s="283">
        <v>13.1104</v>
      </c>
      <c r="C226" s="283">
        <v>12.883699999999999</v>
      </c>
      <c r="D226" s="283">
        <v>12.9979</v>
      </c>
      <c r="E226" s="283">
        <v>12.827500000000001</v>
      </c>
      <c r="F226" s="283">
        <v>13.0558</v>
      </c>
      <c r="G226" s="283">
        <v>13.0365</v>
      </c>
      <c r="H226" s="283">
        <v>12.9122</v>
      </c>
      <c r="I226" s="283">
        <v>10.8581</v>
      </c>
      <c r="J226" s="283">
        <v>13.001200000000001</v>
      </c>
      <c r="K226" s="283">
        <v>12.103899999999999</v>
      </c>
      <c r="L226" s="283">
        <v>12.9861</v>
      </c>
      <c r="M226" s="283">
        <v>13.133900000000001</v>
      </c>
      <c r="N226" s="283">
        <v>6.1424000000000003</v>
      </c>
      <c r="O226" s="283">
        <v>1.1588000000000001</v>
      </c>
      <c r="P226" s="283">
        <v>1.5448</v>
      </c>
      <c r="Q226" s="283">
        <v>0.35220000000000001</v>
      </c>
      <c r="R226" s="283">
        <v>1.1379999999999999</v>
      </c>
      <c r="S226" s="283">
        <v>1.2704</v>
      </c>
      <c r="T226" s="283">
        <v>2.8428</v>
      </c>
      <c r="U226" s="283">
        <v>0.59419999999999995</v>
      </c>
      <c r="V226" s="283">
        <v>0.70140000000000002</v>
      </c>
      <c r="W226" s="283">
        <v>0.46279999999999999</v>
      </c>
      <c r="X226" s="283">
        <v>0.51270000000000004</v>
      </c>
      <c r="Y226" s="283">
        <v>0.45400000000000001</v>
      </c>
      <c r="Z226" s="283">
        <v>0.4536</v>
      </c>
      <c r="AA226" s="283">
        <v>0.41060000000000002</v>
      </c>
      <c r="AB226" s="283">
        <v>0.55679999999999996</v>
      </c>
      <c r="AC226" s="283">
        <v>1.2876000000000001</v>
      </c>
      <c r="AD226" s="283">
        <v>0.36080000000000001</v>
      </c>
      <c r="AE226" s="283">
        <v>0.43830000000000002</v>
      </c>
      <c r="AF226" s="283">
        <v>6.4371999999999998</v>
      </c>
      <c r="AG226" s="283">
        <v>1.2178</v>
      </c>
      <c r="AH226" s="283">
        <v>1.2094</v>
      </c>
      <c r="AI226" s="283">
        <v>0.27589999999999998</v>
      </c>
      <c r="AJ226" s="283">
        <v>0.8891</v>
      </c>
      <c r="AK226" s="283">
        <v>1.0243</v>
      </c>
      <c r="AL226" s="283">
        <v>3.5994999999999999</v>
      </c>
      <c r="AM226" s="283">
        <v>0.62549999999999994</v>
      </c>
      <c r="AN226" s="283">
        <v>0.7228</v>
      </c>
      <c r="AO226" s="283">
        <v>0.55920000000000003</v>
      </c>
      <c r="AP226" s="283">
        <v>0.51359999999999995</v>
      </c>
      <c r="AQ226" s="283">
        <v>0.59760000000000002</v>
      </c>
      <c r="AR226" s="283">
        <v>0.53149999999999997</v>
      </c>
      <c r="AS226" s="283">
        <v>0.4219</v>
      </c>
      <c r="AT226" s="283">
        <v>0.5847</v>
      </c>
      <c r="AU226" s="283">
        <v>1.9265000000000001</v>
      </c>
      <c r="AV226" s="283">
        <v>0.47449999999999998</v>
      </c>
      <c r="AW226" s="283">
        <v>0.57079999999999997</v>
      </c>
      <c r="AX226" s="283">
        <v>6.2544000000000004</v>
      </c>
      <c r="AY226" s="283">
        <v>2.2534000000000001</v>
      </c>
      <c r="AZ226" s="283">
        <v>1.4040999999999999</v>
      </c>
      <c r="BB226" s="283">
        <v>0.6361</v>
      </c>
      <c r="BC226" s="283">
        <v>1.4629000000000001</v>
      </c>
      <c r="BD226" s="283">
        <v>2.9203999999999999</v>
      </c>
      <c r="BE226" s="283">
        <v>0.96779999999999999</v>
      </c>
      <c r="BF226" s="283">
        <v>0.7087</v>
      </c>
      <c r="BG226" s="283">
        <v>0.46689999999999998</v>
      </c>
      <c r="BH226" s="283">
        <v>0.42949999999999999</v>
      </c>
      <c r="BI226" s="283">
        <v>0.50470000000000004</v>
      </c>
      <c r="BJ226" s="283">
        <v>0.22839999999999999</v>
      </c>
      <c r="BK226" s="283">
        <v>0.33100000000000002</v>
      </c>
      <c r="BL226" s="283">
        <v>0.60909999999999997</v>
      </c>
      <c r="BN226" s="283">
        <v>0.52029999999999998</v>
      </c>
      <c r="BO226" s="283">
        <v>0.41639999999999999</v>
      </c>
      <c r="BQ226" s="283">
        <v>0.97019999999999995</v>
      </c>
      <c r="BR226" s="283">
        <v>1.0651999999999999</v>
      </c>
      <c r="BS226" s="283">
        <v>1.1551</v>
      </c>
      <c r="BU226" s="283">
        <v>1.0519000000000001</v>
      </c>
      <c r="BV226" s="283">
        <v>1.1883999999999999</v>
      </c>
      <c r="BW226" s="283">
        <v>0.59209999999999996</v>
      </c>
      <c r="BX226" s="283">
        <v>0.7268</v>
      </c>
      <c r="BY226" s="283">
        <v>0.78639999999999999</v>
      </c>
      <c r="BZ226" s="283">
        <v>0.61029999999999995</v>
      </c>
      <c r="CA226" s="283">
        <v>0.68230000000000002</v>
      </c>
      <c r="CB226" s="283">
        <v>0.68079999999999996</v>
      </c>
      <c r="CC226" s="283">
        <v>0.48080000000000001</v>
      </c>
      <c r="CD226" s="283">
        <v>0.55349999999999999</v>
      </c>
      <c r="CE226" s="283">
        <v>0.72240000000000004</v>
      </c>
      <c r="CG226" s="283">
        <v>0.5262</v>
      </c>
      <c r="CH226" s="283">
        <v>0.6079</v>
      </c>
      <c r="CI226" s="283">
        <v>0.99660000000000004</v>
      </c>
      <c r="CJ226" s="283">
        <v>1.0387</v>
      </c>
      <c r="CK226" s="283">
        <v>1.0296000000000001</v>
      </c>
      <c r="CL226" s="283">
        <v>1.0073000000000001</v>
      </c>
      <c r="CM226" s="283">
        <v>0.98909999999999998</v>
      </c>
      <c r="CN226" s="283">
        <v>0.99209999999999998</v>
      </c>
      <c r="CO226" s="283">
        <v>25.955100000000002</v>
      </c>
      <c r="CP226" s="283">
        <v>25.7469</v>
      </c>
      <c r="CQ226" s="283">
        <v>24.791499999999999</v>
      </c>
      <c r="CR226" s="283">
        <v>26.043399999999998</v>
      </c>
      <c r="CS226" s="283">
        <v>24.787600000000001</v>
      </c>
      <c r="CT226" s="283">
        <v>24.079899999999999</v>
      </c>
      <c r="CU226" s="283">
        <v>26.164300000000001</v>
      </c>
      <c r="CV226" s="283">
        <v>25.617000000000001</v>
      </c>
      <c r="CW226" s="283">
        <v>25.1464</v>
      </c>
      <c r="CX226" s="283">
        <v>25.9754</v>
      </c>
      <c r="CY226" s="283">
        <v>25.898700000000002</v>
      </c>
      <c r="CZ226" s="283">
        <v>25.347300000000001</v>
      </c>
      <c r="DA226" s="283">
        <v>1.0008999999999999</v>
      </c>
      <c r="DB226" s="283">
        <v>1.0158</v>
      </c>
      <c r="DC226" s="283">
        <v>1.0088999999999999</v>
      </c>
      <c r="DD226" s="283">
        <v>0.9748</v>
      </c>
      <c r="DE226" s="283">
        <v>0.97770000000000001</v>
      </c>
      <c r="DF226" s="283">
        <v>0.99209999999999998</v>
      </c>
      <c r="DG226" s="283">
        <v>26.455100000000002</v>
      </c>
      <c r="DH226" s="283">
        <v>25.3</v>
      </c>
      <c r="DI226" s="283">
        <v>24.588899999999999</v>
      </c>
      <c r="DJ226" s="283">
        <v>26.431000000000001</v>
      </c>
      <c r="DK226" s="283">
        <v>24.906300000000002</v>
      </c>
      <c r="DL226" s="283">
        <v>24.3721</v>
      </c>
      <c r="DM226" s="283">
        <v>25.903199999999998</v>
      </c>
      <c r="DN226" s="283">
        <v>25.162800000000001</v>
      </c>
      <c r="DO226" s="283">
        <v>25.1279</v>
      </c>
      <c r="DP226" s="283">
        <v>26.572399999999998</v>
      </c>
      <c r="DQ226" s="283">
        <v>25.7362</v>
      </c>
      <c r="DR226" s="283">
        <v>25.328199999999999</v>
      </c>
      <c r="DS226" s="283">
        <v>1.002</v>
      </c>
      <c r="DT226" s="283">
        <v>1.0023</v>
      </c>
      <c r="DU226" s="283">
        <v>1.004</v>
      </c>
      <c r="DW226" s="283">
        <v>0.98329999999999995</v>
      </c>
      <c r="DX226" s="283">
        <v>0.98870000000000002</v>
      </c>
      <c r="DY226" s="283">
        <v>26.052700000000002</v>
      </c>
      <c r="DZ226" s="283">
        <v>24.734400000000001</v>
      </c>
      <c r="EA226" s="283">
        <v>24.0199</v>
      </c>
      <c r="EB226" s="283">
        <v>26.0017</v>
      </c>
      <c r="EC226" s="283">
        <v>24.678899999999999</v>
      </c>
      <c r="ED226" s="283">
        <v>23.9251</v>
      </c>
      <c r="EE226" s="283">
        <v>25.209199999999999</v>
      </c>
      <c r="EF226" s="283">
        <v>24.661300000000001</v>
      </c>
      <c r="EG226" s="283">
        <v>24.421399999999998</v>
      </c>
      <c r="EI226" s="283">
        <v>25.08</v>
      </c>
      <c r="EJ226" s="283">
        <v>24.7013</v>
      </c>
      <c r="EL226" s="283">
        <v>1.0042</v>
      </c>
      <c r="EM226" s="283">
        <v>1.0866</v>
      </c>
      <c r="EN226" s="283">
        <v>1.3535999999999999</v>
      </c>
      <c r="EO226" s="283">
        <v>0.87119999999999997</v>
      </c>
      <c r="EP226" s="283">
        <v>1.0032000000000001</v>
      </c>
      <c r="EQ226" s="283">
        <v>1.2021999999999999</v>
      </c>
      <c r="ER226" s="283">
        <v>0.30640000000000001</v>
      </c>
      <c r="ES226" s="283">
        <v>0.35499999999999998</v>
      </c>
      <c r="ET226" s="283">
        <v>0.4017</v>
      </c>
      <c r="EU226" s="283">
        <v>0.30509999999999998</v>
      </c>
      <c r="EV226" s="283">
        <v>0.32669999999999999</v>
      </c>
      <c r="EW226" s="283">
        <v>0.29680000000000001</v>
      </c>
      <c r="EX226" s="283">
        <v>0.27400000000000002</v>
      </c>
      <c r="EY226" s="283">
        <v>0.27079999999999999</v>
      </c>
      <c r="EZ226" s="283">
        <v>0.33600000000000002</v>
      </c>
      <c r="FA226" s="283">
        <v>0.3145</v>
      </c>
      <c r="FB226" s="283">
        <v>0.26989999999999997</v>
      </c>
      <c r="FC226" s="283">
        <v>0.27950000000000003</v>
      </c>
      <c r="FD226" s="283">
        <v>0.64400000000000002</v>
      </c>
      <c r="FE226" s="283">
        <v>1.083</v>
      </c>
      <c r="FF226" s="283">
        <v>1.0173000000000001</v>
      </c>
      <c r="FG226" s="283">
        <v>0.76380000000000003</v>
      </c>
      <c r="FH226" s="283">
        <v>1.1295999999999999</v>
      </c>
      <c r="FI226" s="283">
        <v>1.0294000000000001</v>
      </c>
      <c r="FJ226" s="283">
        <v>0.1915</v>
      </c>
      <c r="FK226" s="283">
        <v>0.35930000000000001</v>
      </c>
      <c r="FL226" s="283">
        <v>0.37769999999999998</v>
      </c>
      <c r="FM226" s="283">
        <v>0.2974</v>
      </c>
      <c r="FN226" s="283">
        <v>0.33179999999999998</v>
      </c>
      <c r="FO226" s="283">
        <v>0.37130000000000002</v>
      </c>
      <c r="FP226" s="283">
        <v>0.27639999999999998</v>
      </c>
      <c r="FQ226" s="283">
        <v>0.26240000000000002</v>
      </c>
      <c r="FR226" s="283">
        <v>0.32540000000000002</v>
      </c>
      <c r="FS226" s="283">
        <v>0.3619</v>
      </c>
      <c r="FT226" s="283">
        <v>0.23230000000000001</v>
      </c>
      <c r="FU226" s="283">
        <v>0.31609999999999999</v>
      </c>
      <c r="FV226" s="283">
        <v>1.1452</v>
      </c>
      <c r="FW226" s="283">
        <v>1.0350999999999999</v>
      </c>
      <c r="FX226" s="283">
        <v>1.0869</v>
      </c>
      <c r="FZ226" s="283">
        <v>1.056</v>
      </c>
      <c r="GA226" s="283">
        <v>1.2810999999999999</v>
      </c>
      <c r="GB226" s="283">
        <v>0.35539999999999999</v>
      </c>
      <c r="GC226" s="283">
        <v>0.37459999999999999</v>
      </c>
      <c r="GD226" s="283">
        <v>0.39500000000000002</v>
      </c>
      <c r="GE226" s="283">
        <v>0.31030000000000002</v>
      </c>
      <c r="GF226" s="283">
        <v>0.3619</v>
      </c>
      <c r="GG226" s="283">
        <v>0.3634</v>
      </c>
      <c r="GH226" s="283">
        <v>0.18279999999999999</v>
      </c>
      <c r="GI226" s="283">
        <v>0.2923</v>
      </c>
      <c r="GJ226" s="283">
        <v>0.4103</v>
      </c>
      <c r="GL226" s="283">
        <v>0.27679999999999999</v>
      </c>
      <c r="GM226" s="283">
        <v>0.32029999999999997</v>
      </c>
    </row>
    <row r="227" spans="1:195">
      <c r="A227" s="71">
        <v>45517</v>
      </c>
      <c r="B227" s="283">
        <v>13.099399999999999</v>
      </c>
      <c r="C227" s="283">
        <v>12.867800000000001</v>
      </c>
      <c r="D227" s="283">
        <v>12.975199999999999</v>
      </c>
      <c r="E227" s="283">
        <v>12.8208</v>
      </c>
      <c r="F227" s="283">
        <v>13.0306</v>
      </c>
      <c r="G227" s="283">
        <v>12.991199999999999</v>
      </c>
      <c r="H227" s="283">
        <v>12.9072</v>
      </c>
      <c r="I227" s="283">
        <v>10.961399999999999</v>
      </c>
      <c r="J227" s="283">
        <v>12.983599999999999</v>
      </c>
      <c r="K227" s="283">
        <v>12.088800000000001</v>
      </c>
      <c r="L227" s="283">
        <v>12.9786</v>
      </c>
      <c r="M227" s="283">
        <v>13.1221</v>
      </c>
      <c r="N227" s="283">
        <v>6.3902000000000001</v>
      </c>
      <c r="O227" s="283">
        <v>1.1600999999999999</v>
      </c>
      <c r="P227" s="283">
        <v>1.5882000000000001</v>
      </c>
      <c r="Q227" s="283">
        <v>0.33960000000000001</v>
      </c>
      <c r="R227" s="283">
        <v>1.1423000000000001</v>
      </c>
      <c r="S227" s="283">
        <v>1.2798</v>
      </c>
      <c r="T227" s="283">
        <v>2.8647999999999998</v>
      </c>
      <c r="U227" s="283">
        <v>0.57799999999999996</v>
      </c>
      <c r="V227" s="283">
        <v>0.69689999999999996</v>
      </c>
      <c r="W227" s="283">
        <v>0.44829999999999998</v>
      </c>
      <c r="X227" s="283">
        <v>0.49819999999999998</v>
      </c>
      <c r="Y227" s="283">
        <v>0.43880000000000002</v>
      </c>
      <c r="Z227" s="283">
        <v>0.43480000000000002</v>
      </c>
      <c r="AA227" s="283">
        <v>0.38929999999999998</v>
      </c>
      <c r="AB227" s="283">
        <v>0.5302</v>
      </c>
      <c r="AC227" s="283">
        <v>1.2804</v>
      </c>
      <c r="AD227" s="283">
        <v>0.34079999999999999</v>
      </c>
      <c r="AE227" s="283">
        <v>0.41420000000000001</v>
      </c>
      <c r="AF227" s="283">
        <v>6.3356000000000003</v>
      </c>
      <c r="AG227" s="283">
        <v>1.2271000000000001</v>
      </c>
      <c r="AH227" s="283">
        <v>1.1887000000000001</v>
      </c>
      <c r="AI227" s="283">
        <v>0.26960000000000001</v>
      </c>
      <c r="AJ227" s="283">
        <v>0.88919999999999999</v>
      </c>
      <c r="AK227" s="283">
        <v>1.0287999999999999</v>
      </c>
      <c r="AL227" s="283">
        <v>3.4146000000000001</v>
      </c>
      <c r="AM227" s="283">
        <v>0.61250000000000004</v>
      </c>
      <c r="AN227" s="283">
        <v>0.69120000000000004</v>
      </c>
      <c r="AO227" s="283">
        <v>0.53900000000000003</v>
      </c>
      <c r="AP227" s="283">
        <v>0.49919999999999998</v>
      </c>
      <c r="AQ227" s="283">
        <v>0.58150000000000002</v>
      </c>
      <c r="AR227" s="283">
        <v>0.51739999999999997</v>
      </c>
      <c r="AS227" s="283">
        <v>0.40679999999999999</v>
      </c>
      <c r="AT227" s="283">
        <v>0.57120000000000004</v>
      </c>
      <c r="AU227" s="283">
        <v>1.919</v>
      </c>
      <c r="AV227" s="283">
        <v>0.45750000000000002</v>
      </c>
      <c r="AW227" s="283">
        <v>0.55530000000000002</v>
      </c>
      <c r="AX227" s="283">
        <v>5.9291999999999998</v>
      </c>
      <c r="AY227" s="283">
        <v>2.2151000000000001</v>
      </c>
      <c r="AZ227" s="283">
        <v>1.375</v>
      </c>
      <c r="BB227" s="283">
        <v>0.65169999999999995</v>
      </c>
      <c r="BC227" s="283">
        <v>1.4441999999999999</v>
      </c>
      <c r="BD227" s="283">
        <v>2.7997999999999998</v>
      </c>
      <c r="BE227" s="283">
        <v>0.9415</v>
      </c>
      <c r="BF227" s="283">
        <v>0.68259999999999998</v>
      </c>
      <c r="BG227" s="283">
        <v>0.47220000000000001</v>
      </c>
      <c r="BH227" s="283">
        <v>0.42499999999999999</v>
      </c>
      <c r="BI227" s="283">
        <v>0.49640000000000001</v>
      </c>
      <c r="BJ227" s="283">
        <v>0.22109999999999999</v>
      </c>
      <c r="BK227" s="283">
        <v>0.33239999999999997</v>
      </c>
      <c r="BL227" s="283">
        <v>0.59970000000000001</v>
      </c>
      <c r="BN227" s="283">
        <v>0.51</v>
      </c>
      <c r="BO227" s="283">
        <v>0.41520000000000001</v>
      </c>
      <c r="BQ227" s="283">
        <v>1.08</v>
      </c>
      <c r="BR227" s="283">
        <v>1.0751999999999999</v>
      </c>
      <c r="BS227" s="283">
        <v>1.1832</v>
      </c>
      <c r="BU227" s="283">
        <v>1.0597000000000001</v>
      </c>
      <c r="BV227" s="283">
        <v>1.2022999999999999</v>
      </c>
      <c r="BW227" s="283">
        <v>0.62339999999999995</v>
      </c>
      <c r="BX227" s="283">
        <v>0.70599999999999996</v>
      </c>
      <c r="BY227" s="283">
        <v>0.76219999999999999</v>
      </c>
      <c r="BZ227" s="283">
        <v>0.57720000000000005</v>
      </c>
      <c r="CA227" s="283">
        <v>0.65669999999999995</v>
      </c>
      <c r="CB227" s="283">
        <v>0.64419999999999999</v>
      </c>
      <c r="CC227" s="283">
        <v>0.46039999999999998</v>
      </c>
      <c r="CD227" s="283">
        <v>0.53639999999999999</v>
      </c>
      <c r="CE227" s="283">
        <v>0.70169999999999999</v>
      </c>
      <c r="CG227" s="283">
        <v>0.50609999999999999</v>
      </c>
      <c r="CH227" s="283">
        <v>0.58360000000000001</v>
      </c>
      <c r="CI227" s="283">
        <v>1.0145</v>
      </c>
      <c r="CJ227" s="283">
        <v>1.0266</v>
      </c>
      <c r="CK227" s="283">
        <v>1.0193000000000001</v>
      </c>
      <c r="CL227" s="283">
        <v>0.97899999999999998</v>
      </c>
      <c r="CM227" s="283">
        <v>0.97650000000000003</v>
      </c>
      <c r="CN227" s="283">
        <v>1.0031000000000001</v>
      </c>
      <c r="CO227" s="283">
        <v>26.0596</v>
      </c>
      <c r="CP227" s="283">
        <v>25.390999999999998</v>
      </c>
      <c r="CQ227" s="283">
        <v>24.612200000000001</v>
      </c>
      <c r="CR227" s="283">
        <v>25.6876</v>
      </c>
      <c r="CS227" s="283">
        <v>24.732399999999998</v>
      </c>
      <c r="CT227" s="283">
        <v>24.1462</v>
      </c>
      <c r="CU227" s="283">
        <v>25.744199999999999</v>
      </c>
      <c r="CV227" s="283">
        <v>25.1492</v>
      </c>
      <c r="CW227" s="283">
        <v>25.311800000000002</v>
      </c>
      <c r="CX227" s="283">
        <v>26.295400000000001</v>
      </c>
      <c r="CY227" s="283">
        <v>25.7547</v>
      </c>
      <c r="CZ227" s="283">
        <v>25.234500000000001</v>
      </c>
      <c r="DA227" s="283">
        <v>1.0132000000000001</v>
      </c>
      <c r="DB227" s="283">
        <v>1.0053000000000001</v>
      </c>
      <c r="DC227" s="283">
        <v>1.0045999999999999</v>
      </c>
      <c r="DD227" s="283">
        <v>0.96279999999999999</v>
      </c>
      <c r="DE227" s="283">
        <v>0.97340000000000004</v>
      </c>
      <c r="DF227" s="283">
        <v>0.99029999999999996</v>
      </c>
      <c r="DG227" s="283">
        <v>26.018000000000001</v>
      </c>
      <c r="DH227" s="283">
        <v>24.7393</v>
      </c>
      <c r="DI227" s="283">
        <v>24.285499999999999</v>
      </c>
      <c r="DJ227" s="283">
        <v>25.680199999999999</v>
      </c>
      <c r="DK227" s="283">
        <v>24.6081</v>
      </c>
      <c r="DL227" s="283">
        <v>24.1754</v>
      </c>
      <c r="DM227" s="283">
        <v>25.319099999999999</v>
      </c>
      <c r="DN227" s="283">
        <v>24.58</v>
      </c>
      <c r="DO227" s="283">
        <v>24.7622</v>
      </c>
      <c r="DP227" s="283">
        <v>26.297699999999999</v>
      </c>
      <c r="DQ227" s="283">
        <v>25.252300000000002</v>
      </c>
      <c r="DR227" s="283">
        <v>25.005700000000001</v>
      </c>
      <c r="DS227" s="283">
        <v>1.0101</v>
      </c>
      <c r="DT227" s="283">
        <v>0.99839999999999995</v>
      </c>
      <c r="DU227" s="283">
        <v>1.0026999999999999</v>
      </c>
      <c r="DW227" s="283">
        <v>0.97850000000000004</v>
      </c>
      <c r="DX227" s="283">
        <v>0.99029999999999996</v>
      </c>
      <c r="DY227" s="283">
        <v>25.429200000000002</v>
      </c>
      <c r="DZ227" s="283">
        <v>24.271599999999999</v>
      </c>
      <c r="EA227" s="283">
        <v>23.7438</v>
      </c>
      <c r="EB227" s="283">
        <v>25.174299999999999</v>
      </c>
      <c r="EC227" s="283">
        <v>24.3094</v>
      </c>
      <c r="ED227" s="283">
        <v>23.681000000000001</v>
      </c>
      <c r="EE227" s="283">
        <v>24.686499999999999</v>
      </c>
      <c r="EF227" s="283">
        <v>24.106200000000001</v>
      </c>
      <c r="EG227" s="283">
        <v>24.0807</v>
      </c>
      <c r="EI227" s="283">
        <v>24.636099999999999</v>
      </c>
      <c r="EJ227" s="283">
        <v>24.3169</v>
      </c>
      <c r="EL227" s="283">
        <v>1.0639000000000001</v>
      </c>
      <c r="EM227" s="283">
        <v>1.0831999999999999</v>
      </c>
      <c r="EN227" s="283">
        <v>1.3995</v>
      </c>
      <c r="EO227" s="283">
        <v>0.84219999999999995</v>
      </c>
      <c r="EP227" s="283">
        <v>1.0062</v>
      </c>
      <c r="EQ227" s="283">
        <v>1.2223999999999999</v>
      </c>
      <c r="ER227" s="283">
        <v>0.30740000000000001</v>
      </c>
      <c r="ES227" s="283">
        <v>0.33989999999999998</v>
      </c>
      <c r="ET227" s="283">
        <v>0.39069999999999999</v>
      </c>
      <c r="EU227" s="283">
        <v>0.28889999999999999</v>
      </c>
      <c r="EV227" s="283">
        <v>0.31380000000000002</v>
      </c>
      <c r="EW227" s="283">
        <v>0.2792</v>
      </c>
      <c r="EX227" s="283">
        <v>0.2601</v>
      </c>
      <c r="EY227" s="283">
        <v>0.25540000000000002</v>
      </c>
      <c r="EZ227" s="283">
        <v>0.31809999999999999</v>
      </c>
      <c r="FA227" s="283">
        <v>0.30880000000000002</v>
      </c>
      <c r="FB227" s="283">
        <v>0.25380000000000003</v>
      </c>
      <c r="FC227" s="283">
        <v>0.26019999999999999</v>
      </c>
      <c r="FD227" s="283">
        <v>0.90059999999999996</v>
      </c>
      <c r="FE227" s="283">
        <v>1.1056999999999999</v>
      </c>
      <c r="FF227" s="283">
        <v>1.0234000000000001</v>
      </c>
      <c r="FG227" s="283">
        <v>0.74480000000000002</v>
      </c>
      <c r="FH227" s="283">
        <v>1.1301000000000001</v>
      </c>
      <c r="FI227" s="283">
        <v>1.0508</v>
      </c>
      <c r="FJ227" s="283">
        <v>0.25309999999999999</v>
      </c>
      <c r="FK227" s="283">
        <v>0.34770000000000001</v>
      </c>
      <c r="FL227" s="283">
        <v>0.36299999999999999</v>
      </c>
      <c r="FM227" s="283">
        <v>0.28100000000000003</v>
      </c>
      <c r="FN227" s="283">
        <v>0.3145</v>
      </c>
      <c r="FO227" s="283">
        <v>0.35470000000000002</v>
      </c>
      <c r="FP227" s="283">
        <v>0.26910000000000001</v>
      </c>
      <c r="FQ227" s="283">
        <v>0.2535</v>
      </c>
      <c r="FR227" s="283">
        <v>0.31830000000000003</v>
      </c>
      <c r="FS227" s="283">
        <v>0.36130000000000001</v>
      </c>
      <c r="FT227" s="283">
        <v>0.2243</v>
      </c>
      <c r="FU227" s="283">
        <v>0.3029</v>
      </c>
      <c r="FV227" s="283">
        <v>1.2103999999999999</v>
      </c>
      <c r="FW227" s="283">
        <v>1.0499000000000001</v>
      </c>
      <c r="FX227" s="283">
        <v>1.1173</v>
      </c>
      <c r="FZ227" s="283">
        <v>1.071</v>
      </c>
      <c r="GA227" s="283">
        <v>1.2826</v>
      </c>
      <c r="GB227" s="283">
        <v>0.35510000000000003</v>
      </c>
      <c r="GC227" s="283">
        <v>0.36969999999999997</v>
      </c>
      <c r="GD227" s="283">
        <v>0.38350000000000001</v>
      </c>
      <c r="GE227" s="283">
        <v>0.29339999999999999</v>
      </c>
      <c r="GF227" s="283">
        <v>0.35210000000000002</v>
      </c>
      <c r="GG227" s="283">
        <v>0.34329999999999999</v>
      </c>
      <c r="GH227" s="283">
        <v>0.1744</v>
      </c>
      <c r="GI227" s="283">
        <v>0.29070000000000001</v>
      </c>
      <c r="GJ227" s="283">
        <v>0.40529999999999999</v>
      </c>
      <c r="GL227" s="283">
        <v>0.27139999999999997</v>
      </c>
      <c r="GM227" s="283">
        <v>0.316</v>
      </c>
    </row>
    <row r="228" spans="1:195">
      <c r="A228" s="71">
        <v>45518</v>
      </c>
      <c r="B228" s="283">
        <v>13.1213</v>
      </c>
      <c r="C228" s="283">
        <v>12.8703</v>
      </c>
      <c r="D228" s="283">
        <v>13.015499999999999</v>
      </c>
      <c r="E228" s="283">
        <v>12.8459</v>
      </c>
      <c r="F228" s="283">
        <v>13.112</v>
      </c>
      <c r="G228" s="283">
        <v>13.051600000000001</v>
      </c>
      <c r="H228" s="283">
        <v>12.917299999999999</v>
      </c>
      <c r="I228" s="283">
        <v>11.0562</v>
      </c>
      <c r="J228" s="283">
        <v>13.0541</v>
      </c>
      <c r="K228" s="283">
        <v>12.071099999999999</v>
      </c>
      <c r="L228" s="283">
        <v>12.982799999999999</v>
      </c>
      <c r="M228" s="283">
        <v>13.1448</v>
      </c>
      <c r="N228" s="283">
        <v>5.5922999999999998</v>
      </c>
      <c r="O228" s="283">
        <v>1.1306</v>
      </c>
      <c r="P228" s="283">
        <v>1.5165999999999999</v>
      </c>
      <c r="Q228" s="283">
        <v>0.35139999999999999</v>
      </c>
      <c r="R228" s="283">
        <v>1.0746</v>
      </c>
      <c r="S228" s="283">
        <v>1.2627999999999999</v>
      </c>
      <c r="T228" s="283">
        <v>2.6061999999999999</v>
      </c>
      <c r="U228" s="283">
        <v>0.5968</v>
      </c>
      <c r="V228" s="283">
        <v>0.7258</v>
      </c>
      <c r="W228" s="283">
        <v>0.46600000000000003</v>
      </c>
      <c r="X228" s="283">
        <v>0.52790000000000004</v>
      </c>
      <c r="Y228" s="283">
        <v>0.47860000000000003</v>
      </c>
      <c r="Z228" s="283">
        <v>0.46579999999999999</v>
      </c>
      <c r="AA228" s="283">
        <v>0.39539999999999997</v>
      </c>
      <c r="AB228" s="283">
        <v>0.57620000000000005</v>
      </c>
      <c r="AC228" s="283">
        <v>1.3255999999999999</v>
      </c>
      <c r="AD228" s="283">
        <v>0.36799999999999999</v>
      </c>
      <c r="AE228" s="283">
        <v>0.45629999999999998</v>
      </c>
      <c r="AF228" s="283">
        <v>6.2206000000000001</v>
      </c>
      <c r="AG228" s="283">
        <v>1.1781999999999999</v>
      </c>
      <c r="AH228" s="283">
        <v>1.1685000000000001</v>
      </c>
      <c r="AI228" s="283">
        <v>0.27550000000000002</v>
      </c>
      <c r="AJ228" s="283">
        <v>0.88539999999999996</v>
      </c>
      <c r="AK228" s="283">
        <v>0.99790000000000001</v>
      </c>
      <c r="AL228" s="283">
        <v>3.4674999999999998</v>
      </c>
      <c r="AM228" s="283">
        <v>0.62849999999999995</v>
      </c>
      <c r="AN228" s="283">
        <v>0.71970000000000001</v>
      </c>
      <c r="AO228" s="283">
        <v>0.55740000000000001</v>
      </c>
      <c r="AP228" s="283">
        <v>0.53349999999999997</v>
      </c>
      <c r="AQ228" s="283">
        <v>0.6159</v>
      </c>
      <c r="AR228" s="283">
        <v>0.5151</v>
      </c>
      <c r="AS228" s="283">
        <v>0.40310000000000001</v>
      </c>
      <c r="AT228" s="283">
        <v>0.56179999999999997</v>
      </c>
      <c r="AU228" s="283">
        <v>1.8695999999999999</v>
      </c>
      <c r="AV228" s="283">
        <v>0.45529999999999998</v>
      </c>
      <c r="AW228" s="283">
        <v>0.56299999999999994</v>
      </c>
      <c r="AX228" s="283">
        <v>5.57</v>
      </c>
      <c r="AY228" s="283">
        <v>2.1560999999999999</v>
      </c>
      <c r="AZ228" s="283">
        <v>1.4218</v>
      </c>
      <c r="BB228" s="283">
        <v>0.65569999999999995</v>
      </c>
      <c r="BC228" s="283">
        <v>1.4365000000000001</v>
      </c>
      <c r="BD228" s="283">
        <v>2.7831999999999999</v>
      </c>
      <c r="BE228" s="283">
        <v>0.92300000000000004</v>
      </c>
      <c r="BF228" s="283">
        <v>0.70789999999999997</v>
      </c>
      <c r="BG228" s="283">
        <v>0.49969999999999998</v>
      </c>
      <c r="BH228" s="283">
        <v>0.42809999999999998</v>
      </c>
      <c r="BI228" s="283">
        <v>0.49790000000000001</v>
      </c>
      <c r="BJ228" s="283">
        <v>0.2155</v>
      </c>
      <c r="BK228" s="283">
        <v>0.33179999999999998</v>
      </c>
      <c r="BL228" s="283">
        <v>0.5927</v>
      </c>
      <c r="BN228" s="283">
        <v>0.50609999999999999</v>
      </c>
      <c r="BO228" s="283">
        <v>0.41260000000000002</v>
      </c>
      <c r="BQ228" s="283">
        <v>1.0592999999999999</v>
      </c>
      <c r="BR228" s="283">
        <v>1.0676000000000001</v>
      </c>
      <c r="BS228" s="283">
        <v>1.1816</v>
      </c>
      <c r="BU228" s="283">
        <v>1.0445</v>
      </c>
      <c r="BV228" s="283">
        <v>1.1849000000000001</v>
      </c>
      <c r="BW228" s="283">
        <v>0.62880000000000003</v>
      </c>
      <c r="BX228" s="283">
        <v>0.71550000000000002</v>
      </c>
      <c r="BY228" s="283">
        <v>0.77869999999999995</v>
      </c>
      <c r="BZ228" s="283">
        <v>0.59360000000000002</v>
      </c>
      <c r="CA228" s="283">
        <v>0.67020000000000002</v>
      </c>
      <c r="CB228" s="283">
        <v>0.65900000000000003</v>
      </c>
      <c r="CC228" s="283">
        <v>0.47410000000000002</v>
      </c>
      <c r="CD228" s="283">
        <v>0.54349999999999998</v>
      </c>
      <c r="CE228" s="283">
        <v>0.71579999999999999</v>
      </c>
      <c r="CG228" s="283">
        <v>0.52029999999999998</v>
      </c>
      <c r="CH228" s="283">
        <v>0.60409999999999997</v>
      </c>
      <c r="CI228" s="283">
        <v>1.0093000000000001</v>
      </c>
      <c r="CJ228" s="283">
        <v>1.0193000000000001</v>
      </c>
      <c r="CK228" s="283">
        <v>1.0234000000000001</v>
      </c>
      <c r="CL228" s="283">
        <v>1.0012000000000001</v>
      </c>
      <c r="CM228" s="283">
        <v>0.99029999999999996</v>
      </c>
      <c r="CN228" s="283">
        <v>0.99180000000000001</v>
      </c>
      <c r="CO228" s="283">
        <v>24.5504</v>
      </c>
      <c r="CP228" s="283">
        <v>24.340299999999999</v>
      </c>
      <c r="CQ228" s="283">
        <v>23.872900000000001</v>
      </c>
      <c r="CR228" s="283">
        <v>24.325299999999999</v>
      </c>
      <c r="CS228" s="283">
        <v>23.8782</v>
      </c>
      <c r="CT228" s="283">
        <v>23.3278</v>
      </c>
      <c r="CU228" s="283">
        <v>24.4971</v>
      </c>
      <c r="CV228" s="283">
        <v>24.234200000000001</v>
      </c>
      <c r="CW228" s="283">
        <v>24.0364</v>
      </c>
      <c r="CX228" s="283">
        <v>24.4678</v>
      </c>
      <c r="CY228" s="283">
        <v>24.471</v>
      </c>
      <c r="CZ228" s="283">
        <v>24.2349</v>
      </c>
      <c r="DA228" s="283">
        <v>1.0114000000000001</v>
      </c>
      <c r="DB228" s="283">
        <v>1.0042</v>
      </c>
      <c r="DC228" s="283">
        <v>1.0109999999999999</v>
      </c>
      <c r="DD228" s="283">
        <v>0.97589999999999999</v>
      </c>
      <c r="DE228" s="283">
        <v>0.97899999999999998</v>
      </c>
      <c r="DF228" s="283">
        <v>0.99119999999999997</v>
      </c>
      <c r="DG228" s="283">
        <v>24.9389</v>
      </c>
      <c r="DH228" s="283">
        <v>24.113</v>
      </c>
      <c r="DI228" s="283">
        <v>23.802800000000001</v>
      </c>
      <c r="DJ228" s="283">
        <v>24.658000000000001</v>
      </c>
      <c r="DK228" s="283">
        <v>24.013100000000001</v>
      </c>
      <c r="DL228" s="283">
        <v>23.5441</v>
      </c>
      <c r="DM228" s="283">
        <v>24.465599999999998</v>
      </c>
      <c r="DN228" s="283">
        <v>23.940999999999999</v>
      </c>
      <c r="DO228" s="283">
        <v>24.046900000000001</v>
      </c>
      <c r="DP228" s="283">
        <v>25.07</v>
      </c>
      <c r="DQ228" s="283">
        <v>24.453399999999998</v>
      </c>
      <c r="DR228" s="283">
        <v>24.2606</v>
      </c>
      <c r="DS228" s="283">
        <v>1.0141</v>
      </c>
      <c r="DT228" s="283">
        <v>0.99980000000000002</v>
      </c>
      <c r="DU228" s="283">
        <v>1.0063</v>
      </c>
      <c r="DW228" s="283">
        <v>0.9788</v>
      </c>
      <c r="DX228" s="283">
        <v>0.99339999999999995</v>
      </c>
      <c r="DY228" s="283">
        <v>24.801300000000001</v>
      </c>
      <c r="DZ228" s="283">
        <v>23.886199999999999</v>
      </c>
      <c r="EA228" s="283">
        <v>23.504100000000001</v>
      </c>
      <c r="EB228" s="283">
        <v>24.4573</v>
      </c>
      <c r="EC228" s="283">
        <v>23.8904</v>
      </c>
      <c r="ED228" s="283">
        <v>23.3567</v>
      </c>
      <c r="EE228" s="283">
        <v>24.142199999999999</v>
      </c>
      <c r="EF228" s="283">
        <v>23.642299999999999</v>
      </c>
      <c r="EG228" s="283">
        <v>23.7379</v>
      </c>
      <c r="EI228" s="283">
        <v>24.155100000000001</v>
      </c>
      <c r="EJ228" s="283">
        <v>23.895199999999999</v>
      </c>
      <c r="EL228" s="283">
        <v>1.0168999999999999</v>
      </c>
      <c r="EM228" s="283">
        <v>1.0686</v>
      </c>
      <c r="EN228" s="283">
        <v>1.333</v>
      </c>
      <c r="EO228" s="283">
        <v>0.87560000000000004</v>
      </c>
      <c r="EP228" s="283">
        <v>0.96740000000000004</v>
      </c>
      <c r="EQ228" s="283">
        <v>1.1970000000000001</v>
      </c>
      <c r="ER228" s="283">
        <v>0.31009999999999999</v>
      </c>
      <c r="ES228" s="283">
        <v>0.34870000000000001</v>
      </c>
      <c r="ET228" s="283">
        <v>0.40079999999999999</v>
      </c>
      <c r="EU228" s="283">
        <v>0.3049</v>
      </c>
      <c r="EV228" s="283">
        <v>0.32629999999999998</v>
      </c>
      <c r="EW228" s="283">
        <v>0.30059999999999998</v>
      </c>
      <c r="EX228" s="283">
        <v>0.28220000000000001</v>
      </c>
      <c r="EY228" s="283">
        <v>0.26590000000000003</v>
      </c>
      <c r="EZ228" s="283">
        <v>0.34320000000000001</v>
      </c>
      <c r="FA228" s="283">
        <v>0.32229999999999998</v>
      </c>
      <c r="FB228" s="283">
        <v>0.27479999999999999</v>
      </c>
      <c r="FC228" s="283">
        <v>0.28670000000000001</v>
      </c>
      <c r="FD228" s="283">
        <v>0.92049999999999998</v>
      </c>
      <c r="FE228" s="283">
        <v>1.0787</v>
      </c>
      <c r="FF228" s="283">
        <v>1.0234000000000001</v>
      </c>
      <c r="FG228" s="283">
        <v>0.75570000000000004</v>
      </c>
      <c r="FH228" s="283">
        <v>1.1226</v>
      </c>
      <c r="FI228" s="283">
        <v>1.0205</v>
      </c>
      <c r="FJ228" s="283">
        <v>0.26939999999999997</v>
      </c>
      <c r="FK228" s="283">
        <v>0.3528</v>
      </c>
      <c r="FL228" s="283">
        <v>0.37259999999999999</v>
      </c>
      <c r="FM228" s="283">
        <v>0.29270000000000002</v>
      </c>
      <c r="FN228" s="283">
        <v>0.3271</v>
      </c>
      <c r="FO228" s="283">
        <v>0.36409999999999998</v>
      </c>
      <c r="FP228" s="283">
        <v>0.27100000000000002</v>
      </c>
      <c r="FQ228" s="283">
        <v>0.25309999999999999</v>
      </c>
      <c r="FR228" s="283">
        <v>0.31459999999999999</v>
      </c>
      <c r="FS228" s="283">
        <v>0.35859999999999997</v>
      </c>
      <c r="FT228" s="283">
        <v>0.22550000000000001</v>
      </c>
      <c r="FU228" s="283">
        <v>0.30830000000000002</v>
      </c>
      <c r="FV228" s="283">
        <v>1.1967000000000001</v>
      </c>
      <c r="FW228" s="283">
        <v>1.0598000000000001</v>
      </c>
      <c r="FX228" s="283">
        <v>1.1605000000000001</v>
      </c>
      <c r="FZ228" s="283">
        <v>1.0797000000000001</v>
      </c>
      <c r="GA228" s="283">
        <v>1.2817000000000001</v>
      </c>
      <c r="GB228" s="283">
        <v>0.3488</v>
      </c>
      <c r="GC228" s="283">
        <v>0.37009999999999998</v>
      </c>
      <c r="GD228" s="283">
        <v>0.3891</v>
      </c>
      <c r="GE228" s="283">
        <v>0.29139999999999999</v>
      </c>
      <c r="GF228" s="283">
        <v>0.34920000000000001</v>
      </c>
      <c r="GG228" s="283">
        <v>0.33529999999999999</v>
      </c>
      <c r="GH228" s="283">
        <v>0.16930000000000001</v>
      </c>
      <c r="GI228" s="283">
        <v>0.28999999999999998</v>
      </c>
      <c r="GJ228" s="283">
        <v>0.40150000000000002</v>
      </c>
      <c r="GL228" s="283">
        <v>0.26860000000000001</v>
      </c>
      <c r="GM228" s="283">
        <v>0.31330000000000002</v>
      </c>
    </row>
    <row r="229" spans="1:195">
      <c r="A229" s="71">
        <v>45519</v>
      </c>
      <c r="B229" s="283">
        <v>13.1112</v>
      </c>
      <c r="C229" s="283">
        <v>12.861000000000001</v>
      </c>
      <c r="D229" s="283">
        <v>12.984400000000001</v>
      </c>
      <c r="E229" s="283">
        <v>12.8241</v>
      </c>
      <c r="F229" s="283">
        <v>13.0365</v>
      </c>
      <c r="G229" s="283">
        <v>13.0189</v>
      </c>
      <c r="H229" s="283">
        <v>12.8904</v>
      </c>
      <c r="I229" s="283">
        <v>11.046200000000001</v>
      </c>
      <c r="J229" s="283">
        <v>12.9895</v>
      </c>
      <c r="K229" s="283">
        <v>12.0669</v>
      </c>
      <c r="L229" s="283">
        <v>12.974399999999999</v>
      </c>
      <c r="M229" s="283">
        <v>13.1364</v>
      </c>
      <c r="N229" s="283">
        <v>5.8925000000000001</v>
      </c>
      <c r="O229" s="283">
        <v>1.1464000000000001</v>
      </c>
      <c r="P229" s="283">
        <v>1.5821000000000001</v>
      </c>
      <c r="Q229" s="283">
        <v>0.34560000000000002</v>
      </c>
      <c r="R229" s="283">
        <v>1.1085</v>
      </c>
      <c r="S229" s="283">
        <v>1.2630999999999999</v>
      </c>
      <c r="T229" s="283">
        <v>2.5933000000000002</v>
      </c>
      <c r="U229" s="283">
        <v>0.58589999999999998</v>
      </c>
      <c r="V229" s="283">
        <v>0.71599999999999997</v>
      </c>
      <c r="W229" s="283">
        <v>0.44009999999999999</v>
      </c>
      <c r="X229" s="283">
        <v>0.5111</v>
      </c>
      <c r="Y229" s="283">
        <v>0.45250000000000001</v>
      </c>
      <c r="Z229" s="283">
        <v>0.45029999999999998</v>
      </c>
      <c r="AA229" s="283">
        <v>0.38690000000000002</v>
      </c>
      <c r="AB229" s="283">
        <v>0.54590000000000005</v>
      </c>
      <c r="AC229" s="283">
        <v>1.3028999999999999</v>
      </c>
      <c r="AD229" s="283">
        <v>0.34899999999999998</v>
      </c>
      <c r="AE229" s="283">
        <v>0.43219999999999997</v>
      </c>
      <c r="AF229" s="283">
        <v>6.3982000000000001</v>
      </c>
      <c r="AG229" s="283">
        <v>1.2067000000000001</v>
      </c>
      <c r="AH229" s="283">
        <v>1.1565000000000001</v>
      </c>
      <c r="AI229" s="283">
        <v>0.27560000000000001</v>
      </c>
      <c r="AJ229" s="283">
        <v>0.88570000000000004</v>
      </c>
      <c r="AK229" s="283">
        <v>0.99670000000000003</v>
      </c>
      <c r="AL229" s="283">
        <v>3.4373999999999998</v>
      </c>
      <c r="AM229" s="283">
        <v>0.62150000000000005</v>
      </c>
      <c r="AN229" s="283">
        <v>0.70569999999999999</v>
      </c>
      <c r="AO229" s="283">
        <v>0.53720000000000001</v>
      </c>
      <c r="AP229" s="283">
        <v>0.5151</v>
      </c>
      <c r="AQ229" s="283">
        <v>0.61019999999999996</v>
      </c>
      <c r="AR229" s="283">
        <v>0.5161</v>
      </c>
      <c r="AS229" s="283">
        <v>0.4012</v>
      </c>
      <c r="AT229" s="283">
        <v>0.56110000000000004</v>
      </c>
      <c r="AU229" s="283">
        <v>1.8725000000000001</v>
      </c>
      <c r="AV229" s="283">
        <v>0.45300000000000001</v>
      </c>
      <c r="AW229" s="283">
        <v>0.56299999999999994</v>
      </c>
      <c r="AX229" s="283">
        <v>5.4866999999999999</v>
      </c>
      <c r="AY229" s="283">
        <v>2.1036999999999999</v>
      </c>
      <c r="AZ229" s="283">
        <v>1.3741000000000001</v>
      </c>
      <c r="BB229" s="283">
        <v>0.66420000000000001</v>
      </c>
      <c r="BC229" s="283">
        <v>1.4248000000000001</v>
      </c>
      <c r="BD229" s="283">
        <v>2.7124000000000001</v>
      </c>
      <c r="BE229" s="283">
        <v>0.90359999999999996</v>
      </c>
      <c r="BF229" s="283">
        <v>0.69210000000000005</v>
      </c>
      <c r="BG229" s="283">
        <v>0.49440000000000001</v>
      </c>
      <c r="BH229" s="283">
        <v>0.42949999999999999</v>
      </c>
      <c r="BI229" s="283">
        <v>0.50370000000000004</v>
      </c>
      <c r="BJ229" s="283">
        <v>0.21240000000000001</v>
      </c>
      <c r="BK229" s="283">
        <v>0.3332</v>
      </c>
      <c r="BL229" s="283">
        <v>0.5867</v>
      </c>
      <c r="BN229" s="283">
        <v>0.50170000000000003</v>
      </c>
      <c r="BO229" s="283">
        <v>0.4118</v>
      </c>
      <c r="BQ229" s="283">
        <v>1.1206</v>
      </c>
      <c r="BR229" s="283">
        <v>1.0766</v>
      </c>
      <c r="BS229" s="283">
        <v>1.2036</v>
      </c>
      <c r="BU229" s="283">
        <v>1.0589</v>
      </c>
      <c r="BV229" s="283">
        <v>1.1952</v>
      </c>
      <c r="BW229" s="283">
        <v>0.63090000000000002</v>
      </c>
      <c r="BX229" s="283">
        <v>0.70020000000000004</v>
      </c>
      <c r="BY229" s="283">
        <v>0.76100000000000001</v>
      </c>
      <c r="BZ229" s="283">
        <v>0.56299999999999994</v>
      </c>
      <c r="CA229" s="283">
        <v>0.65039999999999998</v>
      </c>
      <c r="CB229" s="283">
        <v>0.63219999999999998</v>
      </c>
      <c r="CC229" s="283">
        <v>0.45739999999999997</v>
      </c>
      <c r="CD229" s="283">
        <v>0.53339999999999999</v>
      </c>
      <c r="CE229" s="283">
        <v>0.69699999999999995</v>
      </c>
      <c r="CG229" s="283">
        <v>0.50370000000000004</v>
      </c>
      <c r="CH229" s="283">
        <v>0.58320000000000005</v>
      </c>
      <c r="CI229" s="283">
        <v>1.0047999999999999</v>
      </c>
      <c r="CJ229" s="283">
        <v>1.0216000000000001</v>
      </c>
      <c r="CK229" s="283">
        <v>1.0206999999999999</v>
      </c>
      <c r="CL229" s="283">
        <v>1.0012000000000001</v>
      </c>
      <c r="CM229" s="283">
        <v>0.98360000000000003</v>
      </c>
      <c r="CN229" s="283">
        <v>0.99709999999999999</v>
      </c>
      <c r="CO229" s="283">
        <v>24.72</v>
      </c>
      <c r="CP229" s="283">
        <v>24.408799999999999</v>
      </c>
      <c r="CQ229" s="283">
        <v>23.880500000000001</v>
      </c>
      <c r="CR229" s="283">
        <v>24.602</v>
      </c>
      <c r="CS229" s="283">
        <v>23.892600000000002</v>
      </c>
      <c r="CT229" s="283">
        <v>23.396999999999998</v>
      </c>
      <c r="CU229" s="283">
        <v>24.921299999999999</v>
      </c>
      <c r="CV229" s="283">
        <v>24.244900000000001</v>
      </c>
      <c r="CW229" s="283">
        <v>24.248799999999999</v>
      </c>
      <c r="CX229" s="283">
        <v>24.8903</v>
      </c>
      <c r="CY229" s="283">
        <v>24.65</v>
      </c>
      <c r="CZ229" s="283">
        <v>24.319199999999999</v>
      </c>
      <c r="DA229" s="283">
        <v>1.0093000000000001</v>
      </c>
      <c r="DB229" s="283">
        <v>1.0024</v>
      </c>
      <c r="DC229" s="283">
        <v>1.0026999999999999</v>
      </c>
      <c r="DD229" s="283">
        <v>0.97319999999999995</v>
      </c>
      <c r="DE229" s="283">
        <v>0.9728</v>
      </c>
      <c r="DF229" s="283">
        <v>0.99270000000000003</v>
      </c>
      <c r="DG229" s="283">
        <v>24.9163</v>
      </c>
      <c r="DH229" s="283">
        <v>23.882999999999999</v>
      </c>
      <c r="DI229" s="283">
        <v>23.635999999999999</v>
      </c>
      <c r="DJ229" s="283">
        <v>24.687000000000001</v>
      </c>
      <c r="DK229" s="283">
        <v>23.825299999999999</v>
      </c>
      <c r="DL229" s="283">
        <v>23.573399999999999</v>
      </c>
      <c r="DM229" s="283">
        <v>24.538900000000002</v>
      </c>
      <c r="DN229" s="283">
        <v>23.744499999999999</v>
      </c>
      <c r="DO229" s="283">
        <v>24.0397</v>
      </c>
      <c r="DP229" s="283">
        <v>25.2135</v>
      </c>
      <c r="DQ229" s="283">
        <v>24.4087</v>
      </c>
      <c r="DR229" s="283">
        <v>24.216999999999999</v>
      </c>
      <c r="DS229" s="283">
        <v>1.0138</v>
      </c>
      <c r="DT229" s="283">
        <v>0.99950000000000006</v>
      </c>
      <c r="DU229" s="283">
        <v>1.0021</v>
      </c>
      <c r="DW229" s="283">
        <v>0.97650000000000003</v>
      </c>
      <c r="DX229" s="283">
        <v>0.99129999999999996</v>
      </c>
      <c r="DY229" s="283">
        <v>24.466899999999999</v>
      </c>
      <c r="DZ229" s="283">
        <v>23.4971</v>
      </c>
      <c r="EA229" s="283">
        <v>23.1645</v>
      </c>
      <c r="EB229" s="283">
        <v>24.134599999999999</v>
      </c>
      <c r="EC229" s="283">
        <v>23.508900000000001</v>
      </c>
      <c r="ED229" s="283">
        <v>23.1159</v>
      </c>
      <c r="EE229" s="283">
        <v>23.869399999999999</v>
      </c>
      <c r="EF229" s="283">
        <v>23.309200000000001</v>
      </c>
      <c r="EG229" s="283">
        <v>23.420200000000001</v>
      </c>
      <c r="EI229" s="283">
        <v>23.871200000000002</v>
      </c>
      <c r="EJ229" s="283">
        <v>23.624700000000001</v>
      </c>
      <c r="EL229" s="283">
        <v>1.1086</v>
      </c>
      <c r="EM229" s="283">
        <v>1.0761000000000001</v>
      </c>
      <c r="EN229" s="283">
        <v>1.4046000000000001</v>
      </c>
      <c r="EO229" s="283">
        <v>0.8478</v>
      </c>
      <c r="EP229" s="283">
        <v>0.99580000000000002</v>
      </c>
      <c r="EQ229" s="283">
        <v>1.2132000000000001</v>
      </c>
      <c r="ER229" s="283">
        <v>0.31319999999999998</v>
      </c>
      <c r="ES229" s="283">
        <v>0.33729999999999999</v>
      </c>
      <c r="ET229" s="283">
        <v>0.39140000000000003</v>
      </c>
      <c r="EU229" s="283">
        <v>0.28249999999999997</v>
      </c>
      <c r="EV229" s="283">
        <v>0.31340000000000001</v>
      </c>
      <c r="EW229" s="283">
        <v>0.2787</v>
      </c>
      <c r="EX229" s="283">
        <v>0.26619999999999999</v>
      </c>
      <c r="EY229" s="283">
        <v>0.25719999999999998</v>
      </c>
      <c r="EZ229" s="283">
        <v>0.32300000000000001</v>
      </c>
      <c r="FA229" s="283">
        <v>0.314</v>
      </c>
      <c r="FB229" s="283">
        <v>0.25829999999999997</v>
      </c>
      <c r="FC229" s="283">
        <v>0.26619999999999999</v>
      </c>
      <c r="FD229" s="283">
        <v>0.98260000000000003</v>
      </c>
      <c r="FE229" s="283">
        <v>1.1033999999999999</v>
      </c>
      <c r="FF229" s="283">
        <v>1.0243</v>
      </c>
      <c r="FG229" s="283">
        <v>0.73819999999999997</v>
      </c>
      <c r="FH229" s="283">
        <v>1.121</v>
      </c>
      <c r="FI229" s="283">
        <v>1.0339</v>
      </c>
      <c r="FJ229" s="283">
        <v>0.27150000000000002</v>
      </c>
      <c r="FK229" s="283">
        <v>0.34560000000000002</v>
      </c>
      <c r="FL229" s="283">
        <v>0.36249999999999999</v>
      </c>
      <c r="FM229" s="283">
        <v>0.27629999999999999</v>
      </c>
      <c r="FN229" s="283">
        <v>0.31319999999999998</v>
      </c>
      <c r="FO229" s="283">
        <v>0.35389999999999999</v>
      </c>
      <c r="FP229" s="283">
        <v>0.26690000000000003</v>
      </c>
      <c r="FQ229" s="283">
        <v>0.24929999999999999</v>
      </c>
      <c r="FR229" s="283">
        <v>0.31159999999999999</v>
      </c>
      <c r="FS229" s="283">
        <v>0.36149999999999999</v>
      </c>
      <c r="FT229" s="283">
        <v>0.22239999999999999</v>
      </c>
      <c r="FU229" s="283">
        <v>0.3014</v>
      </c>
      <c r="FV229" s="283">
        <v>1.2222</v>
      </c>
      <c r="FW229" s="283">
        <v>1.0607</v>
      </c>
      <c r="FX229" s="283">
        <v>1.1619999999999999</v>
      </c>
      <c r="FZ229" s="283">
        <v>1.0857000000000001</v>
      </c>
      <c r="GA229" s="283">
        <v>1.284</v>
      </c>
      <c r="GB229" s="283">
        <v>0.34699999999999998</v>
      </c>
      <c r="GC229" s="283">
        <v>0.36599999999999999</v>
      </c>
      <c r="GD229" s="283">
        <v>0.38150000000000001</v>
      </c>
      <c r="GE229" s="283">
        <v>0.28389999999999999</v>
      </c>
      <c r="GF229" s="283">
        <v>0.34510000000000002</v>
      </c>
      <c r="GG229" s="283">
        <v>0.32829999999999998</v>
      </c>
      <c r="GH229" s="283">
        <v>0.16569999999999999</v>
      </c>
      <c r="GI229" s="283">
        <v>0.2878</v>
      </c>
      <c r="GJ229" s="283">
        <v>0.39860000000000001</v>
      </c>
      <c r="GL229" s="283">
        <v>0.26500000000000001</v>
      </c>
      <c r="GM229" s="283">
        <v>0.31040000000000001</v>
      </c>
    </row>
    <row r="230" spans="1:195">
      <c r="A230" s="71">
        <v>45520</v>
      </c>
      <c r="B230" s="283">
        <v>13.086</v>
      </c>
      <c r="C230" s="283">
        <v>12.8451</v>
      </c>
      <c r="D230" s="283">
        <v>12.957599999999999</v>
      </c>
      <c r="E230" s="283">
        <v>12.816599999999999</v>
      </c>
      <c r="F230" s="283">
        <v>13.0113</v>
      </c>
      <c r="G230" s="283">
        <v>12.992000000000001</v>
      </c>
      <c r="H230" s="283">
        <v>12.8787</v>
      </c>
      <c r="I230" s="283">
        <v>11.0143</v>
      </c>
      <c r="J230" s="283">
        <v>12.960100000000001</v>
      </c>
      <c r="K230" s="283">
        <v>12.0543</v>
      </c>
      <c r="L230" s="283">
        <v>12.960900000000001</v>
      </c>
      <c r="M230" s="283">
        <v>13.1188</v>
      </c>
      <c r="N230" s="283">
        <v>6.3810000000000002</v>
      </c>
      <c r="O230" s="283">
        <v>1.1644000000000001</v>
      </c>
      <c r="P230" s="283">
        <v>1.6353</v>
      </c>
      <c r="Q230" s="283">
        <v>0.33379999999999999</v>
      </c>
      <c r="R230" s="283">
        <v>1.1334</v>
      </c>
      <c r="S230" s="283">
        <v>1.2727999999999999</v>
      </c>
      <c r="T230" s="283">
        <v>2.6297999999999999</v>
      </c>
      <c r="U230" s="283">
        <v>0.56459999999999999</v>
      </c>
      <c r="V230" s="283">
        <v>0.7</v>
      </c>
      <c r="W230" s="283">
        <v>0.41210000000000002</v>
      </c>
      <c r="X230" s="283">
        <v>0.4849</v>
      </c>
      <c r="Y230" s="283">
        <v>0.42799999999999999</v>
      </c>
      <c r="Z230" s="283">
        <v>0.43070000000000003</v>
      </c>
      <c r="AA230" s="283">
        <v>0.37440000000000001</v>
      </c>
      <c r="AB230" s="283">
        <v>0.51549999999999996</v>
      </c>
      <c r="AC230" s="283">
        <v>1.2903</v>
      </c>
      <c r="AD230" s="283">
        <v>0.33029999999999998</v>
      </c>
      <c r="AE230" s="283">
        <v>0.40500000000000003</v>
      </c>
      <c r="AF230" s="283">
        <v>6.4149000000000003</v>
      </c>
      <c r="AG230" s="283">
        <v>1.2362</v>
      </c>
      <c r="AH230" s="283">
        <v>1.1427</v>
      </c>
      <c r="AI230" s="283">
        <v>0.2681</v>
      </c>
      <c r="AJ230" s="283">
        <v>0.89839999999999998</v>
      </c>
      <c r="AK230" s="283">
        <v>1.0112000000000001</v>
      </c>
      <c r="AL230" s="283">
        <v>3.3367</v>
      </c>
      <c r="AM230" s="283">
        <v>0.60860000000000003</v>
      </c>
      <c r="AN230" s="283">
        <v>0.68569999999999998</v>
      </c>
      <c r="AO230" s="283">
        <v>0.5202</v>
      </c>
      <c r="AP230" s="283">
        <v>0.49230000000000002</v>
      </c>
      <c r="AQ230" s="283">
        <v>0.60009999999999997</v>
      </c>
      <c r="AR230" s="283">
        <v>0.50839999999999996</v>
      </c>
      <c r="AS230" s="283">
        <v>0.39689999999999998</v>
      </c>
      <c r="AT230" s="283">
        <v>0.55810000000000004</v>
      </c>
      <c r="AU230" s="283">
        <v>1.8963000000000001</v>
      </c>
      <c r="AV230" s="283">
        <v>0.44180000000000003</v>
      </c>
      <c r="AW230" s="283">
        <v>0.55189999999999995</v>
      </c>
      <c r="AX230" s="283">
        <v>5.6276999999999999</v>
      </c>
      <c r="AY230" s="283">
        <v>2.0836000000000001</v>
      </c>
      <c r="AZ230" s="283">
        <v>1.3322000000000001</v>
      </c>
      <c r="BB230" s="283">
        <v>0.67490000000000006</v>
      </c>
      <c r="BC230" s="283">
        <v>1.4209000000000001</v>
      </c>
      <c r="BD230" s="283">
        <v>2.6465999999999998</v>
      </c>
      <c r="BE230" s="283">
        <v>0.89270000000000005</v>
      </c>
      <c r="BF230" s="283">
        <v>0.6774</v>
      </c>
      <c r="BG230" s="283">
        <v>0.4703</v>
      </c>
      <c r="BH230" s="283">
        <v>0.42849999999999999</v>
      </c>
      <c r="BI230" s="283">
        <v>0.50849999999999995</v>
      </c>
      <c r="BJ230" s="283">
        <v>0.2099</v>
      </c>
      <c r="BK230" s="283">
        <v>0.3352</v>
      </c>
      <c r="BL230" s="283">
        <v>0.58420000000000005</v>
      </c>
      <c r="BN230" s="283">
        <v>0.49669999999999997</v>
      </c>
      <c r="BO230" s="283">
        <v>0.41120000000000001</v>
      </c>
      <c r="BQ230" s="283">
        <v>1.2015</v>
      </c>
      <c r="BR230" s="283">
        <v>1.0860000000000001</v>
      </c>
      <c r="BS230" s="283">
        <v>1.2224999999999999</v>
      </c>
      <c r="BU230" s="283">
        <v>1.0768</v>
      </c>
      <c r="BV230" s="283">
        <v>1.2095</v>
      </c>
      <c r="BW230" s="283">
        <v>0.6401</v>
      </c>
      <c r="BX230" s="283">
        <v>0.68269999999999997</v>
      </c>
      <c r="BY230" s="283">
        <v>0.74209999999999998</v>
      </c>
      <c r="BZ230" s="283">
        <v>0.53280000000000005</v>
      </c>
      <c r="CA230" s="283">
        <v>0.62870000000000004</v>
      </c>
      <c r="CB230" s="283">
        <v>0.60709999999999997</v>
      </c>
      <c r="CC230" s="283">
        <v>0.4405</v>
      </c>
      <c r="CD230" s="283">
        <v>0.52159999999999995</v>
      </c>
      <c r="CE230" s="283">
        <v>0.6784</v>
      </c>
      <c r="CG230" s="283">
        <v>0.4844</v>
      </c>
      <c r="CH230" s="283">
        <v>0.56089999999999995</v>
      </c>
      <c r="CI230" s="283">
        <v>1.0138</v>
      </c>
      <c r="CJ230" s="283">
        <v>1.0299</v>
      </c>
      <c r="CK230" s="283">
        <v>1.0153000000000001</v>
      </c>
      <c r="CL230" s="283">
        <v>0.98009999999999997</v>
      </c>
      <c r="CM230" s="283">
        <v>0.9758</v>
      </c>
      <c r="CN230" s="283">
        <v>1.0057</v>
      </c>
      <c r="CO230" s="283">
        <v>25.088000000000001</v>
      </c>
      <c r="CP230" s="283">
        <v>24.4956</v>
      </c>
      <c r="CQ230" s="283">
        <v>23.877800000000001</v>
      </c>
      <c r="CR230" s="283">
        <v>24.7471</v>
      </c>
      <c r="CS230" s="283">
        <v>23.784700000000001</v>
      </c>
      <c r="CT230" s="283">
        <v>23.5181</v>
      </c>
      <c r="CU230" s="283">
        <v>25.0473</v>
      </c>
      <c r="CV230" s="283">
        <v>24.269100000000002</v>
      </c>
      <c r="CW230" s="283">
        <v>24.598700000000001</v>
      </c>
      <c r="CX230" s="283">
        <v>25.5563</v>
      </c>
      <c r="CY230" s="283">
        <v>24.871600000000001</v>
      </c>
      <c r="CZ230" s="283">
        <v>24.458400000000001</v>
      </c>
      <c r="DA230" s="283">
        <v>1.0165999999999999</v>
      </c>
      <c r="DB230" s="283">
        <v>1.0068999999999999</v>
      </c>
      <c r="DC230" s="283">
        <v>1.0009999999999999</v>
      </c>
      <c r="DD230" s="283">
        <v>0.96120000000000005</v>
      </c>
      <c r="DE230" s="283">
        <v>0.96919999999999995</v>
      </c>
      <c r="DF230" s="283">
        <v>0.99350000000000005</v>
      </c>
      <c r="DG230" s="283">
        <v>25.0274</v>
      </c>
      <c r="DH230" s="283">
        <v>23.773499999999999</v>
      </c>
      <c r="DI230" s="283">
        <v>23.5426</v>
      </c>
      <c r="DJ230" s="283">
        <v>24.618099999999998</v>
      </c>
      <c r="DK230" s="283">
        <v>23.611699999999999</v>
      </c>
      <c r="DL230" s="283">
        <v>23.518899999999999</v>
      </c>
      <c r="DM230" s="283">
        <v>24.515599999999999</v>
      </c>
      <c r="DN230" s="283">
        <v>23.635100000000001</v>
      </c>
      <c r="DO230" s="283">
        <v>24.076799999999999</v>
      </c>
      <c r="DP230" s="283">
        <v>25.5044</v>
      </c>
      <c r="DQ230" s="283">
        <v>24.385400000000001</v>
      </c>
      <c r="DR230" s="283">
        <v>24.2334</v>
      </c>
      <c r="DS230" s="283">
        <v>1.0175000000000001</v>
      </c>
      <c r="DT230" s="283">
        <v>1.0024999999999999</v>
      </c>
      <c r="DU230" s="283">
        <v>1.0008999999999999</v>
      </c>
      <c r="DW230" s="283">
        <v>0.97489999999999999</v>
      </c>
      <c r="DX230" s="283">
        <v>0.99219999999999997</v>
      </c>
      <c r="DY230" s="283">
        <v>24.3643</v>
      </c>
      <c r="DZ230" s="283">
        <v>23.313600000000001</v>
      </c>
      <c r="EA230" s="283">
        <v>23.013000000000002</v>
      </c>
      <c r="EB230" s="283">
        <v>23.945</v>
      </c>
      <c r="EC230" s="283">
        <v>23.256599999999999</v>
      </c>
      <c r="ED230" s="283">
        <v>22.9924</v>
      </c>
      <c r="EE230" s="283">
        <v>23.7484</v>
      </c>
      <c r="EF230" s="283">
        <v>23.141100000000002</v>
      </c>
      <c r="EG230" s="283">
        <v>23.325199999999999</v>
      </c>
      <c r="EI230" s="283">
        <v>23.737300000000001</v>
      </c>
      <c r="EJ230" s="283">
        <v>23.507999999999999</v>
      </c>
      <c r="EL230" s="283">
        <v>1.2025999999999999</v>
      </c>
      <c r="EM230" s="283">
        <v>1.0849</v>
      </c>
      <c r="EN230" s="283">
        <v>1.4739</v>
      </c>
      <c r="EO230" s="283">
        <v>0.81730000000000003</v>
      </c>
      <c r="EP230" s="283">
        <v>1.0196000000000001</v>
      </c>
      <c r="EQ230" s="283">
        <v>1.2356</v>
      </c>
      <c r="ER230" s="283">
        <v>0.31190000000000001</v>
      </c>
      <c r="ES230" s="283">
        <v>0.32350000000000001</v>
      </c>
      <c r="ET230" s="283">
        <v>0.38219999999999998</v>
      </c>
      <c r="EU230" s="283">
        <v>0.25940000000000002</v>
      </c>
      <c r="EV230" s="283">
        <v>0.29820000000000002</v>
      </c>
      <c r="EW230" s="283">
        <v>0.25929999999999997</v>
      </c>
      <c r="EX230" s="283">
        <v>0.25109999999999999</v>
      </c>
      <c r="EY230" s="283">
        <v>0.2465</v>
      </c>
      <c r="EZ230" s="283">
        <v>0.30299999999999999</v>
      </c>
      <c r="FA230" s="283">
        <v>0.30719999999999997</v>
      </c>
      <c r="FB230" s="283">
        <v>0.24179999999999999</v>
      </c>
      <c r="FC230" s="283">
        <v>0.2452</v>
      </c>
      <c r="FD230" s="283">
        <v>1.1397999999999999</v>
      </c>
      <c r="FE230" s="283">
        <v>1.127</v>
      </c>
      <c r="FF230" s="283">
        <v>1.0304</v>
      </c>
      <c r="FG230" s="283">
        <v>0.72940000000000005</v>
      </c>
      <c r="FH230" s="283">
        <v>1.129</v>
      </c>
      <c r="FI230" s="283">
        <v>1.0563</v>
      </c>
      <c r="FJ230" s="283">
        <v>0.29659999999999997</v>
      </c>
      <c r="FK230" s="283">
        <v>0.33650000000000002</v>
      </c>
      <c r="FL230" s="283">
        <v>0.3513</v>
      </c>
      <c r="FM230" s="283">
        <v>0.26029999999999998</v>
      </c>
      <c r="FN230" s="283">
        <v>0.29859999999999998</v>
      </c>
      <c r="FO230" s="283">
        <v>0.34089999999999998</v>
      </c>
      <c r="FP230" s="283">
        <v>0.26119999999999999</v>
      </c>
      <c r="FQ230" s="283">
        <v>0.2442</v>
      </c>
      <c r="FR230" s="283">
        <v>0.30809999999999998</v>
      </c>
      <c r="FS230" s="283">
        <v>0.35809999999999997</v>
      </c>
      <c r="FT230" s="283">
        <v>0.21629999999999999</v>
      </c>
      <c r="FU230" s="283">
        <v>0.29160000000000003</v>
      </c>
      <c r="FV230" s="283">
        <v>1.2388999999999999</v>
      </c>
      <c r="FW230" s="283">
        <v>1.0630999999999999</v>
      </c>
      <c r="FX230" s="283">
        <v>1.1556999999999999</v>
      </c>
      <c r="FZ230" s="283">
        <v>1.1009</v>
      </c>
      <c r="GA230" s="283">
        <v>1.2854000000000001</v>
      </c>
      <c r="GB230" s="283">
        <v>0.34379999999999999</v>
      </c>
      <c r="GC230" s="283">
        <v>0.36249999999999999</v>
      </c>
      <c r="GD230" s="283">
        <v>0.37309999999999999</v>
      </c>
      <c r="GE230" s="283">
        <v>0.27750000000000002</v>
      </c>
      <c r="GF230" s="283">
        <v>0.34100000000000003</v>
      </c>
      <c r="GG230" s="283">
        <v>0.32279999999999998</v>
      </c>
      <c r="GH230" s="283">
        <v>0.16209999999999999</v>
      </c>
      <c r="GI230" s="283">
        <v>0.28610000000000002</v>
      </c>
      <c r="GJ230" s="283">
        <v>0.3962</v>
      </c>
      <c r="GL230" s="283">
        <v>0.25990000000000002</v>
      </c>
      <c r="GM230" s="283">
        <v>0.30819999999999997</v>
      </c>
    </row>
    <row r="231" spans="1:195">
      <c r="A231" s="71">
        <v>45521</v>
      </c>
      <c r="B231" s="283">
        <v>13.0776</v>
      </c>
      <c r="C231" s="283">
        <v>12.8401</v>
      </c>
      <c r="D231" s="283">
        <v>12.916399999999999</v>
      </c>
      <c r="E231" s="283">
        <v>12.782999999999999</v>
      </c>
      <c r="F231" s="283">
        <v>13.000400000000001</v>
      </c>
      <c r="G231" s="283">
        <v>12.976100000000001</v>
      </c>
      <c r="H231" s="283">
        <v>12.861000000000001</v>
      </c>
      <c r="I231" s="283">
        <v>10.832100000000001</v>
      </c>
      <c r="J231" s="283">
        <v>12.9567</v>
      </c>
      <c r="K231" s="283">
        <v>12.0418</v>
      </c>
      <c r="L231" s="283">
        <v>12.960100000000001</v>
      </c>
      <c r="M231" s="283">
        <v>13.106999999999999</v>
      </c>
      <c r="N231" s="283">
        <v>6.9970999999999997</v>
      </c>
      <c r="O231" s="283">
        <v>1.1780999999999999</v>
      </c>
      <c r="P231" s="283">
        <v>1.7326999999999999</v>
      </c>
      <c r="Q231" s="283">
        <v>0.32419999999999999</v>
      </c>
      <c r="R231" s="283">
        <v>1.1571</v>
      </c>
      <c r="S231" s="283">
        <v>1.2838000000000001</v>
      </c>
      <c r="T231" s="283">
        <v>2.6164000000000001</v>
      </c>
      <c r="U231" s="283">
        <v>0.53520000000000001</v>
      </c>
      <c r="V231" s="283">
        <v>0.67479999999999996</v>
      </c>
      <c r="W231" s="283">
        <v>0.37390000000000001</v>
      </c>
      <c r="X231" s="283">
        <v>0.45429999999999998</v>
      </c>
      <c r="Y231" s="283">
        <v>0.38940000000000002</v>
      </c>
      <c r="Z231" s="283">
        <v>0.40889999999999999</v>
      </c>
      <c r="AA231" s="283">
        <v>0.3569</v>
      </c>
      <c r="AB231" s="283">
        <v>0.47270000000000001</v>
      </c>
      <c r="AC231" s="283">
        <v>1.2609999999999999</v>
      </c>
      <c r="AD231" s="283">
        <v>0.30840000000000001</v>
      </c>
      <c r="AE231" s="283">
        <v>0.36820000000000003</v>
      </c>
      <c r="AF231" s="283">
        <v>6.4218999999999999</v>
      </c>
      <c r="AG231" s="283">
        <v>1.2514000000000001</v>
      </c>
      <c r="AH231" s="283">
        <v>1.1359999999999999</v>
      </c>
      <c r="AI231" s="283">
        <v>0.2671</v>
      </c>
      <c r="AJ231" s="283">
        <v>0.9133</v>
      </c>
      <c r="AK231" s="283">
        <v>1.0339</v>
      </c>
      <c r="AL231" s="283">
        <v>3.2292999999999998</v>
      </c>
      <c r="AM231" s="283">
        <v>0.59130000000000005</v>
      </c>
      <c r="AN231" s="283">
        <v>0.66339999999999999</v>
      </c>
      <c r="AO231" s="283">
        <v>0.50290000000000001</v>
      </c>
      <c r="AP231" s="283">
        <v>0.47249999999999998</v>
      </c>
      <c r="AQ231" s="283">
        <v>0.58399999999999996</v>
      </c>
      <c r="AR231" s="283">
        <v>0.50009999999999999</v>
      </c>
      <c r="AS231" s="283">
        <v>0.38900000000000001</v>
      </c>
      <c r="AT231" s="283">
        <v>0.55130000000000001</v>
      </c>
      <c r="AU231" s="283">
        <v>1.8726</v>
      </c>
      <c r="AV231" s="283">
        <v>0.4259</v>
      </c>
      <c r="AW231" s="283">
        <v>0.53320000000000001</v>
      </c>
      <c r="AX231" s="283">
        <v>5.9169999999999998</v>
      </c>
      <c r="AY231" s="283">
        <v>2.0701000000000001</v>
      </c>
      <c r="AZ231" s="283">
        <v>1.2942</v>
      </c>
      <c r="BB231" s="283">
        <v>0.68820000000000003</v>
      </c>
      <c r="BC231" s="283">
        <v>1.4196</v>
      </c>
      <c r="BD231" s="283">
        <v>2.5933999999999999</v>
      </c>
      <c r="BE231" s="283">
        <v>0.88439999999999996</v>
      </c>
      <c r="BF231" s="283">
        <v>0.66259999999999997</v>
      </c>
      <c r="BG231" s="283">
        <v>0.43830000000000002</v>
      </c>
      <c r="BH231" s="283">
        <v>0.42720000000000002</v>
      </c>
      <c r="BI231" s="283">
        <v>0.51200000000000001</v>
      </c>
      <c r="BJ231" s="283">
        <v>0.20760000000000001</v>
      </c>
      <c r="BK231" s="283">
        <v>0.33639999999999998</v>
      </c>
      <c r="BL231" s="283">
        <v>0.58230000000000004</v>
      </c>
      <c r="BN231" s="283">
        <v>0.48880000000000001</v>
      </c>
      <c r="BO231" s="283">
        <v>0.41020000000000001</v>
      </c>
      <c r="BQ231" s="283">
        <v>1.2943</v>
      </c>
      <c r="BR231" s="283">
        <v>1.0972999999999999</v>
      </c>
      <c r="BS231" s="283">
        <v>1.2506999999999999</v>
      </c>
      <c r="BU231" s="283">
        <v>1.0925</v>
      </c>
      <c r="BV231" s="283">
        <v>1.2265999999999999</v>
      </c>
      <c r="BW231" s="283">
        <v>0.64629999999999999</v>
      </c>
      <c r="BX231" s="283">
        <v>0.66510000000000002</v>
      </c>
      <c r="BY231" s="283">
        <v>0.72250000000000003</v>
      </c>
      <c r="BZ231" s="283">
        <v>0.49930000000000002</v>
      </c>
      <c r="CA231" s="283">
        <v>0.60619999999999996</v>
      </c>
      <c r="CB231" s="283">
        <v>0.57769999999999999</v>
      </c>
      <c r="CC231" s="283">
        <v>0.42449999999999999</v>
      </c>
      <c r="CD231" s="283">
        <v>0.50660000000000005</v>
      </c>
      <c r="CE231" s="283">
        <v>0.65590000000000004</v>
      </c>
      <c r="CG231" s="283">
        <v>0.4637</v>
      </c>
      <c r="CH231" s="283">
        <v>0.53469999999999995</v>
      </c>
      <c r="CI231" s="283">
        <v>1.0208999999999999</v>
      </c>
      <c r="CJ231" s="283">
        <v>1.0266999999999999</v>
      </c>
      <c r="CK231" s="283">
        <v>1.0242</v>
      </c>
      <c r="CL231" s="283">
        <v>0.97440000000000004</v>
      </c>
      <c r="CM231" s="283">
        <v>0.97399999999999998</v>
      </c>
      <c r="CN231" s="283">
        <v>1.0159</v>
      </c>
      <c r="CO231" s="283">
        <v>24.963799999999999</v>
      </c>
      <c r="CP231" s="283">
        <v>24.1082</v>
      </c>
      <c r="CQ231" s="283">
        <v>23.621600000000001</v>
      </c>
      <c r="CR231" s="283">
        <v>24.4527</v>
      </c>
      <c r="CS231" s="283">
        <v>23.4817</v>
      </c>
      <c r="CT231" s="283">
        <v>23.0626</v>
      </c>
      <c r="CU231" s="283">
        <v>25.001300000000001</v>
      </c>
      <c r="CV231" s="283">
        <v>24.0395</v>
      </c>
      <c r="CW231" s="283">
        <v>24.5487</v>
      </c>
      <c r="CX231" s="283">
        <v>25.6572</v>
      </c>
      <c r="CY231" s="283">
        <v>24.682200000000002</v>
      </c>
      <c r="CZ231" s="283">
        <v>24.163599999999999</v>
      </c>
      <c r="DA231" s="283">
        <v>1.0185</v>
      </c>
      <c r="DB231" s="283">
        <v>1.0058</v>
      </c>
      <c r="DC231" s="283">
        <v>1.0009999999999999</v>
      </c>
      <c r="DD231" s="283">
        <v>0.95809999999999995</v>
      </c>
      <c r="DE231" s="283">
        <v>0.96889999999999998</v>
      </c>
      <c r="DF231" s="283">
        <v>1.0024999999999999</v>
      </c>
      <c r="DG231" s="283">
        <v>24.942699999999999</v>
      </c>
      <c r="DH231" s="283">
        <v>23.554200000000002</v>
      </c>
      <c r="DI231" s="283">
        <v>23.386700000000001</v>
      </c>
      <c r="DJ231" s="283">
        <v>24.490400000000001</v>
      </c>
      <c r="DK231" s="283">
        <v>23.417999999999999</v>
      </c>
      <c r="DL231" s="283">
        <v>23.363299999999999</v>
      </c>
      <c r="DM231" s="283">
        <v>24.496700000000001</v>
      </c>
      <c r="DN231" s="283">
        <v>23.488499999999998</v>
      </c>
      <c r="DO231" s="283">
        <v>24.117999999999999</v>
      </c>
      <c r="DP231" s="283">
        <v>25.5688</v>
      </c>
      <c r="DQ231" s="283">
        <v>24.242999999999999</v>
      </c>
      <c r="DR231" s="283">
        <v>24.057400000000001</v>
      </c>
      <c r="DS231" s="283">
        <v>1.0189999999999999</v>
      </c>
      <c r="DT231" s="283">
        <v>1.0031000000000001</v>
      </c>
      <c r="DU231" s="283">
        <v>1.0008999999999999</v>
      </c>
      <c r="DW231" s="283">
        <v>0.97419999999999995</v>
      </c>
      <c r="DX231" s="283">
        <v>0.99590000000000001</v>
      </c>
      <c r="DY231" s="283">
        <v>24.279199999999999</v>
      </c>
      <c r="DZ231" s="283">
        <v>23.1496</v>
      </c>
      <c r="EA231" s="283">
        <v>22.893000000000001</v>
      </c>
      <c r="EB231" s="283">
        <v>23.8264</v>
      </c>
      <c r="EC231" s="283">
        <v>23.0792</v>
      </c>
      <c r="ED231" s="283">
        <v>22.8736</v>
      </c>
      <c r="EE231" s="283">
        <v>23.6859</v>
      </c>
      <c r="EF231" s="283">
        <v>23.0077</v>
      </c>
      <c r="EG231" s="283">
        <v>23.296900000000001</v>
      </c>
      <c r="EI231" s="283">
        <v>23.616299999999999</v>
      </c>
      <c r="EJ231" s="283">
        <v>23.391999999999999</v>
      </c>
      <c r="EL231" s="283">
        <v>1.3401000000000001</v>
      </c>
      <c r="EM231" s="283">
        <v>1.0989</v>
      </c>
      <c r="EN231" s="283">
        <v>1.5824</v>
      </c>
      <c r="EO231" s="283">
        <v>0.79100000000000004</v>
      </c>
      <c r="EP231" s="283">
        <v>1.0325</v>
      </c>
      <c r="EQ231" s="283">
        <v>1.2626999999999999</v>
      </c>
      <c r="ER231" s="283">
        <v>0.30980000000000002</v>
      </c>
      <c r="ES231" s="283">
        <v>0.30859999999999999</v>
      </c>
      <c r="ET231" s="283">
        <v>0.3715</v>
      </c>
      <c r="EU231" s="283">
        <v>0.2311</v>
      </c>
      <c r="EV231" s="283">
        <v>0.28089999999999998</v>
      </c>
      <c r="EW231" s="283">
        <v>0.23480000000000001</v>
      </c>
      <c r="EX231" s="283">
        <v>0.23630000000000001</v>
      </c>
      <c r="EY231" s="283">
        <v>0.23300000000000001</v>
      </c>
      <c r="EZ231" s="283">
        <v>0.27789999999999998</v>
      </c>
      <c r="FA231" s="283">
        <v>0.29880000000000001</v>
      </c>
      <c r="FB231" s="283">
        <v>0.22570000000000001</v>
      </c>
      <c r="FC231" s="283">
        <v>0.22009999999999999</v>
      </c>
      <c r="FD231" s="283">
        <v>1.2782</v>
      </c>
      <c r="FE231" s="283">
        <v>1.1439999999999999</v>
      </c>
      <c r="FF231" s="283">
        <v>1.0387999999999999</v>
      </c>
      <c r="FG231" s="283">
        <v>0.70469999999999999</v>
      </c>
      <c r="FH231" s="283">
        <v>1.1395999999999999</v>
      </c>
      <c r="FI231" s="283">
        <v>1.0825</v>
      </c>
      <c r="FJ231" s="283">
        <v>0.31509999999999999</v>
      </c>
      <c r="FK231" s="283">
        <v>0.32690000000000002</v>
      </c>
      <c r="FL231" s="283">
        <v>0.34</v>
      </c>
      <c r="FM231" s="283">
        <v>0.2465</v>
      </c>
      <c r="FN231" s="283">
        <v>0.2858</v>
      </c>
      <c r="FO231" s="283">
        <v>0.32729999999999998</v>
      </c>
      <c r="FP231" s="283">
        <v>0.25559999999999999</v>
      </c>
      <c r="FQ231" s="283">
        <v>0.23780000000000001</v>
      </c>
      <c r="FR231" s="283">
        <v>0.30330000000000001</v>
      </c>
      <c r="FS231" s="283">
        <v>0.36270000000000002</v>
      </c>
      <c r="FT231" s="283">
        <v>0.2087</v>
      </c>
      <c r="FU231" s="283">
        <v>0.2802</v>
      </c>
      <c r="FV231" s="283">
        <v>1.2649999999999999</v>
      </c>
      <c r="FW231" s="283">
        <v>1.0694999999999999</v>
      </c>
      <c r="FX231" s="283">
        <v>1.151</v>
      </c>
      <c r="FZ231" s="283">
        <v>1.1202000000000001</v>
      </c>
      <c r="GA231" s="283">
        <v>1.2885</v>
      </c>
      <c r="GB231" s="283">
        <v>0.34189999999999998</v>
      </c>
      <c r="GC231" s="283">
        <v>0.36030000000000001</v>
      </c>
      <c r="GD231" s="283">
        <v>0.36520000000000002</v>
      </c>
      <c r="GE231" s="283">
        <v>0.27029999999999998</v>
      </c>
      <c r="GF231" s="283">
        <v>0.33689999999999998</v>
      </c>
      <c r="GG231" s="283">
        <v>0.31730000000000003</v>
      </c>
      <c r="GH231" s="283">
        <v>0.15920000000000001</v>
      </c>
      <c r="GI231" s="283">
        <v>0.28389999999999999</v>
      </c>
      <c r="GJ231" s="283">
        <v>0.39439999999999997</v>
      </c>
      <c r="GL231" s="283">
        <v>0.25340000000000001</v>
      </c>
      <c r="GM231" s="283">
        <v>0.30609999999999998</v>
      </c>
    </row>
    <row r="232" spans="1:195">
      <c r="A232" s="71">
        <v>45522</v>
      </c>
      <c r="B232" s="283">
        <v>13.1188</v>
      </c>
      <c r="C232" s="283">
        <v>12.877800000000001</v>
      </c>
      <c r="D232" s="283">
        <v>12.992000000000001</v>
      </c>
      <c r="E232" s="283">
        <v>12.814</v>
      </c>
      <c r="F232" s="283">
        <v>13.058299999999999</v>
      </c>
      <c r="G232" s="283">
        <v>13.025600000000001</v>
      </c>
      <c r="H232" s="283">
        <v>12.8795</v>
      </c>
      <c r="I232" s="283">
        <v>10.780099999999999</v>
      </c>
      <c r="J232" s="283">
        <v>13.0029</v>
      </c>
      <c r="K232" s="283">
        <v>12.031700000000001</v>
      </c>
      <c r="L232" s="283">
        <v>12.9802</v>
      </c>
      <c r="M232" s="283">
        <v>13.133900000000001</v>
      </c>
      <c r="N232" s="283">
        <v>7.4032</v>
      </c>
      <c r="O232" s="283">
        <v>1.1847000000000001</v>
      </c>
      <c r="P232" s="283">
        <v>1.7987</v>
      </c>
      <c r="Q232" s="283">
        <v>0.31869999999999998</v>
      </c>
      <c r="R232" s="283">
        <v>1.1890000000000001</v>
      </c>
      <c r="S232" s="283">
        <v>1.2707999999999999</v>
      </c>
      <c r="T232" s="283">
        <v>2.5099999999999998</v>
      </c>
      <c r="U232" s="283">
        <v>0.50229999999999997</v>
      </c>
      <c r="V232" s="283">
        <v>0.64219999999999999</v>
      </c>
      <c r="W232" s="283">
        <v>0.33900000000000002</v>
      </c>
      <c r="X232" s="283">
        <v>0.42399999999999999</v>
      </c>
      <c r="Y232" s="283">
        <v>0.35699999999999998</v>
      </c>
      <c r="Z232" s="283">
        <v>0.37980000000000003</v>
      </c>
      <c r="AA232" s="283">
        <v>0.33650000000000002</v>
      </c>
      <c r="AB232" s="283">
        <v>0.4274</v>
      </c>
      <c r="AC232" s="283">
        <v>1.1918</v>
      </c>
      <c r="AD232" s="283">
        <v>0.28299999999999997</v>
      </c>
      <c r="AE232" s="283">
        <v>0.33629999999999999</v>
      </c>
      <c r="AF232" s="283">
        <v>6.3754</v>
      </c>
      <c r="AG232" s="283">
        <v>1.2692000000000001</v>
      </c>
      <c r="AH232" s="283">
        <v>1.1432</v>
      </c>
      <c r="AI232" s="283">
        <v>0.26350000000000001</v>
      </c>
      <c r="AJ232" s="283">
        <v>0.93510000000000004</v>
      </c>
      <c r="AK232" s="283">
        <v>1.0448999999999999</v>
      </c>
      <c r="AL232" s="283">
        <v>3.0716000000000001</v>
      </c>
      <c r="AM232" s="283">
        <v>0.57199999999999995</v>
      </c>
      <c r="AN232" s="283">
        <v>0.63919999999999999</v>
      </c>
      <c r="AO232" s="283">
        <v>0.48180000000000001</v>
      </c>
      <c r="AP232" s="283">
        <v>0.45069999999999999</v>
      </c>
      <c r="AQ232" s="283">
        <v>0.55920000000000003</v>
      </c>
      <c r="AR232" s="283">
        <v>0.48249999999999998</v>
      </c>
      <c r="AS232" s="283">
        <v>0.37959999999999999</v>
      </c>
      <c r="AT232" s="283">
        <v>0.53449999999999998</v>
      </c>
      <c r="AU232" s="283">
        <v>1.8309</v>
      </c>
      <c r="AV232" s="283">
        <v>0.40589999999999998</v>
      </c>
      <c r="AW232" s="283">
        <v>0.51149999999999995</v>
      </c>
      <c r="AX232" s="283">
        <v>6.2146999999999997</v>
      </c>
      <c r="AY232" s="283">
        <v>2.0691999999999999</v>
      </c>
      <c r="AZ232" s="283">
        <v>1.2642</v>
      </c>
      <c r="BB232" s="283">
        <v>0.69589999999999996</v>
      </c>
      <c r="BC232" s="283">
        <v>1.4229000000000001</v>
      </c>
      <c r="BD232" s="283">
        <v>2.5291999999999999</v>
      </c>
      <c r="BE232" s="283">
        <v>0.88080000000000003</v>
      </c>
      <c r="BF232" s="283">
        <v>0.64790000000000003</v>
      </c>
      <c r="BG232" s="283">
        <v>0.40699999999999997</v>
      </c>
      <c r="BH232" s="283">
        <v>0.42570000000000002</v>
      </c>
      <c r="BI232" s="283">
        <v>0.51249999999999996</v>
      </c>
      <c r="BJ232" s="283">
        <v>0.20300000000000001</v>
      </c>
      <c r="BK232" s="283">
        <v>0.3342</v>
      </c>
      <c r="BL232" s="283">
        <v>0.57779999999999998</v>
      </c>
      <c r="BN232" s="283">
        <v>0.4803</v>
      </c>
      <c r="BO232" s="283">
        <v>0.40610000000000002</v>
      </c>
      <c r="BQ232" s="283">
        <v>1.3504</v>
      </c>
      <c r="BR232" s="283">
        <v>1.1047</v>
      </c>
      <c r="BS232" s="283">
        <v>1.27</v>
      </c>
      <c r="BU232" s="283">
        <v>1.1076999999999999</v>
      </c>
      <c r="BV232" s="283">
        <v>1.2296</v>
      </c>
      <c r="BW232" s="283">
        <v>0.6462</v>
      </c>
      <c r="BX232" s="283">
        <v>0.65139999999999998</v>
      </c>
      <c r="BY232" s="283">
        <v>0.70640000000000003</v>
      </c>
      <c r="BZ232" s="283">
        <v>0.47849999999999998</v>
      </c>
      <c r="CA232" s="283">
        <v>0.58960000000000001</v>
      </c>
      <c r="CB232" s="283">
        <v>0.55620000000000003</v>
      </c>
      <c r="CC232" s="283">
        <v>0.41170000000000001</v>
      </c>
      <c r="CD232" s="283">
        <v>0.49680000000000002</v>
      </c>
      <c r="CE232" s="283">
        <v>0.63690000000000002</v>
      </c>
      <c r="CG232" s="283">
        <v>0.44850000000000001</v>
      </c>
      <c r="CH232" s="283">
        <v>0.51800000000000002</v>
      </c>
      <c r="CI232" s="283">
        <v>1.0212000000000001</v>
      </c>
      <c r="CJ232" s="283">
        <v>1.0219</v>
      </c>
      <c r="CK232" s="283">
        <v>1.02</v>
      </c>
      <c r="CL232" s="283">
        <v>0.98180000000000001</v>
      </c>
      <c r="CM232" s="283">
        <v>0.98629999999999995</v>
      </c>
      <c r="CN232" s="283">
        <v>1.0127999999999999</v>
      </c>
      <c r="CO232" s="283">
        <v>23.5505</v>
      </c>
      <c r="CP232" s="283">
        <v>22.991700000000002</v>
      </c>
      <c r="CQ232" s="283">
        <v>22.708200000000001</v>
      </c>
      <c r="CR232" s="283">
        <v>23.062100000000001</v>
      </c>
      <c r="CS232" s="283">
        <v>22.498999999999999</v>
      </c>
      <c r="CT232" s="283">
        <v>22.263999999999999</v>
      </c>
      <c r="CU232" s="283">
        <v>23.7425</v>
      </c>
      <c r="CV232" s="283">
        <v>23.086200000000002</v>
      </c>
      <c r="CW232" s="283">
        <v>23.389600000000002</v>
      </c>
      <c r="CX232" s="283">
        <v>24.183399999999999</v>
      </c>
      <c r="CY232" s="283">
        <v>23.4068</v>
      </c>
      <c r="CZ232" s="283">
        <v>23.0931</v>
      </c>
      <c r="DA232" s="283">
        <v>1.0232000000000001</v>
      </c>
      <c r="DB232" s="283">
        <v>1.0087999999999999</v>
      </c>
      <c r="DC232" s="283">
        <v>1.0097</v>
      </c>
      <c r="DD232" s="283">
        <v>0.96489999999999998</v>
      </c>
      <c r="DE232" s="283">
        <v>0.9768</v>
      </c>
      <c r="DF232" s="283">
        <v>1.0078</v>
      </c>
      <c r="DG232" s="283">
        <v>23.915700000000001</v>
      </c>
      <c r="DH232" s="283">
        <v>22.968</v>
      </c>
      <c r="DI232" s="283">
        <v>22.8</v>
      </c>
      <c r="DJ232" s="283">
        <v>23.3734</v>
      </c>
      <c r="DK232" s="283">
        <v>22.767600000000002</v>
      </c>
      <c r="DL232" s="283">
        <v>22.581900000000001</v>
      </c>
      <c r="DM232" s="283">
        <v>23.684799999999999</v>
      </c>
      <c r="DN232" s="283">
        <v>22.903700000000001</v>
      </c>
      <c r="DO232" s="283">
        <v>23.471900000000002</v>
      </c>
      <c r="DP232" s="283">
        <v>24.546199999999999</v>
      </c>
      <c r="DQ232" s="283">
        <v>23.447800000000001</v>
      </c>
      <c r="DR232" s="283">
        <v>23.290299999999998</v>
      </c>
      <c r="DS232" s="283">
        <v>1.0246999999999999</v>
      </c>
      <c r="DT232" s="283">
        <v>1.0061</v>
      </c>
      <c r="DU232" s="283">
        <v>1.0064</v>
      </c>
      <c r="DW232" s="283">
        <v>0.97560000000000002</v>
      </c>
      <c r="DX232" s="283">
        <v>1.0023</v>
      </c>
      <c r="DY232" s="283">
        <v>23.808900000000001</v>
      </c>
      <c r="DZ232" s="283">
        <v>22.8477</v>
      </c>
      <c r="EA232" s="283">
        <v>22.634</v>
      </c>
      <c r="EB232" s="283">
        <v>23.235600000000002</v>
      </c>
      <c r="EC232" s="283">
        <v>22.709199999999999</v>
      </c>
      <c r="ED232" s="283">
        <v>22.490400000000001</v>
      </c>
      <c r="EE232" s="283">
        <v>23.3125</v>
      </c>
      <c r="EF232" s="283">
        <v>22.656400000000001</v>
      </c>
      <c r="EG232" s="283">
        <v>23.1007</v>
      </c>
      <c r="EI232" s="283">
        <v>23.223700000000001</v>
      </c>
      <c r="EJ232" s="283">
        <v>23.047899999999998</v>
      </c>
      <c r="EL232" s="283">
        <v>1.4298999999999999</v>
      </c>
      <c r="EM232" s="283">
        <v>1.1111</v>
      </c>
      <c r="EN232" s="283">
        <v>1.6718</v>
      </c>
      <c r="EO232" s="283">
        <v>0.79920000000000002</v>
      </c>
      <c r="EP232" s="283">
        <v>1.0519000000000001</v>
      </c>
      <c r="EQ232" s="283">
        <v>1.2552000000000001</v>
      </c>
      <c r="ER232" s="283">
        <v>0.30580000000000002</v>
      </c>
      <c r="ES232" s="283">
        <v>0.29630000000000001</v>
      </c>
      <c r="ET232" s="283">
        <v>0.36259999999999998</v>
      </c>
      <c r="EU232" s="283">
        <v>0.21379999999999999</v>
      </c>
      <c r="EV232" s="283">
        <v>0.26669999999999999</v>
      </c>
      <c r="EW232" s="283">
        <v>0.21690000000000001</v>
      </c>
      <c r="EX232" s="283">
        <v>0.22570000000000001</v>
      </c>
      <c r="EY232" s="283">
        <v>0.22409999999999999</v>
      </c>
      <c r="EZ232" s="283">
        <v>0.25740000000000002</v>
      </c>
      <c r="FA232" s="283">
        <v>0.28239999999999998</v>
      </c>
      <c r="FB232" s="283">
        <v>0.21299999999999999</v>
      </c>
      <c r="FC232" s="283">
        <v>0.20499999999999999</v>
      </c>
      <c r="FD232" s="283">
        <v>1.3675999999999999</v>
      </c>
      <c r="FE232" s="283">
        <v>1.1543000000000001</v>
      </c>
      <c r="FF232" s="283">
        <v>1.0482</v>
      </c>
      <c r="FG232" s="283">
        <v>0.70789999999999997</v>
      </c>
      <c r="FH232" s="283">
        <v>1.1547000000000001</v>
      </c>
      <c r="FI232" s="283">
        <v>1.1005</v>
      </c>
      <c r="FJ232" s="283">
        <v>0.32569999999999999</v>
      </c>
      <c r="FK232" s="283">
        <v>0.31969999999999998</v>
      </c>
      <c r="FL232" s="283">
        <v>0.33100000000000002</v>
      </c>
      <c r="FM232" s="283">
        <v>0.23810000000000001</v>
      </c>
      <c r="FN232" s="283">
        <v>0.27689999999999998</v>
      </c>
      <c r="FO232" s="283">
        <v>0.31580000000000003</v>
      </c>
      <c r="FP232" s="283">
        <v>0.251</v>
      </c>
      <c r="FQ232" s="283">
        <v>0.23469999999999999</v>
      </c>
      <c r="FR232" s="283">
        <v>0.29949999999999999</v>
      </c>
      <c r="FS232" s="283">
        <v>0.35460000000000003</v>
      </c>
      <c r="FT232" s="283">
        <v>0.20330000000000001</v>
      </c>
      <c r="FU232" s="283">
        <v>0.27210000000000001</v>
      </c>
      <c r="FV232" s="283">
        <v>1.2761</v>
      </c>
      <c r="FW232" s="283">
        <v>1.0724</v>
      </c>
      <c r="FX232" s="283">
        <v>1.1412</v>
      </c>
      <c r="FZ232" s="283">
        <v>1.1297999999999999</v>
      </c>
      <c r="GA232" s="283">
        <v>1.2892999999999999</v>
      </c>
      <c r="GB232" s="283">
        <v>0.3387</v>
      </c>
      <c r="GC232" s="283">
        <v>0.35909999999999997</v>
      </c>
      <c r="GD232" s="283">
        <v>0.35859999999999997</v>
      </c>
      <c r="GE232" s="283">
        <v>0.26550000000000001</v>
      </c>
      <c r="GF232" s="283">
        <v>0.33489999999999998</v>
      </c>
      <c r="GG232" s="283">
        <v>0.31419999999999998</v>
      </c>
      <c r="GH232" s="283">
        <v>0.15590000000000001</v>
      </c>
      <c r="GI232" s="283">
        <v>0.28179999999999999</v>
      </c>
      <c r="GJ232" s="283">
        <v>0.3921</v>
      </c>
      <c r="GL232" s="283">
        <v>0.24940000000000001</v>
      </c>
      <c r="GM232" s="283">
        <v>0.30409999999999998</v>
      </c>
    </row>
    <row r="233" spans="1:195">
      <c r="A233" s="71">
        <v>45523</v>
      </c>
      <c r="B233" s="283">
        <v>13.026400000000001</v>
      </c>
      <c r="C233" s="283">
        <v>12.784599999999999</v>
      </c>
      <c r="D233" s="283">
        <v>12.8711</v>
      </c>
      <c r="E233" s="283">
        <v>12.7494</v>
      </c>
      <c r="F233" s="283">
        <v>12.94</v>
      </c>
      <c r="G233" s="283">
        <v>12.893800000000001</v>
      </c>
      <c r="H233" s="283">
        <v>12.786300000000001</v>
      </c>
      <c r="I233" s="283">
        <v>10.6911</v>
      </c>
      <c r="J233" s="283">
        <v>12.874499999999999</v>
      </c>
      <c r="K233" s="283">
        <v>11.892300000000001</v>
      </c>
      <c r="L233" s="283">
        <v>12.8988</v>
      </c>
      <c r="M233" s="283">
        <v>13.075100000000001</v>
      </c>
      <c r="N233" s="283">
        <v>7.8</v>
      </c>
      <c r="O233" s="283">
        <v>1.1926000000000001</v>
      </c>
      <c r="P233" s="283">
        <v>1.8552</v>
      </c>
      <c r="Q233" s="283">
        <v>0.31359999999999999</v>
      </c>
      <c r="R233" s="283">
        <v>1.2432000000000001</v>
      </c>
      <c r="S233" s="283">
        <v>1.2513000000000001</v>
      </c>
      <c r="T233" s="283">
        <v>2.5226000000000002</v>
      </c>
      <c r="U233" s="283">
        <v>0.48930000000000001</v>
      </c>
      <c r="V233" s="283">
        <v>0.6321</v>
      </c>
      <c r="W233" s="283">
        <v>0.32340000000000002</v>
      </c>
      <c r="X233" s="283">
        <v>0.4103</v>
      </c>
      <c r="Y233" s="283">
        <v>0.3407</v>
      </c>
      <c r="Z233" s="283">
        <v>0.37269999999999998</v>
      </c>
      <c r="AA233" s="283">
        <v>0.33910000000000001</v>
      </c>
      <c r="AB233" s="283">
        <v>0.39989999999999998</v>
      </c>
      <c r="AC233" s="283">
        <v>1.1884999999999999</v>
      </c>
      <c r="AD233" s="283">
        <v>0.27279999999999999</v>
      </c>
      <c r="AE233" s="283">
        <v>0.3196</v>
      </c>
      <c r="AF233" s="283">
        <v>6.2553000000000001</v>
      </c>
      <c r="AG233" s="283">
        <v>1.2765</v>
      </c>
      <c r="AH233" s="283">
        <v>1.1378999999999999</v>
      </c>
      <c r="AI233" s="283">
        <v>0.26</v>
      </c>
      <c r="AJ233" s="283">
        <v>0.95030000000000003</v>
      </c>
      <c r="AK233" s="283">
        <v>1.0558000000000001</v>
      </c>
      <c r="AL233" s="283">
        <v>3.0030000000000001</v>
      </c>
      <c r="AM233" s="283">
        <v>0.56220000000000003</v>
      </c>
      <c r="AN233" s="283">
        <v>0.62429999999999997</v>
      </c>
      <c r="AO233" s="283">
        <v>0.48010000000000003</v>
      </c>
      <c r="AP233" s="283">
        <v>0.44040000000000001</v>
      </c>
      <c r="AQ233" s="283">
        <v>0.54869999999999997</v>
      </c>
      <c r="AR233" s="283">
        <v>0.47849999999999998</v>
      </c>
      <c r="AS233" s="283">
        <v>0.37680000000000002</v>
      </c>
      <c r="AT233" s="283">
        <v>0.53180000000000005</v>
      </c>
      <c r="AU233" s="283">
        <v>1.8404</v>
      </c>
      <c r="AV233" s="283">
        <v>0.39650000000000002</v>
      </c>
      <c r="AW233" s="283">
        <v>0.50370000000000004</v>
      </c>
      <c r="AX233" s="283">
        <v>6.4203000000000001</v>
      </c>
      <c r="AY233" s="283">
        <v>2.0746000000000002</v>
      </c>
      <c r="AZ233" s="283">
        <v>1.2286999999999999</v>
      </c>
      <c r="BB233" s="283">
        <v>0.70269999999999999</v>
      </c>
      <c r="BC233" s="283">
        <v>1.4219999999999999</v>
      </c>
      <c r="BD233" s="283">
        <v>2.4925999999999999</v>
      </c>
      <c r="BE233" s="283">
        <v>0.87939999999999996</v>
      </c>
      <c r="BF233" s="283">
        <v>0.63470000000000004</v>
      </c>
      <c r="BG233" s="283">
        <v>0.38819999999999999</v>
      </c>
      <c r="BH233" s="283">
        <v>0.4239</v>
      </c>
      <c r="BI233" s="283">
        <v>0.51659999999999995</v>
      </c>
      <c r="BJ233" s="283">
        <v>0.20019999999999999</v>
      </c>
      <c r="BK233" s="283">
        <v>0.3337</v>
      </c>
      <c r="BL233" s="283">
        <v>0.5746</v>
      </c>
      <c r="BN233" s="283">
        <v>0.47489999999999999</v>
      </c>
      <c r="BO233" s="283">
        <v>0.40410000000000001</v>
      </c>
      <c r="BQ233" s="283">
        <v>1.4241999999999999</v>
      </c>
      <c r="BR233" s="283">
        <v>1.1152</v>
      </c>
      <c r="BS233" s="283">
        <v>1.2915000000000001</v>
      </c>
      <c r="BU233" s="283">
        <v>1.1242000000000001</v>
      </c>
      <c r="BV233" s="283">
        <v>1.2358</v>
      </c>
      <c r="BW233" s="283">
        <v>0.65159999999999996</v>
      </c>
      <c r="BX233" s="283">
        <v>0.6391</v>
      </c>
      <c r="BY233" s="283">
        <v>0.69169999999999998</v>
      </c>
      <c r="BZ233" s="283">
        <v>0.45750000000000002</v>
      </c>
      <c r="CA233" s="283">
        <v>0.57310000000000005</v>
      </c>
      <c r="CB233" s="283">
        <v>0.53559999999999997</v>
      </c>
      <c r="CC233" s="283">
        <v>0.39979999999999999</v>
      </c>
      <c r="CD233" s="283">
        <v>0.48730000000000001</v>
      </c>
      <c r="CE233" s="283">
        <v>0.61890000000000001</v>
      </c>
      <c r="CG233" s="283">
        <v>0.4335</v>
      </c>
      <c r="CH233" s="283">
        <v>0.50080000000000002</v>
      </c>
      <c r="CI233" s="283">
        <v>1.0217000000000001</v>
      </c>
      <c r="CJ233" s="283">
        <v>1.0204</v>
      </c>
      <c r="CK233" s="283">
        <v>1.0017</v>
      </c>
      <c r="CL233" s="283">
        <v>0.97470000000000001</v>
      </c>
      <c r="CM233" s="283">
        <v>0.97230000000000005</v>
      </c>
      <c r="CN233" s="283">
        <v>1.032</v>
      </c>
      <c r="CO233" s="283">
        <v>24.396799999999999</v>
      </c>
      <c r="CP233" s="283">
        <v>23.455500000000001</v>
      </c>
      <c r="CQ233" s="283">
        <v>23.023099999999999</v>
      </c>
      <c r="CR233" s="283">
        <v>23.8781</v>
      </c>
      <c r="CS233" s="283">
        <v>22.987500000000001</v>
      </c>
      <c r="CT233" s="283">
        <v>22.9849</v>
      </c>
      <c r="CU233" s="283">
        <v>24.488</v>
      </c>
      <c r="CV233" s="283">
        <v>23.452000000000002</v>
      </c>
      <c r="CW233" s="283">
        <v>24.395399999999999</v>
      </c>
      <c r="CX233" s="283">
        <v>25.124700000000001</v>
      </c>
      <c r="CY233" s="283">
        <v>24.1191</v>
      </c>
      <c r="CZ233" s="283">
        <v>23.6388</v>
      </c>
      <c r="DA233" s="283">
        <v>1.0230999999999999</v>
      </c>
      <c r="DB233" s="283">
        <v>1.0065999999999999</v>
      </c>
      <c r="DC233" s="283">
        <v>0.99950000000000006</v>
      </c>
      <c r="DD233" s="283">
        <v>0.96009999999999995</v>
      </c>
      <c r="DE233" s="283">
        <v>0.96940000000000004</v>
      </c>
      <c r="DF233" s="283">
        <v>1.0109999999999999</v>
      </c>
      <c r="DG233" s="283">
        <v>24.2776</v>
      </c>
      <c r="DH233" s="283">
        <v>22.9788</v>
      </c>
      <c r="DI233" s="283">
        <v>22.815899999999999</v>
      </c>
      <c r="DJ233" s="283">
        <v>23.73</v>
      </c>
      <c r="DK233" s="283">
        <v>22.828399999999998</v>
      </c>
      <c r="DL233" s="283">
        <v>22.828199999999999</v>
      </c>
      <c r="DM233" s="283">
        <v>23.966000000000001</v>
      </c>
      <c r="DN233" s="283">
        <v>22.944299999999998</v>
      </c>
      <c r="DO233" s="283">
        <v>23.7746</v>
      </c>
      <c r="DP233" s="283">
        <v>24.9621</v>
      </c>
      <c r="DQ233" s="283">
        <v>23.669699999999999</v>
      </c>
      <c r="DR233" s="283">
        <v>23.514800000000001</v>
      </c>
      <c r="DS233" s="283">
        <v>1.0243</v>
      </c>
      <c r="DT233" s="283">
        <v>1.0048999999999999</v>
      </c>
      <c r="DU233" s="283">
        <v>1.0013000000000001</v>
      </c>
      <c r="DW233" s="283">
        <v>0.97350000000000003</v>
      </c>
      <c r="DX233" s="283">
        <v>1.0028999999999999</v>
      </c>
      <c r="DY233" s="283">
        <v>23.760999999999999</v>
      </c>
      <c r="DZ233" s="283">
        <v>22.659500000000001</v>
      </c>
      <c r="EA233" s="283">
        <v>22.429099999999998</v>
      </c>
      <c r="EB233" s="283">
        <v>23.197800000000001</v>
      </c>
      <c r="EC233" s="283">
        <v>22.5487</v>
      </c>
      <c r="ED233" s="283">
        <v>22.400400000000001</v>
      </c>
      <c r="EE233" s="283">
        <v>23.253299999999999</v>
      </c>
      <c r="EF233" s="283">
        <v>22.5335</v>
      </c>
      <c r="EG233" s="283">
        <v>23.049800000000001</v>
      </c>
      <c r="EI233" s="283">
        <v>23.147200000000002</v>
      </c>
      <c r="EJ233" s="283">
        <v>22.983799999999999</v>
      </c>
      <c r="EL233" s="283">
        <v>1.5625</v>
      </c>
      <c r="EM233" s="283">
        <v>1.1299999999999999</v>
      </c>
      <c r="EN233" s="283">
        <v>1.7767999999999999</v>
      </c>
      <c r="EO233" s="283">
        <v>0.77259999999999995</v>
      </c>
      <c r="EP233" s="283">
        <v>1.0755999999999999</v>
      </c>
      <c r="EQ233" s="283">
        <v>1.2567999999999999</v>
      </c>
      <c r="ER233" s="283">
        <v>0.30630000000000002</v>
      </c>
      <c r="ES233" s="283">
        <v>0.28589999999999999</v>
      </c>
      <c r="ET233" s="283">
        <v>0.35470000000000002</v>
      </c>
      <c r="EU233" s="283">
        <v>0.19600000000000001</v>
      </c>
      <c r="EV233" s="283">
        <v>0.253</v>
      </c>
      <c r="EW233" s="283">
        <v>0.1996</v>
      </c>
      <c r="EX233" s="283">
        <v>0.21510000000000001</v>
      </c>
      <c r="EY233" s="283">
        <v>0.21740000000000001</v>
      </c>
      <c r="EZ233" s="283">
        <v>0.23749999999999999</v>
      </c>
      <c r="FA233" s="283">
        <v>0.27839999999999998</v>
      </c>
      <c r="FB233" s="283">
        <v>0.2021</v>
      </c>
      <c r="FC233" s="283">
        <v>0.189</v>
      </c>
      <c r="FD233" s="283">
        <v>1.4654</v>
      </c>
      <c r="FE233" s="283">
        <v>1.1655</v>
      </c>
      <c r="FF233" s="283">
        <v>1.0599000000000001</v>
      </c>
      <c r="FG233" s="283">
        <v>0.69540000000000002</v>
      </c>
      <c r="FH233" s="283">
        <v>1.1736</v>
      </c>
      <c r="FI233" s="283">
        <v>1.1164000000000001</v>
      </c>
      <c r="FJ233" s="283">
        <v>0.3382</v>
      </c>
      <c r="FK233" s="283">
        <v>0.313</v>
      </c>
      <c r="FL233" s="283">
        <v>0.3226</v>
      </c>
      <c r="FM233" s="283">
        <v>0.23080000000000001</v>
      </c>
      <c r="FN233" s="283">
        <v>0.26850000000000002</v>
      </c>
      <c r="FO233" s="283">
        <v>0.30430000000000001</v>
      </c>
      <c r="FP233" s="283">
        <v>0.24740000000000001</v>
      </c>
      <c r="FQ233" s="283">
        <v>0.23019999999999999</v>
      </c>
      <c r="FR233" s="283">
        <v>0.2959</v>
      </c>
      <c r="FS233" s="283">
        <v>0.35570000000000002</v>
      </c>
      <c r="FT233" s="283">
        <v>0.19620000000000001</v>
      </c>
      <c r="FU233" s="283">
        <v>0.26500000000000001</v>
      </c>
      <c r="FV233" s="283">
        <v>1.2957000000000001</v>
      </c>
      <c r="FW233" s="283">
        <v>1.0768</v>
      </c>
      <c r="FX233" s="283">
        <v>1.1313</v>
      </c>
      <c r="FZ233" s="283">
        <v>1.1378999999999999</v>
      </c>
      <c r="GA233" s="283">
        <v>1.2924</v>
      </c>
      <c r="GB233" s="283">
        <v>0.33700000000000002</v>
      </c>
      <c r="GC233" s="283">
        <v>0.35770000000000002</v>
      </c>
      <c r="GD233" s="283">
        <v>0.35249999999999998</v>
      </c>
      <c r="GE233" s="283">
        <v>0.2601</v>
      </c>
      <c r="GF233" s="283">
        <v>0.3322</v>
      </c>
      <c r="GG233" s="283">
        <v>0.31159999999999999</v>
      </c>
      <c r="GH233" s="283">
        <v>0.15310000000000001</v>
      </c>
      <c r="GI233" s="283">
        <v>0.27889999999999998</v>
      </c>
      <c r="GJ233" s="283">
        <v>0.39040000000000002</v>
      </c>
      <c r="GL233" s="283">
        <v>0.24510000000000001</v>
      </c>
      <c r="GM233" s="283">
        <v>0.30209999999999998</v>
      </c>
    </row>
    <row r="234" spans="1:195">
      <c r="A234" s="71">
        <v>45524</v>
      </c>
      <c r="B234" s="283">
        <v>13.106999999999999</v>
      </c>
      <c r="C234" s="283">
        <v>12.8535</v>
      </c>
      <c r="D234" s="283">
        <v>12.976900000000001</v>
      </c>
      <c r="E234" s="283">
        <v>12.804</v>
      </c>
      <c r="F234" s="283">
        <v>13.0398</v>
      </c>
      <c r="G234" s="283">
        <v>13.0189</v>
      </c>
      <c r="H234" s="283">
        <v>12.8812</v>
      </c>
      <c r="I234" s="283">
        <v>10.948</v>
      </c>
      <c r="J234" s="283">
        <v>12.985300000000001</v>
      </c>
      <c r="K234" s="283">
        <v>12.0166</v>
      </c>
      <c r="L234" s="283">
        <v>13.017200000000001</v>
      </c>
      <c r="M234" s="283">
        <v>13.124599999999999</v>
      </c>
      <c r="N234" s="283">
        <v>8.3872999999999998</v>
      </c>
      <c r="O234" s="283">
        <v>1.2101</v>
      </c>
      <c r="P234" s="283">
        <v>1.9688000000000001</v>
      </c>
      <c r="Q234" s="283">
        <v>0.31440000000000001</v>
      </c>
      <c r="R234" s="283">
        <v>1.2255</v>
      </c>
      <c r="S234" s="283">
        <v>1.2196</v>
      </c>
      <c r="T234" s="283">
        <v>2.5390000000000001</v>
      </c>
      <c r="U234" s="283">
        <v>0.47489999999999999</v>
      </c>
      <c r="V234" s="283">
        <v>0.62009999999999998</v>
      </c>
      <c r="W234" s="283">
        <v>0.30270000000000002</v>
      </c>
      <c r="X234" s="283">
        <v>0.39250000000000002</v>
      </c>
      <c r="Y234" s="283">
        <v>0.315</v>
      </c>
      <c r="Z234" s="283">
        <v>0.36359999999999998</v>
      </c>
      <c r="AA234" s="283">
        <v>0.3201</v>
      </c>
      <c r="AB234" s="283">
        <v>0.36230000000000001</v>
      </c>
      <c r="AC234" s="283">
        <v>1.1567000000000001</v>
      </c>
      <c r="AD234" s="283">
        <v>0.26119999999999999</v>
      </c>
      <c r="AE234" s="283">
        <v>0.29709999999999998</v>
      </c>
      <c r="AF234" s="283">
        <v>6.2404999999999999</v>
      </c>
      <c r="AG234" s="283">
        <v>1.288</v>
      </c>
      <c r="AH234" s="283">
        <v>1.1456999999999999</v>
      </c>
      <c r="AI234" s="283">
        <v>0.25650000000000001</v>
      </c>
      <c r="AJ234" s="283">
        <v>0.97189999999999999</v>
      </c>
      <c r="AK234" s="283">
        <v>1.0649999999999999</v>
      </c>
      <c r="AL234" s="283">
        <v>2.9851000000000001</v>
      </c>
      <c r="AM234" s="283">
        <v>0.55379999999999996</v>
      </c>
      <c r="AN234" s="283">
        <v>0.61</v>
      </c>
      <c r="AO234" s="283">
        <v>0.4783</v>
      </c>
      <c r="AP234" s="283">
        <v>0.43</v>
      </c>
      <c r="AQ234" s="283">
        <v>0.53239999999999998</v>
      </c>
      <c r="AR234" s="283">
        <v>0.47770000000000001</v>
      </c>
      <c r="AS234" s="283">
        <v>0.37330000000000002</v>
      </c>
      <c r="AT234" s="283">
        <v>0.52969999999999995</v>
      </c>
      <c r="AU234" s="283">
        <v>1.8623000000000001</v>
      </c>
      <c r="AV234" s="283">
        <v>0.3841</v>
      </c>
      <c r="AW234" s="283">
        <v>0.49730000000000002</v>
      </c>
      <c r="AX234" s="283">
        <v>6.5968999999999998</v>
      </c>
      <c r="AY234" s="283">
        <v>2.0609000000000002</v>
      </c>
      <c r="AZ234" s="283">
        <v>1.1939</v>
      </c>
      <c r="BB234" s="283">
        <v>0.71279999999999999</v>
      </c>
      <c r="BC234" s="283">
        <v>1.4177999999999999</v>
      </c>
      <c r="BD234" s="283">
        <v>2.4805999999999999</v>
      </c>
      <c r="BE234" s="283">
        <v>0.88019999999999998</v>
      </c>
      <c r="BF234" s="283">
        <v>0.62319999999999998</v>
      </c>
      <c r="BG234" s="283">
        <v>0.376</v>
      </c>
      <c r="BH234" s="283">
        <v>0.42709999999999998</v>
      </c>
      <c r="BI234" s="283">
        <v>0.52200000000000002</v>
      </c>
      <c r="BJ234" s="283">
        <v>0.19889999999999999</v>
      </c>
      <c r="BK234" s="283">
        <v>0.33510000000000001</v>
      </c>
      <c r="BL234" s="283">
        <v>0.57479999999999998</v>
      </c>
      <c r="BN234" s="283">
        <v>0.47010000000000002</v>
      </c>
      <c r="BO234" s="283">
        <v>0.40539999999999998</v>
      </c>
      <c r="BQ234" s="283">
        <v>1.5137</v>
      </c>
      <c r="BR234" s="283">
        <v>1.1274999999999999</v>
      </c>
      <c r="BS234" s="283">
        <v>1.3206</v>
      </c>
      <c r="BU234" s="283">
        <v>1.1317999999999999</v>
      </c>
      <c r="BV234" s="283">
        <v>1.2481</v>
      </c>
      <c r="BW234" s="283">
        <v>0.65539999999999998</v>
      </c>
      <c r="BX234" s="283">
        <v>0.62490000000000001</v>
      </c>
      <c r="BY234" s="283">
        <v>0.67400000000000004</v>
      </c>
      <c r="BZ234" s="283">
        <v>0.433</v>
      </c>
      <c r="CA234" s="283">
        <v>0.55420000000000003</v>
      </c>
      <c r="CB234" s="283">
        <v>0.51039999999999996</v>
      </c>
      <c r="CC234" s="283">
        <v>0.38700000000000001</v>
      </c>
      <c r="CD234" s="283">
        <v>0.4703</v>
      </c>
      <c r="CE234" s="283">
        <v>0.5978</v>
      </c>
      <c r="CG234" s="283">
        <v>0.41549999999999998</v>
      </c>
      <c r="CH234" s="283">
        <v>0.47899999999999998</v>
      </c>
      <c r="CI234" s="283">
        <v>1.0254000000000001</v>
      </c>
      <c r="CJ234" s="283">
        <v>1.0289999999999999</v>
      </c>
      <c r="CK234" s="283">
        <v>1.0054000000000001</v>
      </c>
      <c r="CL234" s="283">
        <v>0.96870000000000001</v>
      </c>
      <c r="CM234" s="283">
        <v>0.96350000000000002</v>
      </c>
      <c r="CN234" s="283">
        <v>1.0347999999999999</v>
      </c>
      <c r="CO234" s="283">
        <v>25.557200000000002</v>
      </c>
      <c r="CP234" s="283">
        <v>24.152999999999999</v>
      </c>
      <c r="CQ234" s="283">
        <v>23.567799999999998</v>
      </c>
      <c r="CR234" s="283">
        <v>24.924600000000002</v>
      </c>
      <c r="CS234" s="283">
        <v>23.4725</v>
      </c>
      <c r="CT234" s="283">
        <v>23.4404</v>
      </c>
      <c r="CU234" s="283">
        <v>25.530200000000001</v>
      </c>
      <c r="CV234" s="283">
        <v>24.092300000000002</v>
      </c>
      <c r="CW234" s="283">
        <v>25.491700000000002</v>
      </c>
      <c r="CX234" s="283">
        <v>26.3551</v>
      </c>
      <c r="CY234" s="283">
        <v>25.004000000000001</v>
      </c>
      <c r="CZ234" s="283">
        <v>24.635000000000002</v>
      </c>
      <c r="DA234" s="283">
        <v>1.0243</v>
      </c>
      <c r="DB234" s="283">
        <v>1.0081</v>
      </c>
      <c r="DC234" s="283">
        <v>0.99529999999999996</v>
      </c>
      <c r="DD234" s="283">
        <v>0.95209999999999995</v>
      </c>
      <c r="DE234" s="283">
        <v>0.96330000000000005</v>
      </c>
      <c r="DF234" s="283">
        <v>1.0077</v>
      </c>
      <c r="DG234" s="283">
        <v>25.0657</v>
      </c>
      <c r="DH234" s="283">
        <v>23.296900000000001</v>
      </c>
      <c r="DI234" s="283">
        <v>23.148099999999999</v>
      </c>
      <c r="DJ234" s="283">
        <v>24.470800000000001</v>
      </c>
      <c r="DK234" s="283">
        <v>23.109300000000001</v>
      </c>
      <c r="DL234" s="283">
        <v>23.2577</v>
      </c>
      <c r="DM234" s="283">
        <v>24.631699999999999</v>
      </c>
      <c r="DN234" s="283">
        <v>23.310300000000002</v>
      </c>
      <c r="DO234" s="283">
        <v>24.466699999999999</v>
      </c>
      <c r="DP234" s="283">
        <v>25.869599999999998</v>
      </c>
      <c r="DQ234" s="283">
        <v>24.197800000000001</v>
      </c>
      <c r="DR234" s="283">
        <v>24.279599999999999</v>
      </c>
      <c r="DS234" s="283">
        <v>1.0236000000000001</v>
      </c>
      <c r="DT234" s="283">
        <v>1.0046999999999999</v>
      </c>
      <c r="DU234" s="283">
        <v>0.998</v>
      </c>
      <c r="DW234" s="283">
        <v>0.97140000000000004</v>
      </c>
      <c r="DX234" s="283">
        <v>1.0007999999999999</v>
      </c>
      <c r="DY234" s="283">
        <v>24.091899999999999</v>
      </c>
      <c r="DZ234" s="283">
        <v>22.724499999999999</v>
      </c>
      <c r="EA234" s="283">
        <v>22.504200000000001</v>
      </c>
      <c r="EB234" s="283">
        <v>23.537299999999998</v>
      </c>
      <c r="EC234" s="283">
        <v>22.6188</v>
      </c>
      <c r="ED234" s="283">
        <v>22.549299999999999</v>
      </c>
      <c r="EE234" s="283">
        <v>23.559000000000001</v>
      </c>
      <c r="EF234" s="283">
        <v>22.721399999999999</v>
      </c>
      <c r="EG234" s="283">
        <v>23.343299999999999</v>
      </c>
      <c r="EI234" s="283">
        <v>23.3904</v>
      </c>
      <c r="EJ234" s="283">
        <v>23.324300000000001</v>
      </c>
      <c r="EL234" s="283">
        <v>1.7527999999999999</v>
      </c>
      <c r="EM234" s="283">
        <v>1.1547000000000001</v>
      </c>
      <c r="EN234" s="283">
        <v>1.9204000000000001</v>
      </c>
      <c r="EO234" s="283">
        <v>0.73799999999999999</v>
      </c>
      <c r="EP234" s="283">
        <v>1.0603</v>
      </c>
      <c r="EQ234" s="283">
        <v>1.2755000000000001</v>
      </c>
      <c r="ER234" s="283">
        <v>0.30580000000000002</v>
      </c>
      <c r="ES234" s="283">
        <v>0.27379999999999999</v>
      </c>
      <c r="ET234" s="283">
        <v>0.3453</v>
      </c>
      <c r="EU234" s="283">
        <v>0.1744</v>
      </c>
      <c r="EV234" s="283">
        <v>0.23710000000000001</v>
      </c>
      <c r="EW234" s="283">
        <v>0.17979999999999999</v>
      </c>
      <c r="EX234" s="283">
        <v>0.2039</v>
      </c>
      <c r="EY234" s="283">
        <v>0.20130000000000001</v>
      </c>
      <c r="EZ234" s="283">
        <v>0.21490000000000001</v>
      </c>
      <c r="FA234" s="283">
        <v>0.27629999999999999</v>
      </c>
      <c r="FB234" s="283">
        <v>0.1898</v>
      </c>
      <c r="FC234" s="283">
        <v>0.16850000000000001</v>
      </c>
      <c r="FD234" s="283">
        <v>1.552</v>
      </c>
      <c r="FE234" s="283">
        <v>1.1771</v>
      </c>
      <c r="FF234" s="283">
        <v>1.0745</v>
      </c>
      <c r="FG234" s="283">
        <v>0.67559999999999998</v>
      </c>
      <c r="FH234" s="283">
        <v>1.198</v>
      </c>
      <c r="FI234" s="283">
        <v>1.1452</v>
      </c>
      <c r="FJ234" s="283">
        <v>0.3427</v>
      </c>
      <c r="FK234" s="283">
        <v>0.30620000000000003</v>
      </c>
      <c r="FL234" s="283">
        <v>0.31169999999999998</v>
      </c>
      <c r="FM234" s="283">
        <v>0.2208</v>
      </c>
      <c r="FN234" s="283">
        <v>0.2601</v>
      </c>
      <c r="FO234" s="283">
        <v>0.29010000000000002</v>
      </c>
      <c r="FP234" s="283">
        <v>0.2417</v>
      </c>
      <c r="FQ234" s="283">
        <v>0.22489999999999999</v>
      </c>
      <c r="FR234" s="283">
        <v>0.29139999999999999</v>
      </c>
      <c r="FS234" s="283">
        <v>0.35780000000000001</v>
      </c>
      <c r="FT234" s="283">
        <v>0.18779999999999999</v>
      </c>
      <c r="FU234" s="283">
        <v>0.25440000000000002</v>
      </c>
      <c r="FV234" s="283">
        <v>1.3285</v>
      </c>
      <c r="FW234" s="283">
        <v>1.0817000000000001</v>
      </c>
      <c r="FX234" s="283">
        <v>1.1245000000000001</v>
      </c>
      <c r="FZ234" s="283">
        <v>1.1538999999999999</v>
      </c>
      <c r="GA234" s="283">
        <v>1.2907999999999999</v>
      </c>
      <c r="GB234" s="283">
        <v>0.33960000000000001</v>
      </c>
      <c r="GC234" s="283">
        <v>0.35520000000000002</v>
      </c>
      <c r="GD234" s="283">
        <v>0.34549999999999997</v>
      </c>
      <c r="GE234" s="283">
        <v>0.25559999999999999</v>
      </c>
      <c r="GF234" s="283">
        <v>0.32840000000000003</v>
      </c>
      <c r="GG234" s="283">
        <v>0.30730000000000002</v>
      </c>
      <c r="GH234" s="283">
        <v>0.15090000000000001</v>
      </c>
      <c r="GI234" s="283">
        <v>0.27579999999999999</v>
      </c>
      <c r="GJ234" s="283">
        <v>0.38779999999999998</v>
      </c>
      <c r="GL234" s="283">
        <v>0.23899999999999999</v>
      </c>
      <c r="GM234" s="283">
        <v>0.30049999999999999</v>
      </c>
    </row>
    <row r="235" spans="1:195">
      <c r="A235" s="71">
        <v>45525</v>
      </c>
      <c r="B235" s="283">
        <v>13.0801</v>
      </c>
      <c r="C235" s="283">
        <v>12.856</v>
      </c>
      <c r="D235" s="283">
        <v>12.8636</v>
      </c>
      <c r="E235" s="283">
        <v>12.777100000000001</v>
      </c>
      <c r="F235" s="283">
        <v>13.0038</v>
      </c>
      <c r="G235" s="283">
        <v>12.965999999999999</v>
      </c>
      <c r="H235" s="283">
        <v>12.884600000000001</v>
      </c>
      <c r="I235" s="283">
        <v>10.8405</v>
      </c>
      <c r="J235" s="283">
        <v>12.957599999999999</v>
      </c>
      <c r="K235" s="283">
        <v>12.005599999999999</v>
      </c>
      <c r="L235" s="283">
        <v>12.975199999999999</v>
      </c>
      <c r="M235" s="283">
        <v>13.0868</v>
      </c>
      <c r="N235" s="283">
        <v>9.1611999999999991</v>
      </c>
      <c r="O235" s="283">
        <v>1.2275</v>
      </c>
      <c r="P235" s="283">
        <v>2.1122999999999998</v>
      </c>
      <c r="Q235" s="283">
        <v>0.32200000000000001</v>
      </c>
      <c r="R235" s="283">
        <v>1.2401</v>
      </c>
      <c r="S235" s="283">
        <v>1.1990000000000001</v>
      </c>
      <c r="T235" s="283">
        <v>2.4767999999999999</v>
      </c>
      <c r="U235" s="283">
        <v>0.44950000000000001</v>
      </c>
      <c r="V235" s="283">
        <v>0.59750000000000003</v>
      </c>
      <c r="W235" s="283">
        <v>0.27039999999999997</v>
      </c>
      <c r="X235" s="283">
        <v>0.36620000000000003</v>
      </c>
      <c r="Y235" s="283">
        <v>0.28289999999999998</v>
      </c>
      <c r="Z235" s="283">
        <v>0.34250000000000003</v>
      </c>
      <c r="AA235" s="283">
        <v>0.30120000000000002</v>
      </c>
      <c r="AB235" s="283">
        <v>0.31519999999999998</v>
      </c>
      <c r="AC235" s="283">
        <v>1.0638000000000001</v>
      </c>
      <c r="AD235" s="283">
        <v>0.2429</v>
      </c>
      <c r="AE235" s="283">
        <v>0.26290000000000002</v>
      </c>
      <c r="AF235" s="283">
        <v>6.3140999999999998</v>
      </c>
      <c r="AG235" s="283">
        <v>1.3044</v>
      </c>
      <c r="AH235" s="283">
        <v>1.1675</v>
      </c>
      <c r="AI235" s="283">
        <v>0.25280000000000002</v>
      </c>
      <c r="AJ235" s="283">
        <v>1.0004999999999999</v>
      </c>
      <c r="AK235" s="283">
        <v>1.0871999999999999</v>
      </c>
      <c r="AL235" s="283">
        <v>2.9226000000000001</v>
      </c>
      <c r="AM235" s="283">
        <v>0.54</v>
      </c>
      <c r="AN235" s="283">
        <v>0.58409999999999995</v>
      </c>
      <c r="AO235" s="283">
        <v>0.46289999999999998</v>
      </c>
      <c r="AP235" s="283">
        <v>0.41389999999999999</v>
      </c>
      <c r="AQ235" s="283">
        <v>0.50029999999999997</v>
      </c>
      <c r="AR235" s="283">
        <v>0.46850000000000003</v>
      </c>
      <c r="AS235" s="283">
        <v>0.36420000000000002</v>
      </c>
      <c r="AT235" s="283">
        <v>0.51690000000000003</v>
      </c>
      <c r="AU235" s="283">
        <v>1.8532999999999999</v>
      </c>
      <c r="AV235" s="283">
        <v>0.36399999999999999</v>
      </c>
      <c r="AW235" s="283">
        <v>0.47539999999999999</v>
      </c>
      <c r="AX235" s="283">
        <v>6.7855999999999996</v>
      </c>
      <c r="AY235" s="283">
        <v>2.0537999999999998</v>
      </c>
      <c r="AZ235" s="283">
        <v>1.1637999999999999</v>
      </c>
      <c r="BB235" s="283">
        <v>0.73329999999999995</v>
      </c>
      <c r="BC235" s="283">
        <v>1.4148000000000001</v>
      </c>
      <c r="BD235" s="283">
        <v>2.4725000000000001</v>
      </c>
      <c r="BE235" s="283">
        <v>0.88239999999999996</v>
      </c>
      <c r="BF235" s="283">
        <v>0.60799999999999998</v>
      </c>
      <c r="BG235" s="283">
        <v>0.3644</v>
      </c>
      <c r="BH235" s="283">
        <v>0.42959999999999998</v>
      </c>
      <c r="BI235" s="283">
        <v>0.52239999999999998</v>
      </c>
      <c r="BJ235" s="283">
        <v>0.19719999999999999</v>
      </c>
      <c r="BK235" s="283">
        <v>0.33779999999999999</v>
      </c>
      <c r="BL235" s="283">
        <v>0.57289999999999996</v>
      </c>
      <c r="BN235" s="283">
        <v>0.4607</v>
      </c>
      <c r="BO235" s="283">
        <v>0.40489999999999998</v>
      </c>
      <c r="BQ235" s="283">
        <v>1.6251</v>
      </c>
      <c r="BR235" s="283">
        <v>1.1435</v>
      </c>
      <c r="BS235" s="283">
        <v>1.3599000000000001</v>
      </c>
      <c r="BU235" s="283">
        <v>1.1525000000000001</v>
      </c>
      <c r="BV235" s="283">
        <v>1.2635000000000001</v>
      </c>
      <c r="BW235" s="283">
        <v>0.65620000000000001</v>
      </c>
      <c r="BX235" s="283">
        <v>0.60799999999999998</v>
      </c>
      <c r="BY235" s="283">
        <v>0.65</v>
      </c>
      <c r="BZ235" s="283">
        <v>0.40379999999999999</v>
      </c>
      <c r="CA235" s="283">
        <v>0.53169999999999995</v>
      </c>
      <c r="CB235" s="283">
        <v>0.47799999999999998</v>
      </c>
      <c r="CC235" s="283">
        <v>0.36799999999999999</v>
      </c>
      <c r="CD235" s="283">
        <v>0.45279999999999998</v>
      </c>
      <c r="CE235" s="283">
        <v>0.57299999999999995</v>
      </c>
      <c r="CG235" s="283">
        <v>0.39290000000000003</v>
      </c>
      <c r="CH235" s="283">
        <v>0.45350000000000001</v>
      </c>
      <c r="CI235" s="283">
        <v>1.0283</v>
      </c>
      <c r="CJ235" s="283">
        <v>1.0339</v>
      </c>
      <c r="CK235" s="283">
        <v>1.0024</v>
      </c>
      <c r="CL235" s="283">
        <v>0.96530000000000005</v>
      </c>
      <c r="CM235" s="283">
        <v>0.96199999999999997</v>
      </c>
      <c r="CN235" s="283">
        <v>1.0411999999999999</v>
      </c>
      <c r="CO235" s="283">
        <v>25.998799999999999</v>
      </c>
      <c r="CP235" s="283">
        <v>24.319400000000002</v>
      </c>
      <c r="CQ235" s="283">
        <v>23.706</v>
      </c>
      <c r="CR235" s="283">
        <v>25.2821</v>
      </c>
      <c r="CS235" s="283">
        <v>23.5214</v>
      </c>
      <c r="CT235" s="283">
        <v>23.648499999999999</v>
      </c>
      <c r="CU235" s="283">
        <v>26.021899999999999</v>
      </c>
      <c r="CV235" s="283">
        <v>24.366900000000001</v>
      </c>
      <c r="CW235" s="283">
        <v>26.046199999999999</v>
      </c>
      <c r="CX235" s="283">
        <v>26.957799999999999</v>
      </c>
      <c r="CY235" s="283">
        <v>25.330200000000001</v>
      </c>
      <c r="CZ235" s="283">
        <v>25.014399999999998</v>
      </c>
      <c r="DA235" s="283">
        <v>1.0279</v>
      </c>
      <c r="DB235" s="283">
        <v>1.0112000000000001</v>
      </c>
      <c r="DC235" s="283">
        <v>0.99529999999999996</v>
      </c>
      <c r="DD235" s="283">
        <v>0.95150000000000001</v>
      </c>
      <c r="DE235" s="283">
        <v>0.9627</v>
      </c>
      <c r="DF235" s="283">
        <v>1.0093000000000001</v>
      </c>
      <c r="DG235" s="283">
        <v>25.415600000000001</v>
      </c>
      <c r="DH235" s="283">
        <v>23.436</v>
      </c>
      <c r="DI235" s="283">
        <v>23.298500000000001</v>
      </c>
      <c r="DJ235" s="283">
        <v>24.725200000000001</v>
      </c>
      <c r="DK235" s="283">
        <v>23.175999999999998</v>
      </c>
      <c r="DL235" s="283">
        <v>23.4084</v>
      </c>
      <c r="DM235" s="283">
        <v>25.0456</v>
      </c>
      <c r="DN235" s="283">
        <v>23.549600000000002</v>
      </c>
      <c r="DO235" s="283">
        <v>24.869599999999998</v>
      </c>
      <c r="DP235" s="283">
        <v>26.321100000000001</v>
      </c>
      <c r="DQ235" s="283">
        <v>24.461200000000002</v>
      </c>
      <c r="DR235" s="283">
        <v>24.639600000000002</v>
      </c>
      <c r="DS235" s="283">
        <v>1.0268999999999999</v>
      </c>
      <c r="DT235" s="283">
        <v>1.0066999999999999</v>
      </c>
      <c r="DU235" s="283">
        <v>0.997</v>
      </c>
      <c r="DW235" s="283">
        <v>0.97070000000000001</v>
      </c>
      <c r="DX235" s="283">
        <v>1.0017</v>
      </c>
      <c r="DY235" s="283">
        <v>24.3688</v>
      </c>
      <c r="DZ235" s="283">
        <v>22.820699999999999</v>
      </c>
      <c r="EA235" s="283">
        <v>22.622599999999998</v>
      </c>
      <c r="EB235" s="283">
        <v>23.730499999999999</v>
      </c>
      <c r="EC235" s="283">
        <v>22.6694</v>
      </c>
      <c r="ED235" s="283">
        <v>22.691099999999999</v>
      </c>
      <c r="EE235" s="283">
        <v>23.870799999999999</v>
      </c>
      <c r="EF235" s="283">
        <v>22.9114</v>
      </c>
      <c r="EG235" s="283">
        <v>23.657699999999998</v>
      </c>
      <c r="EI235" s="283">
        <v>23.6038</v>
      </c>
      <c r="EJ235" s="283">
        <v>23.6172</v>
      </c>
      <c r="EL235" s="283">
        <v>2.0034000000000001</v>
      </c>
      <c r="EM235" s="283">
        <v>1.1814</v>
      </c>
      <c r="EN235" s="283">
        <v>2.1265999999999998</v>
      </c>
      <c r="EO235" s="283">
        <v>0.70409999999999995</v>
      </c>
      <c r="EP235" s="283">
        <v>1.0601</v>
      </c>
      <c r="EQ235" s="283">
        <v>1.2921</v>
      </c>
      <c r="ER235" s="283">
        <v>0.30259999999999998</v>
      </c>
      <c r="ES235" s="283">
        <v>0.25769999999999998</v>
      </c>
      <c r="ET235" s="283">
        <v>0.33160000000000001</v>
      </c>
      <c r="EU235" s="283">
        <v>0.15110000000000001</v>
      </c>
      <c r="EV235" s="283">
        <v>0.21809999999999999</v>
      </c>
      <c r="EW235" s="283">
        <v>0.15590000000000001</v>
      </c>
      <c r="EX235" s="283">
        <v>0.1875</v>
      </c>
      <c r="EY235" s="283">
        <v>0.186</v>
      </c>
      <c r="EZ235" s="283">
        <v>0.19</v>
      </c>
      <c r="FA235" s="283">
        <v>0.26640000000000003</v>
      </c>
      <c r="FB235" s="283">
        <v>0.1754</v>
      </c>
      <c r="FC235" s="283">
        <v>0.14710000000000001</v>
      </c>
      <c r="FD235" s="283">
        <v>1.6848000000000001</v>
      </c>
      <c r="FE235" s="283">
        <v>1.1983999999999999</v>
      </c>
      <c r="FF235" s="283">
        <v>1.1026</v>
      </c>
      <c r="FG235" s="283">
        <v>0.65129999999999999</v>
      </c>
      <c r="FH235" s="283">
        <v>1.2359</v>
      </c>
      <c r="FI235" s="283">
        <v>1.1825000000000001</v>
      </c>
      <c r="FJ235" s="283">
        <v>0.34949999999999998</v>
      </c>
      <c r="FK235" s="283">
        <v>0.29749999999999999</v>
      </c>
      <c r="FL235" s="283">
        <v>0.2979</v>
      </c>
      <c r="FM235" s="283">
        <v>0.2074</v>
      </c>
      <c r="FN235" s="283">
        <v>0.2482</v>
      </c>
      <c r="FO235" s="283">
        <v>0.2702</v>
      </c>
      <c r="FP235" s="283">
        <v>0.2329</v>
      </c>
      <c r="FQ235" s="283">
        <v>0.21779999999999999</v>
      </c>
      <c r="FR235" s="283">
        <v>0.28399999999999997</v>
      </c>
      <c r="FS235" s="283">
        <v>0.35759999999999997</v>
      </c>
      <c r="FT235" s="283">
        <v>0.17630000000000001</v>
      </c>
      <c r="FU235" s="283">
        <v>0.2402</v>
      </c>
      <c r="FV235" s="283">
        <v>1.3624000000000001</v>
      </c>
      <c r="FW235" s="283">
        <v>1.0902000000000001</v>
      </c>
      <c r="FX235" s="283">
        <v>1.1169</v>
      </c>
      <c r="FZ235" s="283">
        <v>1.1802999999999999</v>
      </c>
      <c r="GA235" s="283">
        <v>1.2928999999999999</v>
      </c>
      <c r="GB235" s="283">
        <v>0.33929999999999999</v>
      </c>
      <c r="GC235" s="283">
        <v>0.35460000000000003</v>
      </c>
      <c r="GD235" s="283">
        <v>0.33660000000000001</v>
      </c>
      <c r="GE235" s="283">
        <v>0.24909999999999999</v>
      </c>
      <c r="GF235" s="283">
        <v>0.32529999999999998</v>
      </c>
      <c r="GG235" s="283">
        <v>0.30130000000000001</v>
      </c>
      <c r="GH235" s="283">
        <v>0.1479</v>
      </c>
      <c r="GI235" s="283">
        <v>0.27260000000000001</v>
      </c>
      <c r="GJ235" s="283">
        <v>0.3846</v>
      </c>
      <c r="GL235" s="283">
        <v>0.23100000000000001</v>
      </c>
      <c r="GM235" s="283">
        <v>0.29749999999999999</v>
      </c>
    </row>
    <row r="236" spans="1:195">
      <c r="A236" s="71">
        <v>45526</v>
      </c>
      <c r="B236" s="283">
        <v>13.057499999999999</v>
      </c>
      <c r="C236" s="283">
        <v>12.858499999999999</v>
      </c>
      <c r="D236" s="283">
        <v>12.918100000000001</v>
      </c>
      <c r="E236" s="283">
        <v>12.783799999999999</v>
      </c>
      <c r="F236" s="283">
        <v>12.9979</v>
      </c>
      <c r="G236" s="283">
        <v>12.951700000000001</v>
      </c>
      <c r="H236" s="283">
        <v>12.874499999999999</v>
      </c>
      <c r="I236" s="283">
        <v>11.0663</v>
      </c>
      <c r="J236" s="283">
        <v>12.9693</v>
      </c>
      <c r="K236" s="283">
        <v>11.9872</v>
      </c>
      <c r="L236" s="283">
        <v>12.9718</v>
      </c>
      <c r="M236" s="283">
        <v>13.1036</v>
      </c>
      <c r="N236" s="283">
        <v>9.4155999999999995</v>
      </c>
      <c r="O236" s="283">
        <v>1.2181</v>
      </c>
      <c r="P236" s="283">
        <v>2.2170999999999998</v>
      </c>
      <c r="Q236" s="283">
        <v>0.33260000000000001</v>
      </c>
      <c r="R236" s="283">
        <v>1.2929999999999999</v>
      </c>
      <c r="S236" s="283">
        <v>1.1893</v>
      </c>
      <c r="T236" s="283">
        <v>2.3007</v>
      </c>
      <c r="U236" s="283">
        <v>0.41820000000000002</v>
      </c>
      <c r="V236" s="283">
        <v>0.5716</v>
      </c>
      <c r="W236" s="283">
        <v>0.24440000000000001</v>
      </c>
      <c r="X236" s="283">
        <v>0.34329999999999999</v>
      </c>
      <c r="Y236" s="283">
        <v>0.25779999999999997</v>
      </c>
      <c r="Z236" s="283">
        <v>0.31409999999999999</v>
      </c>
      <c r="AA236" s="283">
        <v>0.2873</v>
      </c>
      <c r="AB236" s="283">
        <v>0.27800000000000002</v>
      </c>
      <c r="AC236" s="283">
        <v>0.94430000000000003</v>
      </c>
      <c r="AD236" s="283">
        <v>0.22220000000000001</v>
      </c>
      <c r="AE236" s="283">
        <v>0.23369999999999999</v>
      </c>
      <c r="AF236" s="283">
        <v>6.3124000000000002</v>
      </c>
      <c r="AG236" s="283">
        <v>1.3099000000000001</v>
      </c>
      <c r="AH236" s="283">
        <v>1.2108000000000001</v>
      </c>
      <c r="AI236" s="283">
        <v>0.24929999999999999</v>
      </c>
      <c r="AJ236" s="283">
        <v>1.0382</v>
      </c>
      <c r="AK236" s="283">
        <v>1.0945</v>
      </c>
      <c r="AL236" s="283">
        <v>2.8054000000000001</v>
      </c>
      <c r="AM236" s="283">
        <v>0.52380000000000004</v>
      </c>
      <c r="AN236" s="283">
        <v>0.56410000000000005</v>
      </c>
      <c r="AO236" s="283">
        <v>0.44440000000000002</v>
      </c>
      <c r="AP236" s="283">
        <v>0.39989999999999998</v>
      </c>
      <c r="AQ236" s="283">
        <v>0.46589999999999998</v>
      </c>
      <c r="AR236" s="283">
        <v>0.44969999999999999</v>
      </c>
      <c r="AS236" s="283">
        <v>0.35699999999999998</v>
      </c>
      <c r="AT236" s="283">
        <v>0.49440000000000001</v>
      </c>
      <c r="AU236" s="283">
        <v>1.8035000000000001</v>
      </c>
      <c r="AV236" s="283">
        <v>0.34389999999999998</v>
      </c>
      <c r="AW236" s="283">
        <v>0.45169999999999999</v>
      </c>
      <c r="AX236" s="283">
        <v>6.9020000000000001</v>
      </c>
      <c r="AY236" s="283">
        <v>2.0531999999999999</v>
      </c>
      <c r="AZ236" s="283">
        <v>1.1274</v>
      </c>
      <c r="BB236" s="283">
        <v>0.74619999999999997</v>
      </c>
      <c r="BC236" s="283">
        <v>1.4142999999999999</v>
      </c>
      <c r="BD236" s="283">
        <v>2.4380999999999999</v>
      </c>
      <c r="BE236" s="283">
        <v>0.88880000000000003</v>
      </c>
      <c r="BF236" s="283">
        <v>0.59540000000000004</v>
      </c>
      <c r="BG236" s="283">
        <v>0.3533</v>
      </c>
      <c r="BH236" s="283">
        <v>0.43290000000000001</v>
      </c>
      <c r="BI236" s="283">
        <v>0.5282</v>
      </c>
      <c r="BJ236" s="283">
        <v>0.19409999999999999</v>
      </c>
      <c r="BK236" s="283">
        <v>0.33789999999999998</v>
      </c>
      <c r="BL236" s="283">
        <v>0.56799999999999995</v>
      </c>
      <c r="BN236" s="283">
        <v>0.45279999999999998</v>
      </c>
      <c r="BO236" s="283">
        <v>0.40160000000000001</v>
      </c>
      <c r="BQ236" s="283">
        <v>1.6812</v>
      </c>
      <c r="BR236" s="283">
        <v>1.1468</v>
      </c>
      <c r="BS236" s="283">
        <v>1.3763000000000001</v>
      </c>
      <c r="BU236" s="283">
        <v>1.1870000000000001</v>
      </c>
      <c r="BV236" s="283">
        <v>1.2677</v>
      </c>
      <c r="BW236" s="283">
        <v>0.65100000000000002</v>
      </c>
      <c r="BX236" s="283">
        <v>0.59370000000000001</v>
      </c>
      <c r="BY236" s="283">
        <v>0.63419999999999999</v>
      </c>
      <c r="BZ236" s="283">
        <v>0.38719999999999999</v>
      </c>
      <c r="CA236" s="283">
        <v>0.51770000000000005</v>
      </c>
      <c r="CB236" s="283">
        <v>0.46079999999999999</v>
      </c>
      <c r="CC236" s="283">
        <v>0.35570000000000002</v>
      </c>
      <c r="CD236" s="283">
        <v>0.44640000000000002</v>
      </c>
      <c r="CE236" s="283">
        <v>0.55669999999999997</v>
      </c>
      <c r="CG236" s="283">
        <v>0.37609999999999999</v>
      </c>
      <c r="CH236" s="283">
        <v>0.43909999999999999</v>
      </c>
      <c r="CI236" s="283">
        <v>1.0176000000000001</v>
      </c>
      <c r="CJ236" s="283">
        <v>1.0259</v>
      </c>
      <c r="CK236" s="283">
        <v>1.02</v>
      </c>
      <c r="CL236" s="283">
        <v>0.99199999999999999</v>
      </c>
      <c r="CM236" s="283">
        <v>0.98660000000000003</v>
      </c>
      <c r="CN236" s="283">
        <v>1.0034000000000001</v>
      </c>
      <c r="CO236" s="283">
        <v>24.177299999999999</v>
      </c>
      <c r="CP236" s="283">
        <v>23.572299999999998</v>
      </c>
      <c r="CQ236" s="283">
        <v>23.292300000000001</v>
      </c>
      <c r="CR236" s="283">
        <v>23.760200000000001</v>
      </c>
      <c r="CS236" s="283">
        <v>22.976600000000001</v>
      </c>
      <c r="CT236" s="283">
        <v>22.835599999999999</v>
      </c>
      <c r="CU236" s="283">
        <v>24.618300000000001</v>
      </c>
      <c r="CV236" s="283">
        <v>23.8093</v>
      </c>
      <c r="CW236" s="283">
        <v>24.230599999999999</v>
      </c>
      <c r="CX236" s="283">
        <v>24.817699999999999</v>
      </c>
      <c r="CY236" s="283">
        <v>24.131599999999999</v>
      </c>
      <c r="CZ236" s="283">
        <v>24.1479</v>
      </c>
      <c r="DA236" s="283">
        <v>1.0238</v>
      </c>
      <c r="DB236" s="283">
        <v>1.0104</v>
      </c>
      <c r="DC236" s="283">
        <v>1.0073000000000001</v>
      </c>
      <c r="DD236" s="283">
        <v>0.96430000000000005</v>
      </c>
      <c r="DE236" s="283">
        <v>0.97260000000000002</v>
      </c>
      <c r="DF236" s="283">
        <v>1.0061</v>
      </c>
      <c r="DG236" s="283">
        <v>24.492799999999999</v>
      </c>
      <c r="DH236" s="283">
        <v>23.235800000000001</v>
      </c>
      <c r="DI236" s="283">
        <v>23.173999999999999</v>
      </c>
      <c r="DJ236" s="283">
        <v>23.9236</v>
      </c>
      <c r="DK236" s="283">
        <v>22.997599999999998</v>
      </c>
      <c r="DL236" s="283">
        <v>23.005800000000001</v>
      </c>
      <c r="DM236" s="283">
        <v>24.423300000000001</v>
      </c>
      <c r="DN236" s="283">
        <v>23.403600000000001</v>
      </c>
      <c r="DO236" s="283">
        <v>24.307300000000001</v>
      </c>
      <c r="DP236" s="283">
        <v>25.3278</v>
      </c>
      <c r="DQ236" s="283">
        <v>24.062799999999999</v>
      </c>
      <c r="DR236" s="283">
        <v>24.1599</v>
      </c>
      <c r="DS236" s="283">
        <v>1.0287999999999999</v>
      </c>
      <c r="DT236" s="283">
        <v>1.0075000000000001</v>
      </c>
      <c r="DU236" s="283">
        <v>1.0031000000000001</v>
      </c>
      <c r="DW236" s="283">
        <v>0.97250000000000003</v>
      </c>
      <c r="DX236" s="283">
        <v>1.0036</v>
      </c>
      <c r="DY236" s="283">
        <v>24.183900000000001</v>
      </c>
      <c r="DZ236" s="283">
        <v>22.869</v>
      </c>
      <c r="EA236" s="283">
        <v>22.73</v>
      </c>
      <c r="EB236" s="283">
        <v>23.506499999999999</v>
      </c>
      <c r="EC236" s="283">
        <v>22.699000000000002</v>
      </c>
      <c r="ED236" s="283">
        <v>22.660599999999999</v>
      </c>
      <c r="EE236" s="283">
        <v>23.8124</v>
      </c>
      <c r="EF236" s="283">
        <v>22.971499999999999</v>
      </c>
      <c r="EG236" s="283">
        <v>23.705100000000002</v>
      </c>
      <c r="EI236" s="283">
        <v>23.6203</v>
      </c>
      <c r="EJ236" s="283">
        <v>23.619399999999999</v>
      </c>
      <c r="EL236" s="283">
        <v>2.1522000000000001</v>
      </c>
      <c r="EM236" s="283">
        <v>1.1830000000000001</v>
      </c>
      <c r="EN236" s="283">
        <v>2.2309000000000001</v>
      </c>
      <c r="EO236" s="283">
        <v>0.71840000000000004</v>
      </c>
      <c r="EP236" s="283">
        <v>1.1000000000000001</v>
      </c>
      <c r="EQ236" s="283">
        <v>1.2947</v>
      </c>
      <c r="ER236" s="283">
        <v>0.29980000000000001</v>
      </c>
      <c r="ES236" s="283">
        <v>0.2437</v>
      </c>
      <c r="ET236" s="283">
        <v>0.3221</v>
      </c>
      <c r="EU236" s="283">
        <v>0.13930000000000001</v>
      </c>
      <c r="EV236" s="283">
        <v>0.20599999999999999</v>
      </c>
      <c r="EW236" s="283">
        <v>0.1444</v>
      </c>
      <c r="EX236" s="283">
        <v>0.17710000000000001</v>
      </c>
      <c r="EY236" s="283">
        <v>0.18060000000000001</v>
      </c>
      <c r="EZ236" s="283">
        <v>0.17599999999999999</v>
      </c>
      <c r="FA236" s="283">
        <v>0.2465</v>
      </c>
      <c r="FB236" s="283">
        <v>0.16420000000000001</v>
      </c>
      <c r="FC236" s="283">
        <v>0.13589999999999999</v>
      </c>
      <c r="FD236" s="283">
        <v>1.738</v>
      </c>
      <c r="FE236" s="283">
        <v>1.2059</v>
      </c>
      <c r="FF236" s="283">
        <v>1.1263000000000001</v>
      </c>
      <c r="FG236" s="283">
        <v>0.64529999999999998</v>
      </c>
      <c r="FH236" s="283">
        <v>1.2807999999999999</v>
      </c>
      <c r="FI236" s="283">
        <v>1.1973</v>
      </c>
      <c r="FJ236" s="283">
        <v>0.34389999999999998</v>
      </c>
      <c r="FK236" s="283">
        <v>0.29049999999999998</v>
      </c>
      <c r="FL236" s="283">
        <v>0.28889999999999999</v>
      </c>
      <c r="FM236" s="283">
        <v>0.19789999999999999</v>
      </c>
      <c r="FN236" s="283">
        <v>0.2409</v>
      </c>
      <c r="FO236" s="283">
        <v>0.25650000000000001</v>
      </c>
      <c r="FP236" s="283">
        <v>0.2268</v>
      </c>
      <c r="FQ236" s="283">
        <v>0.21540000000000001</v>
      </c>
      <c r="FR236" s="283">
        <v>0.2767</v>
      </c>
      <c r="FS236" s="283">
        <v>0.35149999999999998</v>
      </c>
      <c r="FT236" s="283">
        <v>0.16819999999999999</v>
      </c>
      <c r="FU236" s="283">
        <v>0.2311</v>
      </c>
      <c r="FV236" s="283">
        <v>1.3829</v>
      </c>
      <c r="FW236" s="283">
        <v>1.0944</v>
      </c>
      <c r="FX236" s="283">
        <v>1.1066</v>
      </c>
      <c r="FZ236" s="283">
        <v>1.2038</v>
      </c>
      <c r="GA236" s="283">
        <v>1.292</v>
      </c>
      <c r="GB236" s="283">
        <v>0.33889999999999998</v>
      </c>
      <c r="GC236" s="283">
        <v>0.3543</v>
      </c>
      <c r="GD236" s="283">
        <v>0.33100000000000002</v>
      </c>
      <c r="GE236" s="283">
        <v>0.24510000000000001</v>
      </c>
      <c r="GF236" s="283">
        <v>0.32369999999999999</v>
      </c>
      <c r="GG236" s="283">
        <v>0.29909999999999998</v>
      </c>
      <c r="GH236" s="283">
        <v>0.14599999999999999</v>
      </c>
      <c r="GI236" s="283">
        <v>0.27110000000000001</v>
      </c>
      <c r="GJ236" s="283">
        <v>0.38179999999999997</v>
      </c>
      <c r="GL236" s="283">
        <v>0.22520000000000001</v>
      </c>
      <c r="GM236" s="283">
        <v>0.29549999999999998</v>
      </c>
    </row>
    <row r="237" spans="1:195">
      <c r="A237" s="71">
        <v>45527</v>
      </c>
      <c r="B237" s="283">
        <v>13.159000000000001</v>
      </c>
      <c r="C237" s="283">
        <v>12.8736</v>
      </c>
      <c r="D237" s="283">
        <v>13.0021</v>
      </c>
      <c r="E237" s="283">
        <v>12.8233</v>
      </c>
      <c r="F237" s="283">
        <v>13.0868</v>
      </c>
      <c r="G237" s="283">
        <v>13.0365</v>
      </c>
      <c r="H237" s="283">
        <v>12.882899999999999</v>
      </c>
      <c r="I237" s="283">
        <v>11.071400000000001</v>
      </c>
      <c r="J237" s="283">
        <v>13.034000000000001</v>
      </c>
      <c r="K237" s="283">
        <v>11.8848</v>
      </c>
      <c r="L237" s="283">
        <v>13.034000000000001</v>
      </c>
      <c r="M237" s="283">
        <v>13.1313</v>
      </c>
      <c r="N237" s="283">
        <v>9.6089000000000002</v>
      </c>
      <c r="O237" s="283">
        <v>1.2054</v>
      </c>
      <c r="P237" s="283">
        <v>2.2814999999999999</v>
      </c>
      <c r="Q237" s="283">
        <v>0.33289999999999997</v>
      </c>
      <c r="R237" s="283">
        <v>1.3102</v>
      </c>
      <c r="S237" s="283">
        <v>1.2030000000000001</v>
      </c>
      <c r="T237" s="283">
        <v>2.2101999999999999</v>
      </c>
      <c r="U237" s="283">
        <v>0.39539999999999997</v>
      </c>
      <c r="V237" s="283">
        <v>0.55189999999999995</v>
      </c>
      <c r="W237" s="283">
        <v>0.23</v>
      </c>
      <c r="X237" s="283">
        <v>0.32800000000000001</v>
      </c>
      <c r="Y237" s="283">
        <v>0.2419</v>
      </c>
      <c r="Z237" s="283">
        <v>0.29520000000000002</v>
      </c>
      <c r="AA237" s="283">
        <v>0.2747</v>
      </c>
      <c r="AB237" s="283">
        <v>0.26229999999999998</v>
      </c>
      <c r="AC237" s="283">
        <v>0.88660000000000005</v>
      </c>
      <c r="AD237" s="283">
        <v>0.2097</v>
      </c>
      <c r="AE237" s="283">
        <v>0.21809999999999999</v>
      </c>
      <c r="AF237" s="283">
        <v>6.2187000000000001</v>
      </c>
      <c r="AG237" s="283">
        <v>1.3118000000000001</v>
      </c>
      <c r="AH237" s="283">
        <v>1.2278</v>
      </c>
      <c r="AI237" s="283">
        <v>0.24510000000000001</v>
      </c>
      <c r="AJ237" s="283">
        <v>1.0669999999999999</v>
      </c>
      <c r="AK237" s="283">
        <v>1.0944</v>
      </c>
      <c r="AL237" s="283">
        <v>2.6936</v>
      </c>
      <c r="AM237" s="283">
        <v>0.51070000000000004</v>
      </c>
      <c r="AN237" s="283">
        <v>0.54730000000000001</v>
      </c>
      <c r="AO237" s="283">
        <v>0.43309999999999998</v>
      </c>
      <c r="AP237" s="283">
        <v>0.38929999999999998</v>
      </c>
      <c r="AQ237" s="283">
        <v>0.44579999999999997</v>
      </c>
      <c r="AR237" s="283">
        <v>0.434</v>
      </c>
      <c r="AS237" s="283">
        <v>0.3508</v>
      </c>
      <c r="AT237" s="283">
        <v>0.47620000000000001</v>
      </c>
      <c r="AU237" s="283">
        <v>1.7708999999999999</v>
      </c>
      <c r="AV237" s="283">
        <v>0.32879999999999998</v>
      </c>
      <c r="AW237" s="283">
        <v>0.43509999999999999</v>
      </c>
      <c r="AX237" s="283">
        <v>6.9991000000000003</v>
      </c>
      <c r="AY237" s="283">
        <v>2.0421999999999998</v>
      </c>
      <c r="AZ237" s="283">
        <v>1.1036999999999999</v>
      </c>
      <c r="BB237" s="283">
        <v>0.75239999999999996</v>
      </c>
      <c r="BC237" s="283">
        <v>1.4094</v>
      </c>
      <c r="BD237" s="283">
        <v>2.3898999999999999</v>
      </c>
      <c r="BE237" s="283">
        <v>0.88290000000000002</v>
      </c>
      <c r="BF237" s="283">
        <v>0.58279999999999998</v>
      </c>
      <c r="BG237" s="283">
        <v>0.34150000000000003</v>
      </c>
      <c r="BH237" s="283">
        <v>0.43230000000000002</v>
      </c>
      <c r="BI237" s="283">
        <v>0.52810000000000001</v>
      </c>
      <c r="BJ237" s="283">
        <v>0.18909999999999999</v>
      </c>
      <c r="BK237" s="283">
        <v>0.33489999999999998</v>
      </c>
      <c r="BL237" s="283">
        <v>0.55810000000000004</v>
      </c>
      <c r="BN237" s="283">
        <v>0.4451</v>
      </c>
      <c r="BO237" s="283">
        <v>0.39600000000000002</v>
      </c>
      <c r="BQ237" s="283">
        <v>1.7154</v>
      </c>
      <c r="BR237" s="283">
        <v>1.1503000000000001</v>
      </c>
      <c r="BS237" s="283">
        <v>1.3794999999999999</v>
      </c>
      <c r="BU237" s="283">
        <v>1.2071000000000001</v>
      </c>
      <c r="BV237" s="283">
        <v>1.2734000000000001</v>
      </c>
      <c r="BW237" s="283">
        <v>0.6492</v>
      </c>
      <c r="BX237" s="283">
        <v>0.58479999999999999</v>
      </c>
      <c r="BY237" s="283">
        <v>0.623</v>
      </c>
      <c r="BZ237" s="283">
        <v>0.3785</v>
      </c>
      <c r="CA237" s="283">
        <v>0.50839999999999996</v>
      </c>
      <c r="CB237" s="283">
        <v>0.4516</v>
      </c>
      <c r="CC237" s="283">
        <v>0.34649999999999997</v>
      </c>
      <c r="CD237" s="283">
        <v>0.43919999999999998</v>
      </c>
      <c r="CE237" s="283">
        <v>0.54810000000000003</v>
      </c>
      <c r="CG237" s="283">
        <v>0.3639</v>
      </c>
      <c r="CH237" s="283">
        <v>0.4304</v>
      </c>
      <c r="CI237" s="283">
        <v>1.03</v>
      </c>
      <c r="CJ237" s="283">
        <v>1.0261</v>
      </c>
      <c r="CK237" s="283">
        <v>1.0323</v>
      </c>
      <c r="CL237" s="283">
        <v>0.97899999999999998</v>
      </c>
      <c r="CM237" s="283">
        <v>0.98919999999999997</v>
      </c>
      <c r="CN237" s="283">
        <v>0.99370000000000003</v>
      </c>
      <c r="CO237" s="283">
        <v>23.319500000000001</v>
      </c>
      <c r="CP237" s="283">
        <v>22.928899999999999</v>
      </c>
      <c r="CQ237" s="283">
        <v>22.740600000000001</v>
      </c>
      <c r="CR237" s="283">
        <v>22.640799999999999</v>
      </c>
      <c r="CS237" s="283">
        <v>22.344799999999999</v>
      </c>
      <c r="CT237" s="283">
        <v>22.0288</v>
      </c>
      <c r="CU237" s="283">
        <v>23.502800000000001</v>
      </c>
      <c r="CV237" s="283">
        <v>23.144100000000002</v>
      </c>
      <c r="CW237" s="283">
        <v>23.198499999999999</v>
      </c>
      <c r="CX237" s="283">
        <v>24.0059</v>
      </c>
      <c r="CY237" s="283">
        <v>23.3977</v>
      </c>
      <c r="CZ237" s="283">
        <v>23.345099999999999</v>
      </c>
      <c r="DA237" s="283">
        <v>1.0286999999999999</v>
      </c>
      <c r="DB237" s="283">
        <v>1.0107999999999999</v>
      </c>
      <c r="DC237" s="283">
        <v>1.0144</v>
      </c>
      <c r="DD237" s="283">
        <v>0.96</v>
      </c>
      <c r="DE237" s="283">
        <v>0.97399999999999998</v>
      </c>
      <c r="DF237" s="283">
        <v>1.0001</v>
      </c>
      <c r="DG237" s="283">
        <v>23.687000000000001</v>
      </c>
      <c r="DH237" s="283">
        <v>22.780999999999999</v>
      </c>
      <c r="DI237" s="283">
        <v>22.7728</v>
      </c>
      <c r="DJ237" s="283">
        <v>23.027000000000001</v>
      </c>
      <c r="DK237" s="283">
        <v>22.5379</v>
      </c>
      <c r="DL237" s="283">
        <v>22.4498</v>
      </c>
      <c r="DM237" s="283">
        <v>23.543900000000001</v>
      </c>
      <c r="DN237" s="283">
        <v>22.909199999999998</v>
      </c>
      <c r="DO237" s="283">
        <v>23.494900000000001</v>
      </c>
      <c r="DP237" s="283">
        <v>24.526</v>
      </c>
      <c r="DQ237" s="283">
        <v>23.5198</v>
      </c>
      <c r="DR237" s="283">
        <v>23.492899999999999</v>
      </c>
      <c r="DS237" s="283">
        <v>1.0287999999999999</v>
      </c>
      <c r="DT237" s="283">
        <v>1.0066999999999999</v>
      </c>
      <c r="DU237" s="283">
        <v>1.0081</v>
      </c>
      <c r="DW237" s="283">
        <v>0.97260000000000002</v>
      </c>
      <c r="DX237" s="283">
        <v>1.0014000000000001</v>
      </c>
      <c r="DY237" s="283">
        <v>23.5776</v>
      </c>
      <c r="DZ237" s="283">
        <v>22.5764</v>
      </c>
      <c r="EA237" s="283">
        <v>22.5105</v>
      </c>
      <c r="EB237" s="283">
        <v>22.916899999999998</v>
      </c>
      <c r="EC237" s="283">
        <v>22.4255</v>
      </c>
      <c r="ED237" s="283">
        <v>22.329799999999999</v>
      </c>
      <c r="EE237" s="283">
        <v>23.2454</v>
      </c>
      <c r="EF237" s="283">
        <v>22.6234</v>
      </c>
      <c r="EG237" s="283">
        <v>23.2331</v>
      </c>
      <c r="EI237" s="283">
        <v>23.261199999999999</v>
      </c>
      <c r="EJ237" s="283">
        <v>23.200900000000001</v>
      </c>
      <c r="EL237" s="283">
        <v>2.2277999999999998</v>
      </c>
      <c r="EM237" s="283">
        <v>1.1842999999999999</v>
      </c>
      <c r="EN237" s="283">
        <v>2.2778999999999998</v>
      </c>
      <c r="EO237" s="283">
        <v>0.71509999999999996</v>
      </c>
      <c r="EP237" s="283">
        <v>1.1063000000000001</v>
      </c>
      <c r="EQ237" s="283">
        <v>1.3058000000000001</v>
      </c>
      <c r="ER237" s="283">
        <v>0.29849999999999999</v>
      </c>
      <c r="ES237" s="283">
        <v>0.23530000000000001</v>
      </c>
      <c r="ET237" s="283">
        <v>0.31530000000000002</v>
      </c>
      <c r="EU237" s="283">
        <v>0.13400000000000001</v>
      </c>
      <c r="EV237" s="283">
        <v>0.19869999999999999</v>
      </c>
      <c r="EW237" s="283">
        <v>0.1384</v>
      </c>
      <c r="EX237" s="283">
        <v>0.17050000000000001</v>
      </c>
      <c r="EY237" s="283">
        <v>0.1736</v>
      </c>
      <c r="EZ237" s="283">
        <v>0.1701</v>
      </c>
      <c r="FA237" s="283">
        <v>0.2384</v>
      </c>
      <c r="FB237" s="283">
        <v>0.15690000000000001</v>
      </c>
      <c r="FC237" s="283">
        <v>0.1303</v>
      </c>
      <c r="FD237" s="283">
        <v>1.8032999999999999</v>
      </c>
      <c r="FE237" s="283">
        <v>1.2078</v>
      </c>
      <c r="FF237" s="283">
        <v>1.1436999999999999</v>
      </c>
      <c r="FG237" s="283">
        <v>0.64380000000000004</v>
      </c>
      <c r="FH237" s="283">
        <v>1.3240000000000001</v>
      </c>
      <c r="FI237" s="283">
        <v>1.2072000000000001</v>
      </c>
      <c r="FJ237" s="283">
        <v>0.34720000000000001</v>
      </c>
      <c r="FK237" s="283">
        <v>0.28549999999999998</v>
      </c>
      <c r="FL237" s="283">
        <v>0.28260000000000002</v>
      </c>
      <c r="FM237" s="283">
        <v>0.1925</v>
      </c>
      <c r="FN237" s="283">
        <v>0.2364</v>
      </c>
      <c r="FO237" s="283">
        <v>0.24709999999999999</v>
      </c>
      <c r="FP237" s="283">
        <v>0.222</v>
      </c>
      <c r="FQ237" s="283">
        <v>0.21440000000000001</v>
      </c>
      <c r="FR237" s="283">
        <v>0.27139999999999997</v>
      </c>
      <c r="FS237" s="283">
        <v>0.34489999999999998</v>
      </c>
      <c r="FT237" s="283">
        <v>0.16200000000000001</v>
      </c>
      <c r="FU237" s="283">
        <v>0.22489999999999999</v>
      </c>
      <c r="FV237" s="283">
        <v>1.3854</v>
      </c>
      <c r="FW237" s="283">
        <v>1.1012</v>
      </c>
      <c r="FX237" s="283">
        <v>1.0933999999999999</v>
      </c>
      <c r="FZ237" s="283">
        <v>1.2216</v>
      </c>
      <c r="GA237" s="283">
        <v>1.2928999999999999</v>
      </c>
      <c r="GB237" s="283">
        <v>0.33560000000000001</v>
      </c>
      <c r="GC237" s="283">
        <v>0.35410000000000003</v>
      </c>
      <c r="GD237" s="283">
        <v>0.32690000000000002</v>
      </c>
      <c r="GE237" s="283">
        <v>0.24229999999999999</v>
      </c>
      <c r="GF237" s="283">
        <v>0.3216</v>
      </c>
      <c r="GG237" s="283">
        <v>0.29899999999999999</v>
      </c>
      <c r="GH237" s="283">
        <v>0.14349999999999999</v>
      </c>
      <c r="GI237" s="283">
        <v>0.26910000000000001</v>
      </c>
      <c r="GJ237" s="283">
        <v>0.37969999999999998</v>
      </c>
      <c r="GL237" s="283">
        <v>0.2203</v>
      </c>
      <c r="GM237" s="283">
        <v>0.29370000000000002</v>
      </c>
    </row>
    <row r="238" spans="1:195">
      <c r="A238" s="71">
        <v>45528</v>
      </c>
      <c r="B238" s="283">
        <v>13.173299999999999</v>
      </c>
      <c r="C238" s="283">
        <v>12.884600000000001</v>
      </c>
      <c r="D238" s="283">
        <v>13.0214</v>
      </c>
      <c r="E238" s="283">
        <v>12.826599999999999</v>
      </c>
      <c r="F238" s="283">
        <v>13.112</v>
      </c>
      <c r="G238" s="283">
        <v>13.0608</v>
      </c>
      <c r="H238" s="283">
        <v>12.9223</v>
      </c>
      <c r="I238" s="283">
        <v>11.036099999999999</v>
      </c>
      <c r="J238" s="283">
        <v>13.0608</v>
      </c>
      <c r="K238" s="283">
        <v>11.9377</v>
      </c>
      <c r="L238" s="283">
        <v>13.017200000000001</v>
      </c>
      <c r="M238" s="283">
        <v>13.142200000000001</v>
      </c>
      <c r="N238" s="283">
        <v>9.3272999999999993</v>
      </c>
      <c r="O238" s="283">
        <v>1.1782999999999999</v>
      </c>
      <c r="P238" s="283">
        <v>2.351</v>
      </c>
      <c r="Q238" s="283">
        <v>0.34360000000000002</v>
      </c>
      <c r="R238" s="283">
        <v>1.0751999999999999</v>
      </c>
      <c r="S238" s="283">
        <v>1.1853</v>
      </c>
      <c r="T238" s="283">
        <v>2.1680000000000001</v>
      </c>
      <c r="U238" s="283">
        <v>0.38550000000000001</v>
      </c>
      <c r="V238" s="283">
        <v>0.5827</v>
      </c>
      <c r="W238" s="283">
        <v>0.2324</v>
      </c>
      <c r="X238" s="283">
        <v>0.32719999999999999</v>
      </c>
      <c r="Y238" s="283">
        <v>0.24779999999999999</v>
      </c>
      <c r="Z238" s="283">
        <v>0.50170000000000003</v>
      </c>
      <c r="AA238" s="283">
        <v>0.49159999999999998</v>
      </c>
      <c r="AB238" s="283">
        <v>0.62490000000000001</v>
      </c>
      <c r="AC238" s="283">
        <v>1.4601999999999999</v>
      </c>
      <c r="AD238" s="283">
        <v>0.4572</v>
      </c>
      <c r="AE238" s="283">
        <v>0.5272</v>
      </c>
      <c r="AF238" s="283">
        <v>6.0194999999999999</v>
      </c>
      <c r="AG238" s="283">
        <v>1.3064</v>
      </c>
      <c r="AH238" s="283">
        <v>1.2136</v>
      </c>
      <c r="AI238" s="283">
        <v>0.31490000000000001</v>
      </c>
      <c r="AJ238" s="283">
        <v>0.89200000000000002</v>
      </c>
      <c r="AK238" s="283">
        <v>1.1331</v>
      </c>
      <c r="AL238" s="283">
        <v>2.641</v>
      </c>
      <c r="AM238" s="283">
        <v>0.50460000000000005</v>
      </c>
      <c r="AN238" s="283">
        <v>0.53649999999999998</v>
      </c>
      <c r="AO238" s="283">
        <v>0.43869999999999998</v>
      </c>
      <c r="AP238" s="283">
        <v>0.38619999999999999</v>
      </c>
      <c r="AQ238" s="283">
        <v>0.44209999999999999</v>
      </c>
      <c r="AR238" s="283">
        <v>0.57899999999999996</v>
      </c>
      <c r="AS238" s="283">
        <v>0.49590000000000001</v>
      </c>
      <c r="AT238" s="283">
        <v>0.64690000000000003</v>
      </c>
      <c r="AU238" s="283">
        <v>1.8389</v>
      </c>
      <c r="AV238" s="283">
        <v>0.55600000000000005</v>
      </c>
      <c r="AW238" s="283">
        <v>0.57089999999999996</v>
      </c>
      <c r="AX238" s="283">
        <v>7.0468999999999999</v>
      </c>
      <c r="AY238" s="283">
        <v>2.0526</v>
      </c>
      <c r="AZ238" s="283">
        <v>1.0871</v>
      </c>
      <c r="BB238" s="283">
        <v>0.58889999999999998</v>
      </c>
      <c r="BC238" s="283">
        <v>1.4413</v>
      </c>
      <c r="BD238" s="283">
        <v>2.3542999999999998</v>
      </c>
      <c r="BE238" s="283">
        <v>0.88060000000000005</v>
      </c>
      <c r="BF238" s="283">
        <v>0.5736</v>
      </c>
      <c r="BG238" s="283">
        <v>0.33410000000000001</v>
      </c>
      <c r="BH238" s="283">
        <v>0.42899999999999999</v>
      </c>
      <c r="BI238" s="283">
        <v>0.52769999999999995</v>
      </c>
      <c r="BJ238" s="283">
        <v>0.27460000000000001</v>
      </c>
      <c r="BK238" s="283">
        <v>0.36959999999999998</v>
      </c>
      <c r="BL238" s="283">
        <v>0.63360000000000005</v>
      </c>
      <c r="BN238" s="283">
        <v>0.62749999999999995</v>
      </c>
      <c r="BO238" s="283">
        <v>0.43959999999999999</v>
      </c>
      <c r="BQ238" s="283">
        <v>1.712</v>
      </c>
      <c r="BR238" s="283">
        <v>1.1442000000000001</v>
      </c>
      <c r="BS238" s="283">
        <v>1.4245000000000001</v>
      </c>
      <c r="BU238" s="283">
        <v>1.1196999999999999</v>
      </c>
      <c r="BV238" s="283">
        <v>1.1114999999999999</v>
      </c>
      <c r="BW238" s="283">
        <v>0.64690000000000003</v>
      </c>
      <c r="BX238" s="283">
        <v>0.58120000000000005</v>
      </c>
      <c r="BY238" s="283">
        <v>0.6482</v>
      </c>
      <c r="BZ238" s="283">
        <v>0.37790000000000001</v>
      </c>
      <c r="CA238" s="283">
        <v>0.50790000000000002</v>
      </c>
      <c r="CB238" s="283">
        <v>0.4551</v>
      </c>
      <c r="CC238" s="283">
        <v>0.58709999999999996</v>
      </c>
      <c r="CD238" s="283">
        <v>0.69750000000000001</v>
      </c>
      <c r="CE238" s="283">
        <v>0.81540000000000001</v>
      </c>
      <c r="CG238" s="283">
        <v>0.623</v>
      </c>
      <c r="CH238" s="283">
        <v>0.73360000000000003</v>
      </c>
      <c r="CI238" s="283">
        <v>1.0093000000000001</v>
      </c>
      <c r="CJ238" s="283">
        <v>1.0227999999999999</v>
      </c>
      <c r="CK238" s="283">
        <v>1.0175000000000001</v>
      </c>
      <c r="CL238" s="283">
        <v>1.0159</v>
      </c>
      <c r="CM238" s="283">
        <v>1.0111000000000001</v>
      </c>
      <c r="CN238" s="283">
        <v>1.0150999999999999</v>
      </c>
      <c r="CO238" s="283">
        <v>22.638999999999999</v>
      </c>
      <c r="CP238" s="283">
        <v>22.554400000000001</v>
      </c>
      <c r="CQ238" s="283">
        <v>22.3767</v>
      </c>
      <c r="CR238" s="283">
        <v>22.431000000000001</v>
      </c>
      <c r="CS238" s="283">
        <v>22.051100000000002</v>
      </c>
      <c r="CT238" s="283">
        <v>21.991599999999998</v>
      </c>
      <c r="CU238" s="283">
        <v>23.6282</v>
      </c>
      <c r="CV238" s="283">
        <v>23.6739</v>
      </c>
      <c r="CW238" s="283">
        <v>22.678999999999998</v>
      </c>
      <c r="CX238" s="283">
        <v>23.257899999999999</v>
      </c>
      <c r="CY238" s="283">
        <v>23.4145</v>
      </c>
      <c r="CZ238" s="283">
        <v>22.341000000000001</v>
      </c>
      <c r="DA238" s="283">
        <v>1.0181</v>
      </c>
      <c r="DB238" s="283">
        <v>1.0087999999999999</v>
      </c>
      <c r="DC238" s="283">
        <v>1.0078</v>
      </c>
      <c r="DD238" s="283">
        <v>0.98419999999999996</v>
      </c>
      <c r="DE238" s="283">
        <v>1.0024</v>
      </c>
      <c r="DF238" s="283">
        <v>1.0143</v>
      </c>
      <c r="DG238" s="283">
        <v>23.214700000000001</v>
      </c>
      <c r="DH238" s="283">
        <v>22.439599999999999</v>
      </c>
      <c r="DI238" s="283">
        <v>22.419799999999999</v>
      </c>
      <c r="DJ238" s="283">
        <v>22.800999999999998</v>
      </c>
      <c r="DK238" s="283">
        <v>22.243300000000001</v>
      </c>
      <c r="DL238" s="283">
        <v>22.2468</v>
      </c>
      <c r="DM238" s="283">
        <v>23.636199999999999</v>
      </c>
      <c r="DN238" s="283">
        <v>23.687200000000001</v>
      </c>
      <c r="DO238" s="283">
        <v>23.267099999999999</v>
      </c>
      <c r="DP238" s="283">
        <v>24.0153</v>
      </c>
      <c r="DQ238" s="283">
        <v>23.6295</v>
      </c>
      <c r="DR238" s="283">
        <v>22.939299999999999</v>
      </c>
      <c r="DS238" s="283">
        <v>1.0241</v>
      </c>
      <c r="DT238" s="283">
        <v>1.0068999999999999</v>
      </c>
      <c r="DU238" s="283">
        <v>1.006</v>
      </c>
      <c r="DW238" s="283">
        <v>1.0111000000000001</v>
      </c>
      <c r="DX238" s="283">
        <v>1.0245</v>
      </c>
      <c r="DY238" s="283">
        <v>23.148499999999999</v>
      </c>
      <c r="DZ238" s="283">
        <v>22.2746</v>
      </c>
      <c r="EA238" s="283">
        <v>22.198699999999999</v>
      </c>
      <c r="EB238" s="283">
        <v>22.6035</v>
      </c>
      <c r="EC238" s="283">
        <v>22.122699999999998</v>
      </c>
      <c r="ED238" s="283">
        <v>22.067</v>
      </c>
      <c r="EE238" s="283">
        <v>23.1632</v>
      </c>
      <c r="EF238" s="283">
        <v>23.430499999999999</v>
      </c>
      <c r="EG238" s="283">
        <v>23.0825</v>
      </c>
      <c r="EI238" s="283">
        <v>23.173100000000002</v>
      </c>
      <c r="EJ238" s="283">
        <v>22.5306</v>
      </c>
      <c r="EL238" s="283">
        <v>2.2299000000000002</v>
      </c>
      <c r="EM238" s="283">
        <v>1.1607000000000001</v>
      </c>
      <c r="EN238" s="283">
        <v>2.4843000000000002</v>
      </c>
      <c r="EO238" s="283">
        <v>1.0589</v>
      </c>
      <c r="EP238" s="283">
        <v>1.0580000000000001</v>
      </c>
      <c r="EQ238" s="283">
        <v>1.0994999999999999</v>
      </c>
      <c r="ER238" s="283">
        <v>0.29799999999999999</v>
      </c>
      <c r="ES238" s="283">
        <v>0.23089999999999999</v>
      </c>
      <c r="ET238" s="283">
        <v>0.35199999999999998</v>
      </c>
      <c r="EU238" s="283">
        <v>0.1336</v>
      </c>
      <c r="EV238" s="283">
        <v>0.19889999999999999</v>
      </c>
      <c r="EW238" s="283">
        <v>0.14169999999999999</v>
      </c>
      <c r="EX238" s="283">
        <v>0.33350000000000002</v>
      </c>
      <c r="EY238" s="283">
        <v>0.37059999999999998</v>
      </c>
      <c r="EZ238" s="283">
        <v>0.3982</v>
      </c>
      <c r="FA238" s="283">
        <v>0.315</v>
      </c>
      <c r="FB238" s="283">
        <v>0.3503</v>
      </c>
      <c r="FC238" s="283">
        <v>0.36220000000000002</v>
      </c>
      <c r="FD238" s="283">
        <v>1.7794000000000001</v>
      </c>
      <c r="FE238" s="283">
        <v>1.2060999999999999</v>
      </c>
      <c r="FF238" s="283">
        <v>1.1405000000000001</v>
      </c>
      <c r="FG238" s="283">
        <v>0.89410000000000001</v>
      </c>
      <c r="FH238" s="283">
        <v>1.181</v>
      </c>
      <c r="FI238" s="283">
        <v>1.004</v>
      </c>
      <c r="FJ238" s="283">
        <v>0.3458</v>
      </c>
      <c r="FK238" s="283">
        <v>0.28449999999999998</v>
      </c>
      <c r="FL238" s="283">
        <v>0.28139999999999998</v>
      </c>
      <c r="FM238" s="283">
        <v>0.1943</v>
      </c>
      <c r="FN238" s="283">
        <v>0.2359</v>
      </c>
      <c r="FO238" s="283">
        <v>0.2467</v>
      </c>
      <c r="FP238" s="283">
        <v>0.31169999999999998</v>
      </c>
      <c r="FQ238" s="283">
        <v>0.34010000000000001</v>
      </c>
      <c r="FR238" s="283">
        <v>0.37659999999999999</v>
      </c>
      <c r="FS238" s="283">
        <v>0.34860000000000002</v>
      </c>
      <c r="FT238" s="283">
        <v>0.28799999999999998</v>
      </c>
      <c r="FU238" s="283">
        <v>0.37509999999999999</v>
      </c>
      <c r="FV238" s="283">
        <v>1.3880999999999999</v>
      </c>
      <c r="FW238" s="283">
        <v>1.1036999999999999</v>
      </c>
      <c r="FX238" s="283">
        <v>1.0803</v>
      </c>
      <c r="FZ238" s="283">
        <v>1.1537999999999999</v>
      </c>
      <c r="GA238" s="283">
        <v>1.1968000000000001</v>
      </c>
      <c r="GB238" s="283">
        <v>0.33400000000000002</v>
      </c>
      <c r="GC238" s="283">
        <v>0.35439999999999999</v>
      </c>
      <c r="GD238" s="283">
        <v>0.32469999999999999</v>
      </c>
      <c r="GE238" s="283">
        <v>0.24060000000000001</v>
      </c>
      <c r="GF238" s="283">
        <v>0.3211</v>
      </c>
      <c r="GG238" s="283">
        <v>0.30059999999999998</v>
      </c>
      <c r="GH238" s="283">
        <v>0.24149999999999999</v>
      </c>
      <c r="GI238" s="283">
        <v>0.3327</v>
      </c>
      <c r="GJ238" s="283">
        <v>0.438</v>
      </c>
      <c r="GL238" s="283">
        <v>0.28839999999999999</v>
      </c>
      <c r="GM238" s="283">
        <v>0.3659</v>
      </c>
    </row>
    <row r="239" spans="1:195">
      <c r="A239" s="71">
        <v>45529</v>
      </c>
      <c r="B239" s="283">
        <v>13.18</v>
      </c>
      <c r="C239" s="283">
        <v>12.9047</v>
      </c>
      <c r="D239" s="283">
        <v>12.958399999999999</v>
      </c>
      <c r="E239" s="283">
        <v>12.8375</v>
      </c>
      <c r="F239" s="283">
        <v>13.1028</v>
      </c>
      <c r="G239" s="283">
        <v>13.065899999999999</v>
      </c>
      <c r="H239" s="283">
        <v>12.929</v>
      </c>
      <c r="I239" s="283">
        <v>10.870699999999999</v>
      </c>
      <c r="J239" s="283">
        <v>13.066700000000001</v>
      </c>
      <c r="K239" s="283">
        <v>11.938499999999999</v>
      </c>
      <c r="L239" s="283">
        <v>13.007099999999999</v>
      </c>
      <c r="M239" s="283">
        <v>13.156499999999999</v>
      </c>
      <c r="N239" s="283">
        <v>5.1840000000000002</v>
      </c>
      <c r="O239" s="283">
        <v>0.76980000000000004</v>
      </c>
      <c r="P239" s="283">
        <v>1.7</v>
      </c>
      <c r="Q239" s="283">
        <v>0.26479999999999998</v>
      </c>
      <c r="R239" s="283">
        <v>0.98309999999999997</v>
      </c>
      <c r="S239" s="283">
        <v>1.2383</v>
      </c>
      <c r="T239" s="283">
        <v>2.3837999999999999</v>
      </c>
      <c r="U239" s="283">
        <v>0.38529999999999998</v>
      </c>
      <c r="V239" s="283">
        <v>0.6532</v>
      </c>
      <c r="W239" s="283">
        <v>0.45979999999999999</v>
      </c>
      <c r="X239" s="283">
        <v>0.50060000000000004</v>
      </c>
      <c r="Y239" s="283">
        <v>0.38419999999999999</v>
      </c>
      <c r="Z239" s="283">
        <v>0.44090000000000001</v>
      </c>
      <c r="AA239" s="283">
        <v>0.37490000000000001</v>
      </c>
      <c r="AB239" s="283">
        <v>0.54949999999999999</v>
      </c>
      <c r="AC239" s="283">
        <v>1.665</v>
      </c>
      <c r="AD239" s="283">
        <v>0.38129999999999997</v>
      </c>
      <c r="AE239" s="283">
        <v>0.44369999999999998</v>
      </c>
      <c r="AF239" s="283">
        <v>5.9541000000000004</v>
      </c>
      <c r="AG239" s="283">
        <v>1.2847999999999999</v>
      </c>
      <c r="AH239" s="283">
        <v>1.2323</v>
      </c>
      <c r="AI239" s="283">
        <v>0.27510000000000001</v>
      </c>
      <c r="AJ239" s="283">
        <v>0.8548</v>
      </c>
      <c r="AK239" s="283">
        <v>1.0584</v>
      </c>
      <c r="AL239" s="283">
        <v>2.6242999999999999</v>
      </c>
      <c r="AM239" s="283">
        <v>0.50229999999999997</v>
      </c>
      <c r="AN239" s="283">
        <v>0.54110000000000003</v>
      </c>
      <c r="AO239" s="283">
        <v>0.44080000000000003</v>
      </c>
      <c r="AP239" s="283">
        <v>0.39100000000000001</v>
      </c>
      <c r="AQ239" s="283">
        <v>0.43909999999999999</v>
      </c>
      <c r="AR239" s="283">
        <v>0.54069999999999996</v>
      </c>
      <c r="AS239" s="283">
        <v>0.4148</v>
      </c>
      <c r="AT239" s="283">
        <v>0.56859999999999999</v>
      </c>
      <c r="AU239" s="283">
        <v>1.9652000000000001</v>
      </c>
      <c r="AV239" s="283">
        <v>0.48520000000000002</v>
      </c>
      <c r="AW239" s="283">
        <v>0.53720000000000001</v>
      </c>
      <c r="AX239" s="283">
        <v>7.1012000000000004</v>
      </c>
      <c r="AY239" s="283">
        <v>2.0432999999999999</v>
      </c>
      <c r="AZ239" s="283">
        <v>1.0595000000000001</v>
      </c>
      <c r="BB239" s="283">
        <v>0.57730000000000004</v>
      </c>
      <c r="BC239" s="283">
        <v>1.5392999999999999</v>
      </c>
      <c r="BD239" s="283">
        <v>2.3298999999999999</v>
      </c>
      <c r="BE239" s="283">
        <v>0.87760000000000005</v>
      </c>
      <c r="BF239" s="283">
        <v>0.56479999999999997</v>
      </c>
      <c r="BG239" s="283">
        <v>0.3281</v>
      </c>
      <c r="BH239" s="283">
        <v>0.42949999999999999</v>
      </c>
      <c r="BI239" s="283">
        <v>0.53300000000000003</v>
      </c>
      <c r="BJ239" s="283">
        <v>0.26719999999999999</v>
      </c>
      <c r="BK239" s="283">
        <v>0.34089999999999998</v>
      </c>
      <c r="BL239" s="283">
        <v>0.61929999999999996</v>
      </c>
      <c r="BN239" s="283">
        <v>0.59050000000000002</v>
      </c>
      <c r="BO239" s="283">
        <v>0.40229999999999999</v>
      </c>
      <c r="BQ239" s="283">
        <v>1.4861</v>
      </c>
      <c r="BR239" s="283">
        <v>1.0147999999999999</v>
      </c>
      <c r="BS239" s="283">
        <v>1.3463000000000001</v>
      </c>
      <c r="BU239" s="283">
        <v>1.0750999999999999</v>
      </c>
      <c r="BV239" s="283">
        <v>1.1647000000000001</v>
      </c>
      <c r="BW239" s="283">
        <v>0.6613</v>
      </c>
      <c r="BX239" s="283">
        <v>0.57450000000000001</v>
      </c>
      <c r="BY239" s="283">
        <v>0.65849999999999997</v>
      </c>
      <c r="BZ239" s="283">
        <v>0.44500000000000001</v>
      </c>
      <c r="CA239" s="283">
        <v>0.56610000000000005</v>
      </c>
      <c r="CB239" s="283">
        <v>0.48909999999999998</v>
      </c>
      <c r="CC239" s="283">
        <v>0.52110000000000001</v>
      </c>
      <c r="CD239" s="283">
        <v>0.60529999999999995</v>
      </c>
      <c r="CE239" s="283">
        <v>0.76939999999999997</v>
      </c>
      <c r="CG239" s="283">
        <v>0.56310000000000004</v>
      </c>
      <c r="CH239" s="283">
        <v>0.66059999999999997</v>
      </c>
      <c r="CI239" s="283">
        <v>1.0081</v>
      </c>
      <c r="CJ239" s="283">
        <v>1.0234000000000001</v>
      </c>
      <c r="CK239" s="283">
        <v>1</v>
      </c>
      <c r="CL239" s="283">
        <v>1.0009999999999999</v>
      </c>
      <c r="CM239" s="283">
        <v>0.98839999999999995</v>
      </c>
      <c r="CN239" s="283">
        <v>1.0057</v>
      </c>
      <c r="CO239" s="283">
        <v>22.5639</v>
      </c>
      <c r="CP239" s="283">
        <v>22.502099999999999</v>
      </c>
      <c r="CQ239" s="283">
        <v>22.258299999999998</v>
      </c>
      <c r="CR239" s="283">
        <v>22.383299999999998</v>
      </c>
      <c r="CS239" s="283">
        <v>21.987400000000001</v>
      </c>
      <c r="CT239" s="283">
        <v>22.2576</v>
      </c>
      <c r="CU239" s="283">
        <v>23.3596</v>
      </c>
      <c r="CV239" s="283">
        <v>22.9026</v>
      </c>
      <c r="CW239" s="283">
        <v>22.729099999999999</v>
      </c>
      <c r="CX239" s="283">
        <v>23.3353</v>
      </c>
      <c r="CY239" s="283">
        <v>23.170400000000001</v>
      </c>
      <c r="CZ239" s="283">
        <v>22.600300000000001</v>
      </c>
      <c r="DA239" s="283">
        <v>1.0135000000000001</v>
      </c>
      <c r="DB239" s="283">
        <v>1.0082</v>
      </c>
      <c r="DC239" s="283">
        <v>0.99870000000000003</v>
      </c>
      <c r="DD239" s="283">
        <v>0.97419999999999995</v>
      </c>
      <c r="DE239" s="283">
        <v>0.97889999999999999</v>
      </c>
      <c r="DF239" s="283">
        <v>1.0061</v>
      </c>
      <c r="DG239" s="283">
        <v>23.0093</v>
      </c>
      <c r="DH239" s="283">
        <v>22.272400000000001</v>
      </c>
      <c r="DI239" s="283">
        <v>22.2438</v>
      </c>
      <c r="DJ239" s="283">
        <v>22.703900000000001</v>
      </c>
      <c r="DK239" s="283">
        <v>22.091999999999999</v>
      </c>
      <c r="DL239" s="283">
        <v>22.273499999999999</v>
      </c>
      <c r="DM239" s="283">
        <v>23.2136</v>
      </c>
      <c r="DN239" s="283">
        <v>22.628699999999998</v>
      </c>
      <c r="DO239" s="283">
        <v>22.803599999999999</v>
      </c>
      <c r="DP239" s="283">
        <v>23.8292</v>
      </c>
      <c r="DQ239" s="283">
        <v>23.116299999999999</v>
      </c>
      <c r="DR239" s="283">
        <v>22.665800000000001</v>
      </c>
      <c r="DS239" s="283">
        <v>1.0188999999999999</v>
      </c>
      <c r="DT239" s="283">
        <v>1.0055000000000001</v>
      </c>
      <c r="DU239" s="283">
        <v>1.0006999999999999</v>
      </c>
      <c r="DW239" s="283">
        <v>0.98019999999999996</v>
      </c>
      <c r="DX239" s="283">
        <v>1.0045999999999999</v>
      </c>
      <c r="DY239" s="283">
        <v>22.868400000000001</v>
      </c>
      <c r="DZ239" s="283">
        <v>22.055099999999999</v>
      </c>
      <c r="EA239" s="283">
        <v>21.976600000000001</v>
      </c>
      <c r="EB239" s="283">
        <v>22.4436</v>
      </c>
      <c r="EC239" s="283">
        <v>21.935199999999998</v>
      </c>
      <c r="ED239" s="283">
        <v>21.960799999999999</v>
      </c>
      <c r="EE239" s="283">
        <v>22.791</v>
      </c>
      <c r="EF239" s="283">
        <v>22.3584</v>
      </c>
      <c r="EG239" s="283">
        <v>22.504899999999999</v>
      </c>
      <c r="EI239" s="283">
        <v>22.809699999999999</v>
      </c>
      <c r="EJ239" s="283">
        <v>22.402000000000001</v>
      </c>
      <c r="EL239" s="283">
        <v>1.3973</v>
      </c>
      <c r="EM239" s="283">
        <v>0.80779999999999996</v>
      </c>
      <c r="EN239" s="283">
        <v>1.9508000000000001</v>
      </c>
      <c r="EO239" s="283">
        <v>0.80320000000000003</v>
      </c>
      <c r="EP239" s="283">
        <v>1.0143</v>
      </c>
      <c r="EQ239" s="283">
        <v>1.1744000000000001</v>
      </c>
      <c r="ER239" s="283">
        <v>0.3206</v>
      </c>
      <c r="ES239" s="283">
        <v>0.2266</v>
      </c>
      <c r="ET239" s="283">
        <v>0.371</v>
      </c>
      <c r="EU239" s="283">
        <v>0.22939999999999999</v>
      </c>
      <c r="EV239" s="283">
        <v>0.28060000000000002</v>
      </c>
      <c r="EW239" s="283">
        <v>0.19020000000000001</v>
      </c>
      <c r="EX239" s="283">
        <v>0.29880000000000001</v>
      </c>
      <c r="EY239" s="283">
        <v>0.30969999999999998</v>
      </c>
      <c r="EZ239" s="283">
        <v>0.37040000000000001</v>
      </c>
      <c r="FA239" s="283">
        <v>0.372</v>
      </c>
      <c r="FB239" s="283">
        <v>0.30530000000000002</v>
      </c>
      <c r="FC239" s="283">
        <v>0.31540000000000001</v>
      </c>
      <c r="FD239" s="283">
        <v>1.8340000000000001</v>
      </c>
      <c r="FE239" s="283">
        <v>1.1986000000000001</v>
      </c>
      <c r="FF239" s="283">
        <v>1.1532</v>
      </c>
      <c r="FG239" s="283">
        <v>0.7782</v>
      </c>
      <c r="FH239" s="283">
        <v>1.1576</v>
      </c>
      <c r="FI239" s="283">
        <v>0.9929</v>
      </c>
      <c r="FJ239" s="283">
        <v>0.34639999999999999</v>
      </c>
      <c r="FK239" s="283">
        <v>0.27929999999999999</v>
      </c>
      <c r="FL239" s="283">
        <v>0.28010000000000002</v>
      </c>
      <c r="FM239" s="283">
        <v>0.18890000000000001</v>
      </c>
      <c r="FN239" s="283">
        <v>0.23300000000000001</v>
      </c>
      <c r="FO239" s="283">
        <v>0.2429</v>
      </c>
      <c r="FP239" s="283">
        <v>0.29289999999999999</v>
      </c>
      <c r="FQ239" s="283">
        <v>0.2893</v>
      </c>
      <c r="FR239" s="283">
        <v>0.34060000000000001</v>
      </c>
      <c r="FS239" s="283">
        <v>0.37640000000000001</v>
      </c>
      <c r="FT239" s="283">
        <v>0.24990000000000001</v>
      </c>
      <c r="FU239" s="283">
        <v>0.34300000000000003</v>
      </c>
      <c r="FV239" s="283">
        <v>1.3876999999999999</v>
      </c>
      <c r="FW239" s="283">
        <v>1.1074999999999999</v>
      </c>
      <c r="FX239" s="283">
        <v>1.0671999999999999</v>
      </c>
      <c r="FZ239" s="283">
        <v>1.0923</v>
      </c>
      <c r="GA239" s="283">
        <v>1.2722</v>
      </c>
      <c r="GB239" s="283">
        <v>0.33019999999999999</v>
      </c>
      <c r="GC239" s="283">
        <v>0.35310000000000002</v>
      </c>
      <c r="GD239" s="283">
        <v>0.32019999999999998</v>
      </c>
      <c r="GE239" s="283">
        <v>0.23799999999999999</v>
      </c>
      <c r="GF239" s="283">
        <v>0.31890000000000002</v>
      </c>
      <c r="GG239" s="283">
        <v>0.3</v>
      </c>
      <c r="GH239" s="283">
        <v>0.20069999999999999</v>
      </c>
      <c r="GI239" s="283">
        <v>0.30449999999999999</v>
      </c>
      <c r="GJ239" s="283">
        <v>0.42849999999999999</v>
      </c>
      <c r="GL239" s="283">
        <v>0.27879999999999999</v>
      </c>
      <c r="GM239" s="283">
        <v>0.33679999999999999</v>
      </c>
    </row>
    <row r="240" spans="1:195">
      <c r="A240" s="71">
        <v>45530</v>
      </c>
      <c r="B240" s="283">
        <v>13.1473</v>
      </c>
      <c r="C240" s="283">
        <v>12.882899999999999</v>
      </c>
      <c r="D240" s="283">
        <v>13.007899999999999</v>
      </c>
      <c r="E240" s="283">
        <v>12.817399999999999</v>
      </c>
      <c r="F240" s="283">
        <v>13.1028</v>
      </c>
      <c r="G240" s="283">
        <v>13.0726</v>
      </c>
      <c r="H240" s="283">
        <v>12.903</v>
      </c>
      <c r="I240" s="283">
        <v>11.0344</v>
      </c>
      <c r="J240" s="283">
        <v>13.0558</v>
      </c>
      <c r="K240" s="283">
        <v>11.915800000000001</v>
      </c>
      <c r="L240" s="283">
        <v>12.9458</v>
      </c>
      <c r="M240" s="283">
        <v>13.1448</v>
      </c>
      <c r="N240" s="283">
        <v>4.9574999999999996</v>
      </c>
      <c r="O240" s="283">
        <v>0.74950000000000006</v>
      </c>
      <c r="P240" s="283">
        <v>1.6819</v>
      </c>
      <c r="Q240" s="283">
        <v>0.26</v>
      </c>
      <c r="R240" s="283">
        <v>0.96260000000000001</v>
      </c>
      <c r="S240" s="283">
        <v>1.2307999999999999</v>
      </c>
      <c r="T240" s="283">
        <v>2.3635000000000002</v>
      </c>
      <c r="U240" s="283">
        <v>0.38229999999999997</v>
      </c>
      <c r="V240" s="283">
        <v>0.65349999999999997</v>
      </c>
      <c r="W240" s="283">
        <v>0.4768</v>
      </c>
      <c r="X240" s="283">
        <v>0.5101</v>
      </c>
      <c r="Y240" s="283">
        <v>0.3886</v>
      </c>
      <c r="Z240" s="283">
        <v>0.45440000000000003</v>
      </c>
      <c r="AA240" s="283">
        <v>0.37919999999999998</v>
      </c>
      <c r="AB240" s="283">
        <v>0.58460000000000001</v>
      </c>
      <c r="AC240" s="283">
        <v>1.7478</v>
      </c>
      <c r="AD240" s="283">
        <v>0.39389999999999997</v>
      </c>
      <c r="AE240" s="283">
        <v>0.47499999999999998</v>
      </c>
      <c r="AF240" s="283">
        <v>5.8673999999999999</v>
      </c>
      <c r="AG240" s="283">
        <v>1.2545999999999999</v>
      </c>
      <c r="AH240" s="283">
        <v>1.2319</v>
      </c>
      <c r="AI240" s="283">
        <v>0.27489999999999998</v>
      </c>
      <c r="AJ240" s="283">
        <v>0.82050000000000001</v>
      </c>
      <c r="AK240" s="283">
        <v>1.0154000000000001</v>
      </c>
      <c r="AL240" s="283">
        <v>2.5771999999999999</v>
      </c>
      <c r="AM240" s="283">
        <v>0.49580000000000002</v>
      </c>
      <c r="AN240" s="283">
        <v>0.54059999999999997</v>
      </c>
      <c r="AO240" s="283">
        <v>0.43919999999999998</v>
      </c>
      <c r="AP240" s="283">
        <v>0.3952</v>
      </c>
      <c r="AQ240" s="283">
        <v>0.43880000000000002</v>
      </c>
      <c r="AR240" s="283">
        <v>0.54120000000000001</v>
      </c>
      <c r="AS240" s="283">
        <v>0.40899999999999997</v>
      </c>
      <c r="AT240" s="283">
        <v>0.56820000000000004</v>
      </c>
      <c r="AU240" s="283">
        <v>1.9686999999999999</v>
      </c>
      <c r="AV240" s="283">
        <v>0.4985</v>
      </c>
      <c r="AW240" s="283">
        <v>0.55959999999999999</v>
      </c>
      <c r="AX240" s="283">
        <v>7.1151</v>
      </c>
      <c r="AY240" s="283">
        <v>2.0425</v>
      </c>
      <c r="AZ240" s="283">
        <v>1.0385</v>
      </c>
      <c r="BB240" s="283">
        <v>0.55679999999999996</v>
      </c>
      <c r="BC240" s="283">
        <v>1.5219</v>
      </c>
      <c r="BD240" s="283">
        <v>2.2949000000000002</v>
      </c>
      <c r="BE240" s="283">
        <v>0.87880000000000003</v>
      </c>
      <c r="BF240" s="283">
        <v>0.55740000000000001</v>
      </c>
      <c r="BG240" s="283">
        <v>0.32250000000000001</v>
      </c>
      <c r="BH240" s="283">
        <v>0.43030000000000002</v>
      </c>
      <c r="BI240" s="283">
        <v>0.53669999999999995</v>
      </c>
      <c r="BJ240" s="283">
        <v>0.25240000000000001</v>
      </c>
      <c r="BK240" s="283">
        <v>0.3236</v>
      </c>
      <c r="BL240" s="283">
        <v>0.6109</v>
      </c>
      <c r="BN240" s="283">
        <v>0.58120000000000005</v>
      </c>
      <c r="BO240" s="283">
        <v>0.40139999999999998</v>
      </c>
      <c r="BQ240" s="283">
        <v>1.4813000000000001</v>
      </c>
      <c r="BR240" s="283">
        <v>1.0055000000000001</v>
      </c>
      <c r="BS240" s="283">
        <v>1.3234999999999999</v>
      </c>
      <c r="BU240" s="283">
        <v>1.0419</v>
      </c>
      <c r="BV240" s="283">
        <v>1.1640999999999999</v>
      </c>
      <c r="BW240" s="283">
        <v>0.66649999999999998</v>
      </c>
      <c r="BX240" s="283">
        <v>0.57210000000000005</v>
      </c>
      <c r="BY240" s="283">
        <v>0.65620000000000001</v>
      </c>
      <c r="BZ240" s="283">
        <v>0.45</v>
      </c>
      <c r="CA240" s="283">
        <v>0.56899999999999995</v>
      </c>
      <c r="CB240" s="283">
        <v>0.49580000000000002</v>
      </c>
      <c r="CC240" s="283">
        <v>0.52</v>
      </c>
      <c r="CD240" s="283">
        <v>0.59540000000000004</v>
      </c>
      <c r="CE240" s="283">
        <v>0.77390000000000003</v>
      </c>
      <c r="CG240" s="283">
        <v>0.57150000000000001</v>
      </c>
      <c r="CH240" s="283">
        <v>0.66479999999999995</v>
      </c>
      <c r="CI240" s="283">
        <v>1.0149999999999999</v>
      </c>
      <c r="CJ240" s="283">
        <v>1.0275000000000001</v>
      </c>
      <c r="CK240" s="283">
        <v>1.0126999999999999</v>
      </c>
      <c r="CL240" s="283">
        <v>0.99990000000000001</v>
      </c>
      <c r="CM240" s="283">
        <v>0.99329999999999996</v>
      </c>
      <c r="CN240" s="283">
        <v>0.98119999999999996</v>
      </c>
      <c r="CO240" s="283">
        <v>21.223400000000002</v>
      </c>
      <c r="CP240" s="283">
        <v>21.562100000000001</v>
      </c>
      <c r="CQ240" s="283">
        <v>21.471599999999999</v>
      </c>
      <c r="CR240" s="283">
        <v>20.9102</v>
      </c>
      <c r="CS240" s="283">
        <v>20.985700000000001</v>
      </c>
      <c r="CT240" s="283">
        <v>21.202000000000002</v>
      </c>
      <c r="CU240" s="283">
        <v>22.0989</v>
      </c>
      <c r="CV240" s="283">
        <v>22.064299999999999</v>
      </c>
      <c r="CW240" s="283">
        <v>21.497199999999999</v>
      </c>
      <c r="CX240" s="283">
        <v>22.101800000000001</v>
      </c>
      <c r="CY240" s="283">
        <v>22.213200000000001</v>
      </c>
      <c r="CZ240" s="283">
        <v>21.9099</v>
      </c>
      <c r="DA240" s="283">
        <v>1.0165</v>
      </c>
      <c r="DB240" s="283">
        <v>1.0113000000000001</v>
      </c>
      <c r="DC240" s="283">
        <v>1.0024</v>
      </c>
      <c r="DD240" s="283">
        <v>0.97529999999999994</v>
      </c>
      <c r="DE240" s="283">
        <v>0.97889999999999999</v>
      </c>
      <c r="DF240" s="283">
        <v>0.99750000000000005</v>
      </c>
      <c r="DG240" s="283">
        <v>22.103100000000001</v>
      </c>
      <c r="DH240" s="283">
        <v>21.8215</v>
      </c>
      <c r="DI240" s="283">
        <v>21.767199999999999</v>
      </c>
      <c r="DJ240" s="283">
        <v>21.744700000000002</v>
      </c>
      <c r="DK240" s="283">
        <v>21.578399999999998</v>
      </c>
      <c r="DL240" s="283">
        <v>21.714099999999998</v>
      </c>
      <c r="DM240" s="283">
        <v>22.4849</v>
      </c>
      <c r="DN240" s="283">
        <v>22.082799999999999</v>
      </c>
      <c r="DO240" s="283">
        <v>22.182099999999998</v>
      </c>
      <c r="DP240" s="283">
        <v>23.053999999999998</v>
      </c>
      <c r="DQ240" s="283">
        <v>22.558399999999999</v>
      </c>
      <c r="DR240" s="283">
        <v>22.237200000000001</v>
      </c>
      <c r="DS240" s="283">
        <v>1.0206</v>
      </c>
      <c r="DT240" s="283">
        <v>1.0063</v>
      </c>
      <c r="DU240" s="283">
        <v>1.0018</v>
      </c>
      <c r="DW240" s="283">
        <v>0.97619999999999996</v>
      </c>
      <c r="DX240" s="283">
        <v>1.0002</v>
      </c>
      <c r="DY240" s="283">
        <v>22.3842</v>
      </c>
      <c r="DZ240" s="283">
        <v>21.812200000000001</v>
      </c>
      <c r="EA240" s="283">
        <v>21.736599999999999</v>
      </c>
      <c r="EB240" s="283">
        <v>21.931899999999999</v>
      </c>
      <c r="EC240" s="283">
        <v>21.675899999999999</v>
      </c>
      <c r="ED240" s="283">
        <v>21.697299999999998</v>
      </c>
      <c r="EE240" s="283">
        <v>22.412500000000001</v>
      </c>
      <c r="EF240" s="283">
        <v>21.942499999999999</v>
      </c>
      <c r="EG240" s="283">
        <v>22.167000000000002</v>
      </c>
      <c r="EI240" s="283">
        <v>22.4786</v>
      </c>
      <c r="EJ240" s="283">
        <v>22.163599999999999</v>
      </c>
      <c r="EL240" s="283">
        <v>1.3821000000000001</v>
      </c>
      <c r="EM240" s="283">
        <v>0.79379999999999995</v>
      </c>
      <c r="EN240" s="283">
        <v>1.861</v>
      </c>
      <c r="EO240" s="283">
        <v>0.79169999999999996</v>
      </c>
      <c r="EP240" s="283">
        <v>0.999</v>
      </c>
      <c r="EQ240" s="283">
        <v>1.181</v>
      </c>
      <c r="ER240" s="283">
        <v>0.32940000000000003</v>
      </c>
      <c r="ES240" s="283">
        <v>0.2263</v>
      </c>
      <c r="ET240" s="283">
        <v>0.37169999999999997</v>
      </c>
      <c r="EU240" s="283">
        <v>0.23830000000000001</v>
      </c>
      <c r="EV240" s="283">
        <v>0.28520000000000001</v>
      </c>
      <c r="EW240" s="283">
        <v>0.19969999999999999</v>
      </c>
      <c r="EX240" s="283">
        <v>0.30730000000000002</v>
      </c>
      <c r="EY240" s="283">
        <v>0.3145</v>
      </c>
      <c r="EZ240" s="283">
        <v>0.38440000000000002</v>
      </c>
      <c r="FA240" s="283">
        <v>0.38819999999999999</v>
      </c>
      <c r="FB240" s="283">
        <v>0.31480000000000002</v>
      </c>
      <c r="FC240" s="283">
        <v>0.32540000000000002</v>
      </c>
      <c r="FD240" s="283">
        <v>1.8383</v>
      </c>
      <c r="FE240" s="283">
        <v>1.175</v>
      </c>
      <c r="FF240" s="283">
        <v>1.1612</v>
      </c>
      <c r="FG240" s="283">
        <v>0.78649999999999998</v>
      </c>
      <c r="FH240" s="283">
        <v>1.1116999999999999</v>
      </c>
      <c r="FI240" s="283">
        <v>0.98140000000000005</v>
      </c>
      <c r="FJ240" s="283">
        <v>0.34599999999999997</v>
      </c>
      <c r="FK240" s="283">
        <v>0.2752</v>
      </c>
      <c r="FL240" s="283">
        <v>0.28010000000000002</v>
      </c>
      <c r="FM240" s="283">
        <v>0.18820000000000001</v>
      </c>
      <c r="FN240" s="283">
        <v>0.23419999999999999</v>
      </c>
      <c r="FO240" s="283">
        <v>0.2412</v>
      </c>
      <c r="FP240" s="283">
        <v>0.2944</v>
      </c>
      <c r="FQ240" s="283">
        <v>0.2843</v>
      </c>
      <c r="FR240" s="283">
        <v>0.3392</v>
      </c>
      <c r="FS240" s="283">
        <v>0.37440000000000001</v>
      </c>
      <c r="FT240" s="283">
        <v>0.25580000000000003</v>
      </c>
      <c r="FU240" s="283">
        <v>0.34560000000000002</v>
      </c>
      <c r="FV240" s="283">
        <v>1.3916999999999999</v>
      </c>
      <c r="FW240" s="283">
        <v>1.1123000000000001</v>
      </c>
      <c r="FX240" s="283">
        <v>1.0529999999999999</v>
      </c>
      <c r="FZ240" s="283">
        <v>1.0478000000000001</v>
      </c>
      <c r="GA240" s="283">
        <v>1.2746999999999999</v>
      </c>
      <c r="GB240" s="283">
        <v>0.3286</v>
      </c>
      <c r="GC240" s="283">
        <v>0.35299999999999998</v>
      </c>
      <c r="GD240" s="283">
        <v>0.31640000000000001</v>
      </c>
      <c r="GE240" s="283">
        <v>0.2361</v>
      </c>
      <c r="GF240" s="283">
        <v>0.31730000000000003</v>
      </c>
      <c r="GG240" s="283">
        <v>0.30049999999999999</v>
      </c>
      <c r="GH240" s="283">
        <v>0.18970000000000001</v>
      </c>
      <c r="GI240" s="283">
        <v>0.28989999999999999</v>
      </c>
      <c r="GJ240" s="283">
        <v>0.4214</v>
      </c>
      <c r="GL240" s="283">
        <v>0.2767</v>
      </c>
      <c r="GM240" s="283">
        <v>0.3306</v>
      </c>
    </row>
    <row r="241" spans="1:195">
      <c r="A241" s="71">
        <v>45531</v>
      </c>
      <c r="B241" s="283">
        <v>13.1188</v>
      </c>
      <c r="C241" s="283">
        <v>12.857699999999999</v>
      </c>
      <c r="D241" s="283">
        <v>12.951700000000001</v>
      </c>
      <c r="E241" s="283">
        <v>12.7897</v>
      </c>
      <c r="F241" s="283">
        <v>13.049099999999999</v>
      </c>
      <c r="G241" s="283">
        <v>13.0365</v>
      </c>
      <c r="H241" s="283">
        <v>12.877000000000001</v>
      </c>
      <c r="I241" s="283">
        <v>11.0176</v>
      </c>
      <c r="J241" s="283">
        <v>13.017200000000001</v>
      </c>
      <c r="K241" s="283">
        <v>11.899100000000001</v>
      </c>
      <c r="L241" s="283">
        <v>13.0105</v>
      </c>
      <c r="M241" s="283">
        <v>13.1364</v>
      </c>
      <c r="N241" s="283">
        <v>5.1147999999999998</v>
      </c>
      <c r="O241" s="283">
        <v>0.77900000000000003</v>
      </c>
      <c r="P241" s="283">
        <v>1.6151</v>
      </c>
      <c r="Q241" s="283">
        <v>0.26750000000000002</v>
      </c>
      <c r="R241" s="283">
        <v>0.98280000000000001</v>
      </c>
      <c r="S241" s="283">
        <v>1.2077</v>
      </c>
      <c r="T241" s="283">
        <v>2.4935</v>
      </c>
      <c r="U241" s="283">
        <v>0.40100000000000002</v>
      </c>
      <c r="V241" s="283">
        <v>0.66539999999999999</v>
      </c>
      <c r="W241" s="283">
        <v>0.48749999999999999</v>
      </c>
      <c r="X241" s="283">
        <v>0.51480000000000004</v>
      </c>
      <c r="Y241" s="283">
        <v>0.41199999999999998</v>
      </c>
      <c r="Z241" s="283">
        <v>0.44369999999999998</v>
      </c>
      <c r="AA241" s="283">
        <v>0.3669</v>
      </c>
      <c r="AB241" s="283">
        <v>0.5544</v>
      </c>
      <c r="AC241" s="283">
        <v>1.6586000000000001</v>
      </c>
      <c r="AD241" s="283">
        <v>0.37330000000000002</v>
      </c>
      <c r="AE241" s="283">
        <v>0.45910000000000001</v>
      </c>
      <c r="AF241" s="283">
        <v>5.6881000000000004</v>
      </c>
      <c r="AG241" s="283">
        <v>1.1797</v>
      </c>
      <c r="AH241" s="283">
        <v>1.2470000000000001</v>
      </c>
      <c r="AI241" s="283">
        <v>0.2666</v>
      </c>
      <c r="AJ241" s="283">
        <v>0.8448</v>
      </c>
      <c r="AK241" s="283">
        <v>1.0108999999999999</v>
      </c>
      <c r="AL241" s="283">
        <v>2.6154999999999999</v>
      </c>
      <c r="AM241" s="283">
        <v>0.48930000000000001</v>
      </c>
      <c r="AN241" s="283">
        <v>0.54779999999999995</v>
      </c>
      <c r="AO241" s="283">
        <v>0.45979999999999999</v>
      </c>
      <c r="AP241" s="283">
        <v>0.41470000000000001</v>
      </c>
      <c r="AQ241" s="283">
        <v>0.43930000000000002</v>
      </c>
      <c r="AR241" s="283">
        <v>0.53300000000000003</v>
      </c>
      <c r="AS241" s="283">
        <v>0.40770000000000001</v>
      </c>
      <c r="AT241" s="283">
        <v>0.5675</v>
      </c>
      <c r="AU241" s="283">
        <v>1.9993000000000001</v>
      </c>
      <c r="AV241" s="283">
        <v>0.48259999999999997</v>
      </c>
      <c r="AW241" s="283">
        <v>0.56140000000000001</v>
      </c>
      <c r="AX241" s="283">
        <v>7.0926</v>
      </c>
      <c r="AY241" s="283">
        <v>2.0255999999999998</v>
      </c>
      <c r="AZ241" s="283">
        <v>1.0145999999999999</v>
      </c>
      <c r="BB241" s="283">
        <v>0.5464</v>
      </c>
      <c r="BC241" s="283">
        <v>1.5223</v>
      </c>
      <c r="BD241" s="283">
        <v>2.2734999999999999</v>
      </c>
      <c r="BE241" s="283">
        <v>0.87670000000000003</v>
      </c>
      <c r="BF241" s="283">
        <v>0.54620000000000002</v>
      </c>
      <c r="BG241" s="283">
        <v>0.32050000000000001</v>
      </c>
      <c r="BH241" s="283">
        <v>0.43280000000000002</v>
      </c>
      <c r="BI241" s="283">
        <v>0.53839999999999999</v>
      </c>
      <c r="BJ241" s="283">
        <v>0.23880000000000001</v>
      </c>
      <c r="BK241" s="283">
        <v>0.32140000000000002</v>
      </c>
      <c r="BL241" s="283">
        <v>0.6159</v>
      </c>
      <c r="BN241" s="283">
        <v>0.58809999999999996</v>
      </c>
      <c r="BO241" s="283">
        <v>0.40460000000000002</v>
      </c>
      <c r="BQ241" s="283">
        <v>1.5353000000000001</v>
      </c>
      <c r="BR241" s="283">
        <v>1.0123</v>
      </c>
      <c r="BS241" s="283">
        <v>1.3112999999999999</v>
      </c>
      <c r="BU241" s="283">
        <v>1.0395000000000001</v>
      </c>
      <c r="BV241" s="283">
        <v>1.1736</v>
      </c>
      <c r="BW241" s="283">
        <v>0.68140000000000001</v>
      </c>
      <c r="BX241" s="283">
        <v>0.57320000000000004</v>
      </c>
      <c r="BY241" s="283">
        <v>0.65259999999999996</v>
      </c>
      <c r="BZ241" s="283">
        <v>0.44379999999999997</v>
      </c>
      <c r="CA241" s="283">
        <v>0.56620000000000004</v>
      </c>
      <c r="CB241" s="283">
        <v>0.49769999999999998</v>
      </c>
      <c r="CC241" s="283">
        <v>0.50160000000000005</v>
      </c>
      <c r="CD241" s="283">
        <v>0.57850000000000001</v>
      </c>
      <c r="CE241" s="283">
        <v>0.75439999999999996</v>
      </c>
      <c r="CG241" s="283">
        <v>0.55649999999999999</v>
      </c>
      <c r="CH241" s="283">
        <v>0.64280000000000004</v>
      </c>
      <c r="CI241" s="283">
        <v>0.99550000000000005</v>
      </c>
      <c r="CJ241" s="283">
        <v>1.0153000000000001</v>
      </c>
      <c r="CK241" s="283">
        <v>0.99199999999999999</v>
      </c>
      <c r="CL241" s="283">
        <v>1.0226</v>
      </c>
      <c r="CM241" s="283">
        <v>0.98829999999999996</v>
      </c>
      <c r="CN241" s="283">
        <v>0.99850000000000005</v>
      </c>
      <c r="CO241" s="283">
        <v>21.694199999999999</v>
      </c>
      <c r="CP241" s="283">
        <v>21.667999999999999</v>
      </c>
      <c r="CQ241" s="283">
        <v>21.458600000000001</v>
      </c>
      <c r="CR241" s="283">
        <v>21.792200000000001</v>
      </c>
      <c r="CS241" s="283">
        <v>21.342500000000001</v>
      </c>
      <c r="CT241" s="283">
        <v>21.630700000000001</v>
      </c>
      <c r="CU241" s="283">
        <v>22.831499999999998</v>
      </c>
      <c r="CV241" s="283">
        <v>22.099799999999998</v>
      </c>
      <c r="CW241" s="283">
        <v>22.0289</v>
      </c>
      <c r="CX241" s="283">
        <v>22.3276</v>
      </c>
      <c r="CY241" s="283">
        <v>22.362400000000001</v>
      </c>
      <c r="CZ241" s="283">
        <v>22.062999999999999</v>
      </c>
      <c r="DA241" s="283">
        <v>1.0025999999999999</v>
      </c>
      <c r="DB241" s="283">
        <v>1.002</v>
      </c>
      <c r="DC241" s="283">
        <v>0.98560000000000003</v>
      </c>
      <c r="DD241" s="283">
        <v>0.9829</v>
      </c>
      <c r="DE241" s="283">
        <v>0.97360000000000002</v>
      </c>
      <c r="DF241" s="283">
        <v>0.998</v>
      </c>
      <c r="DG241" s="283">
        <v>22.194600000000001</v>
      </c>
      <c r="DH241" s="283">
        <v>21.534500000000001</v>
      </c>
      <c r="DI241" s="283">
        <v>21.520099999999999</v>
      </c>
      <c r="DJ241" s="283">
        <v>22.136800000000001</v>
      </c>
      <c r="DK241" s="283">
        <v>21.491</v>
      </c>
      <c r="DL241" s="283">
        <v>21.833400000000001</v>
      </c>
      <c r="DM241" s="283">
        <v>22.638100000000001</v>
      </c>
      <c r="DN241" s="283">
        <v>21.819400000000002</v>
      </c>
      <c r="DO241" s="283">
        <v>22.121600000000001</v>
      </c>
      <c r="DP241" s="283">
        <v>23.031400000000001</v>
      </c>
      <c r="DQ241" s="283">
        <v>22.411000000000001</v>
      </c>
      <c r="DR241" s="283">
        <v>22.166899999999998</v>
      </c>
      <c r="DS241" s="283">
        <v>1.0128999999999999</v>
      </c>
      <c r="DT241" s="283">
        <v>1.0034000000000001</v>
      </c>
      <c r="DU241" s="283">
        <v>0.996</v>
      </c>
      <c r="DW241" s="283">
        <v>0.97309999999999997</v>
      </c>
      <c r="DX241" s="283">
        <v>0.998</v>
      </c>
      <c r="DY241" s="283">
        <v>22.067599999999999</v>
      </c>
      <c r="DZ241" s="283">
        <v>21.4358</v>
      </c>
      <c r="EA241" s="283">
        <v>21.362400000000001</v>
      </c>
      <c r="EB241" s="283">
        <v>21.786000000000001</v>
      </c>
      <c r="EC241" s="283">
        <v>21.363199999999999</v>
      </c>
      <c r="ED241" s="283">
        <v>21.447299999999998</v>
      </c>
      <c r="EE241" s="283">
        <v>22.136099999999999</v>
      </c>
      <c r="EF241" s="283">
        <v>21.5535</v>
      </c>
      <c r="EG241" s="283">
        <v>21.804200000000002</v>
      </c>
      <c r="EI241" s="283">
        <v>22.148399999999999</v>
      </c>
      <c r="EJ241" s="283">
        <v>21.848800000000001</v>
      </c>
      <c r="EL241" s="283">
        <v>1.5064</v>
      </c>
      <c r="EM241" s="283">
        <v>0.83689999999999998</v>
      </c>
      <c r="EN241" s="283">
        <v>1.8144</v>
      </c>
      <c r="EO241" s="283">
        <v>0.78320000000000001</v>
      </c>
      <c r="EP241" s="283">
        <v>1.0111000000000001</v>
      </c>
      <c r="EQ241" s="283">
        <v>1.1856</v>
      </c>
      <c r="ER241" s="283">
        <v>0.3468</v>
      </c>
      <c r="ES241" s="283">
        <v>0.23319999999999999</v>
      </c>
      <c r="ET241" s="283">
        <v>0.37080000000000002</v>
      </c>
      <c r="EU241" s="283">
        <v>0.23019999999999999</v>
      </c>
      <c r="EV241" s="283">
        <v>0.2787</v>
      </c>
      <c r="EW241" s="283">
        <v>0.2044</v>
      </c>
      <c r="EX241" s="283">
        <v>0.29160000000000003</v>
      </c>
      <c r="EY241" s="283">
        <v>0.30080000000000001</v>
      </c>
      <c r="EZ241" s="283">
        <v>0.36199999999999999</v>
      </c>
      <c r="FA241" s="283">
        <v>0.37230000000000002</v>
      </c>
      <c r="FB241" s="283">
        <v>0.29749999999999999</v>
      </c>
      <c r="FC241" s="283">
        <v>0.3054</v>
      </c>
      <c r="FD241" s="283">
        <v>1.8352999999999999</v>
      </c>
      <c r="FE241" s="283">
        <v>1.1218999999999999</v>
      </c>
      <c r="FF241" s="283">
        <v>1.1729000000000001</v>
      </c>
      <c r="FG241" s="283">
        <v>0.76259999999999994</v>
      </c>
      <c r="FH241" s="283">
        <v>1.1214</v>
      </c>
      <c r="FI241" s="283">
        <v>1.0021</v>
      </c>
      <c r="FJ241" s="283">
        <v>0.3513</v>
      </c>
      <c r="FK241" s="283">
        <v>0.27029999999999998</v>
      </c>
      <c r="FL241" s="283">
        <v>0.28100000000000003</v>
      </c>
      <c r="FM241" s="283">
        <v>0.19139999999999999</v>
      </c>
      <c r="FN241" s="283">
        <v>0.2409</v>
      </c>
      <c r="FO241" s="283">
        <v>0.23949999999999999</v>
      </c>
      <c r="FP241" s="283">
        <v>0.28739999999999999</v>
      </c>
      <c r="FQ241" s="283">
        <v>0.27839999999999998</v>
      </c>
      <c r="FR241" s="283">
        <v>0.33489999999999998</v>
      </c>
      <c r="FS241" s="283">
        <v>0.37690000000000001</v>
      </c>
      <c r="FT241" s="283">
        <v>0.2482</v>
      </c>
      <c r="FU241" s="283">
        <v>0.3342</v>
      </c>
      <c r="FV241" s="283">
        <v>1.4</v>
      </c>
      <c r="FW241" s="283">
        <v>1.1112</v>
      </c>
      <c r="FX241" s="283">
        <v>1.0418000000000001</v>
      </c>
      <c r="FZ241" s="283">
        <v>1.0212000000000001</v>
      </c>
      <c r="GA241" s="283">
        <v>1.2786</v>
      </c>
      <c r="GB241" s="283">
        <v>0.32750000000000001</v>
      </c>
      <c r="GC241" s="283">
        <v>0.3508</v>
      </c>
      <c r="GD241" s="283">
        <v>0.312</v>
      </c>
      <c r="GE241" s="283">
        <v>0.2339</v>
      </c>
      <c r="GF241" s="283">
        <v>0.31569999999999998</v>
      </c>
      <c r="GG241" s="283">
        <v>0.29949999999999999</v>
      </c>
      <c r="GH241" s="283">
        <v>0.18559999999999999</v>
      </c>
      <c r="GI241" s="283">
        <v>0.28499999999999998</v>
      </c>
      <c r="GJ241" s="283">
        <v>0.42059999999999997</v>
      </c>
      <c r="GL241" s="283">
        <v>0.27910000000000001</v>
      </c>
      <c r="GM241" s="283">
        <v>0.32900000000000001</v>
      </c>
    </row>
    <row r="242" spans="1:195">
      <c r="A242" s="71">
        <v>45532</v>
      </c>
      <c r="B242" s="283">
        <v>13.1045</v>
      </c>
      <c r="C242" s="283">
        <v>12.852600000000001</v>
      </c>
      <c r="D242" s="283">
        <v>12.968500000000001</v>
      </c>
      <c r="E242" s="283">
        <v>12.776300000000001</v>
      </c>
      <c r="F242" s="283">
        <v>13.035600000000001</v>
      </c>
      <c r="G242" s="283">
        <v>13.0038</v>
      </c>
      <c r="H242" s="283">
        <v>12.877000000000001</v>
      </c>
      <c r="I242" s="283">
        <v>10.806100000000001</v>
      </c>
      <c r="J242" s="283">
        <v>12.9962</v>
      </c>
      <c r="K242" s="283">
        <v>11.8848</v>
      </c>
      <c r="L242" s="283">
        <v>12.9618</v>
      </c>
      <c r="M242" s="283">
        <v>13.124599999999999</v>
      </c>
      <c r="N242" s="283">
        <v>5.6135000000000002</v>
      </c>
      <c r="O242" s="283">
        <v>0.82769999999999999</v>
      </c>
      <c r="P242" s="283">
        <v>1.6714</v>
      </c>
      <c r="Q242" s="283">
        <v>0.27460000000000001</v>
      </c>
      <c r="R242" s="283">
        <v>1.0042</v>
      </c>
      <c r="S242" s="283">
        <v>1.2087000000000001</v>
      </c>
      <c r="T242" s="283">
        <v>2.4420000000000002</v>
      </c>
      <c r="U242" s="283">
        <v>0.40229999999999999</v>
      </c>
      <c r="V242" s="283">
        <v>0.64390000000000003</v>
      </c>
      <c r="W242" s="283">
        <v>0.435</v>
      </c>
      <c r="X242" s="283">
        <v>0.48599999999999999</v>
      </c>
      <c r="Y242" s="283">
        <v>0.38519999999999999</v>
      </c>
      <c r="Z242" s="283">
        <v>0.42670000000000002</v>
      </c>
      <c r="AA242" s="283">
        <v>0.35060000000000002</v>
      </c>
      <c r="AB242" s="283">
        <v>0.51539999999999997</v>
      </c>
      <c r="AC242" s="283">
        <v>1.5541</v>
      </c>
      <c r="AD242" s="283">
        <v>0.34910000000000002</v>
      </c>
      <c r="AE242" s="283">
        <v>0.4264</v>
      </c>
      <c r="AF242" s="283">
        <v>5.6647999999999996</v>
      </c>
      <c r="AG242" s="283">
        <v>1.1537999999999999</v>
      </c>
      <c r="AH242" s="283">
        <v>1.2474000000000001</v>
      </c>
      <c r="AI242" s="283">
        <v>0.26490000000000002</v>
      </c>
      <c r="AJ242" s="283">
        <v>0.85670000000000002</v>
      </c>
      <c r="AK242" s="283">
        <v>1.0149999999999999</v>
      </c>
      <c r="AL242" s="283">
        <v>2.6274999999999999</v>
      </c>
      <c r="AM242" s="283">
        <v>0.4803</v>
      </c>
      <c r="AN242" s="283">
        <v>0.54669999999999996</v>
      </c>
      <c r="AO242" s="283">
        <v>0.46379999999999999</v>
      </c>
      <c r="AP242" s="283">
        <v>0.4163</v>
      </c>
      <c r="AQ242" s="283">
        <v>0.43830000000000002</v>
      </c>
      <c r="AR242" s="283">
        <v>0.51680000000000004</v>
      </c>
      <c r="AS242" s="283">
        <v>0.39150000000000001</v>
      </c>
      <c r="AT242" s="283">
        <v>0.55400000000000005</v>
      </c>
      <c r="AU242" s="283">
        <v>1.9511000000000001</v>
      </c>
      <c r="AV242" s="283">
        <v>0.45689999999999997</v>
      </c>
      <c r="AW242" s="283">
        <v>0.54579999999999995</v>
      </c>
      <c r="AX242" s="283">
        <v>7.09</v>
      </c>
      <c r="AY242" s="283">
        <v>2.0085999999999999</v>
      </c>
      <c r="AZ242" s="283">
        <v>0.9909</v>
      </c>
      <c r="BB242" s="283">
        <v>0.55269999999999997</v>
      </c>
      <c r="BC242" s="283">
        <v>1.5106999999999999</v>
      </c>
      <c r="BD242" s="283">
        <v>2.2578999999999998</v>
      </c>
      <c r="BE242" s="283">
        <v>0.87370000000000003</v>
      </c>
      <c r="BF242" s="283">
        <v>0.5363</v>
      </c>
      <c r="BG242" s="283">
        <v>0.31850000000000001</v>
      </c>
      <c r="BH242" s="283">
        <v>0.435</v>
      </c>
      <c r="BI242" s="283">
        <v>0.54120000000000001</v>
      </c>
      <c r="BJ242" s="283">
        <v>0.22439999999999999</v>
      </c>
      <c r="BK242" s="283">
        <v>0.317</v>
      </c>
      <c r="BL242" s="283">
        <v>0.61109999999999998</v>
      </c>
      <c r="BN242" s="283">
        <v>0.57350000000000001</v>
      </c>
      <c r="BO242" s="283">
        <v>0.40450000000000003</v>
      </c>
      <c r="BQ242" s="283">
        <v>1.6174999999999999</v>
      </c>
      <c r="BR242" s="283">
        <v>1.0299</v>
      </c>
      <c r="BS242" s="283">
        <v>1.331</v>
      </c>
      <c r="BU242" s="283">
        <v>1.0444</v>
      </c>
      <c r="BV242" s="283">
        <v>1.1898</v>
      </c>
      <c r="BW242" s="283">
        <v>0.67920000000000003</v>
      </c>
      <c r="BX242" s="283">
        <v>0.56999999999999995</v>
      </c>
      <c r="BY242" s="283">
        <v>0.64059999999999995</v>
      </c>
      <c r="BZ242" s="283">
        <v>0.4199</v>
      </c>
      <c r="CA242" s="283">
        <v>0.55349999999999999</v>
      </c>
      <c r="CB242" s="283">
        <v>0.48130000000000001</v>
      </c>
      <c r="CC242" s="283">
        <v>0.47839999999999999</v>
      </c>
      <c r="CD242" s="283">
        <v>0.55459999999999998</v>
      </c>
      <c r="CE242" s="283">
        <v>0.73160000000000003</v>
      </c>
      <c r="CG242" s="283">
        <v>0.53100000000000003</v>
      </c>
      <c r="CH242" s="283">
        <v>0.61480000000000001</v>
      </c>
      <c r="CI242" s="283">
        <v>1.0065</v>
      </c>
      <c r="CJ242" s="283">
        <v>1.0189999999999999</v>
      </c>
      <c r="CK242" s="283">
        <v>0.98140000000000005</v>
      </c>
      <c r="CL242" s="283">
        <v>1.0186999999999999</v>
      </c>
      <c r="CM242" s="283">
        <v>0.99429999999999996</v>
      </c>
      <c r="CN242" s="283">
        <v>0.99639999999999995</v>
      </c>
      <c r="CO242" s="283">
        <v>21.886900000000001</v>
      </c>
      <c r="CP242" s="283">
        <v>21.5303</v>
      </c>
      <c r="CQ242" s="283">
        <v>21.306999999999999</v>
      </c>
      <c r="CR242" s="283">
        <v>21.746300000000002</v>
      </c>
      <c r="CS242" s="283">
        <v>21.1294</v>
      </c>
      <c r="CT242" s="283">
        <v>21.710100000000001</v>
      </c>
      <c r="CU242" s="283">
        <v>22.738800000000001</v>
      </c>
      <c r="CV242" s="283">
        <v>21.956800000000001</v>
      </c>
      <c r="CW242" s="283">
        <v>21.968900000000001</v>
      </c>
      <c r="CX242" s="283">
        <v>22.3215</v>
      </c>
      <c r="CY242" s="283">
        <v>22.083500000000001</v>
      </c>
      <c r="CZ242" s="283">
        <v>22.048400000000001</v>
      </c>
      <c r="DA242" s="283">
        <v>1.0088999999999999</v>
      </c>
      <c r="DB242" s="283">
        <v>1.0027999999999999</v>
      </c>
      <c r="DC242" s="283">
        <v>0.98409999999999997</v>
      </c>
      <c r="DD242" s="283">
        <v>0.9839</v>
      </c>
      <c r="DE242" s="283">
        <v>0.97760000000000002</v>
      </c>
      <c r="DF242" s="283">
        <v>0.99539999999999995</v>
      </c>
      <c r="DG242" s="283">
        <v>22.162600000000001</v>
      </c>
      <c r="DH242" s="283">
        <v>21.309200000000001</v>
      </c>
      <c r="DI242" s="283">
        <v>21.3032</v>
      </c>
      <c r="DJ242" s="283">
        <v>21.9678</v>
      </c>
      <c r="DK242" s="283">
        <v>21.249500000000001</v>
      </c>
      <c r="DL242" s="283">
        <v>21.6479</v>
      </c>
      <c r="DM242" s="283">
        <v>22.469799999999999</v>
      </c>
      <c r="DN242" s="283">
        <v>21.588200000000001</v>
      </c>
      <c r="DO242" s="283">
        <v>21.9636</v>
      </c>
      <c r="DP242" s="283">
        <v>22.838699999999999</v>
      </c>
      <c r="DQ242" s="283">
        <v>22.082999999999998</v>
      </c>
      <c r="DR242" s="283">
        <v>22.064499999999999</v>
      </c>
      <c r="DS242" s="283">
        <v>1.0146999999999999</v>
      </c>
      <c r="DT242" s="283">
        <v>1.0036</v>
      </c>
      <c r="DU242" s="283">
        <v>0.99450000000000005</v>
      </c>
      <c r="DW242" s="283">
        <v>0.97619999999999996</v>
      </c>
      <c r="DX242" s="283">
        <v>0.99690000000000001</v>
      </c>
      <c r="DY242" s="283">
        <v>21.8935</v>
      </c>
      <c r="DZ242" s="283">
        <v>21.197600000000001</v>
      </c>
      <c r="EA242" s="283">
        <v>21.132899999999999</v>
      </c>
      <c r="EB242" s="283">
        <v>21.576599999999999</v>
      </c>
      <c r="EC242" s="283">
        <v>21.122299999999999</v>
      </c>
      <c r="ED242" s="283">
        <v>21.250800000000002</v>
      </c>
      <c r="EE242" s="283">
        <v>21.949300000000001</v>
      </c>
      <c r="EF242" s="283">
        <v>21.315799999999999</v>
      </c>
      <c r="EG242" s="283">
        <v>21.612400000000001</v>
      </c>
      <c r="EI242" s="283">
        <v>21.834700000000002</v>
      </c>
      <c r="EJ242" s="283">
        <v>21.678999999999998</v>
      </c>
      <c r="EL242" s="283">
        <v>1.7018</v>
      </c>
      <c r="EM242" s="283">
        <v>0.88680000000000003</v>
      </c>
      <c r="EN242" s="283">
        <v>1.9577</v>
      </c>
      <c r="EO242" s="283">
        <v>0.78779999999999994</v>
      </c>
      <c r="EP242" s="283">
        <v>1.0176000000000001</v>
      </c>
      <c r="EQ242" s="283">
        <v>1.2056</v>
      </c>
      <c r="ER242" s="283">
        <v>0.34370000000000001</v>
      </c>
      <c r="ES242" s="283">
        <v>0.2331</v>
      </c>
      <c r="ET242" s="283">
        <v>0.36099999999999999</v>
      </c>
      <c r="EU242" s="283">
        <v>0.20200000000000001</v>
      </c>
      <c r="EV242" s="283">
        <v>0.26290000000000002</v>
      </c>
      <c r="EW242" s="283">
        <v>0.18440000000000001</v>
      </c>
      <c r="EX242" s="283">
        <v>0.2772</v>
      </c>
      <c r="EY242" s="283">
        <v>0.2828</v>
      </c>
      <c r="EZ242" s="283">
        <v>0.34050000000000002</v>
      </c>
      <c r="FA242" s="283">
        <v>0.35189999999999999</v>
      </c>
      <c r="FB242" s="283">
        <v>0.27789999999999998</v>
      </c>
      <c r="FC242" s="283">
        <v>0.28239999999999998</v>
      </c>
      <c r="FD242" s="283">
        <v>1.8622000000000001</v>
      </c>
      <c r="FE242" s="283">
        <v>1.0964</v>
      </c>
      <c r="FF242" s="283">
        <v>1.1787000000000001</v>
      </c>
      <c r="FG242" s="283">
        <v>0.74150000000000005</v>
      </c>
      <c r="FH242" s="283">
        <v>1.1247</v>
      </c>
      <c r="FI242" s="283">
        <v>1.0266999999999999</v>
      </c>
      <c r="FJ242" s="283">
        <v>0.3538</v>
      </c>
      <c r="FK242" s="283">
        <v>0.26490000000000002</v>
      </c>
      <c r="FL242" s="283">
        <v>0.27950000000000003</v>
      </c>
      <c r="FM242" s="283">
        <v>0.19</v>
      </c>
      <c r="FN242" s="283">
        <v>0.24160000000000001</v>
      </c>
      <c r="FO242" s="283">
        <v>0.23710000000000001</v>
      </c>
      <c r="FP242" s="283">
        <v>0.27789999999999998</v>
      </c>
      <c r="FQ242" s="283">
        <v>0.26590000000000003</v>
      </c>
      <c r="FR242" s="283">
        <v>0.32650000000000001</v>
      </c>
      <c r="FS242" s="283">
        <v>0.37480000000000002</v>
      </c>
      <c r="FT242" s="283">
        <v>0.2364</v>
      </c>
      <c r="FU242" s="283">
        <v>0.318</v>
      </c>
      <c r="FV242" s="283">
        <v>1.4098999999999999</v>
      </c>
      <c r="FW242" s="283">
        <v>1.1155999999999999</v>
      </c>
      <c r="FX242" s="283">
        <v>1.0254000000000001</v>
      </c>
      <c r="FZ242" s="283">
        <v>1.0254000000000001</v>
      </c>
      <c r="GA242" s="283">
        <v>1.2824</v>
      </c>
      <c r="GB242" s="283">
        <v>0.3261</v>
      </c>
      <c r="GC242" s="283">
        <v>0.35039999999999999</v>
      </c>
      <c r="GD242" s="283">
        <v>0.30680000000000002</v>
      </c>
      <c r="GE242" s="283">
        <v>0.23130000000000001</v>
      </c>
      <c r="GF242" s="283">
        <v>0.31409999999999999</v>
      </c>
      <c r="GG242" s="283">
        <v>0.29930000000000001</v>
      </c>
      <c r="GH242" s="283">
        <v>0.1754</v>
      </c>
      <c r="GI242" s="283">
        <v>0.27939999999999998</v>
      </c>
      <c r="GJ242" s="283">
        <v>0.4173</v>
      </c>
      <c r="GL242" s="283">
        <v>0.27250000000000002</v>
      </c>
      <c r="GM242" s="283">
        <v>0.32540000000000002</v>
      </c>
    </row>
    <row r="243" spans="1:195">
      <c r="A243" s="71">
        <v>45533</v>
      </c>
      <c r="B243" s="283">
        <v>13.0885</v>
      </c>
      <c r="C243" s="283">
        <v>12.8468</v>
      </c>
      <c r="D243" s="283">
        <v>12.943300000000001</v>
      </c>
      <c r="E243" s="283">
        <v>12.7393</v>
      </c>
      <c r="F243" s="283">
        <v>13.018000000000001</v>
      </c>
      <c r="G243" s="283">
        <v>12.9945</v>
      </c>
      <c r="H243" s="283">
        <v>12.849299999999999</v>
      </c>
      <c r="I243" s="283">
        <v>10.7255</v>
      </c>
      <c r="J243" s="283">
        <v>12.976100000000001</v>
      </c>
      <c r="K243" s="283">
        <v>11.8856</v>
      </c>
      <c r="L243" s="283">
        <v>12.9651</v>
      </c>
      <c r="M243" s="283">
        <v>13.125500000000001</v>
      </c>
      <c r="N243" s="283">
        <v>6.2225999999999999</v>
      </c>
      <c r="O243" s="283">
        <v>0.85919999999999996</v>
      </c>
      <c r="P243" s="283">
        <v>1.7422</v>
      </c>
      <c r="Q243" s="283">
        <v>0.27539999999999998</v>
      </c>
      <c r="R243" s="283">
        <v>1.0309999999999999</v>
      </c>
      <c r="S243" s="283">
        <v>1.2156</v>
      </c>
      <c r="T243" s="283">
        <v>2.3892000000000002</v>
      </c>
      <c r="U243" s="283">
        <v>0.3916</v>
      </c>
      <c r="V243" s="283">
        <v>0.62009999999999998</v>
      </c>
      <c r="W243" s="283">
        <v>0.38400000000000001</v>
      </c>
      <c r="X243" s="283">
        <v>0.45579999999999998</v>
      </c>
      <c r="Y243" s="283">
        <v>0.35589999999999999</v>
      </c>
      <c r="Z243" s="283">
        <v>0.41070000000000001</v>
      </c>
      <c r="AA243" s="283">
        <v>0.33560000000000001</v>
      </c>
      <c r="AB243" s="283">
        <v>0.47960000000000003</v>
      </c>
      <c r="AC243" s="283">
        <v>1.4916</v>
      </c>
      <c r="AD243" s="283">
        <v>0.32550000000000001</v>
      </c>
      <c r="AE243" s="283">
        <v>0.39460000000000001</v>
      </c>
      <c r="AF243" s="283">
        <v>5.7866999999999997</v>
      </c>
      <c r="AG243" s="283">
        <v>1.1479999999999999</v>
      </c>
      <c r="AH243" s="283">
        <v>1.2492000000000001</v>
      </c>
      <c r="AI243" s="283">
        <v>0.26069999999999999</v>
      </c>
      <c r="AJ243" s="283">
        <v>0.872</v>
      </c>
      <c r="AK243" s="283">
        <v>1.0247999999999999</v>
      </c>
      <c r="AL243" s="283">
        <v>2.6440000000000001</v>
      </c>
      <c r="AM243" s="283">
        <v>0.46899999999999997</v>
      </c>
      <c r="AN243" s="283">
        <v>0.54039999999999999</v>
      </c>
      <c r="AO243" s="283">
        <v>0.45689999999999997</v>
      </c>
      <c r="AP243" s="283">
        <v>0.40849999999999997</v>
      </c>
      <c r="AQ243" s="283">
        <v>0.43259999999999998</v>
      </c>
      <c r="AR243" s="283">
        <v>0.50539999999999996</v>
      </c>
      <c r="AS243" s="283">
        <v>0.37890000000000001</v>
      </c>
      <c r="AT243" s="283">
        <v>0.54449999999999998</v>
      </c>
      <c r="AU243" s="283">
        <v>1.9383999999999999</v>
      </c>
      <c r="AV243" s="283">
        <v>0.4345</v>
      </c>
      <c r="AW243" s="283">
        <v>0.53129999999999999</v>
      </c>
      <c r="AX243" s="283">
        <v>7.1307999999999998</v>
      </c>
      <c r="AY243" s="283">
        <v>1.9961</v>
      </c>
      <c r="AZ243" s="283">
        <v>0.96830000000000005</v>
      </c>
      <c r="BB243" s="283">
        <v>0.56110000000000004</v>
      </c>
      <c r="BC243" s="283">
        <v>1.504</v>
      </c>
      <c r="BD243" s="283">
        <v>2.2517999999999998</v>
      </c>
      <c r="BE243" s="283">
        <v>0.876</v>
      </c>
      <c r="BF243" s="283">
        <v>0.52629999999999999</v>
      </c>
      <c r="BG243" s="283">
        <v>0.31580000000000003</v>
      </c>
      <c r="BH243" s="283">
        <v>0.43880000000000002</v>
      </c>
      <c r="BI243" s="283">
        <v>0.54349999999999998</v>
      </c>
      <c r="BJ243" s="283">
        <v>0.21490000000000001</v>
      </c>
      <c r="BK243" s="283">
        <v>0.31419999999999998</v>
      </c>
      <c r="BL243" s="283">
        <v>0.60729999999999995</v>
      </c>
      <c r="BN243" s="283">
        <v>0.55989999999999995</v>
      </c>
      <c r="BO243" s="283">
        <v>0.40379999999999999</v>
      </c>
      <c r="BQ243" s="283">
        <v>1.7257</v>
      </c>
      <c r="BR243" s="283">
        <v>1.0443</v>
      </c>
      <c r="BS243" s="283">
        <v>1.3403</v>
      </c>
      <c r="BU243" s="283">
        <v>1.0558000000000001</v>
      </c>
      <c r="BV243" s="283">
        <v>1.2076</v>
      </c>
      <c r="BW243" s="283">
        <v>0.67900000000000005</v>
      </c>
      <c r="BX243" s="283">
        <v>0.56159999999999999</v>
      </c>
      <c r="BY243" s="283">
        <v>0.62639999999999996</v>
      </c>
      <c r="BZ243" s="283">
        <v>0.39350000000000002</v>
      </c>
      <c r="CA243" s="283">
        <v>0.53779999999999994</v>
      </c>
      <c r="CB243" s="283">
        <v>0.46729999999999999</v>
      </c>
      <c r="CC243" s="283">
        <v>0.45800000000000002</v>
      </c>
      <c r="CD243" s="283">
        <v>0.53390000000000004</v>
      </c>
      <c r="CE243" s="283">
        <v>0.71020000000000005</v>
      </c>
      <c r="CG243" s="283">
        <v>0.50570000000000004</v>
      </c>
      <c r="CH243" s="283">
        <v>0.58809999999999996</v>
      </c>
      <c r="CI243" s="283">
        <v>1.0190999999999999</v>
      </c>
      <c r="CJ243" s="283">
        <v>1.0222</v>
      </c>
      <c r="CK243" s="283">
        <v>0.98419999999999996</v>
      </c>
      <c r="CL243" s="283">
        <v>1.0105999999999999</v>
      </c>
      <c r="CM243" s="283">
        <v>0.99299999999999999</v>
      </c>
      <c r="CN243" s="283">
        <v>0.99780000000000002</v>
      </c>
      <c r="CO243" s="283">
        <v>22.273099999999999</v>
      </c>
      <c r="CP243" s="283">
        <v>21.482399999999998</v>
      </c>
      <c r="CQ243" s="283">
        <v>21.2117</v>
      </c>
      <c r="CR243" s="283">
        <v>21.855</v>
      </c>
      <c r="CS243" s="283">
        <v>21.016400000000001</v>
      </c>
      <c r="CT243" s="283">
        <v>21.552800000000001</v>
      </c>
      <c r="CU243" s="283">
        <v>22.7287</v>
      </c>
      <c r="CV243" s="283">
        <v>21.8462</v>
      </c>
      <c r="CW243" s="283">
        <v>21.9389</v>
      </c>
      <c r="CX243" s="283">
        <v>22.490200000000002</v>
      </c>
      <c r="CY243" s="283">
        <v>21.999500000000001</v>
      </c>
      <c r="CZ243" s="283">
        <v>21.986599999999999</v>
      </c>
      <c r="DA243" s="283">
        <v>1.0161</v>
      </c>
      <c r="DB243" s="283">
        <v>1.0043</v>
      </c>
      <c r="DC243" s="283">
        <v>0.98170000000000002</v>
      </c>
      <c r="DD243" s="283">
        <v>0.98029999999999995</v>
      </c>
      <c r="DE243" s="283">
        <v>0.97970000000000002</v>
      </c>
      <c r="DF243" s="283">
        <v>0.99670000000000003</v>
      </c>
      <c r="DG243" s="283">
        <v>22.361699999999999</v>
      </c>
      <c r="DH243" s="283">
        <v>21.204499999999999</v>
      </c>
      <c r="DI243" s="283">
        <v>21.1919</v>
      </c>
      <c r="DJ243" s="283">
        <v>22.007400000000001</v>
      </c>
      <c r="DK243" s="283">
        <v>21.113499999999998</v>
      </c>
      <c r="DL243" s="283">
        <v>21.5868</v>
      </c>
      <c r="DM243" s="283">
        <v>22.424900000000001</v>
      </c>
      <c r="DN243" s="283">
        <v>21.486799999999999</v>
      </c>
      <c r="DO243" s="283">
        <v>21.914300000000001</v>
      </c>
      <c r="DP243" s="283">
        <v>22.8767</v>
      </c>
      <c r="DQ243" s="283">
        <v>21.932600000000001</v>
      </c>
      <c r="DR243" s="283">
        <v>21.9863</v>
      </c>
      <c r="DS243" s="283">
        <v>1.0173000000000001</v>
      </c>
      <c r="DT243" s="283">
        <v>1.0043</v>
      </c>
      <c r="DU243" s="283">
        <v>0.99280000000000002</v>
      </c>
      <c r="DW243" s="283">
        <v>0.97789999999999999</v>
      </c>
      <c r="DX243" s="283">
        <v>0.99670000000000003</v>
      </c>
      <c r="DY243" s="283">
        <v>21.9039</v>
      </c>
      <c r="DZ243" s="283">
        <v>21.053999999999998</v>
      </c>
      <c r="EA243" s="283">
        <v>20.989000000000001</v>
      </c>
      <c r="EB243" s="283">
        <v>21.530799999999999</v>
      </c>
      <c r="EC243" s="283">
        <v>20.964700000000001</v>
      </c>
      <c r="ED243" s="283">
        <v>21.141500000000001</v>
      </c>
      <c r="EE243" s="283">
        <v>21.8508</v>
      </c>
      <c r="EF243" s="283">
        <v>21.1751</v>
      </c>
      <c r="EG243" s="283">
        <v>21.508700000000001</v>
      </c>
      <c r="EI243" s="283">
        <v>21.652799999999999</v>
      </c>
      <c r="EJ243" s="283">
        <v>21.579000000000001</v>
      </c>
      <c r="EL243" s="283">
        <v>1.9652000000000001</v>
      </c>
      <c r="EM243" s="283">
        <v>0.92110000000000003</v>
      </c>
      <c r="EN243" s="283">
        <v>2.0746000000000002</v>
      </c>
      <c r="EO243" s="283">
        <v>0.78469999999999995</v>
      </c>
      <c r="EP243" s="283">
        <v>1.0306</v>
      </c>
      <c r="EQ243" s="283">
        <v>1.2353000000000001</v>
      </c>
      <c r="ER243" s="283">
        <v>0.34320000000000001</v>
      </c>
      <c r="ES243" s="283">
        <v>0.22689999999999999</v>
      </c>
      <c r="ET243" s="283">
        <v>0.34970000000000001</v>
      </c>
      <c r="EU243" s="283">
        <v>0.17460000000000001</v>
      </c>
      <c r="EV243" s="283">
        <v>0.24640000000000001</v>
      </c>
      <c r="EW243" s="283">
        <v>0.1686</v>
      </c>
      <c r="EX243" s="283">
        <v>0.26350000000000001</v>
      </c>
      <c r="EY243" s="283">
        <v>0.26719999999999999</v>
      </c>
      <c r="EZ243" s="283">
        <v>0.31990000000000002</v>
      </c>
      <c r="FA243" s="283">
        <v>0.33579999999999999</v>
      </c>
      <c r="FB243" s="283">
        <v>0.25919999999999999</v>
      </c>
      <c r="FC243" s="283">
        <v>0.25890000000000002</v>
      </c>
      <c r="FD243" s="283">
        <v>1.9298999999999999</v>
      </c>
      <c r="FE243" s="283">
        <v>1.0893999999999999</v>
      </c>
      <c r="FF243" s="283">
        <v>1.1711</v>
      </c>
      <c r="FG243" s="283">
        <v>0.7298</v>
      </c>
      <c r="FH243" s="283">
        <v>1.1411</v>
      </c>
      <c r="FI243" s="283">
        <v>1.0508999999999999</v>
      </c>
      <c r="FJ243" s="283">
        <v>0.35339999999999999</v>
      </c>
      <c r="FK243" s="283">
        <v>0.25879999999999997</v>
      </c>
      <c r="FL243" s="283">
        <v>0.27460000000000001</v>
      </c>
      <c r="FM243" s="283">
        <v>0.18310000000000001</v>
      </c>
      <c r="FN243" s="283">
        <v>0.23760000000000001</v>
      </c>
      <c r="FO243" s="283">
        <v>0.23449999999999999</v>
      </c>
      <c r="FP243" s="283">
        <v>0.27039999999999997</v>
      </c>
      <c r="FQ243" s="283">
        <v>0.25540000000000002</v>
      </c>
      <c r="FR243" s="283">
        <v>0.3206</v>
      </c>
      <c r="FS243" s="283">
        <v>0.3705</v>
      </c>
      <c r="FT243" s="283">
        <v>0.2238</v>
      </c>
      <c r="FU243" s="283">
        <v>0.30499999999999999</v>
      </c>
      <c r="FV243" s="283">
        <v>1.4327000000000001</v>
      </c>
      <c r="FW243" s="283">
        <v>1.1185</v>
      </c>
      <c r="FX243" s="283">
        <v>1.0139</v>
      </c>
      <c r="FZ243" s="283">
        <v>1.0326</v>
      </c>
      <c r="GA243" s="283">
        <v>1.2842</v>
      </c>
      <c r="GB243" s="283">
        <v>0.32650000000000001</v>
      </c>
      <c r="GC243" s="283">
        <v>0.3493</v>
      </c>
      <c r="GD243" s="283">
        <v>0.3024</v>
      </c>
      <c r="GE243" s="283">
        <v>0.22789999999999999</v>
      </c>
      <c r="GF243" s="283">
        <v>0.31230000000000002</v>
      </c>
      <c r="GG243" s="283">
        <v>0.29820000000000002</v>
      </c>
      <c r="GH243" s="283">
        <v>0.16700000000000001</v>
      </c>
      <c r="GI243" s="283">
        <v>0.27450000000000002</v>
      </c>
      <c r="GJ243" s="283">
        <v>0.41339999999999999</v>
      </c>
      <c r="GL243" s="283">
        <v>0.26579999999999998</v>
      </c>
      <c r="GM243" s="283">
        <v>0.32190000000000002</v>
      </c>
    </row>
    <row r="244" spans="1:195">
      <c r="A244" s="71">
        <v>45534</v>
      </c>
      <c r="B244" s="283">
        <v>13.1036</v>
      </c>
      <c r="C244" s="283">
        <v>12.861000000000001</v>
      </c>
      <c r="D244" s="283">
        <v>12.965999999999999</v>
      </c>
      <c r="E244" s="283">
        <v>12.7494</v>
      </c>
      <c r="F244" s="283">
        <v>13.0298</v>
      </c>
      <c r="G244" s="283">
        <v>13.023099999999999</v>
      </c>
      <c r="H244" s="283">
        <v>12.875299999999999</v>
      </c>
      <c r="I244" s="283">
        <v>10.670999999999999</v>
      </c>
      <c r="J244" s="283">
        <v>12.9878</v>
      </c>
      <c r="K244" s="283">
        <v>11.8688</v>
      </c>
      <c r="L244" s="283">
        <v>12.9735</v>
      </c>
      <c r="M244" s="283">
        <v>13.1221</v>
      </c>
      <c r="N244" s="283">
        <v>6.7472000000000003</v>
      </c>
      <c r="O244" s="283">
        <v>0.87839999999999996</v>
      </c>
      <c r="P244" s="283">
        <v>1.8431999999999999</v>
      </c>
      <c r="Q244" s="283">
        <v>0.27339999999999998</v>
      </c>
      <c r="R244" s="283">
        <v>1.0616000000000001</v>
      </c>
      <c r="S244" s="283">
        <v>1.2219</v>
      </c>
      <c r="T244" s="283">
        <v>2.3437999999999999</v>
      </c>
      <c r="U244" s="283">
        <v>0.37880000000000003</v>
      </c>
      <c r="V244" s="283">
        <v>0.59819999999999995</v>
      </c>
      <c r="W244" s="283">
        <v>0.34739999999999999</v>
      </c>
      <c r="X244" s="283">
        <v>0.43120000000000003</v>
      </c>
      <c r="Y244" s="283">
        <v>0.3246</v>
      </c>
      <c r="Z244" s="283">
        <v>0.39539999999999997</v>
      </c>
      <c r="AA244" s="283">
        <v>0.3241</v>
      </c>
      <c r="AB244" s="283">
        <v>0.4546</v>
      </c>
      <c r="AC244" s="283">
        <v>1.446</v>
      </c>
      <c r="AD244" s="283">
        <v>0.30530000000000002</v>
      </c>
      <c r="AE244" s="283">
        <v>0.372</v>
      </c>
      <c r="AF244" s="283">
        <v>5.8277000000000001</v>
      </c>
      <c r="AG244" s="283">
        <v>1.1405000000000001</v>
      </c>
      <c r="AH244" s="283">
        <v>1.2450000000000001</v>
      </c>
      <c r="AI244" s="283">
        <v>0.25869999999999999</v>
      </c>
      <c r="AJ244" s="283">
        <v>0.89329999999999998</v>
      </c>
      <c r="AK244" s="283">
        <v>1.032</v>
      </c>
      <c r="AL244" s="283">
        <v>2.6141999999999999</v>
      </c>
      <c r="AM244" s="283">
        <v>0.45750000000000002</v>
      </c>
      <c r="AN244" s="283">
        <v>0.52990000000000004</v>
      </c>
      <c r="AO244" s="283">
        <v>0.4486</v>
      </c>
      <c r="AP244" s="283">
        <v>0.40110000000000001</v>
      </c>
      <c r="AQ244" s="283">
        <v>0.42559999999999998</v>
      </c>
      <c r="AR244" s="283">
        <v>0.49690000000000001</v>
      </c>
      <c r="AS244" s="283">
        <v>0.37030000000000002</v>
      </c>
      <c r="AT244" s="283">
        <v>0.53820000000000001</v>
      </c>
      <c r="AU244" s="283">
        <v>1.9209000000000001</v>
      </c>
      <c r="AV244" s="283">
        <v>0.41460000000000002</v>
      </c>
      <c r="AW244" s="283">
        <v>0.52159999999999995</v>
      </c>
      <c r="AX244" s="283">
        <v>7.1829000000000001</v>
      </c>
      <c r="AY244" s="283">
        <v>1.9818</v>
      </c>
      <c r="AZ244" s="283">
        <v>0.94520000000000004</v>
      </c>
      <c r="BB244" s="283">
        <v>0.57130000000000003</v>
      </c>
      <c r="BC244" s="283">
        <v>1.4981</v>
      </c>
      <c r="BD244" s="283">
        <v>2.2462</v>
      </c>
      <c r="BE244" s="283">
        <v>0.87580000000000002</v>
      </c>
      <c r="BF244" s="283">
        <v>0.51590000000000003</v>
      </c>
      <c r="BG244" s="283">
        <v>0.31269999999999998</v>
      </c>
      <c r="BH244" s="283">
        <v>0.44190000000000002</v>
      </c>
      <c r="BI244" s="283">
        <v>0.54579999999999995</v>
      </c>
      <c r="BJ244" s="283">
        <v>0.20749999999999999</v>
      </c>
      <c r="BK244" s="283">
        <v>0.31230000000000002</v>
      </c>
      <c r="BL244" s="283">
        <v>0.60450000000000004</v>
      </c>
      <c r="BN244" s="283">
        <v>0.54669999999999996</v>
      </c>
      <c r="BO244" s="283">
        <v>0.40350000000000003</v>
      </c>
      <c r="BQ244" s="283">
        <v>1.8038000000000001</v>
      </c>
      <c r="BR244" s="283">
        <v>1.0584</v>
      </c>
      <c r="BS244" s="283">
        <v>1.3393999999999999</v>
      </c>
      <c r="BU244" s="283">
        <v>1.0725</v>
      </c>
      <c r="BV244" s="283">
        <v>1.222</v>
      </c>
      <c r="BW244" s="283">
        <v>0.67520000000000002</v>
      </c>
      <c r="BX244" s="283">
        <v>0.5544</v>
      </c>
      <c r="BY244" s="283">
        <v>0.61219999999999997</v>
      </c>
      <c r="BZ244" s="283">
        <v>0.37430000000000002</v>
      </c>
      <c r="CA244" s="283">
        <v>0.52380000000000004</v>
      </c>
      <c r="CB244" s="283">
        <v>0.45710000000000001</v>
      </c>
      <c r="CC244" s="283">
        <v>0.44230000000000003</v>
      </c>
      <c r="CD244" s="283">
        <v>0.51870000000000005</v>
      </c>
      <c r="CE244" s="283">
        <v>0.69189999999999996</v>
      </c>
      <c r="CG244" s="283">
        <v>0.48359999999999997</v>
      </c>
      <c r="CH244" s="283">
        <v>0.56620000000000004</v>
      </c>
      <c r="CI244" s="283">
        <v>1.0153000000000001</v>
      </c>
      <c r="CJ244" s="283">
        <v>1.0198</v>
      </c>
      <c r="CK244" s="283">
        <v>0.98370000000000002</v>
      </c>
      <c r="CL244" s="283">
        <v>1.0044</v>
      </c>
      <c r="CM244" s="283">
        <v>0.99490000000000001</v>
      </c>
      <c r="CN244" s="283">
        <v>1.0051000000000001</v>
      </c>
      <c r="CO244" s="283">
        <v>22.516100000000002</v>
      </c>
      <c r="CP244" s="283">
        <v>21.490600000000001</v>
      </c>
      <c r="CQ244" s="283">
        <v>21.174600000000002</v>
      </c>
      <c r="CR244" s="283">
        <v>22.177099999999999</v>
      </c>
      <c r="CS244" s="283">
        <v>21.0733</v>
      </c>
      <c r="CT244" s="283">
        <v>21.525700000000001</v>
      </c>
      <c r="CU244" s="283">
        <v>22.795000000000002</v>
      </c>
      <c r="CV244" s="283">
        <v>21.830200000000001</v>
      </c>
      <c r="CW244" s="283">
        <v>22.097799999999999</v>
      </c>
      <c r="CX244" s="283">
        <v>22.694900000000001</v>
      </c>
      <c r="CY244" s="283">
        <v>21.942900000000002</v>
      </c>
      <c r="CZ244" s="283">
        <v>21.985900000000001</v>
      </c>
      <c r="DA244" s="283">
        <v>1.0159</v>
      </c>
      <c r="DB244" s="283">
        <v>1.0038</v>
      </c>
      <c r="DC244" s="283">
        <v>0.97960000000000003</v>
      </c>
      <c r="DD244" s="283">
        <v>0.97919999999999996</v>
      </c>
      <c r="DE244" s="283">
        <v>0.98150000000000004</v>
      </c>
      <c r="DF244" s="283">
        <v>0.99809999999999999</v>
      </c>
      <c r="DG244" s="283">
        <v>22.451699999999999</v>
      </c>
      <c r="DH244" s="283">
        <v>21.1252</v>
      </c>
      <c r="DI244" s="283">
        <v>21.118500000000001</v>
      </c>
      <c r="DJ244" s="283">
        <v>22.1007</v>
      </c>
      <c r="DK244" s="283">
        <v>21.044699999999999</v>
      </c>
      <c r="DL244" s="283">
        <v>21.557700000000001</v>
      </c>
      <c r="DM244" s="283">
        <v>22.397400000000001</v>
      </c>
      <c r="DN244" s="283">
        <v>21.407599999999999</v>
      </c>
      <c r="DO244" s="283">
        <v>21.905200000000001</v>
      </c>
      <c r="DP244" s="283">
        <v>22.874300000000002</v>
      </c>
      <c r="DQ244" s="283">
        <v>21.812000000000001</v>
      </c>
      <c r="DR244" s="283">
        <v>21.947099999999999</v>
      </c>
      <c r="DS244" s="283">
        <v>1.0188999999999999</v>
      </c>
      <c r="DT244" s="283">
        <v>1.0037</v>
      </c>
      <c r="DU244" s="283">
        <v>0.9909</v>
      </c>
      <c r="DW244" s="283">
        <v>0.97970000000000002</v>
      </c>
      <c r="DX244" s="283">
        <v>0.99639999999999995</v>
      </c>
      <c r="DY244" s="283">
        <v>21.9345</v>
      </c>
      <c r="DZ244" s="283">
        <v>20.932200000000002</v>
      </c>
      <c r="EA244" s="283">
        <v>20.883400000000002</v>
      </c>
      <c r="EB244" s="283">
        <v>21.527000000000001</v>
      </c>
      <c r="EC244" s="283">
        <v>20.856000000000002</v>
      </c>
      <c r="ED244" s="283">
        <v>21.075900000000001</v>
      </c>
      <c r="EE244" s="283">
        <v>21.795200000000001</v>
      </c>
      <c r="EF244" s="283">
        <v>21.073699999999999</v>
      </c>
      <c r="EG244" s="283">
        <v>21.4284</v>
      </c>
      <c r="EI244" s="283">
        <v>21.510200000000001</v>
      </c>
      <c r="EJ244" s="283">
        <v>21.505600000000001</v>
      </c>
      <c r="EL244" s="283">
        <v>2.1796000000000002</v>
      </c>
      <c r="EM244" s="283">
        <v>0.95520000000000005</v>
      </c>
      <c r="EN244" s="283">
        <v>2.1383999999999999</v>
      </c>
      <c r="EO244" s="283">
        <v>0.77690000000000003</v>
      </c>
      <c r="EP244" s="283">
        <v>1.0488</v>
      </c>
      <c r="EQ244" s="283">
        <v>1.2608999999999999</v>
      </c>
      <c r="ER244" s="283">
        <v>0.33800000000000002</v>
      </c>
      <c r="ES244" s="283">
        <v>0.22109999999999999</v>
      </c>
      <c r="ET244" s="283">
        <v>0.33889999999999998</v>
      </c>
      <c r="EU244" s="283">
        <v>0.15509999999999999</v>
      </c>
      <c r="EV244" s="283">
        <v>0.23139999999999999</v>
      </c>
      <c r="EW244" s="283">
        <v>0.1585</v>
      </c>
      <c r="EX244" s="283">
        <v>0.25290000000000001</v>
      </c>
      <c r="EY244" s="283">
        <v>0.25509999999999999</v>
      </c>
      <c r="EZ244" s="283">
        <v>0.3014</v>
      </c>
      <c r="FA244" s="283">
        <v>0.32540000000000002</v>
      </c>
      <c r="FB244" s="283">
        <v>0.2432</v>
      </c>
      <c r="FC244" s="283">
        <v>0.23899999999999999</v>
      </c>
      <c r="FD244" s="283">
        <v>2.0057999999999998</v>
      </c>
      <c r="FE244" s="283">
        <v>1.0893999999999999</v>
      </c>
      <c r="FF244" s="283">
        <v>1.165</v>
      </c>
      <c r="FG244" s="283">
        <v>0.71819999999999995</v>
      </c>
      <c r="FH244" s="283">
        <v>1.1615</v>
      </c>
      <c r="FI244" s="283">
        <v>1.0698000000000001</v>
      </c>
      <c r="FJ244" s="283">
        <v>0.35570000000000002</v>
      </c>
      <c r="FK244" s="283">
        <v>0.25440000000000002</v>
      </c>
      <c r="FL244" s="283">
        <v>0.26919999999999999</v>
      </c>
      <c r="FM244" s="283">
        <v>0.17730000000000001</v>
      </c>
      <c r="FN244" s="283">
        <v>0.23350000000000001</v>
      </c>
      <c r="FO244" s="283">
        <v>0.2311</v>
      </c>
      <c r="FP244" s="283">
        <v>0.26400000000000001</v>
      </c>
      <c r="FQ244" s="283">
        <v>0.24840000000000001</v>
      </c>
      <c r="FR244" s="283">
        <v>0.31590000000000001</v>
      </c>
      <c r="FS244" s="283">
        <v>0.36759999999999998</v>
      </c>
      <c r="FT244" s="283">
        <v>0.21379999999999999</v>
      </c>
      <c r="FU244" s="283">
        <v>0.29530000000000001</v>
      </c>
      <c r="FV244" s="283">
        <v>1.4398</v>
      </c>
      <c r="FW244" s="283">
        <v>1.1194999999999999</v>
      </c>
      <c r="FX244" s="283">
        <v>1.0035000000000001</v>
      </c>
      <c r="FZ244" s="283">
        <v>1.0457000000000001</v>
      </c>
      <c r="GA244" s="283">
        <v>1.2867999999999999</v>
      </c>
      <c r="GB244" s="283">
        <v>0.3251</v>
      </c>
      <c r="GC244" s="283">
        <v>0.34849999999999998</v>
      </c>
      <c r="GD244" s="283">
        <v>0.29799999999999999</v>
      </c>
      <c r="GE244" s="283">
        <v>0.2258</v>
      </c>
      <c r="GF244" s="283">
        <v>0.31130000000000002</v>
      </c>
      <c r="GG244" s="283">
        <v>0.2969</v>
      </c>
      <c r="GH244" s="283">
        <v>0.1608</v>
      </c>
      <c r="GI244" s="283">
        <v>0.27089999999999997</v>
      </c>
      <c r="GJ244" s="283">
        <v>0.41049999999999998</v>
      </c>
      <c r="GL244" s="283">
        <v>0.2591</v>
      </c>
      <c r="GM244" s="283">
        <v>0.31900000000000001</v>
      </c>
    </row>
    <row r="245" spans="1:195">
      <c r="A245" s="71">
        <v>45535</v>
      </c>
      <c r="B245" s="283">
        <v>13.0776</v>
      </c>
      <c r="C245" s="283">
        <v>12.835000000000001</v>
      </c>
      <c r="D245" s="283">
        <v>12.9366</v>
      </c>
      <c r="E245" s="283">
        <v>12.744400000000001</v>
      </c>
      <c r="F245" s="283">
        <v>13.0046</v>
      </c>
      <c r="G245" s="283">
        <v>12.9811</v>
      </c>
      <c r="H245" s="283">
        <v>12.8627</v>
      </c>
      <c r="J245" s="283">
        <v>12.9635</v>
      </c>
      <c r="K245" s="283">
        <v>11.848699999999999</v>
      </c>
      <c r="L245" s="283">
        <v>12.9551</v>
      </c>
      <c r="M245" s="283">
        <v>13.1129</v>
      </c>
      <c r="N245" s="283">
        <v>7.4126000000000003</v>
      </c>
      <c r="O245" s="283">
        <v>0.875</v>
      </c>
      <c r="P245" s="283">
        <v>1.9051</v>
      </c>
      <c r="Q245" s="283">
        <v>0.27079999999999999</v>
      </c>
      <c r="S245" s="283">
        <v>1.2228000000000001</v>
      </c>
      <c r="T245" s="283">
        <v>2.2629000000000001</v>
      </c>
      <c r="U245" s="283">
        <v>0.35249999999999998</v>
      </c>
      <c r="V245" s="283">
        <v>0.57350000000000001</v>
      </c>
      <c r="W245" s="283">
        <v>0.30530000000000002</v>
      </c>
      <c r="X245" s="283">
        <v>0.40279999999999999</v>
      </c>
      <c r="Y245" s="283">
        <v>0.30099999999999999</v>
      </c>
      <c r="Z245" s="283">
        <v>0.38190000000000002</v>
      </c>
      <c r="AB245" s="283">
        <v>0.42159999999999997</v>
      </c>
      <c r="AC245" s="283">
        <v>1.4105000000000001</v>
      </c>
      <c r="AD245" s="283">
        <v>0.2843</v>
      </c>
      <c r="AE245" s="283">
        <v>0.3448</v>
      </c>
      <c r="AF245" s="283">
        <v>6.0273000000000003</v>
      </c>
      <c r="AG245" s="283">
        <v>1.1365000000000001</v>
      </c>
      <c r="AH245" s="283">
        <v>1.2361</v>
      </c>
      <c r="AI245" s="283">
        <v>0.25490000000000002</v>
      </c>
      <c r="AK245" s="283">
        <v>1.0417000000000001</v>
      </c>
      <c r="AL245" s="283">
        <v>2.5787</v>
      </c>
      <c r="AM245" s="283">
        <v>0.44369999999999998</v>
      </c>
      <c r="AN245" s="283">
        <v>0.51139999999999997</v>
      </c>
      <c r="AO245" s="283">
        <v>0.42780000000000001</v>
      </c>
      <c r="AP245" s="283">
        <v>0.39040000000000002</v>
      </c>
      <c r="AQ245" s="283">
        <v>0.41370000000000001</v>
      </c>
      <c r="AR245" s="283">
        <v>0.4874</v>
      </c>
      <c r="AT245" s="283">
        <v>0.53200000000000003</v>
      </c>
      <c r="AU245" s="283">
        <v>1.9121999999999999</v>
      </c>
      <c r="AV245" s="283">
        <v>0.3947</v>
      </c>
      <c r="AW245" s="283">
        <v>0.51070000000000004</v>
      </c>
      <c r="AX245" s="283">
        <v>7.2530000000000001</v>
      </c>
      <c r="AY245" s="283">
        <v>1.9722999999999999</v>
      </c>
      <c r="AZ245" s="283">
        <v>0.91890000000000005</v>
      </c>
      <c r="BC245" s="283">
        <v>1.4952000000000001</v>
      </c>
      <c r="BD245" s="283">
        <v>2.2418</v>
      </c>
      <c r="BE245" s="283">
        <v>0.87880000000000003</v>
      </c>
      <c r="BF245" s="283">
        <v>0.50339999999999996</v>
      </c>
      <c r="BG245" s="283">
        <v>0.30909999999999999</v>
      </c>
      <c r="BH245" s="283">
        <v>0.44550000000000001</v>
      </c>
      <c r="BI245" s="283">
        <v>0.54779999999999995</v>
      </c>
      <c r="BJ245" s="283">
        <v>0.20169999999999999</v>
      </c>
      <c r="BL245" s="283">
        <v>0.60270000000000001</v>
      </c>
      <c r="BN245" s="283">
        <v>0.53310000000000002</v>
      </c>
      <c r="BO245" s="283">
        <v>0.40310000000000001</v>
      </c>
      <c r="BQ245" s="283">
        <v>1.9309000000000001</v>
      </c>
      <c r="BR245" s="283">
        <v>1.0706</v>
      </c>
      <c r="BS245" s="283">
        <v>1.3485</v>
      </c>
      <c r="BV245" s="283">
        <v>1.2376</v>
      </c>
      <c r="BW245" s="283">
        <v>0.67759999999999998</v>
      </c>
      <c r="BX245" s="283">
        <v>0.54269999999999996</v>
      </c>
      <c r="BY245" s="283">
        <v>0.59499999999999997</v>
      </c>
      <c r="BZ245" s="283">
        <v>0.35089999999999999</v>
      </c>
      <c r="CA245" s="283">
        <v>0.50690000000000002</v>
      </c>
      <c r="CB245" s="283">
        <v>0.44119999999999998</v>
      </c>
      <c r="CC245" s="283">
        <v>0.42749999999999999</v>
      </c>
      <c r="CE245" s="283">
        <v>0.67130000000000001</v>
      </c>
      <c r="CG245" s="283">
        <v>0.4597</v>
      </c>
      <c r="CH245" s="283">
        <v>0.54239999999999999</v>
      </c>
      <c r="CI245" s="283">
        <v>1.0251999999999999</v>
      </c>
      <c r="CJ245" s="283">
        <v>1.0270999999999999</v>
      </c>
      <c r="CK245" s="283">
        <v>0.99509999999999998</v>
      </c>
      <c r="CL245" s="283">
        <v>0.99970000000000003</v>
      </c>
      <c r="CN245" s="283">
        <v>1.0023</v>
      </c>
      <c r="CO245" s="283">
        <v>22.723400000000002</v>
      </c>
      <c r="CP245" s="283">
        <v>21.467600000000001</v>
      </c>
      <c r="CQ245" s="283">
        <v>21.127099999999999</v>
      </c>
      <c r="CR245" s="283">
        <v>22.1647</v>
      </c>
      <c r="CS245" s="283">
        <v>20.901800000000001</v>
      </c>
      <c r="CT245" s="283">
        <v>21.230699999999999</v>
      </c>
      <c r="CU245" s="283">
        <v>22.866199999999999</v>
      </c>
      <c r="CW245" s="283">
        <v>22.072900000000001</v>
      </c>
      <c r="CX245" s="283">
        <v>22.874099999999999</v>
      </c>
      <c r="CY245" s="283">
        <v>21.818100000000001</v>
      </c>
      <c r="CZ245" s="283">
        <v>22.021999999999998</v>
      </c>
      <c r="DA245" s="283">
        <v>1.0206</v>
      </c>
      <c r="DB245" s="283">
        <v>1.0055000000000001</v>
      </c>
      <c r="DC245" s="283">
        <v>0.97960000000000003</v>
      </c>
      <c r="DD245" s="283">
        <v>0.97489999999999999</v>
      </c>
      <c r="DF245" s="283">
        <v>0.99870000000000003</v>
      </c>
      <c r="DG245" s="283">
        <v>22.666499999999999</v>
      </c>
      <c r="DH245" s="283">
        <v>21.117799999999999</v>
      </c>
      <c r="DI245" s="283">
        <v>21.108599999999999</v>
      </c>
      <c r="DJ245" s="283">
        <v>22.209199999999999</v>
      </c>
      <c r="DK245" s="283">
        <v>21.0014</v>
      </c>
      <c r="DL245" s="283">
        <v>21.5471</v>
      </c>
      <c r="DM245" s="283">
        <v>22.4682</v>
      </c>
      <c r="DO245" s="283">
        <v>21.978000000000002</v>
      </c>
      <c r="DP245" s="283">
        <v>23.045500000000001</v>
      </c>
      <c r="DQ245" s="283">
        <v>21.749600000000001</v>
      </c>
      <c r="DR245" s="283">
        <v>22.007000000000001</v>
      </c>
      <c r="DS245" s="283">
        <v>1.0207999999999999</v>
      </c>
      <c r="DT245" s="283">
        <v>1.0053000000000001</v>
      </c>
      <c r="DU245" s="283">
        <v>0.98929999999999996</v>
      </c>
      <c r="DX245" s="283">
        <v>0.99719999999999998</v>
      </c>
      <c r="DY245" s="283">
        <v>22.0535</v>
      </c>
      <c r="DZ245" s="283">
        <v>20.903300000000002</v>
      </c>
      <c r="EA245" s="283">
        <v>20.845800000000001</v>
      </c>
      <c r="EB245" s="283">
        <v>21.603200000000001</v>
      </c>
      <c r="EC245" s="283">
        <v>20.7928</v>
      </c>
      <c r="ED245" s="283">
        <v>21.071000000000002</v>
      </c>
      <c r="EE245" s="283">
        <v>21.8005</v>
      </c>
      <c r="EG245" s="283">
        <v>21.441199999999998</v>
      </c>
      <c r="EI245" s="283">
        <v>21.436299999999999</v>
      </c>
      <c r="EJ245" s="283">
        <v>21.501000000000001</v>
      </c>
      <c r="EL245" s="283">
        <v>2.4805999999999999</v>
      </c>
      <c r="EM245" s="283">
        <v>0.98260000000000003</v>
      </c>
      <c r="EN245" s="283">
        <v>2.2547000000000001</v>
      </c>
      <c r="EO245" s="283">
        <v>0.76559999999999995</v>
      </c>
      <c r="EQ245" s="283">
        <v>1.2870999999999999</v>
      </c>
      <c r="ER245" s="283">
        <v>0.33810000000000001</v>
      </c>
      <c r="ES245" s="283">
        <v>0.21179999999999999</v>
      </c>
      <c r="ET245" s="283">
        <v>0.3266</v>
      </c>
      <c r="EU245" s="283">
        <v>0.1363</v>
      </c>
      <c r="EV245" s="283">
        <v>0.2155</v>
      </c>
      <c r="EW245" s="283">
        <v>0.14480000000000001</v>
      </c>
      <c r="EX245" s="283">
        <v>0.24229999999999999</v>
      </c>
      <c r="EZ245" s="283">
        <v>0.27900000000000003</v>
      </c>
      <c r="FA245" s="283">
        <v>0.3165</v>
      </c>
      <c r="FB245" s="283">
        <v>0.22639999999999999</v>
      </c>
      <c r="FC245" s="283">
        <v>0.2167</v>
      </c>
      <c r="FD245" s="283">
        <v>2.1642000000000001</v>
      </c>
      <c r="FE245" s="283">
        <v>1.0898000000000001</v>
      </c>
      <c r="FF245" s="283">
        <v>1.1677</v>
      </c>
      <c r="FG245" s="283">
        <v>0.70679999999999998</v>
      </c>
      <c r="FI245" s="283">
        <v>1.0924</v>
      </c>
      <c r="FJ245" s="283">
        <v>0.35809999999999997</v>
      </c>
      <c r="FK245" s="283">
        <v>0.24779999999999999</v>
      </c>
      <c r="FL245" s="283">
        <v>0.26069999999999999</v>
      </c>
      <c r="FM245" s="283">
        <v>0.16550000000000001</v>
      </c>
      <c r="FN245" s="283">
        <v>0.22739999999999999</v>
      </c>
      <c r="FO245" s="283">
        <v>0.2233</v>
      </c>
      <c r="FP245" s="283">
        <v>0.2586</v>
      </c>
      <c r="FR245" s="283">
        <v>0.31190000000000001</v>
      </c>
      <c r="FS245" s="283">
        <v>0.3659</v>
      </c>
      <c r="FT245" s="283">
        <v>0.2014</v>
      </c>
      <c r="FU245" s="283">
        <v>0.28549999999999998</v>
      </c>
      <c r="FV245" s="283">
        <v>1.476</v>
      </c>
      <c r="FW245" s="283">
        <v>1.1226</v>
      </c>
      <c r="FX245" s="283">
        <v>0.99429999999999996</v>
      </c>
      <c r="GA245" s="283">
        <v>1.2911999999999999</v>
      </c>
      <c r="GB245" s="283">
        <v>0.3266</v>
      </c>
      <c r="GC245" s="283">
        <v>0.34670000000000001</v>
      </c>
      <c r="GD245" s="283">
        <v>0.29289999999999999</v>
      </c>
      <c r="GE245" s="283">
        <v>0.2213</v>
      </c>
      <c r="GF245" s="283">
        <v>0.30880000000000002</v>
      </c>
      <c r="GG245" s="283">
        <v>0.29459999999999997</v>
      </c>
      <c r="GH245" s="283">
        <v>0.1552</v>
      </c>
      <c r="GJ245" s="283">
        <v>0.40820000000000001</v>
      </c>
      <c r="GL245" s="283">
        <v>0.25230000000000002</v>
      </c>
      <c r="GM245" s="283">
        <v>0.31609999999999999</v>
      </c>
    </row>
    <row r="246" spans="1:195">
      <c r="A246" s="71">
        <v>45536</v>
      </c>
      <c r="B246" s="283">
        <v>13.0684</v>
      </c>
      <c r="C246" s="283">
        <v>12.8459</v>
      </c>
      <c r="D246" s="283">
        <v>12.95</v>
      </c>
      <c r="E246" s="283">
        <v>12.709899999999999</v>
      </c>
      <c r="F246" s="283">
        <v>13.007099999999999</v>
      </c>
      <c r="G246" s="283">
        <v>12.9802</v>
      </c>
      <c r="H246" s="283">
        <v>12.8703</v>
      </c>
      <c r="J246" s="283">
        <v>12.950900000000001</v>
      </c>
      <c r="K246" s="283">
        <v>11.8462</v>
      </c>
      <c r="L246" s="283">
        <v>12.9618</v>
      </c>
      <c r="M246" s="283">
        <v>13.107799999999999</v>
      </c>
      <c r="N246" s="283">
        <v>7.8647999999999998</v>
      </c>
      <c r="O246" s="283">
        <v>0.84560000000000002</v>
      </c>
      <c r="P246" s="283">
        <v>1.9547000000000001</v>
      </c>
      <c r="Q246" s="283">
        <v>0.2681</v>
      </c>
      <c r="S246" s="283">
        <v>1.2301</v>
      </c>
      <c r="T246" s="283">
        <v>2.1309</v>
      </c>
      <c r="U246" s="283">
        <v>0.31780000000000003</v>
      </c>
      <c r="V246" s="283">
        <v>0.54700000000000004</v>
      </c>
      <c r="W246" s="283">
        <v>0.27089999999999997</v>
      </c>
      <c r="X246" s="283">
        <v>0.37580000000000002</v>
      </c>
      <c r="Y246" s="283">
        <v>0.27979999999999999</v>
      </c>
      <c r="Z246" s="283">
        <v>0.36809999999999998</v>
      </c>
      <c r="AB246" s="283">
        <v>0.38769999999999999</v>
      </c>
      <c r="AC246" s="283">
        <v>1.3729</v>
      </c>
      <c r="AD246" s="283">
        <v>0.26340000000000002</v>
      </c>
      <c r="AE246" s="283">
        <v>0.31519999999999998</v>
      </c>
      <c r="AF246" s="283">
        <v>6.3944000000000001</v>
      </c>
      <c r="AG246" s="283">
        <v>1.1282000000000001</v>
      </c>
      <c r="AH246" s="283">
        <v>1.228</v>
      </c>
      <c r="AI246" s="283">
        <v>0.2525</v>
      </c>
      <c r="AK246" s="283">
        <v>1.0545</v>
      </c>
      <c r="AL246" s="283">
        <v>2.5425</v>
      </c>
      <c r="AM246" s="283">
        <v>0.42470000000000002</v>
      </c>
      <c r="AN246" s="283">
        <v>0.48830000000000001</v>
      </c>
      <c r="AO246" s="283">
        <v>0.39760000000000001</v>
      </c>
      <c r="AP246" s="283">
        <v>0.37640000000000001</v>
      </c>
      <c r="AQ246" s="283">
        <v>0.39760000000000001</v>
      </c>
      <c r="AR246" s="283">
        <v>0.47870000000000001</v>
      </c>
      <c r="AT246" s="283">
        <v>0.52439999999999998</v>
      </c>
      <c r="AU246" s="283">
        <v>1.8955</v>
      </c>
      <c r="AV246" s="283">
        <v>0.37159999999999999</v>
      </c>
      <c r="AW246" s="283">
        <v>0.49730000000000002</v>
      </c>
      <c r="AX246" s="283">
        <v>7.3653000000000004</v>
      </c>
      <c r="AY246" s="283">
        <v>1.9550000000000001</v>
      </c>
      <c r="AZ246" s="283">
        <v>0.89249999999999996</v>
      </c>
      <c r="BC246" s="283">
        <v>1.4915</v>
      </c>
      <c r="BD246" s="283">
        <v>2.2311000000000001</v>
      </c>
      <c r="BE246" s="283">
        <v>0.87919999999999998</v>
      </c>
      <c r="BF246" s="283">
        <v>0.48780000000000001</v>
      </c>
      <c r="BG246" s="283">
        <v>0.3029</v>
      </c>
      <c r="BH246" s="283">
        <v>0.44969999999999999</v>
      </c>
      <c r="BI246" s="283">
        <v>0.54649999999999999</v>
      </c>
      <c r="BJ246" s="283">
        <v>0.19620000000000001</v>
      </c>
      <c r="BL246" s="283">
        <v>0.59899999999999998</v>
      </c>
      <c r="BN246" s="283">
        <v>0.51690000000000003</v>
      </c>
      <c r="BO246" s="283">
        <v>0.40160000000000001</v>
      </c>
      <c r="BQ246" s="283">
        <v>2.0516000000000001</v>
      </c>
      <c r="BR246" s="283">
        <v>1.0820000000000001</v>
      </c>
      <c r="BS246" s="283">
        <v>1.3553999999999999</v>
      </c>
      <c r="BV246" s="283">
        <v>1.2547999999999999</v>
      </c>
      <c r="BW246" s="283">
        <v>0.67749999999999999</v>
      </c>
      <c r="BX246" s="283">
        <v>0.52939999999999998</v>
      </c>
      <c r="BY246" s="283">
        <v>0.57520000000000004</v>
      </c>
      <c r="BZ246" s="283">
        <v>0.33029999999999998</v>
      </c>
      <c r="CA246" s="283">
        <v>0.48930000000000001</v>
      </c>
      <c r="CB246" s="283">
        <v>0.42430000000000001</v>
      </c>
      <c r="CC246" s="283">
        <v>0.4138</v>
      </c>
      <c r="CE246" s="283">
        <v>0.64900000000000002</v>
      </c>
      <c r="CG246" s="283">
        <v>0.435</v>
      </c>
      <c r="CH246" s="283">
        <v>0.51719999999999999</v>
      </c>
      <c r="CI246" s="283">
        <v>1.0275000000000001</v>
      </c>
      <c r="CJ246" s="283">
        <v>1.0264</v>
      </c>
      <c r="CK246" s="283">
        <v>0.98850000000000005</v>
      </c>
      <c r="CL246" s="283">
        <v>0.99529999999999996</v>
      </c>
      <c r="CN246" s="283">
        <v>1.0113000000000001</v>
      </c>
      <c r="CO246" s="283">
        <v>22.830200000000001</v>
      </c>
      <c r="CP246" s="283">
        <v>21.3612</v>
      </c>
      <c r="CQ246" s="283">
        <v>20.998799999999999</v>
      </c>
      <c r="CR246" s="283">
        <v>22.219100000000001</v>
      </c>
      <c r="CS246" s="283">
        <v>20.812000000000001</v>
      </c>
      <c r="CT246" s="283">
        <v>21.243099999999998</v>
      </c>
      <c r="CU246" s="283">
        <v>22.938400000000001</v>
      </c>
      <c r="CW246" s="283">
        <v>22.270399999999999</v>
      </c>
      <c r="CX246" s="283">
        <v>23.0472</v>
      </c>
      <c r="CY246" s="283">
        <v>21.7516</v>
      </c>
      <c r="CZ246" s="283">
        <v>22.021599999999999</v>
      </c>
      <c r="DA246" s="283">
        <v>1.0244</v>
      </c>
      <c r="DB246" s="283">
        <v>1.0066999999999999</v>
      </c>
      <c r="DC246" s="283">
        <v>0.97399999999999998</v>
      </c>
      <c r="DD246" s="283">
        <v>0.97299999999999998</v>
      </c>
      <c r="DF246" s="283">
        <v>0.99970000000000003</v>
      </c>
      <c r="DG246" s="283">
        <v>22.6632</v>
      </c>
      <c r="DH246" s="283">
        <v>20.965900000000001</v>
      </c>
      <c r="DI246" s="283">
        <v>20.9437</v>
      </c>
      <c r="DJ246" s="283">
        <v>22.123799999999999</v>
      </c>
      <c r="DK246" s="283">
        <v>20.8264</v>
      </c>
      <c r="DL246" s="283">
        <v>21.5017</v>
      </c>
      <c r="DM246" s="283">
        <v>22.4343</v>
      </c>
      <c r="DO246" s="283">
        <v>21.958300000000001</v>
      </c>
      <c r="DP246" s="283">
        <v>23.057500000000001</v>
      </c>
      <c r="DQ246" s="283">
        <v>21.572700000000001</v>
      </c>
      <c r="DR246" s="283">
        <v>21.9649</v>
      </c>
      <c r="DS246" s="283">
        <v>1.024</v>
      </c>
      <c r="DT246" s="283">
        <v>1.0056</v>
      </c>
      <c r="DU246" s="283">
        <v>0.9869</v>
      </c>
      <c r="DX246" s="283">
        <v>0.998</v>
      </c>
      <c r="DY246" s="283">
        <v>22.016300000000001</v>
      </c>
      <c r="DZ246" s="283">
        <v>20.7605</v>
      </c>
      <c r="EA246" s="283">
        <v>20.715</v>
      </c>
      <c r="EB246" s="283">
        <v>21.501000000000001</v>
      </c>
      <c r="EC246" s="283">
        <v>20.645</v>
      </c>
      <c r="ED246" s="283">
        <v>20.9908</v>
      </c>
      <c r="EE246" s="283">
        <v>21.719799999999999</v>
      </c>
      <c r="EG246" s="283">
        <v>21.383800000000001</v>
      </c>
      <c r="EI246" s="283">
        <v>21.249700000000001</v>
      </c>
      <c r="EJ246" s="283">
        <v>21.425699999999999</v>
      </c>
      <c r="EL246" s="283">
        <v>2.7772999999999999</v>
      </c>
      <c r="EM246" s="283">
        <v>0.99750000000000005</v>
      </c>
      <c r="EN246" s="283">
        <v>2.3853</v>
      </c>
      <c r="EO246" s="283">
        <v>0.75129999999999997</v>
      </c>
      <c r="EQ246" s="283">
        <v>1.3259000000000001</v>
      </c>
      <c r="ER246" s="283">
        <v>0.34370000000000001</v>
      </c>
      <c r="ES246" s="283">
        <v>0.19950000000000001</v>
      </c>
      <c r="ET246" s="283">
        <v>0.31269999999999998</v>
      </c>
      <c r="EU246" s="283">
        <v>0.12379999999999999</v>
      </c>
      <c r="EV246" s="283">
        <v>0.2</v>
      </c>
      <c r="EW246" s="283">
        <v>0.13109999999999999</v>
      </c>
      <c r="EX246" s="283">
        <v>0.23169999999999999</v>
      </c>
      <c r="EZ246" s="283">
        <v>0.25469999999999998</v>
      </c>
      <c r="FA246" s="283">
        <v>0.30840000000000001</v>
      </c>
      <c r="FB246" s="283">
        <v>0.20949999999999999</v>
      </c>
      <c r="FC246" s="283">
        <v>0.19209999999999999</v>
      </c>
      <c r="FD246" s="283">
        <v>2.3008999999999999</v>
      </c>
      <c r="FE246" s="283">
        <v>1.0993999999999999</v>
      </c>
      <c r="FF246" s="283">
        <v>1.1587000000000001</v>
      </c>
      <c r="FG246" s="283">
        <v>0.69640000000000002</v>
      </c>
      <c r="FI246" s="283">
        <v>1.1168</v>
      </c>
      <c r="FJ246" s="283">
        <v>0.34910000000000002</v>
      </c>
      <c r="FK246" s="283">
        <v>0.24099999999999999</v>
      </c>
      <c r="FL246" s="283">
        <v>0.25019999999999998</v>
      </c>
      <c r="FM246" s="283">
        <v>0.1517</v>
      </c>
      <c r="FN246" s="283">
        <v>0.21920000000000001</v>
      </c>
      <c r="FO246" s="283">
        <v>0.21590000000000001</v>
      </c>
      <c r="FP246" s="283">
        <v>0.25309999999999999</v>
      </c>
      <c r="FR246" s="283">
        <v>0.30730000000000002</v>
      </c>
      <c r="FS246" s="283">
        <v>0.3634</v>
      </c>
      <c r="FT246" s="283">
        <v>0.18940000000000001</v>
      </c>
      <c r="FU246" s="283">
        <v>0.27510000000000001</v>
      </c>
      <c r="FV246" s="283">
        <v>1.5176000000000001</v>
      </c>
      <c r="FW246" s="283">
        <v>1.1289</v>
      </c>
      <c r="FX246" s="283">
        <v>0.98850000000000005</v>
      </c>
      <c r="GA246" s="283">
        <v>1.2919</v>
      </c>
      <c r="GB246" s="283">
        <v>0.32690000000000002</v>
      </c>
      <c r="GC246" s="283">
        <v>0.34570000000000001</v>
      </c>
      <c r="GD246" s="283">
        <v>0.28739999999999999</v>
      </c>
      <c r="GE246" s="283">
        <v>0.21540000000000001</v>
      </c>
      <c r="GF246" s="283">
        <v>0.30620000000000003</v>
      </c>
      <c r="GG246" s="283">
        <v>0.2908</v>
      </c>
      <c r="GH246" s="283">
        <v>0.1512</v>
      </c>
      <c r="GJ246" s="283">
        <v>0.40579999999999999</v>
      </c>
      <c r="GL246" s="283">
        <v>0.2442</v>
      </c>
      <c r="GM246" s="283">
        <v>0.31409999999999999</v>
      </c>
    </row>
    <row r="247" spans="1:195">
      <c r="A247" s="71">
        <v>45537</v>
      </c>
      <c r="B247" s="283">
        <v>13.112</v>
      </c>
      <c r="C247" s="283">
        <v>12.857699999999999</v>
      </c>
      <c r="D247" s="283">
        <v>12.967700000000001</v>
      </c>
      <c r="E247" s="283">
        <v>12.743499999999999</v>
      </c>
      <c r="F247" s="283">
        <v>13.034000000000001</v>
      </c>
      <c r="G247" s="283">
        <v>13.014699999999999</v>
      </c>
      <c r="H247" s="283">
        <v>12.8812</v>
      </c>
      <c r="J247" s="283">
        <v>12.9962</v>
      </c>
      <c r="K247" s="283">
        <v>11.839399999999999</v>
      </c>
      <c r="L247" s="283">
        <v>12.9786</v>
      </c>
      <c r="M247" s="283">
        <v>13.122999999999999</v>
      </c>
      <c r="N247" s="283">
        <v>8.2683</v>
      </c>
      <c r="O247" s="283">
        <v>0.80630000000000002</v>
      </c>
      <c r="P247" s="283">
        <v>1.9307000000000001</v>
      </c>
      <c r="Q247" s="283">
        <v>0.26640000000000003</v>
      </c>
      <c r="S247" s="283">
        <v>1.2217</v>
      </c>
      <c r="T247" s="283">
        <v>2.0594999999999999</v>
      </c>
      <c r="U247" s="283">
        <v>0.28620000000000001</v>
      </c>
      <c r="V247" s="283">
        <v>0.52559999999999996</v>
      </c>
      <c r="W247" s="283">
        <v>0.24909999999999999</v>
      </c>
      <c r="X247" s="283">
        <v>0.35499999999999998</v>
      </c>
      <c r="Y247" s="283">
        <v>0.2722</v>
      </c>
      <c r="Z247" s="283">
        <v>0.35699999999999998</v>
      </c>
      <c r="AB247" s="283">
        <v>0.35249999999999998</v>
      </c>
      <c r="AC247" s="283">
        <v>1.3402000000000001</v>
      </c>
      <c r="AD247" s="283">
        <v>0.24510000000000001</v>
      </c>
      <c r="AE247" s="283">
        <v>0.28849999999999998</v>
      </c>
      <c r="AF247" s="283">
        <v>6.9039999999999999</v>
      </c>
      <c r="AG247" s="283">
        <v>1.1104000000000001</v>
      </c>
      <c r="AH247" s="283">
        <v>1.2090000000000001</v>
      </c>
      <c r="AI247" s="283">
        <v>0.24809999999999999</v>
      </c>
      <c r="AK247" s="283">
        <v>1.0688</v>
      </c>
      <c r="AL247" s="283">
        <v>2.5143</v>
      </c>
      <c r="AM247" s="283">
        <v>0.40639999999999998</v>
      </c>
      <c r="AN247" s="283">
        <v>0.46860000000000002</v>
      </c>
      <c r="AO247" s="283">
        <v>0.36420000000000002</v>
      </c>
      <c r="AP247" s="283">
        <v>0.36599999999999999</v>
      </c>
      <c r="AQ247" s="283">
        <v>0.3876</v>
      </c>
      <c r="AR247" s="283">
        <v>0.47189999999999999</v>
      </c>
      <c r="AT247" s="283">
        <v>0.52010000000000001</v>
      </c>
      <c r="AU247" s="283">
        <v>1.9020999999999999</v>
      </c>
      <c r="AV247" s="283">
        <v>0.35320000000000001</v>
      </c>
      <c r="AW247" s="283">
        <v>0.48659999999999998</v>
      </c>
      <c r="AX247" s="283">
        <v>7.4622999999999999</v>
      </c>
      <c r="AY247" s="283">
        <v>1.9392</v>
      </c>
      <c r="AZ247" s="283">
        <v>0.86380000000000001</v>
      </c>
      <c r="BC247" s="283">
        <v>1.4884999999999999</v>
      </c>
      <c r="BD247" s="283">
        <v>2.2292000000000001</v>
      </c>
      <c r="BE247" s="283">
        <v>0.88360000000000005</v>
      </c>
      <c r="BF247" s="283">
        <v>0.47560000000000002</v>
      </c>
      <c r="BG247" s="283">
        <v>0.29870000000000002</v>
      </c>
      <c r="BH247" s="283">
        <v>0.45569999999999999</v>
      </c>
      <c r="BI247" s="283">
        <v>0.55059999999999998</v>
      </c>
      <c r="BJ247" s="283">
        <v>0.1933</v>
      </c>
      <c r="BL247" s="283">
        <v>0.59940000000000004</v>
      </c>
      <c r="BN247" s="283">
        <v>0.50690000000000002</v>
      </c>
      <c r="BO247" s="283">
        <v>0.4027</v>
      </c>
      <c r="BQ247" s="283">
        <v>2.1334</v>
      </c>
      <c r="BR247" s="283">
        <v>1.0885</v>
      </c>
      <c r="BS247" s="283">
        <v>1.3508</v>
      </c>
      <c r="BV247" s="283">
        <v>1.2667999999999999</v>
      </c>
      <c r="BW247" s="283">
        <v>0.66720000000000002</v>
      </c>
      <c r="BX247" s="283">
        <v>0.51549999999999996</v>
      </c>
      <c r="BY247" s="283">
        <v>0.55669999999999997</v>
      </c>
      <c r="BZ247" s="283">
        <v>0.31280000000000002</v>
      </c>
      <c r="CA247" s="283">
        <v>0.47360000000000002</v>
      </c>
      <c r="CB247" s="283">
        <v>0.41220000000000001</v>
      </c>
      <c r="CC247" s="283">
        <v>0.4017</v>
      </c>
      <c r="CE247" s="283">
        <v>0.62660000000000005</v>
      </c>
      <c r="CG247" s="283">
        <v>0.41239999999999999</v>
      </c>
      <c r="CH247" s="283">
        <v>0.49469999999999997</v>
      </c>
      <c r="CI247" s="283">
        <v>1.0296000000000001</v>
      </c>
      <c r="CJ247" s="283">
        <v>1.0235000000000001</v>
      </c>
      <c r="CK247" s="283">
        <v>0.97189999999999999</v>
      </c>
      <c r="CL247" s="283">
        <v>0.98870000000000002</v>
      </c>
      <c r="CN247" s="283">
        <v>1.0188999999999999</v>
      </c>
      <c r="CO247" s="283">
        <v>23.173999999999999</v>
      </c>
      <c r="CP247" s="283">
        <v>21.674199999999999</v>
      </c>
      <c r="CQ247" s="283">
        <v>21.3248</v>
      </c>
      <c r="CR247" s="283">
        <v>22.507400000000001</v>
      </c>
      <c r="CS247" s="283">
        <v>21.175999999999998</v>
      </c>
      <c r="CT247" s="283">
        <v>21.940300000000001</v>
      </c>
      <c r="CU247" s="283">
        <v>23.331800000000001</v>
      </c>
      <c r="CW247" s="283">
        <v>22.8139</v>
      </c>
      <c r="CX247" s="283">
        <v>23.599399999999999</v>
      </c>
      <c r="CY247" s="283">
        <v>22.257400000000001</v>
      </c>
      <c r="CZ247" s="283">
        <v>22.389700000000001</v>
      </c>
      <c r="DA247" s="283">
        <v>1.0282</v>
      </c>
      <c r="DB247" s="283">
        <v>1.0058</v>
      </c>
      <c r="DC247" s="283">
        <v>0.97430000000000005</v>
      </c>
      <c r="DD247" s="283">
        <v>0.96850000000000003</v>
      </c>
      <c r="DF247" s="283">
        <v>1.0033000000000001</v>
      </c>
      <c r="DG247" s="283">
        <v>22.9574</v>
      </c>
      <c r="DH247" s="283">
        <v>21.195599999999999</v>
      </c>
      <c r="DI247" s="283">
        <v>21.218399999999999</v>
      </c>
      <c r="DJ247" s="283">
        <v>22.328700000000001</v>
      </c>
      <c r="DK247" s="283">
        <v>21.072399999999998</v>
      </c>
      <c r="DL247" s="283">
        <v>21.778199999999998</v>
      </c>
      <c r="DM247" s="283">
        <v>22.766200000000001</v>
      </c>
      <c r="DO247" s="283">
        <v>22.3597</v>
      </c>
      <c r="DP247" s="283">
        <v>23.506699999999999</v>
      </c>
      <c r="DQ247" s="283">
        <v>21.9207</v>
      </c>
      <c r="DR247" s="283">
        <v>22.285799999999998</v>
      </c>
      <c r="DS247" s="283">
        <v>1.0271999999999999</v>
      </c>
      <c r="DT247" s="283">
        <v>1.0044</v>
      </c>
      <c r="DU247" s="283">
        <v>0.9839</v>
      </c>
      <c r="DX247" s="283">
        <v>0.99870000000000003</v>
      </c>
      <c r="DY247" s="283">
        <v>22.279900000000001</v>
      </c>
      <c r="DZ247" s="283">
        <v>20.8779</v>
      </c>
      <c r="EA247" s="283">
        <v>20.8432</v>
      </c>
      <c r="EB247" s="283">
        <v>21.6905</v>
      </c>
      <c r="EC247" s="283">
        <v>20.7864</v>
      </c>
      <c r="ED247" s="283">
        <v>21.183700000000002</v>
      </c>
      <c r="EE247" s="283">
        <v>21.9815</v>
      </c>
      <c r="EG247" s="283">
        <v>21.651700000000002</v>
      </c>
      <c r="EI247" s="283">
        <v>21.4665</v>
      </c>
      <c r="EJ247" s="283">
        <v>21.680399999999999</v>
      </c>
      <c r="EL247" s="283">
        <v>2.8649</v>
      </c>
      <c r="EM247" s="283">
        <v>1.0068999999999999</v>
      </c>
      <c r="EN247" s="283">
        <v>2.3969</v>
      </c>
      <c r="EO247" s="283">
        <v>0.74060000000000004</v>
      </c>
      <c r="EQ247" s="283">
        <v>1.3449</v>
      </c>
      <c r="ER247" s="283">
        <v>0.33179999999999998</v>
      </c>
      <c r="ES247" s="283">
        <v>0.18779999999999999</v>
      </c>
      <c r="ET247" s="283">
        <v>0.29880000000000001</v>
      </c>
      <c r="EU247" s="283">
        <v>0.1158</v>
      </c>
      <c r="EV247" s="283">
        <v>0.1865</v>
      </c>
      <c r="EW247" s="283">
        <v>0.12470000000000001</v>
      </c>
      <c r="EX247" s="283">
        <v>0.2225</v>
      </c>
      <c r="EZ247" s="283">
        <v>0.22989999999999999</v>
      </c>
      <c r="FA247" s="283">
        <v>0.3004</v>
      </c>
      <c r="FB247" s="283">
        <v>0.19400000000000001</v>
      </c>
      <c r="FC247" s="283">
        <v>0.17100000000000001</v>
      </c>
      <c r="FD247" s="283">
        <v>2.4752000000000001</v>
      </c>
      <c r="FE247" s="283">
        <v>1.1025</v>
      </c>
      <c r="FF247" s="283">
        <v>1.163</v>
      </c>
      <c r="FG247" s="283">
        <v>0.68569999999999998</v>
      </c>
      <c r="FI247" s="283">
        <v>1.1429</v>
      </c>
      <c r="FJ247" s="283">
        <v>0.34110000000000001</v>
      </c>
      <c r="FK247" s="283">
        <v>0.23400000000000001</v>
      </c>
      <c r="FL247" s="283">
        <v>0.24179999999999999</v>
      </c>
      <c r="FM247" s="283">
        <v>0.13780000000000001</v>
      </c>
      <c r="FN247" s="283">
        <v>0.21229999999999999</v>
      </c>
      <c r="FO247" s="283">
        <v>0.2079</v>
      </c>
      <c r="FP247" s="283">
        <v>0.24809999999999999</v>
      </c>
      <c r="FR247" s="283">
        <v>0.30309999999999998</v>
      </c>
      <c r="FS247" s="283">
        <v>0.36180000000000001</v>
      </c>
      <c r="FT247" s="283">
        <v>0.1769</v>
      </c>
      <c r="FU247" s="283">
        <v>0.26519999999999999</v>
      </c>
      <c r="FV247" s="283">
        <v>1.5787</v>
      </c>
      <c r="FW247" s="283">
        <v>1.1319999999999999</v>
      </c>
      <c r="FX247" s="283">
        <v>0.98609999999999998</v>
      </c>
      <c r="GA247" s="283">
        <v>1.2942</v>
      </c>
      <c r="GB247" s="283">
        <v>0.33040000000000003</v>
      </c>
      <c r="GC247" s="283">
        <v>0.34350000000000003</v>
      </c>
      <c r="GD247" s="283">
        <v>0.2823</v>
      </c>
      <c r="GE247" s="283">
        <v>0.20930000000000001</v>
      </c>
      <c r="GF247" s="283">
        <v>0.30349999999999999</v>
      </c>
      <c r="GG247" s="283">
        <v>0.2863</v>
      </c>
      <c r="GH247" s="283">
        <v>0.1477</v>
      </c>
      <c r="GJ247" s="283">
        <v>0.40350000000000003</v>
      </c>
      <c r="GL247" s="283">
        <v>0.2379</v>
      </c>
      <c r="GM247" s="283">
        <v>0.31180000000000002</v>
      </c>
    </row>
    <row r="248" spans="1:195">
      <c r="A248" s="71">
        <v>45538</v>
      </c>
      <c r="B248" s="283">
        <v>13.075900000000001</v>
      </c>
      <c r="C248" s="283">
        <v>12.8375</v>
      </c>
      <c r="D248" s="283">
        <v>12.9391</v>
      </c>
      <c r="E248" s="283">
        <v>12.725</v>
      </c>
      <c r="F248" s="283">
        <v>12.992800000000001</v>
      </c>
      <c r="G248" s="283">
        <v>12.9735</v>
      </c>
      <c r="H248" s="283">
        <v>12.875299999999999</v>
      </c>
      <c r="I248" s="283">
        <v>12.4262</v>
      </c>
      <c r="J248" s="283">
        <v>12.957599999999999</v>
      </c>
      <c r="K248" s="283">
        <v>11.817600000000001</v>
      </c>
      <c r="L248" s="283">
        <v>12.957599999999999</v>
      </c>
      <c r="M248" s="283">
        <v>13.107799999999999</v>
      </c>
      <c r="N248" s="283">
        <v>8.5137999999999998</v>
      </c>
      <c r="O248" s="283">
        <v>0.76400000000000001</v>
      </c>
      <c r="P248" s="283">
        <v>1.9</v>
      </c>
      <c r="Q248" s="283">
        <v>0.27050000000000002</v>
      </c>
      <c r="R248" s="283">
        <v>1.2293000000000001</v>
      </c>
      <c r="S248" s="283">
        <v>1.2000999999999999</v>
      </c>
      <c r="T248" s="283">
        <v>1.9597</v>
      </c>
      <c r="U248" s="283">
        <v>0.25159999999999999</v>
      </c>
      <c r="V248" s="283">
        <v>0.49580000000000002</v>
      </c>
      <c r="W248" s="283">
        <v>0.23019999999999999</v>
      </c>
      <c r="X248" s="283">
        <v>0.32940000000000003</v>
      </c>
      <c r="Y248" s="283">
        <v>0.26090000000000002</v>
      </c>
      <c r="Z248" s="283">
        <v>0.34549999999999997</v>
      </c>
      <c r="AA248" s="283">
        <v>0.27650000000000002</v>
      </c>
      <c r="AB248" s="283">
        <v>0.30969999999999998</v>
      </c>
      <c r="AC248" s="283">
        <v>1.2774000000000001</v>
      </c>
      <c r="AD248" s="283">
        <v>0.22489999999999999</v>
      </c>
      <c r="AE248" s="283">
        <v>0.25800000000000001</v>
      </c>
      <c r="AF248" s="283">
        <v>7.5105000000000004</v>
      </c>
      <c r="AG248" s="283">
        <v>1.0773999999999999</v>
      </c>
      <c r="AH248" s="283">
        <v>1.1841999999999999</v>
      </c>
      <c r="AI248" s="283">
        <v>0.24640000000000001</v>
      </c>
      <c r="AJ248" s="283">
        <v>1.0293000000000001</v>
      </c>
      <c r="AK248" s="283">
        <v>1.0847</v>
      </c>
      <c r="AL248" s="283">
        <v>2.4540999999999999</v>
      </c>
      <c r="AM248" s="283">
        <v>0.37869999999999998</v>
      </c>
      <c r="AN248" s="283">
        <v>0.44130000000000003</v>
      </c>
      <c r="AO248" s="283">
        <v>0.32679999999999998</v>
      </c>
      <c r="AP248" s="283">
        <v>0.35149999999999998</v>
      </c>
      <c r="AQ248" s="283">
        <v>0.37259999999999999</v>
      </c>
      <c r="AR248" s="283">
        <v>0.46400000000000002</v>
      </c>
      <c r="AS248" s="283">
        <v>0.33910000000000001</v>
      </c>
      <c r="AT248" s="283">
        <v>0.51149999999999995</v>
      </c>
      <c r="AU248" s="283">
        <v>1.8833</v>
      </c>
      <c r="AV248" s="283">
        <v>0.32940000000000003</v>
      </c>
      <c r="AW248" s="283">
        <v>0.47160000000000002</v>
      </c>
      <c r="AX248" s="283">
        <v>7.5732999999999997</v>
      </c>
      <c r="AY248" s="283">
        <v>1.9220999999999999</v>
      </c>
      <c r="AZ248" s="283">
        <v>0.83230000000000004</v>
      </c>
      <c r="BB248" s="283">
        <v>0.63480000000000003</v>
      </c>
      <c r="BC248" s="283">
        <v>1.4844999999999999</v>
      </c>
      <c r="BD248" s="283">
        <v>2.218</v>
      </c>
      <c r="BE248" s="283">
        <v>0.88349999999999995</v>
      </c>
      <c r="BF248" s="283">
        <v>0.4592</v>
      </c>
      <c r="BG248" s="283">
        <v>0.29289999999999999</v>
      </c>
      <c r="BH248" s="283">
        <v>0.45960000000000001</v>
      </c>
      <c r="BI248" s="283">
        <v>0.55169999999999997</v>
      </c>
      <c r="BJ248" s="283">
        <v>0.19009999999999999</v>
      </c>
      <c r="BK248" s="283">
        <v>0.31330000000000002</v>
      </c>
      <c r="BL248" s="283">
        <v>0.59630000000000005</v>
      </c>
      <c r="BN248" s="283">
        <v>0.49349999999999999</v>
      </c>
      <c r="BO248" s="283">
        <v>0.4017</v>
      </c>
      <c r="BQ248" s="283">
        <v>2.2109999999999999</v>
      </c>
      <c r="BR248" s="283">
        <v>1.0966</v>
      </c>
      <c r="BS248" s="283">
        <v>1.3451</v>
      </c>
      <c r="BU248" s="283">
        <v>1.1787000000000001</v>
      </c>
      <c r="BV248" s="283">
        <v>1.2797000000000001</v>
      </c>
      <c r="BW248" s="283">
        <v>0.65620000000000001</v>
      </c>
      <c r="BX248" s="283">
        <v>0.49959999999999999</v>
      </c>
      <c r="BY248" s="283">
        <v>0.53490000000000004</v>
      </c>
      <c r="BZ248" s="283">
        <v>0.29680000000000001</v>
      </c>
      <c r="CA248" s="283">
        <v>0.4556</v>
      </c>
      <c r="CB248" s="283">
        <v>0.3977</v>
      </c>
      <c r="CC248" s="283">
        <v>0.3886</v>
      </c>
      <c r="CD248" s="283">
        <v>0.45729999999999998</v>
      </c>
      <c r="CE248" s="283">
        <v>0.60229999999999995</v>
      </c>
      <c r="CG248" s="283">
        <v>0.38800000000000001</v>
      </c>
      <c r="CH248" s="283">
        <v>0.47070000000000001</v>
      </c>
      <c r="CI248" s="283">
        <v>1.0313000000000001</v>
      </c>
      <c r="CJ248" s="283">
        <v>1.0266999999999999</v>
      </c>
      <c r="CK248" s="283">
        <v>0.96150000000000002</v>
      </c>
      <c r="CL248" s="283">
        <v>0.99370000000000003</v>
      </c>
      <c r="CM248" s="283">
        <v>0.99370000000000003</v>
      </c>
      <c r="CN248" s="283">
        <v>1.0152000000000001</v>
      </c>
      <c r="CO248" s="283">
        <v>23.422799999999999</v>
      </c>
      <c r="CP248" s="283">
        <v>21.7469</v>
      </c>
      <c r="CQ248" s="283">
        <v>21.348199999999999</v>
      </c>
      <c r="CR248" s="283">
        <v>22.710899999999999</v>
      </c>
      <c r="CS248" s="283">
        <v>21.1815</v>
      </c>
      <c r="CT248" s="283">
        <v>22.203099999999999</v>
      </c>
      <c r="CU248" s="283">
        <v>23.6509</v>
      </c>
      <c r="CV248" s="283">
        <v>22.107700000000001</v>
      </c>
      <c r="CW248" s="283">
        <v>22.958300000000001</v>
      </c>
      <c r="CX248" s="283">
        <v>23.800599999999999</v>
      </c>
      <c r="CY248" s="283">
        <v>22.247499999999999</v>
      </c>
      <c r="CZ248" s="283">
        <v>22.613499999999998</v>
      </c>
      <c r="DA248" s="283">
        <v>1.0264</v>
      </c>
      <c r="DB248" s="283">
        <v>1.0058</v>
      </c>
      <c r="DC248" s="283">
        <v>0.96609999999999996</v>
      </c>
      <c r="DD248" s="283">
        <v>0.97</v>
      </c>
      <c r="DE248" s="283">
        <v>0.98219999999999996</v>
      </c>
      <c r="DF248" s="283">
        <v>1.004</v>
      </c>
      <c r="DG248" s="283">
        <v>23.1356</v>
      </c>
      <c r="DH248" s="283">
        <v>21.232299999999999</v>
      </c>
      <c r="DI248" s="283">
        <v>21.238399999999999</v>
      </c>
      <c r="DJ248" s="283">
        <v>22.5412</v>
      </c>
      <c r="DK248" s="283">
        <v>21.110199999999999</v>
      </c>
      <c r="DL248" s="283">
        <v>21.984500000000001</v>
      </c>
      <c r="DM248" s="283">
        <v>23.0075</v>
      </c>
      <c r="DN248" s="283">
        <v>21.5669</v>
      </c>
      <c r="DO248" s="283">
        <v>22.574200000000001</v>
      </c>
      <c r="DP248" s="283">
        <v>23.719100000000001</v>
      </c>
      <c r="DQ248" s="283">
        <v>21.958100000000002</v>
      </c>
      <c r="DR248" s="283">
        <v>22.4849</v>
      </c>
      <c r="DS248" s="283">
        <v>1.0253000000000001</v>
      </c>
      <c r="DT248" s="283">
        <v>1.0036</v>
      </c>
      <c r="DU248" s="283">
        <v>0.98080000000000001</v>
      </c>
      <c r="DW248" s="283">
        <v>0.98129999999999995</v>
      </c>
      <c r="DX248" s="283">
        <v>0.99970000000000003</v>
      </c>
      <c r="DY248" s="283">
        <v>22.363900000000001</v>
      </c>
      <c r="DZ248" s="283">
        <v>20.883600000000001</v>
      </c>
      <c r="EA248" s="283">
        <v>20.879899999999999</v>
      </c>
      <c r="EB248" s="283">
        <v>21.811299999999999</v>
      </c>
      <c r="EC248" s="283">
        <v>20.808900000000001</v>
      </c>
      <c r="ED248" s="283">
        <v>21.2897</v>
      </c>
      <c r="EE248" s="283">
        <v>22.110800000000001</v>
      </c>
      <c r="EF248" s="283">
        <v>21.122499999999999</v>
      </c>
      <c r="EG248" s="283">
        <v>21.797599999999999</v>
      </c>
      <c r="EI248" s="283">
        <v>21.524100000000001</v>
      </c>
      <c r="EJ248" s="283">
        <v>21.8049</v>
      </c>
      <c r="EL248" s="283">
        <v>2.9087999999999998</v>
      </c>
      <c r="EM248" s="283">
        <v>1.0116000000000001</v>
      </c>
      <c r="EN248" s="283">
        <v>2.444</v>
      </c>
      <c r="EO248" s="283">
        <v>0.73260000000000003</v>
      </c>
      <c r="EP248" s="283">
        <v>1.1393</v>
      </c>
      <c r="EQ248" s="283">
        <v>1.3616999999999999</v>
      </c>
      <c r="ER248" s="283">
        <v>0.32379999999999998</v>
      </c>
      <c r="ES248" s="283">
        <v>0.17510000000000001</v>
      </c>
      <c r="ET248" s="283">
        <v>0.28320000000000001</v>
      </c>
      <c r="EU248" s="283">
        <v>0.1113</v>
      </c>
      <c r="EV248" s="283">
        <v>0.1731</v>
      </c>
      <c r="EW248" s="283">
        <v>0.1159</v>
      </c>
      <c r="EX248" s="283">
        <v>0.21229999999999999</v>
      </c>
      <c r="EY248" s="283">
        <v>0.2029</v>
      </c>
      <c r="EZ248" s="283">
        <v>0.20399999999999999</v>
      </c>
      <c r="FA248" s="283">
        <v>0.2898</v>
      </c>
      <c r="FB248" s="283">
        <v>0.17810000000000001</v>
      </c>
      <c r="FC248" s="283">
        <v>0.14979999999999999</v>
      </c>
      <c r="FD248" s="283">
        <v>2.6981000000000002</v>
      </c>
      <c r="FE248" s="283">
        <v>1.1105</v>
      </c>
      <c r="FF248" s="283">
        <v>1.1569</v>
      </c>
      <c r="FG248" s="283">
        <v>0.67079999999999995</v>
      </c>
      <c r="FH248" s="283">
        <v>1.3583000000000001</v>
      </c>
      <c r="FI248" s="283">
        <v>1.1758999999999999</v>
      </c>
      <c r="FJ248" s="283">
        <v>0.33450000000000002</v>
      </c>
      <c r="FK248" s="283">
        <v>0.22489999999999999</v>
      </c>
      <c r="FL248" s="283">
        <v>0.23089999999999999</v>
      </c>
      <c r="FM248" s="283">
        <v>0.124</v>
      </c>
      <c r="FN248" s="283">
        <v>0.20250000000000001</v>
      </c>
      <c r="FO248" s="283">
        <v>0.1996</v>
      </c>
      <c r="FP248" s="283">
        <v>0.24249999999999999</v>
      </c>
      <c r="FQ248" s="283">
        <v>0.22209999999999999</v>
      </c>
      <c r="FR248" s="283">
        <v>0.29770000000000002</v>
      </c>
      <c r="FS248" s="283">
        <v>0.3614</v>
      </c>
      <c r="FT248" s="283">
        <v>0.16350000000000001</v>
      </c>
      <c r="FU248" s="283">
        <v>0.25319999999999998</v>
      </c>
      <c r="FV248" s="283">
        <v>1.6265000000000001</v>
      </c>
      <c r="FW248" s="283">
        <v>1.1394</v>
      </c>
      <c r="FX248" s="283">
        <v>0.98140000000000005</v>
      </c>
      <c r="FZ248" s="283">
        <v>1.1241000000000001</v>
      </c>
      <c r="GA248" s="283">
        <v>1.2966</v>
      </c>
      <c r="GB248" s="283">
        <v>0.3281</v>
      </c>
      <c r="GC248" s="283">
        <v>0.34110000000000001</v>
      </c>
      <c r="GD248" s="283">
        <v>0.27610000000000001</v>
      </c>
      <c r="GE248" s="283">
        <v>0.20169999999999999</v>
      </c>
      <c r="GF248" s="283">
        <v>0.29930000000000001</v>
      </c>
      <c r="GG248" s="283">
        <v>0.28129999999999999</v>
      </c>
      <c r="GH248" s="283">
        <v>0.14419999999999999</v>
      </c>
      <c r="GI248" s="283">
        <v>0.25879999999999997</v>
      </c>
      <c r="GJ248" s="283">
        <v>0.40050000000000002</v>
      </c>
      <c r="GL248" s="283">
        <v>0.23019999999999999</v>
      </c>
      <c r="GM248" s="283">
        <v>0.30890000000000001</v>
      </c>
    </row>
    <row r="249" spans="1:195">
      <c r="A249" s="71">
        <v>45539</v>
      </c>
      <c r="B249" s="283">
        <v>13.0952</v>
      </c>
      <c r="C249" s="283">
        <v>12.8703</v>
      </c>
      <c r="D249" s="283">
        <v>12.960100000000001</v>
      </c>
      <c r="E249" s="283">
        <v>12.7326</v>
      </c>
      <c r="F249" s="283">
        <v>13.0113</v>
      </c>
      <c r="G249" s="283">
        <v>12.9702</v>
      </c>
      <c r="H249" s="283">
        <v>12.8887</v>
      </c>
      <c r="I249" s="283">
        <v>12.6982</v>
      </c>
      <c r="J249" s="283">
        <v>12.9727</v>
      </c>
      <c r="K249" s="283">
        <v>11.8193</v>
      </c>
      <c r="L249" s="283">
        <v>12.968500000000001</v>
      </c>
      <c r="M249" s="283">
        <v>13.114599999999999</v>
      </c>
      <c r="N249" s="283">
        <v>8.7087000000000003</v>
      </c>
      <c r="O249" s="283">
        <v>0.72309999999999997</v>
      </c>
      <c r="P249" s="283">
        <v>1.9945999999999999</v>
      </c>
      <c r="Q249" s="283">
        <v>0.28239999999999998</v>
      </c>
      <c r="R249" s="283">
        <v>1.2649999999999999</v>
      </c>
      <c r="S249" s="283">
        <v>1.2087000000000001</v>
      </c>
      <c r="T249" s="283">
        <v>1.859</v>
      </c>
      <c r="U249" s="283">
        <v>0.22059999999999999</v>
      </c>
      <c r="V249" s="283">
        <v>0.46139999999999998</v>
      </c>
      <c r="W249" s="283">
        <v>0.2135</v>
      </c>
      <c r="X249" s="283">
        <v>0.30509999999999998</v>
      </c>
      <c r="Y249" s="283">
        <v>0.23130000000000001</v>
      </c>
      <c r="Z249" s="283">
        <v>0.33310000000000001</v>
      </c>
      <c r="AA249" s="283">
        <v>0.25890000000000002</v>
      </c>
      <c r="AB249" s="283">
        <v>0.27379999999999999</v>
      </c>
      <c r="AC249" s="283">
        <v>1.1795</v>
      </c>
      <c r="AD249" s="283">
        <v>0.20469999999999999</v>
      </c>
      <c r="AE249" s="283">
        <v>0.22650000000000001</v>
      </c>
      <c r="AF249" s="283">
        <v>8.2942</v>
      </c>
      <c r="AG249" s="283">
        <v>1.0316000000000001</v>
      </c>
      <c r="AH249" s="283">
        <v>1.1574</v>
      </c>
      <c r="AI249" s="283">
        <v>0.24390000000000001</v>
      </c>
      <c r="AJ249" s="283">
        <v>1.0907</v>
      </c>
      <c r="AK249" s="283">
        <v>1.1004</v>
      </c>
      <c r="AL249" s="283">
        <v>2.3898999999999999</v>
      </c>
      <c r="AM249" s="283">
        <v>0.34439999999999998</v>
      </c>
      <c r="AN249" s="283">
        <v>0.41299999999999998</v>
      </c>
      <c r="AO249" s="283">
        <v>0.28810000000000002</v>
      </c>
      <c r="AP249" s="283">
        <v>0.33389999999999997</v>
      </c>
      <c r="AQ249" s="283">
        <v>0.35680000000000001</v>
      </c>
      <c r="AR249" s="283">
        <v>0.45450000000000002</v>
      </c>
      <c r="AS249" s="283">
        <v>0.32769999999999999</v>
      </c>
      <c r="AT249" s="283">
        <v>0.49740000000000001</v>
      </c>
      <c r="AU249" s="283">
        <v>1.8635999999999999</v>
      </c>
      <c r="AV249" s="283">
        <v>0.3004</v>
      </c>
      <c r="AW249" s="283">
        <v>0.4521</v>
      </c>
      <c r="AX249" s="283">
        <v>7.7230999999999996</v>
      </c>
      <c r="AY249" s="283">
        <v>1.9106000000000001</v>
      </c>
      <c r="AZ249" s="283">
        <v>0.80120000000000002</v>
      </c>
      <c r="BB249" s="283">
        <v>0.65980000000000005</v>
      </c>
      <c r="BC249" s="283">
        <v>1.478</v>
      </c>
      <c r="BD249" s="283">
        <v>2.2008000000000001</v>
      </c>
      <c r="BE249" s="283">
        <v>0.88390000000000002</v>
      </c>
      <c r="BF249" s="283">
        <v>0.44009999999999999</v>
      </c>
      <c r="BG249" s="283">
        <v>0.28499999999999998</v>
      </c>
      <c r="BH249" s="283">
        <v>0.46260000000000001</v>
      </c>
      <c r="BI249" s="283">
        <v>0.54930000000000001</v>
      </c>
      <c r="BJ249" s="283">
        <v>0.18709999999999999</v>
      </c>
      <c r="BK249" s="283">
        <v>0.31469999999999998</v>
      </c>
      <c r="BL249" s="283">
        <v>0.59030000000000005</v>
      </c>
      <c r="BN249" s="283">
        <v>0.47699999999999998</v>
      </c>
      <c r="BO249" s="283">
        <v>0.39939999999999998</v>
      </c>
      <c r="BQ249" s="283">
        <v>2.2894000000000001</v>
      </c>
      <c r="BR249" s="283">
        <v>1.1053999999999999</v>
      </c>
      <c r="BS249" s="283">
        <v>1.3233999999999999</v>
      </c>
      <c r="BU249" s="283">
        <v>1.2146999999999999</v>
      </c>
      <c r="BV249" s="283">
        <v>1.2919</v>
      </c>
      <c r="BW249" s="283">
        <v>0.64019999999999999</v>
      </c>
      <c r="BX249" s="283">
        <v>0.4824</v>
      </c>
      <c r="BY249" s="283">
        <v>0.51149999999999995</v>
      </c>
      <c r="BZ249" s="283">
        <v>0.27960000000000002</v>
      </c>
      <c r="CA249" s="283">
        <v>0.43640000000000001</v>
      </c>
      <c r="CB249" s="283">
        <v>0.38650000000000001</v>
      </c>
      <c r="CC249" s="283">
        <v>0.37440000000000001</v>
      </c>
      <c r="CD249" s="283">
        <v>0.43869999999999998</v>
      </c>
      <c r="CE249" s="283">
        <v>0.57930000000000004</v>
      </c>
      <c r="CG249" s="283">
        <v>0.36120000000000002</v>
      </c>
      <c r="CH249" s="283">
        <v>0.44840000000000002</v>
      </c>
      <c r="CI249" s="283">
        <v>1.0335000000000001</v>
      </c>
      <c r="CJ249" s="283">
        <v>1.0261</v>
      </c>
      <c r="CK249" s="283">
        <v>0.94820000000000004</v>
      </c>
      <c r="CL249" s="283">
        <v>0.9849</v>
      </c>
      <c r="CM249" s="283">
        <v>0.98809999999999998</v>
      </c>
      <c r="CN249" s="283">
        <v>1.0276000000000001</v>
      </c>
      <c r="CO249" s="283">
        <v>23.881699999999999</v>
      </c>
      <c r="CP249" s="283">
        <v>21.871500000000001</v>
      </c>
      <c r="CQ249" s="283">
        <v>21.3919</v>
      </c>
      <c r="CR249" s="283">
        <v>23.107099999999999</v>
      </c>
      <c r="CS249" s="283">
        <v>21.3142</v>
      </c>
      <c r="CT249" s="283">
        <v>22.559699999999999</v>
      </c>
      <c r="CU249" s="283">
        <v>23.976800000000001</v>
      </c>
      <c r="CV249" s="283">
        <v>22.2194</v>
      </c>
      <c r="CW249" s="283">
        <v>23.4603</v>
      </c>
      <c r="CX249" s="283">
        <v>24.343900000000001</v>
      </c>
      <c r="CY249" s="283">
        <v>22.4878</v>
      </c>
      <c r="CZ249" s="283">
        <v>22.829899999999999</v>
      </c>
      <c r="DA249" s="283">
        <v>1.0298</v>
      </c>
      <c r="DB249" s="283">
        <v>1.0065999999999999</v>
      </c>
      <c r="DC249" s="283">
        <v>0.96250000000000002</v>
      </c>
      <c r="DD249" s="283">
        <v>0.96840000000000004</v>
      </c>
      <c r="DE249" s="283">
        <v>0.98229999999999995</v>
      </c>
      <c r="DF249" s="283">
        <v>1.0039</v>
      </c>
      <c r="DG249" s="283">
        <v>23.3157</v>
      </c>
      <c r="DH249" s="283">
        <v>21.261700000000001</v>
      </c>
      <c r="DI249" s="283">
        <v>21.253499999999999</v>
      </c>
      <c r="DJ249" s="283">
        <v>22.6401</v>
      </c>
      <c r="DK249" s="283">
        <v>21.121400000000001</v>
      </c>
      <c r="DL249" s="283">
        <v>22.0808</v>
      </c>
      <c r="DM249" s="283">
        <v>23.187100000000001</v>
      </c>
      <c r="DN249" s="283">
        <v>21.630299999999998</v>
      </c>
      <c r="DO249" s="283">
        <v>22.715699999999998</v>
      </c>
      <c r="DP249" s="283">
        <v>23.9435</v>
      </c>
      <c r="DQ249" s="283">
        <v>22.020700000000001</v>
      </c>
      <c r="DR249" s="283">
        <v>22.627199999999998</v>
      </c>
      <c r="DS249" s="283">
        <v>1.0264</v>
      </c>
      <c r="DT249" s="283">
        <v>1.0049999999999999</v>
      </c>
      <c r="DU249" s="283">
        <v>0.97760000000000002</v>
      </c>
      <c r="DW249" s="283">
        <v>0.98260000000000003</v>
      </c>
      <c r="DX249" s="283">
        <v>1.0003</v>
      </c>
      <c r="DY249" s="283">
        <v>22.4621</v>
      </c>
      <c r="DZ249" s="283">
        <v>20.907299999999999</v>
      </c>
      <c r="EA249" s="283">
        <v>20.894500000000001</v>
      </c>
      <c r="EB249" s="283">
        <v>21.883600000000001</v>
      </c>
      <c r="EC249" s="283">
        <v>20.8032</v>
      </c>
      <c r="ED249" s="283">
        <v>21.3734</v>
      </c>
      <c r="EE249" s="283">
        <v>22.234500000000001</v>
      </c>
      <c r="EF249" s="283">
        <v>21.1724</v>
      </c>
      <c r="EG249" s="283">
        <v>21.9099</v>
      </c>
      <c r="EI249" s="283">
        <v>21.548200000000001</v>
      </c>
      <c r="EJ249" s="283">
        <v>21.9041</v>
      </c>
      <c r="EL249" s="283">
        <v>2.9177</v>
      </c>
      <c r="EM249" s="283">
        <v>1.0205</v>
      </c>
      <c r="EN249" s="283">
        <v>2.3380000000000001</v>
      </c>
      <c r="EO249" s="283">
        <v>0.71599999999999997</v>
      </c>
      <c r="EP249" s="283">
        <v>1.1536</v>
      </c>
      <c r="EQ249" s="283">
        <v>1.3786</v>
      </c>
      <c r="ER249" s="283">
        <v>0.314</v>
      </c>
      <c r="ES249" s="283">
        <v>0.16300000000000001</v>
      </c>
      <c r="ET249" s="283">
        <v>0.26629999999999998</v>
      </c>
      <c r="EU249" s="283">
        <v>0.1076</v>
      </c>
      <c r="EV249" s="283">
        <v>0.1598</v>
      </c>
      <c r="EW249" s="283">
        <v>0.1139</v>
      </c>
      <c r="EX249" s="283">
        <v>0.2009</v>
      </c>
      <c r="EY249" s="283">
        <v>0.18629999999999999</v>
      </c>
      <c r="EZ249" s="283">
        <v>0.18160000000000001</v>
      </c>
      <c r="FA249" s="283">
        <v>0.28060000000000002</v>
      </c>
      <c r="FB249" s="283">
        <v>0.1615</v>
      </c>
      <c r="FC249" s="283">
        <v>0.13170000000000001</v>
      </c>
      <c r="FD249" s="283">
        <v>2.9192</v>
      </c>
      <c r="FE249" s="283">
        <v>1.1221000000000001</v>
      </c>
      <c r="FF249" s="283">
        <v>1.1471</v>
      </c>
      <c r="FG249" s="283">
        <v>0.65710000000000002</v>
      </c>
      <c r="FH249" s="283">
        <v>1.4352</v>
      </c>
      <c r="FI249" s="283">
        <v>1.2104999999999999</v>
      </c>
      <c r="FJ249" s="283">
        <v>0.32100000000000001</v>
      </c>
      <c r="FK249" s="283">
        <v>0.21490000000000001</v>
      </c>
      <c r="FL249" s="283">
        <v>0.21959999999999999</v>
      </c>
      <c r="FM249" s="283">
        <v>0.11</v>
      </c>
      <c r="FN249" s="283">
        <v>0.19159999999999999</v>
      </c>
      <c r="FO249" s="283">
        <v>0.1915</v>
      </c>
      <c r="FP249" s="283">
        <v>0.23530000000000001</v>
      </c>
      <c r="FQ249" s="283">
        <v>0.2145</v>
      </c>
      <c r="FR249" s="283">
        <v>0.29049999999999998</v>
      </c>
      <c r="FS249" s="283">
        <v>0.35809999999999997</v>
      </c>
      <c r="FT249" s="283">
        <v>0.14949999999999999</v>
      </c>
      <c r="FU249" s="283">
        <v>0.24</v>
      </c>
      <c r="FV249" s="283">
        <v>1.6966000000000001</v>
      </c>
      <c r="FW249" s="283">
        <v>1.1440999999999999</v>
      </c>
      <c r="FX249" s="283">
        <v>0.98360000000000003</v>
      </c>
      <c r="FZ249" s="283">
        <v>1.1597999999999999</v>
      </c>
      <c r="GA249" s="283">
        <v>1.2971999999999999</v>
      </c>
      <c r="GB249" s="283">
        <v>0.3256</v>
      </c>
      <c r="GC249" s="283">
        <v>0.33689999999999998</v>
      </c>
      <c r="GD249" s="283">
        <v>0.26929999999999998</v>
      </c>
      <c r="GE249" s="283">
        <v>0.19189999999999999</v>
      </c>
      <c r="GF249" s="283">
        <v>0.29449999999999998</v>
      </c>
      <c r="GG249" s="283">
        <v>0.27379999999999999</v>
      </c>
      <c r="GH249" s="283">
        <v>0.1414</v>
      </c>
      <c r="GI249" s="283">
        <v>0.25569999999999998</v>
      </c>
      <c r="GJ249" s="283">
        <v>0.39710000000000001</v>
      </c>
      <c r="GL249" s="283">
        <v>0.2205</v>
      </c>
      <c r="GM249" s="283">
        <v>0.30609999999999998</v>
      </c>
    </row>
    <row r="250" spans="1:195">
      <c r="A250" s="71">
        <v>45540</v>
      </c>
      <c r="B250" s="283">
        <v>13.101100000000001</v>
      </c>
      <c r="C250" s="283">
        <v>12.852600000000001</v>
      </c>
      <c r="D250" s="283">
        <v>12.943300000000001</v>
      </c>
      <c r="E250" s="283">
        <v>12.725</v>
      </c>
      <c r="F250" s="283">
        <v>13.0197</v>
      </c>
      <c r="G250" s="283">
        <v>12.984400000000001</v>
      </c>
      <c r="H250" s="283">
        <v>12.8728</v>
      </c>
      <c r="I250" s="283">
        <v>10.9169</v>
      </c>
      <c r="J250" s="283">
        <v>12.971</v>
      </c>
      <c r="K250" s="283">
        <v>11.806699999999999</v>
      </c>
      <c r="L250" s="283">
        <v>12.9794</v>
      </c>
      <c r="M250" s="283">
        <v>13.109500000000001</v>
      </c>
      <c r="N250" s="283">
        <v>8.7463999999999995</v>
      </c>
      <c r="O250" s="283">
        <v>0.69610000000000005</v>
      </c>
      <c r="P250" s="283">
        <v>2.0209999999999999</v>
      </c>
      <c r="Q250" s="283">
        <v>0.2994</v>
      </c>
      <c r="R250" s="283">
        <v>1.2797000000000001</v>
      </c>
      <c r="S250" s="283">
        <v>1.2366999999999999</v>
      </c>
      <c r="T250" s="283">
        <v>1.7685999999999999</v>
      </c>
      <c r="U250" s="283">
        <v>0.19969999999999999</v>
      </c>
      <c r="V250" s="283">
        <v>0.43219999999999997</v>
      </c>
      <c r="W250" s="283">
        <v>0.20219999999999999</v>
      </c>
      <c r="X250" s="283">
        <v>0.2868</v>
      </c>
      <c r="Y250" s="283">
        <v>0.21379999999999999</v>
      </c>
      <c r="Z250" s="283">
        <v>0.31969999999999998</v>
      </c>
      <c r="AA250" s="283">
        <v>0.24179999999999999</v>
      </c>
      <c r="AB250" s="283">
        <v>0.2515</v>
      </c>
      <c r="AC250" s="283">
        <v>1.0680000000000001</v>
      </c>
      <c r="AD250" s="283">
        <v>0.18890000000000001</v>
      </c>
      <c r="AE250" s="283">
        <v>0.2034</v>
      </c>
      <c r="AF250" s="283">
        <v>8.9832999999999998</v>
      </c>
      <c r="AG250" s="283">
        <v>0.9667</v>
      </c>
      <c r="AH250" s="283">
        <v>1.1226</v>
      </c>
      <c r="AI250" s="283">
        <v>0.24129999999999999</v>
      </c>
      <c r="AJ250" s="283">
        <v>1.1557999999999999</v>
      </c>
      <c r="AK250" s="283">
        <v>1.1358999999999999</v>
      </c>
      <c r="AL250" s="283">
        <v>2.3422000000000001</v>
      </c>
      <c r="AM250" s="283">
        <v>0.30669999999999997</v>
      </c>
      <c r="AN250" s="283">
        <v>0.3896</v>
      </c>
      <c r="AO250" s="283">
        <v>0.26069999999999999</v>
      </c>
      <c r="AP250" s="283">
        <v>0.31730000000000003</v>
      </c>
      <c r="AQ250" s="283">
        <v>0.34699999999999998</v>
      </c>
      <c r="AR250" s="283">
        <v>0.4476</v>
      </c>
      <c r="AS250" s="283">
        <v>0.31850000000000001</v>
      </c>
      <c r="AT250" s="283">
        <v>0.48509999999999998</v>
      </c>
      <c r="AU250" s="283">
        <v>1.8545</v>
      </c>
      <c r="AV250" s="283">
        <v>0.27560000000000001</v>
      </c>
      <c r="AW250" s="283">
        <v>0.42699999999999999</v>
      </c>
      <c r="AX250" s="283">
        <v>7.8719000000000001</v>
      </c>
      <c r="AY250" s="283">
        <v>1.8938999999999999</v>
      </c>
      <c r="AZ250" s="283">
        <v>0.76790000000000003</v>
      </c>
      <c r="BB250" s="283">
        <v>0.69479999999999997</v>
      </c>
      <c r="BC250" s="283">
        <v>1.4714</v>
      </c>
      <c r="BD250" s="283">
        <v>2.1943000000000001</v>
      </c>
      <c r="BE250" s="283">
        <v>0.89080000000000004</v>
      </c>
      <c r="BF250" s="283">
        <v>0.42349999999999999</v>
      </c>
      <c r="BG250" s="283">
        <v>0.27879999999999999</v>
      </c>
      <c r="BH250" s="283">
        <v>0.47039999999999998</v>
      </c>
      <c r="BI250" s="283">
        <v>0.5514</v>
      </c>
      <c r="BJ250" s="283">
        <v>0.18640000000000001</v>
      </c>
      <c r="BK250" s="283">
        <v>0.31950000000000001</v>
      </c>
      <c r="BL250" s="283">
        <v>0.58799999999999997</v>
      </c>
      <c r="BN250" s="283">
        <v>0.45979999999999999</v>
      </c>
      <c r="BO250" s="283">
        <v>0.39960000000000001</v>
      </c>
      <c r="BQ250" s="283">
        <v>2.3536999999999999</v>
      </c>
      <c r="BR250" s="283">
        <v>1.1142000000000001</v>
      </c>
      <c r="BS250" s="283">
        <v>1.3182</v>
      </c>
      <c r="BU250" s="283">
        <v>1.2549999999999999</v>
      </c>
      <c r="BV250" s="283">
        <v>1.3101</v>
      </c>
      <c r="BW250" s="283">
        <v>0.62529999999999997</v>
      </c>
      <c r="BX250" s="283">
        <v>0.46739999999999998</v>
      </c>
      <c r="BY250" s="283">
        <v>0.49030000000000001</v>
      </c>
      <c r="BZ250" s="283">
        <v>0.2656</v>
      </c>
      <c r="CA250" s="283">
        <v>0.41949999999999998</v>
      </c>
      <c r="CB250" s="283">
        <v>0.37190000000000001</v>
      </c>
      <c r="CC250" s="283">
        <v>0.35920000000000002</v>
      </c>
      <c r="CD250" s="283">
        <v>0.4199</v>
      </c>
      <c r="CE250" s="283">
        <v>0.56210000000000004</v>
      </c>
      <c r="CG250" s="283">
        <v>0.33460000000000001</v>
      </c>
      <c r="CH250" s="283">
        <v>0.42909999999999998</v>
      </c>
      <c r="CI250" s="283">
        <v>1.0437000000000001</v>
      </c>
      <c r="CJ250" s="283">
        <v>1.034</v>
      </c>
      <c r="CK250" s="283">
        <v>0.95330000000000004</v>
      </c>
      <c r="CL250" s="283">
        <v>0.97970000000000002</v>
      </c>
      <c r="CM250" s="283">
        <v>0.98260000000000003</v>
      </c>
      <c r="CN250" s="283">
        <v>1.0238</v>
      </c>
      <c r="CO250" s="283">
        <v>24.6493</v>
      </c>
      <c r="CP250" s="283">
        <v>22.591799999999999</v>
      </c>
      <c r="CQ250" s="283">
        <v>21.948</v>
      </c>
      <c r="CR250" s="283">
        <v>23.617599999999999</v>
      </c>
      <c r="CS250" s="283">
        <v>21.848199999999999</v>
      </c>
      <c r="CT250" s="283">
        <v>23.023700000000002</v>
      </c>
      <c r="CU250" s="283">
        <v>24.604299999999999</v>
      </c>
      <c r="CV250" s="283">
        <v>22.7959</v>
      </c>
      <c r="CW250" s="283">
        <v>24.003299999999999</v>
      </c>
      <c r="CX250" s="283">
        <v>25.114899999999999</v>
      </c>
      <c r="CY250" s="283">
        <v>23.1996</v>
      </c>
      <c r="CZ250" s="283">
        <v>23.445799999999998</v>
      </c>
      <c r="DA250" s="283">
        <v>1.0375000000000001</v>
      </c>
      <c r="DB250" s="283">
        <v>1.0105999999999999</v>
      </c>
      <c r="DC250" s="283">
        <v>0.96330000000000005</v>
      </c>
      <c r="DD250" s="283">
        <v>0.96209999999999996</v>
      </c>
      <c r="DE250" s="283">
        <v>0.97689999999999999</v>
      </c>
      <c r="DF250" s="283">
        <v>1.0053000000000001</v>
      </c>
      <c r="DG250" s="283">
        <v>24.035599999999999</v>
      </c>
      <c r="DH250" s="283">
        <v>21.779399999999999</v>
      </c>
      <c r="DI250" s="283">
        <v>21.710599999999999</v>
      </c>
      <c r="DJ250" s="283">
        <v>23.166899999999998</v>
      </c>
      <c r="DK250" s="283">
        <v>21.551500000000001</v>
      </c>
      <c r="DL250" s="283">
        <v>22.536999999999999</v>
      </c>
      <c r="DM250" s="283">
        <v>23.778099999999998</v>
      </c>
      <c r="DN250" s="283">
        <v>22.098600000000001</v>
      </c>
      <c r="DO250" s="283">
        <v>23.310700000000001</v>
      </c>
      <c r="DP250" s="283">
        <v>24.715</v>
      </c>
      <c r="DQ250" s="283">
        <v>22.6221</v>
      </c>
      <c r="DR250" s="283">
        <v>23.1876</v>
      </c>
      <c r="DS250" s="283">
        <v>1.0319</v>
      </c>
      <c r="DT250" s="283">
        <v>1.0055000000000001</v>
      </c>
      <c r="DU250" s="283">
        <v>0.97440000000000004</v>
      </c>
      <c r="DW250" s="283">
        <v>0.98060000000000003</v>
      </c>
      <c r="DX250" s="283">
        <v>0.99970000000000003</v>
      </c>
      <c r="DY250" s="283">
        <v>23.004000000000001</v>
      </c>
      <c r="DZ250" s="283">
        <v>21.222100000000001</v>
      </c>
      <c r="EA250" s="283">
        <v>21.1709</v>
      </c>
      <c r="EB250" s="283">
        <v>22.293099999999999</v>
      </c>
      <c r="EC250" s="283">
        <v>21.105499999999999</v>
      </c>
      <c r="ED250" s="283">
        <v>21.726199999999999</v>
      </c>
      <c r="EE250" s="283">
        <v>22.6876</v>
      </c>
      <c r="EF250" s="283">
        <v>21.539400000000001</v>
      </c>
      <c r="EG250" s="283">
        <v>22.3217</v>
      </c>
      <c r="EI250" s="283">
        <v>21.964500000000001</v>
      </c>
      <c r="EJ250" s="283">
        <v>22.3279</v>
      </c>
      <c r="EL250" s="283">
        <v>2.8523999999999998</v>
      </c>
      <c r="EM250" s="283">
        <v>1.0262</v>
      </c>
      <c r="EN250" s="283">
        <v>2.3549000000000002</v>
      </c>
      <c r="EO250" s="283">
        <v>0.69830000000000003</v>
      </c>
      <c r="EP250" s="283">
        <v>1.1506000000000001</v>
      </c>
      <c r="EQ250" s="283">
        <v>1.4083000000000001</v>
      </c>
      <c r="ER250" s="283">
        <v>0.3029</v>
      </c>
      <c r="ES250" s="283">
        <v>0.1547</v>
      </c>
      <c r="ET250" s="283">
        <v>0.25109999999999999</v>
      </c>
      <c r="EU250" s="283">
        <v>0.1062</v>
      </c>
      <c r="EV250" s="283">
        <v>0.1507</v>
      </c>
      <c r="EW250" s="283">
        <v>0.1066</v>
      </c>
      <c r="EX250" s="283">
        <v>0.1888</v>
      </c>
      <c r="EY250" s="283">
        <v>0.1691</v>
      </c>
      <c r="EZ250" s="283">
        <v>0.1691</v>
      </c>
      <c r="FA250" s="283">
        <v>0.27029999999999998</v>
      </c>
      <c r="FB250" s="283">
        <v>0.1469</v>
      </c>
      <c r="FC250" s="283">
        <v>0.12</v>
      </c>
      <c r="FD250" s="283">
        <v>3.0817999999999999</v>
      </c>
      <c r="FE250" s="283">
        <v>1.1294</v>
      </c>
      <c r="FF250" s="283">
        <v>1.1427</v>
      </c>
      <c r="FG250" s="283">
        <v>0.63239999999999996</v>
      </c>
      <c r="FH250" s="283">
        <v>1.5286</v>
      </c>
      <c r="FI250" s="283">
        <v>1.2643</v>
      </c>
      <c r="FJ250" s="283">
        <v>0.30940000000000001</v>
      </c>
      <c r="FK250" s="283">
        <v>0.2039</v>
      </c>
      <c r="FL250" s="283">
        <v>0.21060000000000001</v>
      </c>
      <c r="FM250" s="283">
        <v>0.1004</v>
      </c>
      <c r="FN250" s="283">
        <v>0.18049999999999999</v>
      </c>
      <c r="FO250" s="283">
        <v>0.18429999999999999</v>
      </c>
      <c r="FP250" s="283">
        <v>0.2276</v>
      </c>
      <c r="FQ250" s="283">
        <v>0.20669999999999999</v>
      </c>
      <c r="FR250" s="283">
        <v>0.28239999999999998</v>
      </c>
      <c r="FS250" s="283">
        <v>0.35980000000000001</v>
      </c>
      <c r="FT250" s="283">
        <v>0.13519999999999999</v>
      </c>
      <c r="FU250" s="283">
        <v>0.2233</v>
      </c>
      <c r="FV250" s="283">
        <v>1.7922</v>
      </c>
      <c r="FW250" s="283">
        <v>1.1537999999999999</v>
      </c>
      <c r="FX250" s="283">
        <v>0.98419999999999996</v>
      </c>
      <c r="FZ250" s="283">
        <v>1.2102999999999999</v>
      </c>
      <c r="GA250" s="283">
        <v>1.2938000000000001</v>
      </c>
      <c r="GB250" s="283">
        <v>0.32450000000000001</v>
      </c>
      <c r="GC250" s="283">
        <v>0.3327</v>
      </c>
      <c r="GD250" s="283">
        <v>0.26219999999999999</v>
      </c>
      <c r="GE250" s="283">
        <v>0.18110000000000001</v>
      </c>
      <c r="GF250" s="283">
        <v>0.2883</v>
      </c>
      <c r="GG250" s="283">
        <v>0.26640000000000003</v>
      </c>
      <c r="GH250" s="283">
        <v>0.1384</v>
      </c>
      <c r="GI250" s="283">
        <v>0.253</v>
      </c>
      <c r="GJ250" s="283">
        <v>0.39219999999999999</v>
      </c>
      <c r="GL250" s="283">
        <v>0.20899999999999999</v>
      </c>
      <c r="GM250" s="283">
        <v>0.30320000000000003</v>
      </c>
    </row>
    <row r="251" spans="1:195">
      <c r="A251" s="71">
        <v>45541</v>
      </c>
      <c r="B251" s="283">
        <v>13.108700000000001</v>
      </c>
      <c r="C251" s="283">
        <v>12.856</v>
      </c>
      <c r="D251" s="283">
        <v>12.960100000000001</v>
      </c>
      <c r="E251" s="283">
        <v>12.751099999999999</v>
      </c>
      <c r="F251" s="283">
        <v>13.0365</v>
      </c>
      <c r="G251" s="283">
        <v>13.0063</v>
      </c>
      <c r="H251" s="283">
        <v>12.884600000000001</v>
      </c>
      <c r="I251" s="283">
        <v>10.754</v>
      </c>
      <c r="J251" s="283">
        <v>12.992000000000001</v>
      </c>
      <c r="K251" s="283">
        <v>11.7782</v>
      </c>
      <c r="L251" s="283">
        <v>12.9861</v>
      </c>
      <c r="M251" s="283">
        <v>13.1188</v>
      </c>
      <c r="N251" s="283">
        <v>8.7036999999999995</v>
      </c>
      <c r="O251" s="283">
        <v>0.66090000000000004</v>
      </c>
      <c r="P251" s="283">
        <v>2.0314999999999999</v>
      </c>
      <c r="Q251" s="283">
        <v>0.3226</v>
      </c>
      <c r="R251" s="283">
        <v>1.2856000000000001</v>
      </c>
      <c r="S251" s="283">
        <v>1.2587999999999999</v>
      </c>
      <c r="T251" s="283">
        <v>1.6306</v>
      </c>
      <c r="U251" s="283">
        <v>0.17549999999999999</v>
      </c>
      <c r="V251" s="283">
        <v>0.39389999999999997</v>
      </c>
      <c r="W251" s="283">
        <v>0.18729999999999999</v>
      </c>
      <c r="X251" s="283">
        <v>0.2656</v>
      </c>
      <c r="Y251" s="283">
        <v>0.19389999999999999</v>
      </c>
      <c r="Z251" s="283">
        <v>0.29780000000000001</v>
      </c>
      <c r="AA251" s="283">
        <v>0.22140000000000001</v>
      </c>
      <c r="AB251" s="283">
        <v>0.2311</v>
      </c>
      <c r="AC251" s="283">
        <v>0.92310000000000003</v>
      </c>
      <c r="AD251" s="283">
        <v>0.17219999999999999</v>
      </c>
      <c r="AE251" s="283">
        <v>0.18360000000000001</v>
      </c>
      <c r="AF251" s="283">
        <v>9.3743999999999996</v>
      </c>
      <c r="AG251" s="283">
        <v>0.92069999999999996</v>
      </c>
      <c r="AH251" s="283">
        <v>1.0941000000000001</v>
      </c>
      <c r="AI251" s="283">
        <v>0.23960000000000001</v>
      </c>
      <c r="AJ251" s="283">
        <v>1.2050000000000001</v>
      </c>
      <c r="AK251" s="283">
        <v>1.1807000000000001</v>
      </c>
      <c r="AL251" s="283">
        <v>2.2254999999999998</v>
      </c>
      <c r="AM251" s="283">
        <v>0.27200000000000002</v>
      </c>
      <c r="AN251" s="283">
        <v>0.36420000000000002</v>
      </c>
      <c r="AO251" s="283">
        <v>0.2374</v>
      </c>
      <c r="AP251" s="283">
        <v>0.2954</v>
      </c>
      <c r="AQ251" s="283">
        <v>0.33289999999999997</v>
      </c>
      <c r="AR251" s="283">
        <v>0.43149999999999999</v>
      </c>
      <c r="AS251" s="283">
        <v>0.3044</v>
      </c>
      <c r="AT251" s="283">
        <v>0.46350000000000002</v>
      </c>
      <c r="AU251" s="283">
        <v>1.8011999999999999</v>
      </c>
      <c r="AV251" s="283">
        <v>0.25259999999999999</v>
      </c>
      <c r="AW251" s="283">
        <v>0.3926</v>
      </c>
      <c r="AX251" s="283">
        <v>7.9744000000000002</v>
      </c>
      <c r="AY251" s="283">
        <v>1.8807</v>
      </c>
      <c r="AZ251" s="283">
        <v>0.73470000000000002</v>
      </c>
      <c r="BB251" s="283">
        <v>0.73580000000000001</v>
      </c>
      <c r="BC251" s="283">
        <v>1.466</v>
      </c>
      <c r="BD251" s="283">
        <v>2.1564999999999999</v>
      </c>
      <c r="BE251" s="283">
        <v>0.89059999999999995</v>
      </c>
      <c r="BF251" s="283">
        <v>0.40360000000000001</v>
      </c>
      <c r="BG251" s="283">
        <v>0.27039999999999997</v>
      </c>
      <c r="BH251" s="283">
        <v>0.47349999999999998</v>
      </c>
      <c r="BI251" s="283">
        <v>0.54930000000000001</v>
      </c>
      <c r="BJ251" s="283">
        <v>0.184</v>
      </c>
      <c r="BK251" s="283">
        <v>0.3216</v>
      </c>
      <c r="BL251" s="283">
        <v>0.57940000000000003</v>
      </c>
      <c r="BN251" s="283">
        <v>0.43709999999999999</v>
      </c>
      <c r="BO251" s="283">
        <v>0.3952</v>
      </c>
      <c r="BQ251" s="283">
        <v>2.3784000000000001</v>
      </c>
      <c r="BR251" s="283">
        <v>1.1207</v>
      </c>
      <c r="BS251" s="283">
        <v>1.2948999999999999</v>
      </c>
      <c r="BU251" s="283">
        <v>1.2935000000000001</v>
      </c>
      <c r="BV251" s="283">
        <v>1.3216000000000001</v>
      </c>
      <c r="BW251" s="283">
        <v>0.60250000000000004</v>
      </c>
      <c r="BX251" s="283">
        <v>0.45350000000000001</v>
      </c>
      <c r="BY251" s="283">
        <v>0.46929999999999999</v>
      </c>
      <c r="BZ251" s="283">
        <v>0.25330000000000003</v>
      </c>
      <c r="CA251" s="283">
        <v>0.40460000000000002</v>
      </c>
      <c r="CB251" s="283">
        <v>0.3624</v>
      </c>
      <c r="CC251" s="283">
        <v>0.34589999999999999</v>
      </c>
      <c r="CD251" s="283">
        <v>0.40150000000000002</v>
      </c>
      <c r="CE251" s="283">
        <v>0.54679999999999995</v>
      </c>
      <c r="CG251" s="283">
        <v>0.31040000000000001</v>
      </c>
      <c r="CH251" s="283">
        <v>0.4138</v>
      </c>
      <c r="CI251" s="283">
        <v>1.0353000000000001</v>
      </c>
      <c r="CJ251" s="283">
        <v>1.0327</v>
      </c>
      <c r="CK251" s="283">
        <v>0.96899999999999997</v>
      </c>
      <c r="CL251" s="283">
        <v>0.99380000000000002</v>
      </c>
      <c r="CM251" s="283">
        <v>0.9919</v>
      </c>
      <c r="CN251" s="283">
        <v>1.0111000000000001</v>
      </c>
      <c r="CO251" s="283">
        <v>23.7012</v>
      </c>
      <c r="CP251" s="283">
        <v>22.001999999999999</v>
      </c>
      <c r="CQ251" s="283">
        <v>21.5063</v>
      </c>
      <c r="CR251" s="283">
        <v>22.892700000000001</v>
      </c>
      <c r="CS251" s="283">
        <v>21.306000000000001</v>
      </c>
      <c r="CT251" s="283">
        <v>22.195399999999999</v>
      </c>
      <c r="CU251" s="283">
        <v>24.0792</v>
      </c>
      <c r="CV251" s="283">
        <v>22.386600000000001</v>
      </c>
      <c r="CW251" s="283">
        <v>23.190799999999999</v>
      </c>
      <c r="CX251" s="283">
        <v>24.229900000000001</v>
      </c>
      <c r="CY251" s="283">
        <v>22.568899999999999</v>
      </c>
      <c r="CZ251" s="283">
        <v>22.9359</v>
      </c>
      <c r="DA251" s="283">
        <v>1.0317000000000001</v>
      </c>
      <c r="DB251" s="283">
        <v>1.0097</v>
      </c>
      <c r="DC251" s="283">
        <v>0.96730000000000005</v>
      </c>
      <c r="DD251" s="283">
        <v>0.96840000000000004</v>
      </c>
      <c r="DE251" s="283">
        <v>0.97940000000000005</v>
      </c>
      <c r="DF251" s="283">
        <v>1.0065999999999999</v>
      </c>
      <c r="DG251" s="283">
        <v>23.581800000000001</v>
      </c>
      <c r="DH251" s="283">
        <v>21.563800000000001</v>
      </c>
      <c r="DI251" s="283">
        <v>21.528500000000001</v>
      </c>
      <c r="DJ251" s="283">
        <v>22.857600000000001</v>
      </c>
      <c r="DK251" s="283">
        <v>21.357299999999999</v>
      </c>
      <c r="DL251" s="283">
        <v>22.2561</v>
      </c>
      <c r="DM251" s="283">
        <v>23.5688</v>
      </c>
      <c r="DN251" s="283">
        <v>21.938300000000002</v>
      </c>
      <c r="DO251" s="283">
        <v>23.0838</v>
      </c>
      <c r="DP251" s="283">
        <v>24.338899999999999</v>
      </c>
      <c r="DQ251" s="283">
        <v>22.398900000000001</v>
      </c>
      <c r="DR251" s="283">
        <v>22.932200000000002</v>
      </c>
      <c r="DS251" s="283">
        <v>1.0311999999999999</v>
      </c>
      <c r="DT251" s="283">
        <v>1.0059</v>
      </c>
      <c r="DU251" s="283">
        <v>0.9758</v>
      </c>
      <c r="DW251" s="283">
        <v>0.98</v>
      </c>
      <c r="DX251" s="283">
        <v>1.0024</v>
      </c>
      <c r="DY251" s="283">
        <v>22.8828</v>
      </c>
      <c r="DZ251" s="283">
        <v>21.202000000000002</v>
      </c>
      <c r="EA251" s="283">
        <v>21.1831</v>
      </c>
      <c r="EB251" s="283">
        <v>22.189599999999999</v>
      </c>
      <c r="EC251" s="283">
        <v>21.078600000000002</v>
      </c>
      <c r="ED251" s="283">
        <v>21.709599999999998</v>
      </c>
      <c r="EE251" s="283">
        <v>22.678599999999999</v>
      </c>
      <c r="EF251" s="283">
        <v>21.515699999999999</v>
      </c>
      <c r="EG251" s="283">
        <v>22.36</v>
      </c>
      <c r="EI251" s="283">
        <v>21.954999999999998</v>
      </c>
      <c r="EJ251" s="283">
        <v>22.307200000000002</v>
      </c>
      <c r="EL251" s="283">
        <v>2.7902999999999998</v>
      </c>
      <c r="EM251" s="283">
        <v>1.0327</v>
      </c>
      <c r="EN251" s="283">
        <v>2.2646999999999999</v>
      </c>
      <c r="EO251" s="283">
        <v>0.71240000000000003</v>
      </c>
      <c r="EP251" s="283">
        <v>1.1486000000000001</v>
      </c>
      <c r="EQ251" s="283">
        <v>1.4153</v>
      </c>
      <c r="ER251" s="283">
        <v>0.28870000000000001</v>
      </c>
      <c r="ES251" s="283">
        <v>0.1477</v>
      </c>
      <c r="ET251" s="283">
        <v>0.2361</v>
      </c>
      <c r="EU251" s="283">
        <v>0.10349999999999999</v>
      </c>
      <c r="EV251" s="283">
        <v>0.14299999999999999</v>
      </c>
      <c r="EW251" s="283">
        <v>0.1042</v>
      </c>
      <c r="EX251" s="283">
        <v>0.17760000000000001</v>
      </c>
      <c r="EY251" s="283">
        <v>0.15390000000000001</v>
      </c>
      <c r="EZ251" s="283">
        <v>0.15970000000000001</v>
      </c>
      <c r="FA251" s="283">
        <v>0.24940000000000001</v>
      </c>
      <c r="FB251" s="283">
        <v>0.13400000000000001</v>
      </c>
      <c r="FC251" s="283">
        <v>0.1129</v>
      </c>
      <c r="FD251" s="283">
        <v>3.129</v>
      </c>
      <c r="FE251" s="283">
        <v>1.1349</v>
      </c>
      <c r="FF251" s="283">
        <v>1.1271</v>
      </c>
      <c r="FG251" s="283">
        <v>0.62250000000000005</v>
      </c>
      <c r="FH251" s="283">
        <v>1.5919000000000001</v>
      </c>
      <c r="FI251" s="283">
        <v>1.3070999999999999</v>
      </c>
      <c r="FJ251" s="283">
        <v>0.2954</v>
      </c>
      <c r="FK251" s="283">
        <v>0.19409999999999999</v>
      </c>
      <c r="FL251" s="283">
        <v>0.20130000000000001</v>
      </c>
      <c r="FM251" s="283">
        <v>9.4399999999999998E-2</v>
      </c>
      <c r="FN251" s="283">
        <v>0.17100000000000001</v>
      </c>
      <c r="FO251" s="283">
        <v>0.17860000000000001</v>
      </c>
      <c r="FP251" s="283">
        <v>0.22070000000000001</v>
      </c>
      <c r="FQ251" s="283">
        <v>0.1986</v>
      </c>
      <c r="FR251" s="283">
        <v>0.2727</v>
      </c>
      <c r="FS251" s="283">
        <v>0.35449999999999998</v>
      </c>
      <c r="FT251" s="283">
        <v>0.12479999999999999</v>
      </c>
      <c r="FU251" s="283">
        <v>0.20860000000000001</v>
      </c>
      <c r="FV251" s="283">
        <v>1.8539000000000001</v>
      </c>
      <c r="FW251" s="283">
        <v>1.1596</v>
      </c>
      <c r="FX251" s="283">
        <v>0.9829</v>
      </c>
      <c r="FZ251" s="283">
        <v>1.266</v>
      </c>
      <c r="GA251" s="283">
        <v>1.2930999999999999</v>
      </c>
      <c r="GB251" s="283">
        <v>0.31769999999999998</v>
      </c>
      <c r="GC251" s="283">
        <v>0.3276</v>
      </c>
      <c r="GD251" s="283">
        <v>0.2555</v>
      </c>
      <c r="GE251" s="283">
        <v>0.17130000000000001</v>
      </c>
      <c r="GF251" s="283">
        <v>0.28249999999999997</v>
      </c>
      <c r="GG251" s="283">
        <v>0.26</v>
      </c>
      <c r="GH251" s="283">
        <v>0.13639999999999999</v>
      </c>
      <c r="GI251" s="283">
        <v>0.249</v>
      </c>
      <c r="GJ251" s="283">
        <v>0.3876</v>
      </c>
      <c r="GL251" s="283">
        <v>0.19670000000000001</v>
      </c>
      <c r="GM251" s="283">
        <v>0.29980000000000001</v>
      </c>
    </row>
    <row r="252" spans="1:195">
      <c r="A252" s="71">
        <v>45542</v>
      </c>
      <c r="B252" s="283">
        <v>13.0868</v>
      </c>
      <c r="C252" s="283">
        <v>12.8367</v>
      </c>
      <c r="D252" s="283">
        <v>12.9383</v>
      </c>
      <c r="E252" s="283">
        <v>12.7385</v>
      </c>
      <c r="F252" s="283">
        <v>13.0113</v>
      </c>
      <c r="G252" s="283">
        <v>12.9878</v>
      </c>
      <c r="H252" s="283">
        <v>12.8535</v>
      </c>
      <c r="J252" s="283">
        <v>12.9727</v>
      </c>
      <c r="K252" s="283">
        <v>11.767200000000001</v>
      </c>
      <c r="L252" s="283">
        <v>12.9651</v>
      </c>
      <c r="M252" s="283">
        <v>13.0793</v>
      </c>
      <c r="N252" s="283">
        <v>8.5472999999999999</v>
      </c>
      <c r="O252" s="283">
        <v>0.62519999999999998</v>
      </c>
      <c r="P252" s="283">
        <v>1.9907999999999999</v>
      </c>
      <c r="Q252" s="283">
        <v>0.35859999999999997</v>
      </c>
      <c r="S252" s="283">
        <v>1.2202999999999999</v>
      </c>
      <c r="T252" s="283">
        <v>1.5391999999999999</v>
      </c>
      <c r="U252" s="283">
        <v>0.1573</v>
      </c>
      <c r="V252" s="283">
        <v>0.36430000000000001</v>
      </c>
      <c r="W252" s="283">
        <v>0.18010000000000001</v>
      </c>
      <c r="X252" s="283">
        <v>0.25169999999999998</v>
      </c>
      <c r="Y252" s="283">
        <v>0.183</v>
      </c>
      <c r="Z252" s="283">
        <v>0.46410000000000001</v>
      </c>
      <c r="AB252" s="283">
        <v>0.63060000000000005</v>
      </c>
      <c r="AC252" s="283">
        <v>1.2942</v>
      </c>
      <c r="AD252" s="283">
        <v>0.40429999999999999</v>
      </c>
      <c r="AE252" s="283">
        <v>0.51670000000000005</v>
      </c>
      <c r="AF252" s="283">
        <v>9.6638000000000002</v>
      </c>
      <c r="AG252" s="283">
        <v>0.88449999999999995</v>
      </c>
      <c r="AH252" s="283">
        <v>1.0613999999999999</v>
      </c>
      <c r="AI252" s="283">
        <v>0.25490000000000002</v>
      </c>
      <c r="AK252" s="283">
        <v>1.0671999999999999</v>
      </c>
      <c r="AL252" s="283">
        <v>2.1556000000000002</v>
      </c>
      <c r="AM252" s="283">
        <v>0.24560000000000001</v>
      </c>
      <c r="AN252" s="283">
        <v>0.34350000000000003</v>
      </c>
      <c r="AO252" s="283">
        <v>0.22309999999999999</v>
      </c>
      <c r="AP252" s="283">
        <v>0.27760000000000001</v>
      </c>
      <c r="AQ252" s="283">
        <v>0.32369999999999999</v>
      </c>
      <c r="AR252" s="283">
        <v>0.52910000000000001</v>
      </c>
      <c r="AT252" s="283">
        <v>0.60909999999999997</v>
      </c>
      <c r="AU252" s="283">
        <v>2.0758999999999999</v>
      </c>
      <c r="AV252" s="283">
        <v>0.52929999999999999</v>
      </c>
      <c r="AW252" s="283">
        <v>0.57069999999999999</v>
      </c>
      <c r="AX252" s="283">
        <v>8.1026000000000007</v>
      </c>
      <c r="AY252" s="283">
        <v>1.871</v>
      </c>
      <c r="AZ252" s="283">
        <v>0.69359999999999999</v>
      </c>
      <c r="BA252" s="283">
        <v>9.2700000000000005E-2</v>
      </c>
      <c r="BC252" s="283">
        <v>1.5286</v>
      </c>
      <c r="BD252" s="283">
        <v>2.1105</v>
      </c>
      <c r="BE252" s="283">
        <v>0.88739999999999997</v>
      </c>
      <c r="BF252" s="283">
        <v>0.37890000000000001</v>
      </c>
      <c r="BG252" s="283">
        <v>0.26050000000000001</v>
      </c>
      <c r="BH252" s="283">
        <v>0.4743</v>
      </c>
      <c r="BI252" s="283">
        <v>0.54630000000000001</v>
      </c>
      <c r="BJ252" s="283">
        <v>0.22140000000000001</v>
      </c>
      <c r="BL252" s="283">
        <v>0.62350000000000005</v>
      </c>
      <c r="BM252" s="283">
        <v>2.3885999999999998</v>
      </c>
      <c r="BN252" s="283">
        <v>0.53800000000000003</v>
      </c>
      <c r="BO252" s="283">
        <v>0.40789999999999998</v>
      </c>
      <c r="BQ252" s="283">
        <v>2.4068000000000001</v>
      </c>
      <c r="BR252" s="283">
        <v>1.1328</v>
      </c>
      <c r="BS252" s="283">
        <v>1.2808999999999999</v>
      </c>
      <c r="BT252" s="283">
        <v>0.73780000000000001</v>
      </c>
      <c r="BV252" s="283">
        <v>1.1645000000000001</v>
      </c>
      <c r="BW252" s="283">
        <v>0.57899999999999996</v>
      </c>
      <c r="BX252" s="283">
        <v>0.44140000000000001</v>
      </c>
      <c r="BY252" s="283">
        <v>0.45150000000000001</v>
      </c>
      <c r="BZ252" s="283">
        <v>0.24060000000000001</v>
      </c>
      <c r="CA252" s="283">
        <v>0.3896</v>
      </c>
      <c r="CB252" s="283">
        <v>0.35249999999999998</v>
      </c>
      <c r="CC252" s="283">
        <v>0.55120000000000002</v>
      </c>
      <c r="CE252" s="283">
        <v>0.79339999999999999</v>
      </c>
      <c r="CF252" s="283">
        <v>0.74709999999999999</v>
      </c>
      <c r="CG252" s="283">
        <v>0.58250000000000002</v>
      </c>
      <c r="CH252" s="283">
        <v>0.68130000000000002</v>
      </c>
      <c r="CI252" s="283">
        <v>1.0373000000000001</v>
      </c>
      <c r="CJ252" s="283">
        <v>1.0327</v>
      </c>
      <c r="CK252" s="283">
        <v>0.96709999999999996</v>
      </c>
      <c r="CL252" s="283">
        <v>1.014</v>
      </c>
      <c r="CN252" s="283">
        <v>1.0037</v>
      </c>
      <c r="CO252" s="283">
        <v>23.7776</v>
      </c>
      <c r="CP252" s="283">
        <v>22.0288</v>
      </c>
      <c r="CQ252" s="283">
        <v>21.4588</v>
      </c>
      <c r="CR252" s="283">
        <v>22.9222</v>
      </c>
      <c r="CS252" s="283">
        <v>21.3306</v>
      </c>
      <c r="CT252" s="283">
        <v>22.189</v>
      </c>
      <c r="CU252" s="283">
        <v>24.261500000000002</v>
      </c>
      <c r="CW252" s="283">
        <v>22.585999999999999</v>
      </c>
      <c r="CX252" s="283">
        <v>23.927499999999998</v>
      </c>
      <c r="CY252" s="283">
        <v>23.614100000000001</v>
      </c>
      <c r="CZ252" s="283">
        <v>22.503</v>
      </c>
      <c r="DA252" s="283">
        <v>1.032</v>
      </c>
      <c r="DB252" s="283">
        <v>1.0095000000000001</v>
      </c>
      <c r="DC252" s="283">
        <v>0.96579999999999999</v>
      </c>
      <c r="DD252" s="283">
        <v>0.99670000000000003</v>
      </c>
      <c r="DF252" s="283">
        <v>1.0239</v>
      </c>
      <c r="DG252" s="283">
        <v>23.567299999999999</v>
      </c>
      <c r="DH252" s="283">
        <v>21.488800000000001</v>
      </c>
      <c r="DI252" s="283">
        <v>21.425899999999999</v>
      </c>
      <c r="DJ252" s="283">
        <v>22.835899999999999</v>
      </c>
      <c r="DK252" s="283">
        <v>21.287099999999999</v>
      </c>
      <c r="DL252" s="283">
        <v>22.184100000000001</v>
      </c>
      <c r="DM252" s="283">
        <v>24.238199999999999</v>
      </c>
      <c r="DO252" s="283">
        <v>23.264700000000001</v>
      </c>
      <c r="DP252" s="283">
        <v>24.317699999999999</v>
      </c>
      <c r="DQ252" s="283">
        <v>23.803699999999999</v>
      </c>
      <c r="DR252" s="283">
        <v>22.7212</v>
      </c>
      <c r="DS252" s="283">
        <v>1.0307999999999999</v>
      </c>
      <c r="DT252" s="283">
        <v>1.0054000000000001</v>
      </c>
      <c r="DU252" s="283">
        <v>0.97460000000000002</v>
      </c>
      <c r="DV252" s="283">
        <v>1.0045999999999999</v>
      </c>
      <c r="DX252" s="283">
        <v>1.02</v>
      </c>
      <c r="DY252" s="283">
        <v>22.799199999999999</v>
      </c>
      <c r="DZ252" s="283">
        <v>21.1112</v>
      </c>
      <c r="EA252" s="283">
        <v>21.091999999999999</v>
      </c>
      <c r="EB252" s="283">
        <v>22.117999999999999</v>
      </c>
      <c r="EC252" s="283">
        <v>20.9983</v>
      </c>
      <c r="ED252" s="283">
        <v>21.642199999999999</v>
      </c>
      <c r="EE252" s="283">
        <v>23.6953</v>
      </c>
      <c r="EG252" s="283">
        <v>23.034199999999998</v>
      </c>
      <c r="EH252" s="283">
        <v>23.585899999999999</v>
      </c>
      <c r="EI252" s="283">
        <v>23.372299999999999</v>
      </c>
      <c r="EJ252" s="283">
        <v>22.5825</v>
      </c>
      <c r="EL252" s="283">
        <v>2.7395999999999998</v>
      </c>
      <c r="EM252" s="283">
        <v>1.0435000000000001</v>
      </c>
      <c r="EN252" s="283">
        <v>2.2198000000000002</v>
      </c>
      <c r="EO252" s="283">
        <v>0.99919999999999998</v>
      </c>
      <c r="EQ252" s="283">
        <v>1.1565000000000001</v>
      </c>
      <c r="ER252" s="283">
        <v>0.27929999999999999</v>
      </c>
      <c r="ES252" s="283">
        <v>0.1431</v>
      </c>
      <c r="ET252" s="283">
        <v>0.22509999999999999</v>
      </c>
      <c r="EU252" s="283">
        <v>0.1019</v>
      </c>
      <c r="EV252" s="283">
        <v>0.1371</v>
      </c>
      <c r="EW252" s="283">
        <v>0.1014</v>
      </c>
      <c r="EX252" s="283">
        <v>0.31459999999999999</v>
      </c>
      <c r="EZ252" s="283">
        <v>0.3881</v>
      </c>
      <c r="FA252" s="283">
        <v>0.31480000000000002</v>
      </c>
      <c r="FB252" s="283">
        <v>0.31979999999999997</v>
      </c>
      <c r="FC252" s="283">
        <v>0.33560000000000001</v>
      </c>
      <c r="FD252" s="283">
        <v>3.0747</v>
      </c>
      <c r="FE252" s="283">
        <v>1.1434</v>
      </c>
      <c r="FF252" s="283">
        <v>1.1151</v>
      </c>
      <c r="FG252" s="283">
        <v>0.77949999999999997</v>
      </c>
      <c r="FI252" s="283">
        <v>1.0179</v>
      </c>
      <c r="FJ252" s="283">
        <v>0.2732</v>
      </c>
      <c r="FK252" s="283">
        <v>0.18509999999999999</v>
      </c>
      <c r="FL252" s="283">
        <v>0.19389999999999999</v>
      </c>
      <c r="FM252" s="283">
        <v>8.8800000000000004E-2</v>
      </c>
      <c r="FN252" s="283">
        <v>0.16189999999999999</v>
      </c>
      <c r="FO252" s="283">
        <v>0.1739</v>
      </c>
      <c r="FP252" s="283">
        <v>0.29920000000000002</v>
      </c>
      <c r="FR252" s="283">
        <v>0.35880000000000001</v>
      </c>
      <c r="FS252" s="283">
        <v>0.38390000000000002</v>
      </c>
      <c r="FT252" s="283">
        <v>0.26200000000000001</v>
      </c>
      <c r="FU252" s="283">
        <v>0.35249999999999998</v>
      </c>
      <c r="FV252" s="283">
        <v>1.9463999999999999</v>
      </c>
      <c r="FW252" s="283">
        <v>1.1733</v>
      </c>
      <c r="FX252" s="283">
        <v>0.98009999999999997</v>
      </c>
      <c r="FY252" s="283">
        <v>0.51929999999999998</v>
      </c>
      <c r="GA252" s="283">
        <v>1.2743</v>
      </c>
      <c r="GB252" s="283">
        <v>0.31069999999999998</v>
      </c>
      <c r="GC252" s="283">
        <v>0.32200000000000001</v>
      </c>
      <c r="GD252" s="283">
        <v>0.24759999999999999</v>
      </c>
      <c r="GE252" s="283">
        <v>0.15959999999999999</v>
      </c>
      <c r="GF252" s="283">
        <v>0.27439999999999998</v>
      </c>
      <c r="GG252" s="283">
        <v>0.25269999999999998</v>
      </c>
      <c r="GH252" s="283">
        <v>0.22090000000000001</v>
      </c>
      <c r="GJ252" s="283">
        <v>0.43059999999999998</v>
      </c>
      <c r="GK252" s="283">
        <v>0.42530000000000001</v>
      </c>
      <c r="GL252" s="283">
        <v>0.28220000000000001</v>
      </c>
      <c r="GM252" s="283">
        <v>0.33789999999999998</v>
      </c>
    </row>
    <row r="253" spans="1:195">
      <c r="A253" s="71">
        <v>45543</v>
      </c>
      <c r="B253" s="283">
        <v>13.0877</v>
      </c>
      <c r="C253" s="283">
        <v>12.8459</v>
      </c>
      <c r="D253" s="283">
        <v>12.934900000000001</v>
      </c>
      <c r="E253" s="283">
        <v>12.6982</v>
      </c>
      <c r="F253" s="283">
        <v>13.017200000000001</v>
      </c>
      <c r="G253" s="283">
        <v>12.9954</v>
      </c>
      <c r="H253" s="283">
        <v>12.884600000000001</v>
      </c>
      <c r="I253" s="283">
        <v>10.616400000000001</v>
      </c>
      <c r="J253" s="283">
        <v>12.975199999999999</v>
      </c>
      <c r="K253" s="283">
        <v>11.751300000000001</v>
      </c>
      <c r="L253" s="283">
        <v>12.966799999999999</v>
      </c>
      <c r="M253" s="283">
        <v>13.1112</v>
      </c>
      <c r="N253" s="283">
        <v>6.3409000000000004</v>
      </c>
      <c r="O253" s="283">
        <v>1.2033</v>
      </c>
      <c r="P253" s="283">
        <v>1.3619000000000001</v>
      </c>
      <c r="Q253" s="283">
        <v>0.36430000000000001</v>
      </c>
      <c r="R253" s="283">
        <v>1.0587</v>
      </c>
      <c r="S253" s="283">
        <v>1.2290000000000001</v>
      </c>
      <c r="T253" s="283">
        <v>2.8733</v>
      </c>
      <c r="U253" s="283">
        <v>0.61880000000000002</v>
      </c>
      <c r="V253" s="283">
        <v>0.72430000000000005</v>
      </c>
      <c r="W253" s="283">
        <v>0.4531</v>
      </c>
      <c r="X253" s="283">
        <v>0.51419999999999999</v>
      </c>
      <c r="Y253" s="283">
        <v>0.53180000000000005</v>
      </c>
      <c r="Z253" s="283">
        <v>0.43080000000000002</v>
      </c>
      <c r="AA253" s="283">
        <v>0.38500000000000001</v>
      </c>
      <c r="AB253" s="283">
        <v>0.56340000000000001</v>
      </c>
      <c r="AC253" s="283">
        <v>1.1827000000000001</v>
      </c>
      <c r="AD253" s="283">
        <v>0.36359999999999998</v>
      </c>
      <c r="AE253" s="283">
        <v>0.45839999999999997</v>
      </c>
      <c r="AF253" s="283">
        <v>5.6402999999999999</v>
      </c>
      <c r="AG253" s="283">
        <v>1.3187</v>
      </c>
      <c r="AH253" s="283">
        <v>1.1255999999999999</v>
      </c>
      <c r="AI253" s="283">
        <v>0.26040000000000002</v>
      </c>
      <c r="AJ253" s="283">
        <v>0.8236</v>
      </c>
      <c r="AK253" s="283">
        <v>1.0102</v>
      </c>
      <c r="AL253" s="283">
        <v>3.2909000000000002</v>
      </c>
      <c r="AM253" s="283">
        <v>0.68069999999999997</v>
      </c>
      <c r="AN253" s="283">
        <v>0.69299999999999995</v>
      </c>
      <c r="AO253" s="283">
        <v>0.58350000000000002</v>
      </c>
      <c r="AP253" s="283">
        <v>0.51619999999999999</v>
      </c>
      <c r="AQ253" s="283">
        <v>0.61570000000000003</v>
      </c>
      <c r="AR253" s="283">
        <v>0.50600000000000001</v>
      </c>
      <c r="AS253" s="283">
        <v>0.3987</v>
      </c>
      <c r="AT253" s="283">
        <v>0.54169999999999996</v>
      </c>
      <c r="AU253" s="283">
        <v>1.9430000000000001</v>
      </c>
      <c r="AV253" s="283">
        <v>0.48409999999999997</v>
      </c>
      <c r="AW253" s="283">
        <v>0.53620000000000001</v>
      </c>
      <c r="AX253" s="283">
        <v>4.0805999999999996</v>
      </c>
      <c r="AY253" s="283">
        <v>2.2989999999999999</v>
      </c>
      <c r="AZ253" s="283">
        <v>1.2144999999999999</v>
      </c>
      <c r="BA253" s="283">
        <v>9.1899999999999996E-2</v>
      </c>
      <c r="BB253" s="283">
        <v>0.53720000000000001</v>
      </c>
      <c r="BC253" s="283">
        <v>1.5183</v>
      </c>
      <c r="BD253" s="283">
        <v>2.6999</v>
      </c>
      <c r="BE253" s="283">
        <v>0.95730000000000004</v>
      </c>
      <c r="BF253" s="283">
        <v>0.66410000000000002</v>
      </c>
      <c r="BG253" s="283">
        <v>0.66159999999999997</v>
      </c>
      <c r="BH253" s="283">
        <v>0.41639999999999999</v>
      </c>
      <c r="BI253" s="283">
        <v>0.54679999999999995</v>
      </c>
      <c r="BJ253" s="283">
        <v>0.2006</v>
      </c>
      <c r="BK253" s="283">
        <v>0.28249999999999997</v>
      </c>
      <c r="BL253" s="283">
        <v>0.59389999999999998</v>
      </c>
      <c r="BM253" s="283">
        <v>2.1836000000000002</v>
      </c>
      <c r="BN253" s="283">
        <v>0.52580000000000005</v>
      </c>
      <c r="BO253" s="283">
        <v>0.3911</v>
      </c>
      <c r="BQ253" s="283">
        <v>1.4005000000000001</v>
      </c>
      <c r="BR253" s="283">
        <v>1.0289999999999999</v>
      </c>
      <c r="BS253" s="283">
        <v>1.1046</v>
      </c>
      <c r="BT253" s="283">
        <v>0.72599999999999998</v>
      </c>
      <c r="BU253" s="283">
        <v>1.0363</v>
      </c>
      <c r="BV253" s="283">
        <v>1.1797</v>
      </c>
      <c r="BW253" s="283">
        <v>0.89559999999999995</v>
      </c>
      <c r="BX253" s="283">
        <v>0.73380000000000001</v>
      </c>
      <c r="BY253" s="283">
        <v>0.81389999999999996</v>
      </c>
      <c r="BZ253" s="283">
        <v>0.63949999999999996</v>
      </c>
      <c r="CA253" s="283">
        <v>0.71319999999999995</v>
      </c>
      <c r="CB253" s="283">
        <v>0.7369</v>
      </c>
      <c r="CC253" s="283">
        <v>0.504</v>
      </c>
      <c r="CD253" s="283">
        <v>0.55930000000000002</v>
      </c>
      <c r="CE253" s="283">
        <v>0.74229999999999996</v>
      </c>
      <c r="CF253" s="283">
        <v>0.69420000000000004</v>
      </c>
      <c r="CG253" s="283">
        <v>0.53969999999999996</v>
      </c>
      <c r="CH253" s="283">
        <v>0.62919999999999998</v>
      </c>
      <c r="CI253" s="283">
        <v>0.9879</v>
      </c>
      <c r="CJ253" s="283">
        <v>1.0139</v>
      </c>
      <c r="CK253" s="283">
        <v>1.0371999999999999</v>
      </c>
      <c r="CL253" s="283">
        <v>1.0125</v>
      </c>
      <c r="CM253" s="283">
        <v>1.0047999999999999</v>
      </c>
      <c r="CN253" s="283">
        <v>1.0033000000000001</v>
      </c>
      <c r="CO253" s="283">
        <v>23.655200000000001</v>
      </c>
      <c r="CP253" s="283">
        <v>22.992999999999999</v>
      </c>
      <c r="CQ253" s="283">
        <v>22.069400000000002</v>
      </c>
      <c r="CR253" s="283">
        <v>23.944099999999999</v>
      </c>
      <c r="CS253" s="283">
        <v>22.677299999999999</v>
      </c>
      <c r="CT253" s="283">
        <v>21.2789</v>
      </c>
      <c r="CU253" s="283">
        <v>23.2014</v>
      </c>
      <c r="CV253" s="283">
        <v>22.291799999999999</v>
      </c>
      <c r="CW253" s="283">
        <v>22.125800000000002</v>
      </c>
      <c r="CX253" s="283">
        <v>22.915800000000001</v>
      </c>
      <c r="CY253" s="283">
        <v>22.185400000000001</v>
      </c>
      <c r="CZ253" s="283">
        <v>22.052800000000001</v>
      </c>
      <c r="DA253" s="283">
        <v>0.97019999999999995</v>
      </c>
      <c r="DB253" s="283">
        <v>0.96360000000000001</v>
      </c>
      <c r="DC253" s="283">
        <v>1.0005999999999999</v>
      </c>
      <c r="DD253" s="283">
        <v>0.98129999999999995</v>
      </c>
      <c r="DE253" s="283">
        <v>0.99119999999999997</v>
      </c>
      <c r="DF253" s="283">
        <v>1.0015000000000001</v>
      </c>
      <c r="DG253" s="283">
        <v>23.708200000000001</v>
      </c>
      <c r="DH253" s="283">
        <v>22.259</v>
      </c>
      <c r="DI253" s="283">
        <v>21.921800000000001</v>
      </c>
      <c r="DJ253" s="283">
        <v>24.435300000000002</v>
      </c>
      <c r="DK253" s="283">
        <v>23.098800000000001</v>
      </c>
      <c r="DL253" s="283">
        <v>21.908799999999999</v>
      </c>
      <c r="DM253" s="283">
        <v>22.9605</v>
      </c>
      <c r="DN253" s="283">
        <v>22.006799999999998</v>
      </c>
      <c r="DO253" s="283">
        <v>22.095500000000001</v>
      </c>
      <c r="DP253" s="283">
        <v>23.3977</v>
      </c>
      <c r="DQ253" s="283">
        <v>22.202200000000001</v>
      </c>
      <c r="DR253" s="283">
        <v>22.063199999999998</v>
      </c>
      <c r="DS253" s="283">
        <v>0.94769999999999999</v>
      </c>
      <c r="DT253" s="283">
        <v>0.92900000000000005</v>
      </c>
      <c r="DU253" s="283">
        <v>0.98809999999999998</v>
      </c>
      <c r="DV253" s="283">
        <v>0.97709999999999997</v>
      </c>
      <c r="DW253" s="283">
        <v>0.9919</v>
      </c>
      <c r="DX253" s="283">
        <v>1.0041</v>
      </c>
      <c r="DY253" s="283">
        <v>22.950399999999998</v>
      </c>
      <c r="DZ253" s="283">
        <v>21.591000000000001</v>
      </c>
      <c r="EA253" s="283">
        <v>21.549900000000001</v>
      </c>
      <c r="EB253" s="283">
        <v>24.2179</v>
      </c>
      <c r="EC253" s="283">
        <v>23.2408</v>
      </c>
      <c r="ED253" s="283">
        <v>21.8096</v>
      </c>
      <c r="EE253" s="283">
        <v>22.468599999999999</v>
      </c>
      <c r="EF253" s="283">
        <v>21.758600000000001</v>
      </c>
      <c r="EG253" s="283">
        <v>21.812899999999999</v>
      </c>
      <c r="EH253" s="283">
        <v>22.994599999999998</v>
      </c>
      <c r="EI253" s="283">
        <v>21.9358</v>
      </c>
      <c r="EJ253" s="283">
        <v>21.723600000000001</v>
      </c>
      <c r="EL253" s="283">
        <v>1.4598</v>
      </c>
      <c r="EM253" s="283">
        <v>1.0470999999999999</v>
      </c>
      <c r="EN253" s="283">
        <v>1.2876000000000001</v>
      </c>
      <c r="EO253" s="283">
        <v>1.014</v>
      </c>
      <c r="EP253" s="283">
        <v>1</v>
      </c>
      <c r="EQ253" s="283">
        <v>1.1833</v>
      </c>
      <c r="ER253" s="283">
        <v>0.47770000000000001</v>
      </c>
      <c r="ES253" s="283">
        <v>0.35909999999999997</v>
      </c>
      <c r="ET253" s="283">
        <v>0.41099999999999998</v>
      </c>
      <c r="EU253" s="283">
        <v>0.32719999999999999</v>
      </c>
      <c r="EV253" s="283">
        <v>0.34289999999999998</v>
      </c>
      <c r="EW253" s="283">
        <v>0.31919999999999998</v>
      </c>
      <c r="EX253" s="283">
        <v>0.29060000000000002</v>
      </c>
      <c r="EY253" s="283">
        <v>0.2898</v>
      </c>
      <c r="EZ253" s="283">
        <v>0.35249999999999998</v>
      </c>
      <c r="FA253" s="283">
        <v>0.28660000000000002</v>
      </c>
      <c r="FB253" s="283">
        <v>0.2898</v>
      </c>
      <c r="FC253" s="283">
        <v>0.2979</v>
      </c>
      <c r="FD253" s="283">
        <v>1.5128999999999999</v>
      </c>
      <c r="FE253" s="283">
        <v>1.0004999999999999</v>
      </c>
      <c r="FF253" s="283">
        <v>0.97130000000000005</v>
      </c>
      <c r="FG253" s="283">
        <v>0.78390000000000004</v>
      </c>
      <c r="FH253" s="283">
        <v>1.1604000000000001</v>
      </c>
      <c r="FI253" s="283">
        <v>1.0155000000000001</v>
      </c>
      <c r="FJ253" s="283">
        <v>0.46360000000000001</v>
      </c>
      <c r="FK253" s="283">
        <v>0.35449999999999998</v>
      </c>
      <c r="FL253" s="283">
        <v>0.38640000000000002</v>
      </c>
      <c r="FM253" s="283">
        <v>0.30649999999999999</v>
      </c>
      <c r="FN253" s="283">
        <v>0.3543</v>
      </c>
      <c r="FO253" s="283">
        <v>0.39779999999999999</v>
      </c>
      <c r="FP253" s="283">
        <v>0.2853</v>
      </c>
      <c r="FQ253" s="283">
        <v>0.27300000000000002</v>
      </c>
      <c r="FR253" s="283">
        <v>0.33040000000000003</v>
      </c>
      <c r="FS253" s="283">
        <v>0.36399999999999999</v>
      </c>
      <c r="FT253" s="283">
        <v>0.23530000000000001</v>
      </c>
      <c r="FU253" s="283">
        <v>0.32529999999999998</v>
      </c>
      <c r="FV253" s="283">
        <v>1.2685999999999999</v>
      </c>
      <c r="FW253" s="283">
        <v>1.0303</v>
      </c>
      <c r="FX253" s="283">
        <v>1.0467</v>
      </c>
      <c r="FY253" s="283">
        <v>0.48230000000000001</v>
      </c>
      <c r="FZ253" s="283">
        <v>1.0035000000000001</v>
      </c>
      <c r="GA253" s="283">
        <v>1.2862</v>
      </c>
      <c r="GB253" s="283">
        <v>0.40739999999999998</v>
      </c>
      <c r="GC253" s="283">
        <v>0.38300000000000001</v>
      </c>
      <c r="GD253" s="283">
        <v>0.41670000000000001</v>
      </c>
      <c r="GE253" s="283">
        <v>0.3211</v>
      </c>
      <c r="GF253" s="283">
        <v>0.37169999999999997</v>
      </c>
      <c r="GG253" s="283">
        <v>0.39810000000000001</v>
      </c>
      <c r="GH253" s="283">
        <v>0.19120000000000001</v>
      </c>
      <c r="GI253" s="283">
        <v>0.27389999999999998</v>
      </c>
      <c r="GJ253" s="283">
        <v>0.41689999999999999</v>
      </c>
      <c r="GK253" s="283">
        <v>0.39639999999999997</v>
      </c>
      <c r="GL253" s="283">
        <v>0.27300000000000002</v>
      </c>
      <c r="GM253" s="283">
        <v>0.3241</v>
      </c>
    </row>
    <row r="254" spans="1:195">
      <c r="A254" s="71">
        <v>45544</v>
      </c>
      <c r="B254" s="283">
        <v>13.089399999999999</v>
      </c>
      <c r="C254" s="283">
        <v>12.852600000000001</v>
      </c>
      <c r="D254" s="283">
        <v>12.9559</v>
      </c>
      <c r="E254" s="283">
        <v>12.752800000000001</v>
      </c>
      <c r="F254" s="283">
        <v>13.0197</v>
      </c>
      <c r="G254" s="283">
        <v>12.997</v>
      </c>
      <c r="H254" s="283">
        <v>12.875299999999999</v>
      </c>
      <c r="I254" s="283">
        <v>12.702400000000001</v>
      </c>
      <c r="J254" s="283">
        <v>12.9643</v>
      </c>
      <c r="K254" s="283">
        <v>11.742100000000001</v>
      </c>
      <c r="L254" s="283">
        <v>12.968500000000001</v>
      </c>
      <c r="M254" s="283">
        <v>13.117100000000001</v>
      </c>
      <c r="N254" s="283">
        <v>6.9894999999999996</v>
      </c>
      <c r="O254" s="283">
        <v>1.1777</v>
      </c>
      <c r="P254" s="283">
        <v>1.4173</v>
      </c>
      <c r="Q254" s="283">
        <v>0.36359999999999998</v>
      </c>
      <c r="R254" s="283">
        <v>1.0707</v>
      </c>
      <c r="S254" s="283">
        <v>1.2393000000000001</v>
      </c>
      <c r="T254" s="283">
        <v>2.9426999999999999</v>
      </c>
      <c r="U254" s="283">
        <v>0.56740000000000002</v>
      </c>
      <c r="V254" s="283">
        <v>0.67630000000000001</v>
      </c>
      <c r="W254" s="283">
        <v>0.42099999999999999</v>
      </c>
      <c r="X254" s="283">
        <v>0.48180000000000001</v>
      </c>
      <c r="Y254" s="283">
        <v>0.47720000000000001</v>
      </c>
      <c r="Z254" s="283">
        <v>0.41689999999999999</v>
      </c>
      <c r="AA254" s="283">
        <v>0.36349999999999999</v>
      </c>
      <c r="AB254" s="283">
        <v>0.5292</v>
      </c>
      <c r="AC254" s="283">
        <v>1.1467000000000001</v>
      </c>
      <c r="AD254" s="283">
        <v>0.33950000000000002</v>
      </c>
      <c r="AE254" s="283">
        <v>0.42699999999999999</v>
      </c>
      <c r="AF254" s="283">
        <v>5.8080999999999996</v>
      </c>
      <c r="AG254" s="283">
        <v>1.3072999999999999</v>
      </c>
      <c r="AH254" s="283">
        <v>1.1472</v>
      </c>
      <c r="AI254" s="283">
        <v>0.2571</v>
      </c>
      <c r="AJ254" s="283">
        <v>0.83199999999999996</v>
      </c>
      <c r="AK254" s="283">
        <v>1.0162</v>
      </c>
      <c r="AL254" s="283">
        <v>3.1012</v>
      </c>
      <c r="AM254" s="283">
        <v>0.62129999999999996</v>
      </c>
      <c r="AN254" s="283">
        <v>0.66849999999999998</v>
      </c>
      <c r="AO254" s="283">
        <v>0.53390000000000004</v>
      </c>
      <c r="AP254" s="283">
        <v>0.4753</v>
      </c>
      <c r="AQ254" s="283">
        <v>0.58279999999999998</v>
      </c>
      <c r="AR254" s="283">
        <v>0.48980000000000001</v>
      </c>
      <c r="AS254" s="283">
        <v>0.37909999999999999</v>
      </c>
      <c r="AT254" s="283">
        <v>0.52880000000000005</v>
      </c>
      <c r="AU254" s="283">
        <v>1.905</v>
      </c>
      <c r="AV254" s="283">
        <v>0.45569999999999999</v>
      </c>
      <c r="AW254" s="283">
        <v>0.52039999999999997</v>
      </c>
      <c r="AX254" s="283">
        <v>4.9015000000000004</v>
      </c>
      <c r="AY254" s="283">
        <v>2.2728000000000002</v>
      </c>
      <c r="AZ254" s="283">
        <v>1.2598</v>
      </c>
      <c r="BA254" s="283">
        <v>9.0700000000000003E-2</v>
      </c>
      <c r="BB254" s="283">
        <v>0.53900000000000003</v>
      </c>
      <c r="BC254" s="283">
        <v>1.5031000000000001</v>
      </c>
      <c r="BD254" s="283">
        <v>2.6092</v>
      </c>
      <c r="BE254" s="283">
        <v>0.87960000000000005</v>
      </c>
      <c r="BF254" s="283">
        <v>0.61870000000000003</v>
      </c>
      <c r="BG254" s="283">
        <v>0.5323</v>
      </c>
      <c r="BH254" s="283">
        <v>0.38700000000000001</v>
      </c>
      <c r="BI254" s="283">
        <v>0.49109999999999998</v>
      </c>
      <c r="BJ254" s="283">
        <v>0.1888</v>
      </c>
      <c r="BK254" s="283">
        <v>0.2762</v>
      </c>
      <c r="BL254" s="283">
        <v>0.58730000000000004</v>
      </c>
      <c r="BM254" s="283">
        <v>2.0823</v>
      </c>
      <c r="BN254" s="283">
        <v>0.51239999999999997</v>
      </c>
      <c r="BO254" s="283">
        <v>0.39069999999999999</v>
      </c>
      <c r="BQ254" s="283">
        <v>1.448</v>
      </c>
      <c r="BR254" s="283">
        <v>1.0487</v>
      </c>
      <c r="BS254" s="283">
        <v>1.1576</v>
      </c>
      <c r="BT254" s="283">
        <v>0.70699999999999996</v>
      </c>
      <c r="BU254" s="283">
        <v>1.0339</v>
      </c>
      <c r="BV254" s="283">
        <v>1.2003999999999999</v>
      </c>
      <c r="BW254" s="283">
        <v>0.83530000000000004</v>
      </c>
      <c r="BX254" s="283">
        <v>0.69750000000000001</v>
      </c>
      <c r="BY254" s="283">
        <v>0.76570000000000005</v>
      </c>
      <c r="BZ254" s="283">
        <v>0.57689999999999997</v>
      </c>
      <c r="CA254" s="283">
        <v>0.66510000000000002</v>
      </c>
      <c r="CB254" s="283">
        <v>0.66139999999999999</v>
      </c>
      <c r="CC254" s="283">
        <v>0.47910000000000003</v>
      </c>
      <c r="CD254" s="283">
        <v>0.52849999999999997</v>
      </c>
      <c r="CE254" s="283">
        <v>0.71870000000000001</v>
      </c>
      <c r="CF254" s="283">
        <v>0.67769999999999997</v>
      </c>
      <c r="CG254" s="283">
        <v>0.51119999999999999</v>
      </c>
      <c r="CH254" s="283">
        <v>0.59870000000000001</v>
      </c>
      <c r="CI254" s="283">
        <v>1.0044999999999999</v>
      </c>
      <c r="CJ254" s="283">
        <v>1.0046999999999999</v>
      </c>
      <c r="CK254" s="283">
        <v>1.0007999999999999</v>
      </c>
      <c r="CL254" s="283">
        <v>1.0026999999999999</v>
      </c>
      <c r="CM254" s="283">
        <v>1.0006999999999999</v>
      </c>
      <c r="CN254" s="283">
        <v>1.0023</v>
      </c>
      <c r="CO254" s="283">
        <v>22.4984</v>
      </c>
      <c r="CP254" s="283">
        <v>21.662700000000001</v>
      </c>
      <c r="CQ254" s="283">
        <v>21.1736</v>
      </c>
      <c r="CR254" s="283">
        <v>22.397099999999998</v>
      </c>
      <c r="CS254" s="283">
        <v>21.5623</v>
      </c>
      <c r="CT254" s="283">
        <v>21.157599999999999</v>
      </c>
      <c r="CU254" s="283">
        <v>22.6661</v>
      </c>
      <c r="CV254" s="283">
        <v>21.7441</v>
      </c>
      <c r="CW254" s="283">
        <v>21.869700000000002</v>
      </c>
      <c r="CX254" s="283">
        <v>22.604099999999999</v>
      </c>
      <c r="CY254" s="283">
        <v>21.727900000000002</v>
      </c>
      <c r="CZ254" s="283">
        <v>21.8203</v>
      </c>
      <c r="DA254" s="283">
        <v>1.0052000000000001</v>
      </c>
      <c r="DB254" s="283">
        <v>0.97950000000000004</v>
      </c>
      <c r="DC254" s="283">
        <v>0.99660000000000004</v>
      </c>
      <c r="DD254" s="283">
        <v>0.97729999999999995</v>
      </c>
      <c r="DE254" s="283">
        <v>0.98650000000000004</v>
      </c>
      <c r="DF254" s="283">
        <v>0.99770000000000003</v>
      </c>
      <c r="DG254" s="283">
        <v>22.795000000000002</v>
      </c>
      <c r="DH254" s="283">
        <v>21.371200000000002</v>
      </c>
      <c r="DI254" s="283">
        <v>21.189699999999998</v>
      </c>
      <c r="DJ254" s="283">
        <v>22.676200000000001</v>
      </c>
      <c r="DK254" s="283">
        <v>21.817499999999999</v>
      </c>
      <c r="DL254" s="283">
        <v>21.261600000000001</v>
      </c>
      <c r="DM254" s="283">
        <v>22.456399999999999</v>
      </c>
      <c r="DN254" s="283">
        <v>21.441800000000001</v>
      </c>
      <c r="DO254" s="283">
        <v>21.772099999999998</v>
      </c>
      <c r="DP254" s="283">
        <v>22.979199999999999</v>
      </c>
      <c r="DQ254" s="283">
        <v>21.734999999999999</v>
      </c>
      <c r="DR254" s="283">
        <v>21.8217</v>
      </c>
      <c r="DS254" s="283">
        <v>1.0039</v>
      </c>
      <c r="DT254" s="283">
        <v>0.96930000000000005</v>
      </c>
      <c r="DU254" s="283">
        <v>0.99880000000000002</v>
      </c>
      <c r="DV254" s="283">
        <v>0.97289999999999999</v>
      </c>
      <c r="DW254" s="283">
        <v>0.98529999999999995</v>
      </c>
      <c r="DX254" s="283">
        <v>1</v>
      </c>
      <c r="DY254" s="283">
        <v>22.5032</v>
      </c>
      <c r="DZ254" s="283">
        <v>21.194099999999999</v>
      </c>
      <c r="EA254" s="283">
        <v>21.0489</v>
      </c>
      <c r="EB254" s="283">
        <v>22.416699999999999</v>
      </c>
      <c r="EC254" s="283">
        <v>21.865100000000002</v>
      </c>
      <c r="ED254" s="283">
        <v>21.0746</v>
      </c>
      <c r="EE254" s="283">
        <v>22.002600000000001</v>
      </c>
      <c r="EF254" s="283">
        <v>21.1965</v>
      </c>
      <c r="EG254" s="283">
        <v>21.462800000000001</v>
      </c>
      <c r="EH254" s="283">
        <v>22.615500000000001</v>
      </c>
      <c r="EI254" s="283">
        <v>21.512</v>
      </c>
      <c r="EJ254" s="283">
        <v>21.463699999999999</v>
      </c>
      <c r="EL254" s="283">
        <v>1.5079</v>
      </c>
      <c r="EM254" s="283">
        <v>1.0537000000000001</v>
      </c>
      <c r="EN254" s="283">
        <v>1.3698999999999999</v>
      </c>
      <c r="EO254" s="283">
        <v>1.0161</v>
      </c>
      <c r="EP254" s="283">
        <v>1.0031000000000001</v>
      </c>
      <c r="EQ254" s="283">
        <v>1.2169000000000001</v>
      </c>
      <c r="ER254" s="283">
        <v>0.4415</v>
      </c>
      <c r="ES254" s="283">
        <v>0.33510000000000001</v>
      </c>
      <c r="ET254" s="283">
        <v>0.38940000000000002</v>
      </c>
      <c r="EU254" s="283">
        <v>0.2928</v>
      </c>
      <c r="EV254" s="283">
        <v>0.31809999999999999</v>
      </c>
      <c r="EW254" s="283">
        <v>0.2843</v>
      </c>
      <c r="EX254" s="283">
        <v>0.27729999999999999</v>
      </c>
      <c r="EY254" s="283">
        <v>0.2702</v>
      </c>
      <c r="EZ254" s="283">
        <v>0.33229999999999998</v>
      </c>
      <c r="FA254" s="283">
        <v>0.27289999999999998</v>
      </c>
      <c r="FB254" s="283">
        <v>0.26939999999999997</v>
      </c>
      <c r="FC254" s="283">
        <v>0.27310000000000001</v>
      </c>
      <c r="FD254" s="283">
        <v>1.464</v>
      </c>
      <c r="FE254" s="283">
        <v>1.0345</v>
      </c>
      <c r="FF254" s="283">
        <v>1.0156000000000001</v>
      </c>
      <c r="FG254" s="283">
        <v>0.77490000000000003</v>
      </c>
      <c r="FH254" s="283">
        <v>1.1649</v>
      </c>
      <c r="FI254" s="283">
        <v>1.0418000000000001</v>
      </c>
      <c r="FJ254" s="283">
        <v>0.41570000000000001</v>
      </c>
      <c r="FK254" s="283">
        <v>0.33839999999999998</v>
      </c>
      <c r="FL254" s="283">
        <v>0.3649</v>
      </c>
      <c r="FM254" s="283">
        <v>0.28389999999999999</v>
      </c>
      <c r="FN254" s="283">
        <v>0.3271</v>
      </c>
      <c r="FO254" s="283">
        <v>0.35930000000000001</v>
      </c>
      <c r="FP254" s="283">
        <v>0.2767</v>
      </c>
      <c r="FQ254" s="283">
        <v>0.25769999999999998</v>
      </c>
      <c r="FR254" s="283">
        <v>0.32190000000000002</v>
      </c>
      <c r="FS254" s="283">
        <v>0.35709999999999997</v>
      </c>
      <c r="FT254" s="283">
        <v>0.22120000000000001</v>
      </c>
      <c r="FU254" s="283">
        <v>0.309</v>
      </c>
      <c r="FV254" s="283">
        <v>1.3763000000000001</v>
      </c>
      <c r="FW254" s="283">
        <v>1.0529999999999999</v>
      </c>
      <c r="FX254" s="283">
        <v>1.0840000000000001</v>
      </c>
      <c r="FY254" s="283">
        <v>0.45090000000000002</v>
      </c>
      <c r="FZ254" s="283">
        <v>0.99219999999999997</v>
      </c>
      <c r="GA254" s="283">
        <v>1.2886</v>
      </c>
      <c r="GB254" s="283">
        <v>0.3952</v>
      </c>
      <c r="GC254" s="283">
        <v>0.36930000000000002</v>
      </c>
      <c r="GD254" s="283">
        <v>0.38819999999999999</v>
      </c>
      <c r="GE254" s="283">
        <v>0.28710000000000002</v>
      </c>
      <c r="GF254" s="283">
        <v>0.35070000000000001</v>
      </c>
      <c r="GG254" s="283">
        <v>0.35809999999999997</v>
      </c>
      <c r="GH254" s="283">
        <v>0.17699999999999999</v>
      </c>
      <c r="GI254" s="283">
        <v>0.2626</v>
      </c>
      <c r="GJ254" s="283">
        <v>0.4113</v>
      </c>
      <c r="GK254" s="283">
        <v>0.3926</v>
      </c>
      <c r="GL254" s="283">
        <v>0.26469999999999999</v>
      </c>
      <c r="GM254" s="283">
        <v>0.31919999999999998</v>
      </c>
    </row>
    <row r="255" spans="1:195">
      <c r="A255" s="71">
        <v>45545</v>
      </c>
      <c r="B255" s="283">
        <v>13.102</v>
      </c>
      <c r="C255" s="283">
        <v>12.8703</v>
      </c>
      <c r="D255" s="283">
        <v>12.975199999999999</v>
      </c>
      <c r="E255" s="283">
        <v>12.7729</v>
      </c>
      <c r="F255" s="283">
        <v>13.0365</v>
      </c>
      <c r="G255" s="283">
        <v>12.9937</v>
      </c>
      <c r="H255" s="283">
        <v>12.8896</v>
      </c>
      <c r="I255" s="283">
        <v>12.725899999999999</v>
      </c>
      <c r="J255" s="283">
        <v>12.9878</v>
      </c>
      <c r="K255" s="283">
        <v>11.725300000000001</v>
      </c>
      <c r="L255" s="283">
        <v>12.971</v>
      </c>
      <c r="M255" s="283">
        <v>13.115399999999999</v>
      </c>
      <c r="N255" s="283">
        <v>6.9901</v>
      </c>
      <c r="O255" s="283">
        <v>1.1700999999999999</v>
      </c>
      <c r="P255" s="283">
        <v>1.5033000000000001</v>
      </c>
      <c r="Q255" s="283">
        <v>0.3619</v>
      </c>
      <c r="R255" s="283">
        <v>1.1027</v>
      </c>
      <c r="S255" s="283">
        <v>1.2491000000000001</v>
      </c>
      <c r="T255" s="283">
        <v>2.8086000000000002</v>
      </c>
      <c r="U255" s="283">
        <v>0.54700000000000004</v>
      </c>
      <c r="V255" s="283">
        <v>0.66559999999999997</v>
      </c>
      <c r="W255" s="283">
        <v>0.40179999999999999</v>
      </c>
      <c r="X255" s="283">
        <v>0.46750000000000003</v>
      </c>
      <c r="Y255" s="283">
        <v>0.44280000000000003</v>
      </c>
      <c r="Z255" s="283">
        <v>0.40539999999999998</v>
      </c>
      <c r="AA255" s="283">
        <v>0.3493</v>
      </c>
      <c r="AB255" s="283">
        <v>0.49880000000000002</v>
      </c>
      <c r="AC255" s="283">
        <v>1.1202000000000001</v>
      </c>
      <c r="AD255" s="283">
        <v>0.31669999999999998</v>
      </c>
      <c r="AE255" s="283">
        <v>0.39929999999999999</v>
      </c>
      <c r="AF255" s="283">
        <v>5.7758000000000003</v>
      </c>
      <c r="AG255" s="283">
        <v>1.3137000000000001</v>
      </c>
      <c r="AH255" s="283">
        <v>1.1519999999999999</v>
      </c>
      <c r="AI255" s="283">
        <v>0.25459999999999999</v>
      </c>
      <c r="AJ255" s="283">
        <v>0.85260000000000002</v>
      </c>
      <c r="AK255" s="283">
        <v>1.0266999999999999</v>
      </c>
      <c r="AL255" s="283">
        <v>2.9651000000000001</v>
      </c>
      <c r="AM255" s="283">
        <v>0.60129999999999995</v>
      </c>
      <c r="AN255" s="283">
        <v>0.64880000000000004</v>
      </c>
      <c r="AO255" s="283">
        <v>0.51339999999999997</v>
      </c>
      <c r="AP255" s="283">
        <v>0.4577</v>
      </c>
      <c r="AQ255" s="283">
        <v>0.56320000000000003</v>
      </c>
      <c r="AR255" s="283">
        <v>0.4783</v>
      </c>
      <c r="AS255" s="283">
        <v>0.36670000000000003</v>
      </c>
      <c r="AT255" s="283">
        <v>0.52159999999999995</v>
      </c>
      <c r="AU255" s="283">
        <v>1.8785000000000001</v>
      </c>
      <c r="AV255" s="283">
        <v>0.43</v>
      </c>
      <c r="AW255" s="283">
        <v>0.50800000000000001</v>
      </c>
      <c r="AX255" s="283">
        <v>5.1646999999999998</v>
      </c>
      <c r="AY255" s="283">
        <v>2.2568999999999999</v>
      </c>
      <c r="AZ255" s="283">
        <v>1.2503</v>
      </c>
      <c r="BA255" s="283">
        <v>8.8599999999999998E-2</v>
      </c>
      <c r="BB255" s="283">
        <v>0.55259999999999998</v>
      </c>
      <c r="BC255" s="283">
        <v>1.4903999999999999</v>
      </c>
      <c r="BD255" s="283">
        <v>2.5278999999999998</v>
      </c>
      <c r="BE255" s="283">
        <v>0.85170000000000001</v>
      </c>
      <c r="BF255" s="283">
        <v>0.60770000000000002</v>
      </c>
      <c r="BG255" s="283">
        <v>0.48949999999999999</v>
      </c>
      <c r="BH255" s="283">
        <v>0.37740000000000001</v>
      </c>
      <c r="BI255" s="283">
        <v>0.48599999999999999</v>
      </c>
      <c r="BJ255" s="283">
        <v>0.18029999999999999</v>
      </c>
      <c r="BK255" s="283">
        <v>0.27560000000000001</v>
      </c>
      <c r="BL255" s="283">
        <v>0.58340000000000003</v>
      </c>
      <c r="BM255" s="283">
        <v>2.0356000000000001</v>
      </c>
      <c r="BN255" s="283">
        <v>0.49869999999999998</v>
      </c>
      <c r="BO255" s="283">
        <v>0.39140000000000003</v>
      </c>
      <c r="BQ255" s="283">
        <v>1.5127999999999999</v>
      </c>
      <c r="BR255" s="283">
        <v>1.0573999999999999</v>
      </c>
      <c r="BS255" s="283">
        <v>1.1896</v>
      </c>
      <c r="BT255" s="283">
        <v>0.69030000000000002</v>
      </c>
      <c r="BU255" s="283">
        <v>1.0484</v>
      </c>
      <c r="BV255" s="283">
        <v>1.2203999999999999</v>
      </c>
      <c r="BW255" s="283">
        <v>0.81930000000000003</v>
      </c>
      <c r="BX255" s="283">
        <v>0.67549999999999999</v>
      </c>
      <c r="BY255" s="283">
        <v>0.74439999999999995</v>
      </c>
      <c r="BZ255" s="283">
        <v>0.54159999999999997</v>
      </c>
      <c r="CA255" s="283">
        <v>0.63880000000000003</v>
      </c>
      <c r="CB255" s="283">
        <v>0.62570000000000003</v>
      </c>
      <c r="CC255" s="283">
        <v>0.46039999999999998</v>
      </c>
      <c r="CD255" s="283">
        <v>0.5071</v>
      </c>
      <c r="CE255" s="283">
        <v>0.69789999999999996</v>
      </c>
      <c r="CF255" s="283">
        <v>0.66700000000000004</v>
      </c>
      <c r="CG255" s="283">
        <v>0.48370000000000002</v>
      </c>
      <c r="CH255" s="283">
        <v>0.57179999999999997</v>
      </c>
      <c r="CI255" s="283">
        <v>1.012</v>
      </c>
      <c r="CJ255" s="283">
        <v>1.0054000000000001</v>
      </c>
      <c r="CK255" s="283">
        <v>0.99480000000000002</v>
      </c>
      <c r="CL255" s="283">
        <v>0.99980000000000002</v>
      </c>
      <c r="CM255" s="283">
        <v>0.99760000000000004</v>
      </c>
      <c r="CN255" s="283">
        <v>1.0046999999999999</v>
      </c>
      <c r="CO255" s="283">
        <v>22.162299999999998</v>
      </c>
      <c r="CP255" s="283">
        <v>21.298100000000002</v>
      </c>
      <c r="CQ255" s="283">
        <v>20.905100000000001</v>
      </c>
      <c r="CR255" s="283">
        <v>21.898599999999998</v>
      </c>
      <c r="CS255" s="283">
        <v>21.183700000000002</v>
      </c>
      <c r="CT255" s="283">
        <v>21.014500000000002</v>
      </c>
      <c r="CU255" s="283">
        <v>22.494</v>
      </c>
      <c r="CV255" s="283">
        <v>21.4862</v>
      </c>
      <c r="CW255" s="283">
        <v>21.781600000000001</v>
      </c>
      <c r="CX255" s="283">
        <v>22.4983</v>
      </c>
      <c r="CY255" s="283">
        <v>21.537800000000001</v>
      </c>
      <c r="CZ255" s="283">
        <v>21.679500000000001</v>
      </c>
      <c r="DA255" s="283">
        <v>1.0146999999999999</v>
      </c>
      <c r="DB255" s="283">
        <v>0.98839999999999995</v>
      </c>
      <c r="DC255" s="283">
        <v>0.99299999999999999</v>
      </c>
      <c r="DD255" s="283">
        <v>0.97670000000000001</v>
      </c>
      <c r="DE255" s="283">
        <v>0.98599999999999999</v>
      </c>
      <c r="DF255" s="283">
        <v>0.997</v>
      </c>
      <c r="DG255" s="283">
        <v>22.3569</v>
      </c>
      <c r="DH255" s="283">
        <v>21.043199999999999</v>
      </c>
      <c r="DI255" s="283">
        <v>20.9163</v>
      </c>
      <c r="DJ255" s="283">
        <v>22.034099999999999</v>
      </c>
      <c r="DK255" s="283">
        <v>21.2897</v>
      </c>
      <c r="DL255" s="283">
        <v>21.064</v>
      </c>
      <c r="DM255" s="283">
        <v>22.195799999999998</v>
      </c>
      <c r="DN255" s="283">
        <v>21.156700000000001</v>
      </c>
      <c r="DO255" s="283">
        <v>21.5901</v>
      </c>
      <c r="DP255" s="283">
        <v>22.725999999999999</v>
      </c>
      <c r="DQ255" s="283">
        <v>21.457000000000001</v>
      </c>
      <c r="DR255" s="283">
        <v>21.655200000000001</v>
      </c>
      <c r="DS255" s="283">
        <v>1.0156000000000001</v>
      </c>
      <c r="DT255" s="283">
        <v>0.98350000000000004</v>
      </c>
      <c r="DU255" s="283">
        <v>0.99719999999999998</v>
      </c>
      <c r="DV255" s="283">
        <v>0.97130000000000005</v>
      </c>
      <c r="DW255" s="283">
        <v>0.9829</v>
      </c>
      <c r="DX255" s="283">
        <v>0.99829999999999997</v>
      </c>
      <c r="DY255" s="283">
        <v>22.105</v>
      </c>
      <c r="DZ255" s="283">
        <v>20.9057</v>
      </c>
      <c r="EA255" s="283">
        <v>20.799399999999999</v>
      </c>
      <c r="EB255" s="283">
        <v>21.765000000000001</v>
      </c>
      <c r="EC255" s="283">
        <v>21.255700000000001</v>
      </c>
      <c r="ED255" s="283">
        <v>20.857299999999999</v>
      </c>
      <c r="EE255" s="283">
        <v>21.721299999999999</v>
      </c>
      <c r="EF255" s="283">
        <v>20.883800000000001</v>
      </c>
      <c r="EG255" s="283">
        <v>21.260999999999999</v>
      </c>
      <c r="EH255" s="283">
        <v>22.362400000000001</v>
      </c>
      <c r="EI255" s="283">
        <v>21.246400000000001</v>
      </c>
      <c r="EJ255" s="283">
        <v>21.296800000000001</v>
      </c>
      <c r="EL255" s="283">
        <v>1.5928</v>
      </c>
      <c r="EM255" s="283">
        <v>1.0481</v>
      </c>
      <c r="EN255" s="283">
        <v>1.4553</v>
      </c>
      <c r="EO255" s="283">
        <v>1.0166999999999999</v>
      </c>
      <c r="EP255" s="283">
        <v>1.0209999999999999</v>
      </c>
      <c r="EQ255" s="283">
        <v>1.252</v>
      </c>
      <c r="ER255" s="283">
        <v>0.43430000000000002</v>
      </c>
      <c r="ES255" s="283">
        <v>0.31979999999999997</v>
      </c>
      <c r="ET255" s="283">
        <v>0.37990000000000002</v>
      </c>
      <c r="EU255" s="283">
        <v>0.2727</v>
      </c>
      <c r="EV255" s="283">
        <v>0.30509999999999998</v>
      </c>
      <c r="EW255" s="283">
        <v>0.2611</v>
      </c>
      <c r="EX255" s="283">
        <v>0.26600000000000001</v>
      </c>
      <c r="EY255" s="283">
        <v>0.25440000000000002</v>
      </c>
      <c r="EZ255" s="283">
        <v>0.31269999999999998</v>
      </c>
      <c r="FA255" s="283">
        <v>0.2616</v>
      </c>
      <c r="FB255" s="283">
        <v>0.2492</v>
      </c>
      <c r="FC255" s="283">
        <v>0.24979999999999999</v>
      </c>
      <c r="FD255" s="283">
        <v>1.5351999999999999</v>
      </c>
      <c r="FE255" s="283">
        <v>1.0533999999999999</v>
      </c>
      <c r="FF255" s="283">
        <v>1.0198</v>
      </c>
      <c r="FG255" s="283">
        <v>0.76619999999999999</v>
      </c>
      <c r="FH255" s="283">
        <v>1.1858</v>
      </c>
      <c r="FI255" s="283">
        <v>1.0678000000000001</v>
      </c>
      <c r="FJ255" s="283">
        <v>0.4083</v>
      </c>
      <c r="FK255" s="283">
        <v>0.32690000000000002</v>
      </c>
      <c r="FL255" s="283">
        <v>0.35070000000000001</v>
      </c>
      <c r="FM255" s="283">
        <v>0.26590000000000003</v>
      </c>
      <c r="FN255" s="283">
        <v>0.31030000000000002</v>
      </c>
      <c r="FO255" s="283">
        <v>0.34389999999999998</v>
      </c>
      <c r="FP255" s="283">
        <v>0.27</v>
      </c>
      <c r="FQ255" s="283">
        <v>0.24629999999999999</v>
      </c>
      <c r="FR255" s="283">
        <v>0.31580000000000003</v>
      </c>
      <c r="FS255" s="283">
        <v>0.35239999999999999</v>
      </c>
      <c r="FT255" s="283">
        <v>0.2077</v>
      </c>
      <c r="FU255" s="283">
        <v>0.29580000000000001</v>
      </c>
      <c r="FV255" s="283">
        <v>1.4180999999999999</v>
      </c>
      <c r="FW255" s="283">
        <v>1.0682</v>
      </c>
      <c r="FX255" s="283">
        <v>1.1012</v>
      </c>
      <c r="FY255" s="283">
        <v>0.42749999999999999</v>
      </c>
      <c r="FZ255" s="283">
        <v>1.0009999999999999</v>
      </c>
      <c r="GA255" s="283">
        <v>1.2908999999999999</v>
      </c>
      <c r="GB255" s="283">
        <v>0.38590000000000002</v>
      </c>
      <c r="GC255" s="283">
        <v>0.3629</v>
      </c>
      <c r="GD255" s="283">
        <v>0.37880000000000003</v>
      </c>
      <c r="GE255" s="283">
        <v>0.27210000000000001</v>
      </c>
      <c r="GF255" s="283">
        <v>0.33979999999999999</v>
      </c>
      <c r="GG255" s="283">
        <v>0.34399999999999997</v>
      </c>
      <c r="GH255" s="283">
        <v>0.16789999999999999</v>
      </c>
      <c r="GI255" s="283">
        <v>0.25750000000000001</v>
      </c>
      <c r="GJ255" s="283">
        <v>0.4073</v>
      </c>
      <c r="GK255" s="283">
        <v>0.39279999999999998</v>
      </c>
      <c r="GL255" s="283">
        <v>0.25719999999999998</v>
      </c>
      <c r="GM255" s="283">
        <v>0.3155</v>
      </c>
    </row>
    <row r="256" spans="1:195">
      <c r="A256" s="71">
        <v>45546</v>
      </c>
      <c r="B256" s="283">
        <v>13.1053</v>
      </c>
      <c r="C256" s="283">
        <v>12.866899999999999</v>
      </c>
      <c r="D256" s="283">
        <v>12.987</v>
      </c>
      <c r="E256" s="283">
        <v>12.782999999999999</v>
      </c>
      <c r="F256" s="283">
        <v>13.033099999999999</v>
      </c>
      <c r="G256" s="283">
        <v>13.0038</v>
      </c>
      <c r="H256" s="283">
        <v>12.9047</v>
      </c>
      <c r="I256" s="283">
        <v>12.5009</v>
      </c>
      <c r="J256" s="283">
        <v>12.9878</v>
      </c>
      <c r="K256" s="283">
        <v>11.716900000000001</v>
      </c>
      <c r="L256" s="283">
        <v>12.9458</v>
      </c>
      <c r="M256" s="283">
        <v>13.124599999999999</v>
      </c>
      <c r="N256" s="283">
        <v>7.1958000000000002</v>
      </c>
      <c r="O256" s="283">
        <v>1.1735</v>
      </c>
      <c r="P256" s="283">
        <v>1.5936999999999999</v>
      </c>
      <c r="Q256" s="283">
        <v>0.35799999999999998</v>
      </c>
      <c r="R256" s="283">
        <v>1.1407</v>
      </c>
      <c r="S256" s="283">
        <v>1.2557</v>
      </c>
      <c r="T256" s="283">
        <v>2.7650000000000001</v>
      </c>
      <c r="U256" s="283">
        <v>0.53039999999999998</v>
      </c>
      <c r="V256" s="283">
        <v>0.65600000000000003</v>
      </c>
      <c r="W256" s="283">
        <v>0.38419999999999999</v>
      </c>
      <c r="X256" s="283">
        <v>0.45190000000000002</v>
      </c>
      <c r="Y256" s="283">
        <v>0.41160000000000002</v>
      </c>
      <c r="Z256" s="283">
        <v>0.39439999999999997</v>
      </c>
      <c r="AA256" s="283">
        <v>0.33729999999999999</v>
      </c>
      <c r="AB256" s="283">
        <v>0.46850000000000003</v>
      </c>
      <c r="AC256" s="283">
        <v>1.1015999999999999</v>
      </c>
      <c r="AD256" s="283">
        <v>0.29570000000000002</v>
      </c>
      <c r="AE256" s="283">
        <v>0.37309999999999999</v>
      </c>
      <c r="AF256" s="283">
        <v>5.7845000000000004</v>
      </c>
      <c r="AG256" s="283">
        <v>1.3254999999999999</v>
      </c>
      <c r="AH256" s="283">
        <v>1.155</v>
      </c>
      <c r="AI256" s="283">
        <v>0.25269999999999998</v>
      </c>
      <c r="AJ256" s="283">
        <v>0.88239999999999996</v>
      </c>
      <c r="AK256" s="283">
        <v>1.0371999999999999</v>
      </c>
      <c r="AL256" s="283">
        <v>2.8988</v>
      </c>
      <c r="AM256" s="283">
        <v>0.58960000000000001</v>
      </c>
      <c r="AN256" s="283">
        <v>0.63759999999999994</v>
      </c>
      <c r="AO256" s="283">
        <v>0.50109999999999999</v>
      </c>
      <c r="AP256" s="283">
        <v>0.44479999999999997</v>
      </c>
      <c r="AQ256" s="283">
        <v>0.55210000000000004</v>
      </c>
      <c r="AR256" s="283">
        <v>0.4708</v>
      </c>
      <c r="AS256" s="283">
        <v>0.35930000000000001</v>
      </c>
      <c r="AT256" s="283">
        <v>0.51780000000000004</v>
      </c>
      <c r="AU256" s="283">
        <v>1.8626</v>
      </c>
      <c r="AV256" s="283">
        <v>0.40720000000000001</v>
      </c>
      <c r="AW256" s="283">
        <v>0.49930000000000002</v>
      </c>
      <c r="AX256" s="283">
        <v>5.1833999999999998</v>
      </c>
      <c r="AY256" s="283">
        <v>2.2366999999999999</v>
      </c>
      <c r="AZ256" s="283">
        <v>1.2419</v>
      </c>
      <c r="BA256" s="283">
        <v>8.6300000000000002E-2</v>
      </c>
      <c r="BB256" s="283">
        <v>0.56540000000000001</v>
      </c>
      <c r="BC256" s="283">
        <v>1.4799</v>
      </c>
      <c r="BD256" s="283">
        <v>2.4655999999999998</v>
      </c>
      <c r="BE256" s="283">
        <v>0.8357</v>
      </c>
      <c r="BF256" s="283">
        <v>0.60229999999999995</v>
      </c>
      <c r="BG256" s="283">
        <v>0.47570000000000001</v>
      </c>
      <c r="BH256" s="283">
        <v>0.37359999999999999</v>
      </c>
      <c r="BI256" s="283">
        <v>0.48499999999999999</v>
      </c>
      <c r="BJ256" s="283">
        <v>0.17430000000000001</v>
      </c>
      <c r="BK256" s="283">
        <v>0.2767</v>
      </c>
      <c r="BL256" s="283">
        <v>0.58169999999999999</v>
      </c>
      <c r="BM256" s="283">
        <v>2.0194999999999999</v>
      </c>
      <c r="BN256" s="283">
        <v>0.48930000000000001</v>
      </c>
      <c r="BO256" s="283">
        <v>0.3931</v>
      </c>
      <c r="BQ256" s="283">
        <v>1.5526</v>
      </c>
      <c r="BR256" s="283">
        <v>1.0674999999999999</v>
      </c>
      <c r="BS256" s="283">
        <v>1.2177</v>
      </c>
      <c r="BT256" s="283">
        <v>0.67449999999999999</v>
      </c>
      <c r="BU256" s="283">
        <v>1.0745</v>
      </c>
      <c r="BV256" s="283">
        <v>1.2383</v>
      </c>
      <c r="BW256" s="283">
        <v>0.79220000000000002</v>
      </c>
      <c r="BX256" s="283">
        <v>0.65859999999999996</v>
      </c>
      <c r="BY256" s="283">
        <v>0.72709999999999997</v>
      </c>
      <c r="BZ256" s="283">
        <v>0.51029999999999998</v>
      </c>
      <c r="CA256" s="283">
        <v>0.6169</v>
      </c>
      <c r="CB256" s="283">
        <v>0.59719999999999995</v>
      </c>
      <c r="CC256" s="283">
        <v>0.44490000000000002</v>
      </c>
      <c r="CD256" s="283">
        <v>0.4904</v>
      </c>
      <c r="CE256" s="283">
        <v>0.67810000000000004</v>
      </c>
      <c r="CF256" s="283">
        <v>0.65959999999999996</v>
      </c>
      <c r="CG256" s="283">
        <v>0.45639999999999997</v>
      </c>
      <c r="CH256" s="283">
        <v>0.54759999999999998</v>
      </c>
      <c r="CI256" s="283">
        <v>1.0178</v>
      </c>
      <c r="CJ256" s="283">
        <v>1.0130999999999999</v>
      </c>
      <c r="CK256" s="283">
        <v>0.99970000000000003</v>
      </c>
      <c r="CL256" s="283">
        <v>0.99119999999999997</v>
      </c>
      <c r="CM256" s="283">
        <v>0.99709999999999999</v>
      </c>
      <c r="CN256" s="283">
        <v>1.0026999999999999</v>
      </c>
      <c r="CO256" s="283">
        <v>22.1191</v>
      </c>
      <c r="CP256" s="283">
        <v>21.324100000000001</v>
      </c>
      <c r="CQ256" s="283">
        <v>20.947099999999999</v>
      </c>
      <c r="CR256" s="283">
        <v>21.732099999999999</v>
      </c>
      <c r="CS256" s="283">
        <v>21.048999999999999</v>
      </c>
      <c r="CT256" s="283">
        <v>20.9526</v>
      </c>
      <c r="CU256" s="283">
        <v>22.4297</v>
      </c>
      <c r="CV256" s="283">
        <v>21.441800000000001</v>
      </c>
      <c r="CW256" s="283">
        <v>21.751999999999999</v>
      </c>
      <c r="CX256" s="283">
        <v>22.627800000000001</v>
      </c>
      <c r="CY256" s="283">
        <v>21.5047</v>
      </c>
      <c r="CZ256" s="283">
        <v>21.693100000000001</v>
      </c>
      <c r="DA256" s="283">
        <v>1.0197000000000001</v>
      </c>
      <c r="DB256" s="283">
        <v>0.995</v>
      </c>
      <c r="DC256" s="283">
        <v>0.99150000000000005</v>
      </c>
      <c r="DD256" s="283">
        <v>0.97060000000000002</v>
      </c>
      <c r="DE256" s="283">
        <v>0.98280000000000001</v>
      </c>
      <c r="DF256" s="283">
        <v>0.99739999999999995</v>
      </c>
      <c r="DG256" s="283">
        <v>22.3188</v>
      </c>
      <c r="DH256" s="283">
        <v>21.002500000000001</v>
      </c>
      <c r="DI256" s="283">
        <v>20.902899999999999</v>
      </c>
      <c r="DJ256" s="283">
        <v>21.888200000000001</v>
      </c>
      <c r="DK256" s="283">
        <v>21.108599999999999</v>
      </c>
      <c r="DL256" s="283">
        <v>21.081199999999999</v>
      </c>
      <c r="DM256" s="283">
        <v>22.165199999999999</v>
      </c>
      <c r="DN256" s="283">
        <v>21.086099999999998</v>
      </c>
      <c r="DO256" s="283">
        <v>21.6327</v>
      </c>
      <c r="DP256" s="283">
        <v>22.835599999999999</v>
      </c>
      <c r="DQ256" s="283">
        <v>21.456</v>
      </c>
      <c r="DR256" s="283">
        <v>21.6889</v>
      </c>
      <c r="DS256" s="283">
        <v>1.02</v>
      </c>
      <c r="DT256" s="283">
        <v>0.99099999999999999</v>
      </c>
      <c r="DU256" s="283">
        <v>0.99490000000000001</v>
      </c>
      <c r="DV256" s="283">
        <v>0.96899999999999997</v>
      </c>
      <c r="DW256" s="283">
        <v>0.98109999999999997</v>
      </c>
      <c r="DX256" s="283">
        <v>0.99739999999999995</v>
      </c>
      <c r="DY256" s="283">
        <v>21.989799999999999</v>
      </c>
      <c r="DZ256" s="283">
        <v>20.803599999999999</v>
      </c>
      <c r="EA256" s="283">
        <v>20.7056</v>
      </c>
      <c r="EB256" s="283">
        <v>21.5581</v>
      </c>
      <c r="EC256" s="283">
        <v>20.991700000000002</v>
      </c>
      <c r="ED256" s="283">
        <v>20.8127</v>
      </c>
      <c r="EE256" s="283">
        <v>21.6464</v>
      </c>
      <c r="EF256" s="283">
        <v>20.784600000000001</v>
      </c>
      <c r="EG256" s="283">
        <v>21.229399999999998</v>
      </c>
      <c r="EH256" s="283">
        <v>22.3384</v>
      </c>
      <c r="EI256" s="283">
        <v>21.185700000000001</v>
      </c>
      <c r="EJ256" s="283">
        <v>21.285299999999999</v>
      </c>
      <c r="EL256" s="283">
        <v>1.6363000000000001</v>
      </c>
      <c r="EM256" s="283">
        <v>1.048</v>
      </c>
      <c r="EN256" s="283">
        <v>1.5427</v>
      </c>
      <c r="EO256" s="283">
        <v>1.0076000000000001</v>
      </c>
      <c r="EP256" s="283">
        <v>1.0516000000000001</v>
      </c>
      <c r="EQ256" s="283">
        <v>1.2846</v>
      </c>
      <c r="ER256" s="283">
        <v>0.4133</v>
      </c>
      <c r="ES256" s="283">
        <v>0.30609999999999998</v>
      </c>
      <c r="ET256" s="283">
        <v>0.37080000000000002</v>
      </c>
      <c r="EU256" s="283">
        <v>0.25259999999999999</v>
      </c>
      <c r="EV256" s="283">
        <v>0.29199999999999998</v>
      </c>
      <c r="EW256" s="283">
        <v>0.2404</v>
      </c>
      <c r="EX256" s="283">
        <v>0.25600000000000001</v>
      </c>
      <c r="EY256" s="283">
        <v>0.2414</v>
      </c>
      <c r="EZ256" s="283">
        <v>0.29260000000000003</v>
      </c>
      <c r="FA256" s="283">
        <v>0.25409999999999999</v>
      </c>
      <c r="FB256" s="283">
        <v>0.22950000000000001</v>
      </c>
      <c r="FC256" s="283">
        <v>0.2278</v>
      </c>
      <c r="FD256" s="283">
        <v>1.5821000000000001</v>
      </c>
      <c r="FE256" s="283">
        <v>1.0702</v>
      </c>
      <c r="FF256" s="283">
        <v>1.0278</v>
      </c>
      <c r="FG256" s="283">
        <v>0.74970000000000003</v>
      </c>
      <c r="FH256" s="283">
        <v>1.2239</v>
      </c>
      <c r="FI256" s="283">
        <v>1.0875999999999999</v>
      </c>
      <c r="FJ256" s="283">
        <v>0.3972</v>
      </c>
      <c r="FK256" s="283">
        <v>0.31809999999999999</v>
      </c>
      <c r="FL256" s="283">
        <v>0.34079999999999999</v>
      </c>
      <c r="FM256" s="283">
        <v>0.25109999999999999</v>
      </c>
      <c r="FN256" s="283">
        <v>0.29720000000000002</v>
      </c>
      <c r="FO256" s="283">
        <v>0.33160000000000001</v>
      </c>
      <c r="FP256" s="283">
        <v>0.26429999999999998</v>
      </c>
      <c r="FQ256" s="283">
        <v>0.2384</v>
      </c>
      <c r="FR256" s="283">
        <v>0.31090000000000001</v>
      </c>
      <c r="FS256" s="283">
        <v>0.35260000000000002</v>
      </c>
      <c r="FT256" s="283">
        <v>0.1948</v>
      </c>
      <c r="FU256" s="283">
        <v>0.2858</v>
      </c>
      <c r="FV256" s="283">
        <v>1.4523999999999999</v>
      </c>
      <c r="FW256" s="283">
        <v>1.0831</v>
      </c>
      <c r="FX256" s="283">
        <v>1.1096999999999999</v>
      </c>
      <c r="FY256" s="283">
        <v>0.4123</v>
      </c>
      <c r="FZ256" s="283">
        <v>1.0177</v>
      </c>
      <c r="GA256" s="283">
        <v>1.2965</v>
      </c>
      <c r="GB256" s="283">
        <v>0.37819999999999998</v>
      </c>
      <c r="GC256" s="283">
        <v>0.36</v>
      </c>
      <c r="GD256" s="283">
        <v>0.3715</v>
      </c>
      <c r="GE256" s="283">
        <v>0.26040000000000002</v>
      </c>
      <c r="GF256" s="283">
        <v>0.33239999999999997</v>
      </c>
      <c r="GG256" s="283">
        <v>0.33479999999999999</v>
      </c>
      <c r="GH256" s="283">
        <v>0.16089999999999999</v>
      </c>
      <c r="GI256" s="283">
        <v>0.25359999999999999</v>
      </c>
      <c r="GJ256" s="283">
        <v>0.40429999999999999</v>
      </c>
      <c r="GK256" s="283">
        <v>0.39029999999999998</v>
      </c>
      <c r="GL256" s="283">
        <v>0.2492</v>
      </c>
      <c r="GM256" s="283">
        <v>0.31180000000000002</v>
      </c>
    </row>
    <row r="257" spans="1:195">
      <c r="A257" s="71">
        <v>45547</v>
      </c>
      <c r="B257" s="283">
        <v>13.114599999999999</v>
      </c>
      <c r="C257" s="283">
        <v>12.8703</v>
      </c>
      <c r="D257" s="283">
        <v>12.982799999999999</v>
      </c>
      <c r="E257" s="283">
        <v>12.7737</v>
      </c>
      <c r="F257" s="283">
        <v>13.049899999999999</v>
      </c>
      <c r="G257" s="283">
        <v>13.0113</v>
      </c>
      <c r="H257" s="283">
        <v>12.8879</v>
      </c>
      <c r="I257" s="283">
        <v>12.699</v>
      </c>
      <c r="J257" s="283">
        <v>13.000400000000001</v>
      </c>
      <c r="K257" s="283">
        <v>11.6976</v>
      </c>
      <c r="L257" s="283">
        <v>12.974399999999999</v>
      </c>
      <c r="M257" s="283">
        <v>13.1137</v>
      </c>
      <c r="N257" s="283">
        <v>7.4493</v>
      </c>
      <c r="O257" s="283">
        <v>1.1776</v>
      </c>
      <c r="P257" s="283">
        <v>1.6744000000000001</v>
      </c>
      <c r="Q257" s="283">
        <v>0.35289999999999999</v>
      </c>
      <c r="R257" s="283">
        <v>1.1959</v>
      </c>
      <c r="S257" s="283">
        <v>1.2424999999999999</v>
      </c>
      <c r="T257" s="283">
        <v>2.6069</v>
      </c>
      <c r="U257" s="283">
        <v>0.50629999999999997</v>
      </c>
      <c r="V257" s="283">
        <v>0.63770000000000004</v>
      </c>
      <c r="W257" s="283">
        <v>0.35</v>
      </c>
      <c r="X257" s="283">
        <v>0.43</v>
      </c>
      <c r="Y257" s="283">
        <v>0.38080000000000003</v>
      </c>
      <c r="Z257" s="283">
        <v>0.37590000000000001</v>
      </c>
      <c r="AA257" s="283">
        <v>0.32229999999999998</v>
      </c>
      <c r="AB257" s="283">
        <v>0.42580000000000001</v>
      </c>
      <c r="AC257" s="283">
        <v>1.0652999999999999</v>
      </c>
      <c r="AD257" s="283">
        <v>0.26950000000000002</v>
      </c>
      <c r="AE257" s="283">
        <v>0.3427</v>
      </c>
      <c r="AF257" s="283">
        <v>5.8011999999999997</v>
      </c>
      <c r="AG257" s="283">
        <v>1.3385</v>
      </c>
      <c r="AH257" s="283">
        <v>1.1625000000000001</v>
      </c>
      <c r="AI257" s="283">
        <v>0.24940000000000001</v>
      </c>
      <c r="AJ257" s="283">
        <v>0.91210000000000002</v>
      </c>
      <c r="AK257" s="283">
        <v>1.0470999999999999</v>
      </c>
      <c r="AL257" s="283">
        <v>2.7867999999999999</v>
      </c>
      <c r="AM257" s="283">
        <v>0.57540000000000002</v>
      </c>
      <c r="AN257" s="283">
        <v>0.62180000000000002</v>
      </c>
      <c r="AO257" s="283">
        <v>0.48039999999999999</v>
      </c>
      <c r="AP257" s="283">
        <v>0.4299</v>
      </c>
      <c r="AQ257" s="283">
        <v>0.53490000000000004</v>
      </c>
      <c r="AR257" s="283">
        <v>0.45829999999999999</v>
      </c>
      <c r="AS257" s="283">
        <v>0.35099999999999998</v>
      </c>
      <c r="AT257" s="283">
        <v>0.50739999999999996</v>
      </c>
      <c r="AU257" s="283">
        <v>1.8380000000000001</v>
      </c>
      <c r="AV257" s="283">
        <v>0.38479999999999998</v>
      </c>
      <c r="AW257" s="283">
        <v>0.48459999999999998</v>
      </c>
      <c r="AX257" s="283">
        <v>5.1749999999999998</v>
      </c>
      <c r="AY257" s="283">
        <v>2.2296</v>
      </c>
      <c r="AZ257" s="283">
        <v>1.2344999999999999</v>
      </c>
      <c r="BA257" s="283">
        <v>8.48E-2</v>
      </c>
      <c r="BB257" s="283">
        <v>0.58040000000000003</v>
      </c>
      <c r="BC257" s="283">
        <v>1.4733000000000001</v>
      </c>
      <c r="BD257" s="283">
        <v>2.4058000000000002</v>
      </c>
      <c r="BE257" s="283">
        <v>0.8266</v>
      </c>
      <c r="BF257" s="283">
        <v>0.5968</v>
      </c>
      <c r="BG257" s="283">
        <v>0.46489999999999998</v>
      </c>
      <c r="BH257" s="283">
        <v>0.37069999999999997</v>
      </c>
      <c r="BI257" s="283">
        <v>0.4834</v>
      </c>
      <c r="BJ257" s="283">
        <v>0.1686</v>
      </c>
      <c r="BK257" s="283">
        <v>0.27750000000000002</v>
      </c>
      <c r="BL257" s="283">
        <v>0.57820000000000005</v>
      </c>
      <c r="BM257" s="283">
        <v>1.9891000000000001</v>
      </c>
      <c r="BN257" s="283">
        <v>0.47820000000000001</v>
      </c>
      <c r="BO257" s="283">
        <v>0.39240000000000003</v>
      </c>
      <c r="BQ257" s="283">
        <v>1.6303000000000001</v>
      </c>
      <c r="BR257" s="283">
        <v>1.0746</v>
      </c>
      <c r="BS257" s="283">
        <v>1.2432000000000001</v>
      </c>
      <c r="BT257" s="283">
        <v>0.66779999999999995</v>
      </c>
      <c r="BU257" s="283">
        <v>1.1047</v>
      </c>
      <c r="BV257" s="283">
        <v>1.2501</v>
      </c>
      <c r="BW257" s="283">
        <v>0.77990000000000004</v>
      </c>
      <c r="BX257" s="283">
        <v>0.64200000000000002</v>
      </c>
      <c r="BY257" s="283">
        <v>0.71199999999999997</v>
      </c>
      <c r="BZ257" s="283">
        <v>0.47839999999999999</v>
      </c>
      <c r="CA257" s="283">
        <v>0.59740000000000004</v>
      </c>
      <c r="CB257" s="283">
        <v>0.57269999999999999</v>
      </c>
      <c r="CC257" s="283">
        <v>0.43130000000000002</v>
      </c>
      <c r="CD257" s="283">
        <v>0.47710000000000002</v>
      </c>
      <c r="CE257" s="283">
        <v>0.65690000000000004</v>
      </c>
      <c r="CF257" s="283">
        <v>0.64580000000000004</v>
      </c>
      <c r="CG257" s="283">
        <v>0.43190000000000001</v>
      </c>
      <c r="CH257" s="283">
        <v>0.52549999999999997</v>
      </c>
      <c r="CI257" s="283">
        <v>1.0387</v>
      </c>
      <c r="CJ257" s="283">
        <v>1.0178</v>
      </c>
      <c r="CK257" s="283">
        <v>1.0247999999999999</v>
      </c>
      <c r="CL257" s="283">
        <v>0.98880000000000001</v>
      </c>
      <c r="CM257" s="283">
        <v>1.0024</v>
      </c>
      <c r="CN257" s="283">
        <v>0.98550000000000004</v>
      </c>
      <c r="CO257" s="283">
        <v>21.376000000000001</v>
      </c>
      <c r="CP257" s="283">
        <v>20.821300000000001</v>
      </c>
      <c r="CQ257" s="283">
        <v>20.576699999999999</v>
      </c>
      <c r="CR257" s="283">
        <v>20.580500000000001</v>
      </c>
      <c r="CS257" s="283">
        <v>20.456600000000002</v>
      </c>
      <c r="CT257" s="283">
        <v>20.078600000000002</v>
      </c>
      <c r="CU257" s="283">
        <v>21.665099999999999</v>
      </c>
      <c r="CV257" s="283">
        <v>21.0259</v>
      </c>
      <c r="CW257" s="283">
        <v>20.8672</v>
      </c>
      <c r="CX257" s="283">
        <v>21.909800000000001</v>
      </c>
      <c r="CY257" s="283">
        <v>20.9754</v>
      </c>
      <c r="CZ257" s="283">
        <v>21.173100000000002</v>
      </c>
      <c r="DA257" s="283">
        <v>1.0306999999999999</v>
      </c>
      <c r="DB257" s="283">
        <v>0.99950000000000006</v>
      </c>
      <c r="DC257" s="283">
        <v>1.0024999999999999</v>
      </c>
      <c r="DD257" s="283">
        <v>0.96740000000000004</v>
      </c>
      <c r="DE257" s="283">
        <v>0.9819</v>
      </c>
      <c r="DF257" s="283">
        <v>0.99560000000000004</v>
      </c>
      <c r="DG257" s="283">
        <v>21.8462</v>
      </c>
      <c r="DH257" s="283">
        <v>20.7742</v>
      </c>
      <c r="DI257" s="283">
        <v>20.712499999999999</v>
      </c>
      <c r="DJ257" s="283">
        <v>21.196000000000002</v>
      </c>
      <c r="DK257" s="283">
        <v>20.783899999999999</v>
      </c>
      <c r="DL257" s="283">
        <v>20.660299999999999</v>
      </c>
      <c r="DM257" s="283">
        <v>21.7257</v>
      </c>
      <c r="DN257" s="283">
        <v>20.857299999999999</v>
      </c>
      <c r="DO257" s="283">
        <v>21.2851</v>
      </c>
      <c r="DP257" s="283">
        <v>22.456800000000001</v>
      </c>
      <c r="DQ257" s="283">
        <v>21.241800000000001</v>
      </c>
      <c r="DR257" s="283">
        <v>21.38</v>
      </c>
      <c r="DS257" s="283">
        <v>1.0273000000000001</v>
      </c>
      <c r="DT257" s="283">
        <v>0.99629999999999996</v>
      </c>
      <c r="DU257" s="283">
        <v>0.99990000000000001</v>
      </c>
      <c r="DV257" s="283">
        <v>0.96619999999999995</v>
      </c>
      <c r="DW257" s="283">
        <v>0.97819999999999996</v>
      </c>
      <c r="DX257" s="283">
        <v>0.99790000000000001</v>
      </c>
      <c r="DY257" s="283">
        <v>21.753499999999999</v>
      </c>
      <c r="DZ257" s="283">
        <v>20.691700000000001</v>
      </c>
      <c r="EA257" s="283">
        <v>20.6265</v>
      </c>
      <c r="EB257" s="283">
        <v>21.176200000000001</v>
      </c>
      <c r="EC257" s="283">
        <v>20.768699999999999</v>
      </c>
      <c r="ED257" s="283">
        <v>20.6294</v>
      </c>
      <c r="EE257" s="283">
        <v>21.4299</v>
      </c>
      <c r="EF257" s="283">
        <v>20.628900000000002</v>
      </c>
      <c r="EG257" s="283">
        <v>21.099799999999998</v>
      </c>
      <c r="EH257" s="283">
        <v>22.178799999999999</v>
      </c>
      <c r="EI257" s="283">
        <v>21.088100000000001</v>
      </c>
      <c r="EJ257" s="283">
        <v>21.145199999999999</v>
      </c>
      <c r="EL257" s="283">
        <v>1.7704</v>
      </c>
      <c r="EM257" s="283">
        <v>1.0482</v>
      </c>
      <c r="EN257" s="283">
        <v>1.6296999999999999</v>
      </c>
      <c r="EO257" s="283">
        <v>1.0045999999999999</v>
      </c>
      <c r="EP257" s="283">
        <v>1.0854999999999999</v>
      </c>
      <c r="EQ257" s="283">
        <v>1.3017000000000001</v>
      </c>
      <c r="ER257" s="283">
        <v>0.40660000000000002</v>
      </c>
      <c r="ES257" s="283">
        <v>0.2928</v>
      </c>
      <c r="ET257" s="283">
        <v>0.36249999999999999</v>
      </c>
      <c r="EU257" s="283">
        <v>0.22969999999999999</v>
      </c>
      <c r="EV257" s="283">
        <v>0.27939999999999998</v>
      </c>
      <c r="EW257" s="283">
        <v>0.22239999999999999</v>
      </c>
      <c r="EX257" s="283">
        <v>0.24679999999999999</v>
      </c>
      <c r="EY257" s="283">
        <v>0.2293</v>
      </c>
      <c r="EZ257" s="283">
        <v>0.2702</v>
      </c>
      <c r="FA257" s="283">
        <v>0.2457</v>
      </c>
      <c r="FB257" s="283">
        <v>0.21129999999999999</v>
      </c>
      <c r="FC257" s="283">
        <v>0.20760000000000001</v>
      </c>
      <c r="FD257" s="283">
        <v>1.6624000000000001</v>
      </c>
      <c r="FE257" s="283">
        <v>1.0833999999999999</v>
      </c>
      <c r="FF257" s="283">
        <v>1.0384</v>
      </c>
      <c r="FG257" s="283">
        <v>0.74580000000000002</v>
      </c>
      <c r="FH257" s="283">
        <v>1.2647999999999999</v>
      </c>
      <c r="FI257" s="283">
        <v>1.1088</v>
      </c>
      <c r="FJ257" s="283">
        <v>0.39479999999999998</v>
      </c>
      <c r="FK257" s="283">
        <v>0.31030000000000002</v>
      </c>
      <c r="FL257" s="283">
        <v>0.33260000000000001</v>
      </c>
      <c r="FM257" s="283">
        <v>0.23749999999999999</v>
      </c>
      <c r="FN257" s="283">
        <v>0.28639999999999999</v>
      </c>
      <c r="FO257" s="283">
        <v>0.32029999999999997</v>
      </c>
      <c r="FP257" s="283">
        <v>0.25919999999999999</v>
      </c>
      <c r="FQ257" s="283">
        <v>0.2321</v>
      </c>
      <c r="FR257" s="283">
        <v>0.30649999999999999</v>
      </c>
      <c r="FS257" s="283">
        <v>0.34760000000000002</v>
      </c>
      <c r="FT257" s="283">
        <v>0.1835</v>
      </c>
      <c r="FU257" s="283">
        <v>0.27639999999999998</v>
      </c>
      <c r="FV257" s="283">
        <v>1.4811000000000001</v>
      </c>
      <c r="FW257" s="283">
        <v>1.0921000000000001</v>
      </c>
      <c r="FX257" s="283">
        <v>1.1142000000000001</v>
      </c>
      <c r="FY257" s="283">
        <v>0.40510000000000002</v>
      </c>
      <c r="FZ257" s="283">
        <v>1.0406</v>
      </c>
      <c r="GA257" s="283">
        <v>1.2996000000000001</v>
      </c>
      <c r="GB257" s="283">
        <v>0.37009999999999998</v>
      </c>
      <c r="GC257" s="283">
        <v>0.35630000000000001</v>
      </c>
      <c r="GD257" s="283">
        <v>0.36509999999999998</v>
      </c>
      <c r="GE257" s="283">
        <v>0.24979999999999999</v>
      </c>
      <c r="GF257" s="283">
        <v>0.32629999999999998</v>
      </c>
      <c r="GG257" s="283">
        <v>0.32769999999999999</v>
      </c>
      <c r="GH257" s="283">
        <v>0.15540000000000001</v>
      </c>
      <c r="GI257" s="283">
        <v>0.25209999999999999</v>
      </c>
      <c r="GJ257" s="283">
        <v>0.40139999999999998</v>
      </c>
      <c r="GK257" s="283">
        <v>0.3836</v>
      </c>
      <c r="GL257" s="283">
        <v>0.2422</v>
      </c>
      <c r="GM257" s="283">
        <v>0.30890000000000001</v>
      </c>
    </row>
    <row r="258" spans="1:195">
      <c r="A258" s="71">
        <v>45548</v>
      </c>
      <c r="B258" s="283">
        <v>13.097799999999999</v>
      </c>
      <c r="C258" s="283">
        <v>12.851800000000001</v>
      </c>
      <c r="D258" s="283">
        <v>12.9559</v>
      </c>
      <c r="E258" s="283">
        <v>12.769500000000001</v>
      </c>
      <c r="F258" s="283">
        <v>13.0373</v>
      </c>
      <c r="G258" s="283">
        <v>13.013</v>
      </c>
      <c r="H258" s="283">
        <v>12.877000000000001</v>
      </c>
      <c r="I258" s="283">
        <v>11.046200000000001</v>
      </c>
      <c r="J258" s="283">
        <v>12.9962</v>
      </c>
      <c r="K258" s="283">
        <v>11.6791</v>
      </c>
      <c r="L258" s="283">
        <v>12.9786</v>
      </c>
      <c r="M258" s="283">
        <v>13.117900000000001</v>
      </c>
      <c r="N258" s="283">
        <v>8.1205999999999996</v>
      </c>
      <c r="O258" s="283">
        <v>1.1756</v>
      </c>
      <c r="P258" s="283">
        <v>1.7970999999999999</v>
      </c>
      <c r="Q258" s="283">
        <v>0.34960000000000002</v>
      </c>
      <c r="R258" s="283">
        <v>1.2669999999999999</v>
      </c>
      <c r="S258" s="283">
        <v>1.2582</v>
      </c>
      <c r="T258" s="283">
        <v>2.5337000000000001</v>
      </c>
      <c r="U258" s="283">
        <v>0.47070000000000001</v>
      </c>
      <c r="V258" s="283">
        <v>0.6069</v>
      </c>
      <c r="W258" s="283">
        <v>0.312</v>
      </c>
      <c r="X258" s="283">
        <v>0.40039999999999998</v>
      </c>
      <c r="Y258" s="283">
        <v>0.3377</v>
      </c>
      <c r="Z258" s="283">
        <v>0.36</v>
      </c>
      <c r="AA258" s="283">
        <v>0.3019</v>
      </c>
      <c r="AB258" s="283">
        <v>0.37809999999999999</v>
      </c>
      <c r="AC258" s="283">
        <v>1.0296000000000001</v>
      </c>
      <c r="AD258" s="283">
        <v>0.23830000000000001</v>
      </c>
      <c r="AE258" s="283">
        <v>0.30049999999999999</v>
      </c>
      <c r="AF258" s="283">
        <v>5.9335000000000004</v>
      </c>
      <c r="AG258" s="283">
        <v>1.3472</v>
      </c>
      <c r="AH258" s="283">
        <v>1.1638999999999999</v>
      </c>
      <c r="AI258" s="283">
        <v>0.24729999999999999</v>
      </c>
      <c r="AJ258" s="283">
        <v>0.96240000000000003</v>
      </c>
      <c r="AK258" s="283">
        <v>1.0748</v>
      </c>
      <c r="AL258" s="283">
        <v>2.7136999999999998</v>
      </c>
      <c r="AM258" s="283">
        <v>0.55200000000000005</v>
      </c>
      <c r="AN258" s="283">
        <v>0.59799999999999998</v>
      </c>
      <c r="AO258" s="283">
        <v>0.45739999999999997</v>
      </c>
      <c r="AP258" s="283">
        <v>0.4098</v>
      </c>
      <c r="AQ258" s="283">
        <v>0.51380000000000003</v>
      </c>
      <c r="AR258" s="283">
        <v>0.44600000000000001</v>
      </c>
      <c r="AS258" s="283">
        <v>0.33600000000000002</v>
      </c>
      <c r="AT258" s="283">
        <v>0.49459999999999998</v>
      </c>
      <c r="AU258" s="283">
        <v>1.8035000000000001</v>
      </c>
      <c r="AV258" s="283">
        <v>0.34920000000000001</v>
      </c>
      <c r="AW258" s="283">
        <v>0.4602</v>
      </c>
      <c r="AX258" s="283">
        <v>5.2382</v>
      </c>
      <c r="AY258" s="283">
        <v>2.2237</v>
      </c>
      <c r="AZ258" s="283">
        <v>1.2161999999999999</v>
      </c>
      <c r="BA258" s="283">
        <v>8.3599999999999994E-2</v>
      </c>
      <c r="BB258" s="283">
        <v>0.59660000000000002</v>
      </c>
      <c r="BC258" s="283">
        <v>1.468</v>
      </c>
      <c r="BD258" s="283">
        <v>2.3452000000000002</v>
      </c>
      <c r="BE258" s="283">
        <v>0.81520000000000004</v>
      </c>
      <c r="BF258" s="283">
        <v>0.58320000000000005</v>
      </c>
      <c r="BG258" s="283">
        <v>0.44769999999999999</v>
      </c>
      <c r="BH258" s="283">
        <v>0.36659999999999998</v>
      </c>
      <c r="BI258" s="283">
        <v>0.47949999999999998</v>
      </c>
      <c r="BJ258" s="283">
        <v>0.16289999999999999</v>
      </c>
      <c r="BK258" s="283">
        <v>0.27529999999999999</v>
      </c>
      <c r="BL258" s="283">
        <v>0.57010000000000005</v>
      </c>
      <c r="BM258" s="283">
        <v>1.9496</v>
      </c>
      <c r="BN258" s="283">
        <v>0.46139999999999998</v>
      </c>
      <c r="BO258" s="283">
        <v>0.38840000000000002</v>
      </c>
      <c r="BQ258" s="283">
        <v>1.7082999999999999</v>
      </c>
      <c r="BR258" s="283">
        <v>1.0833999999999999</v>
      </c>
      <c r="BS258" s="283">
        <v>1.2796000000000001</v>
      </c>
      <c r="BT258" s="283">
        <v>0.66369999999999996</v>
      </c>
      <c r="BU258" s="283">
        <v>1.1529</v>
      </c>
      <c r="BV258" s="283">
        <v>1.2726</v>
      </c>
      <c r="BW258" s="283">
        <v>0.75339999999999996</v>
      </c>
      <c r="BX258" s="283">
        <v>0.62050000000000005</v>
      </c>
      <c r="BY258" s="283">
        <v>0.69159999999999999</v>
      </c>
      <c r="BZ258" s="283">
        <v>0.441</v>
      </c>
      <c r="CA258" s="283">
        <v>0.57269999999999999</v>
      </c>
      <c r="CB258" s="283">
        <v>0.54039999999999999</v>
      </c>
      <c r="CC258" s="283">
        <v>0.4178</v>
      </c>
      <c r="CD258" s="283">
        <v>0.46050000000000002</v>
      </c>
      <c r="CE258" s="283">
        <v>0.63019999999999998</v>
      </c>
      <c r="CF258" s="283">
        <v>0.62949999999999995</v>
      </c>
      <c r="CG258" s="283">
        <v>0.39939999999999998</v>
      </c>
      <c r="CH258" s="283">
        <v>0.49519999999999997</v>
      </c>
      <c r="CI258" s="283">
        <v>1.0489999999999999</v>
      </c>
      <c r="CJ258" s="283">
        <v>1.0157</v>
      </c>
      <c r="CK258" s="283">
        <v>1.0266999999999999</v>
      </c>
      <c r="CL258" s="283">
        <v>0.98329999999999995</v>
      </c>
      <c r="CM258" s="283">
        <v>0.99960000000000004</v>
      </c>
      <c r="CN258" s="283">
        <v>1.0007999999999999</v>
      </c>
      <c r="CO258" s="283">
        <v>21.089400000000001</v>
      </c>
      <c r="CP258" s="283">
        <v>19.977499999999999</v>
      </c>
      <c r="CQ258" s="283">
        <v>19.845500000000001</v>
      </c>
      <c r="CR258" s="283">
        <v>20.1038</v>
      </c>
      <c r="CS258" s="283">
        <v>19.667999999999999</v>
      </c>
      <c r="CT258" s="283">
        <v>19.329599999999999</v>
      </c>
      <c r="CU258" s="283">
        <v>21.3217</v>
      </c>
      <c r="CV258" s="283">
        <v>20.438199999999998</v>
      </c>
      <c r="CW258" s="283">
        <v>20.539400000000001</v>
      </c>
      <c r="CX258" s="283">
        <v>21.684699999999999</v>
      </c>
      <c r="CY258" s="283">
        <v>20.446000000000002</v>
      </c>
      <c r="CZ258" s="283">
        <v>20.523199999999999</v>
      </c>
      <c r="DA258" s="283">
        <v>1.0339</v>
      </c>
      <c r="DB258" s="283">
        <v>0.99980000000000002</v>
      </c>
      <c r="DC258" s="283">
        <v>1.0029999999999999</v>
      </c>
      <c r="DD258" s="283">
        <v>0.96419999999999995</v>
      </c>
      <c r="DE258" s="283">
        <v>0.98129999999999995</v>
      </c>
      <c r="DF258" s="283">
        <v>1.0059</v>
      </c>
      <c r="DG258" s="283">
        <v>21.474499999999999</v>
      </c>
      <c r="DH258" s="283">
        <v>20.256799999999998</v>
      </c>
      <c r="DI258" s="283">
        <v>20.226299999999998</v>
      </c>
      <c r="DJ258" s="283">
        <v>20.7698</v>
      </c>
      <c r="DK258" s="283">
        <v>20.261299999999999</v>
      </c>
      <c r="DL258" s="283">
        <v>20.165900000000001</v>
      </c>
      <c r="DM258" s="283">
        <v>21.376300000000001</v>
      </c>
      <c r="DN258" s="283">
        <v>20.391200000000001</v>
      </c>
      <c r="DO258" s="283">
        <v>21.005199999999999</v>
      </c>
      <c r="DP258" s="283">
        <v>22.169799999999999</v>
      </c>
      <c r="DQ258" s="283">
        <v>20.780799999999999</v>
      </c>
      <c r="DR258" s="283">
        <v>20.8828</v>
      </c>
      <c r="DS258" s="283">
        <v>1.0302</v>
      </c>
      <c r="DT258" s="283">
        <v>0.99750000000000005</v>
      </c>
      <c r="DU258" s="283">
        <v>1.0015000000000001</v>
      </c>
      <c r="DV258" s="283">
        <v>0.96299999999999997</v>
      </c>
      <c r="DW258" s="283">
        <v>0.97750000000000004</v>
      </c>
      <c r="DX258" s="283">
        <v>1.0024999999999999</v>
      </c>
      <c r="DY258" s="283">
        <v>21.372699999999998</v>
      </c>
      <c r="DZ258" s="283">
        <v>20.34</v>
      </c>
      <c r="EA258" s="283">
        <v>20.328700000000001</v>
      </c>
      <c r="EB258" s="283">
        <v>20.746600000000001</v>
      </c>
      <c r="EC258" s="283">
        <v>20.3902</v>
      </c>
      <c r="ED258" s="283">
        <v>20.297799999999999</v>
      </c>
      <c r="EE258" s="283">
        <v>21.074100000000001</v>
      </c>
      <c r="EF258" s="283">
        <v>20.2685</v>
      </c>
      <c r="EG258" s="283">
        <v>20.848199999999999</v>
      </c>
      <c r="EH258" s="283">
        <v>21.8827</v>
      </c>
      <c r="EI258" s="283">
        <v>20.734999999999999</v>
      </c>
      <c r="EJ258" s="283">
        <v>20.7972</v>
      </c>
      <c r="EL258" s="283">
        <v>1.9361999999999999</v>
      </c>
      <c r="EM258" s="283">
        <v>1.0538000000000001</v>
      </c>
      <c r="EN258" s="283">
        <v>1.7844</v>
      </c>
      <c r="EO258" s="283">
        <v>1.0156000000000001</v>
      </c>
      <c r="EP258" s="283">
        <v>1.1479999999999999</v>
      </c>
      <c r="EQ258" s="283">
        <v>1.3485</v>
      </c>
      <c r="ER258" s="283">
        <v>0.38690000000000002</v>
      </c>
      <c r="ES258" s="283">
        <v>0.27510000000000001</v>
      </c>
      <c r="ET258" s="283">
        <v>0.3508</v>
      </c>
      <c r="EU258" s="283">
        <v>0.19980000000000001</v>
      </c>
      <c r="EV258" s="283">
        <v>0.2611</v>
      </c>
      <c r="EW258" s="283">
        <v>0.1966</v>
      </c>
      <c r="EX258" s="283">
        <v>0.23730000000000001</v>
      </c>
      <c r="EY258" s="283">
        <v>0.21540000000000001</v>
      </c>
      <c r="EZ258" s="283">
        <v>0.2417</v>
      </c>
      <c r="FA258" s="283">
        <v>0.23369999999999999</v>
      </c>
      <c r="FB258" s="283">
        <v>0.18759999999999999</v>
      </c>
      <c r="FC258" s="283">
        <v>0.1792</v>
      </c>
      <c r="FD258" s="283">
        <v>1.7310000000000001</v>
      </c>
      <c r="FE258" s="283">
        <v>1.0971</v>
      </c>
      <c r="FF258" s="283">
        <v>1.0494000000000001</v>
      </c>
      <c r="FG258" s="283">
        <v>0.73429999999999995</v>
      </c>
      <c r="FH258" s="283">
        <v>1.3378000000000001</v>
      </c>
      <c r="FI258" s="283">
        <v>1.1466000000000001</v>
      </c>
      <c r="FJ258" s="283">
        <v>0.38240000000000002</v>
      </c>
      <c r="FK258" s="283">
        <v>0.30020000000000002</v>
      </c>
      <c r="FL258" s="283">
        <v>0.32119999999999999</v>
      </c>
      <c r="FM258" s="283">
        <v>0.22090000000000001</v>
      </c>
      <c r="FN258" s="283">
        <v>0.27360000000000001</v>
      </c>
      <c r="FO258" s="283">
        <v>0.30609999999999998</v>
      </c>
      <c r="FP258" s="283">
        <v>0.25340000000000001</v>
      </c>
      <c r="FQ258" s="283">
        <v>0.224</v>
      </c>
      <c r="FR258" s="283">
        <v>0.30080000000000001</v>
      </c>
      <c r="FS258" s="283">
        <v>0.34510000000000002</v>
      </c>
      <c r="FT258" s="283">
        <v>0.16739999999999999</v>
      </c>
      <c r="FU258" s="283">
        <v>0.26229999999999998</v>
      </c>
      <c r="FV258" s="283">
        <v>1.5053000000000001</v>
      </c>
      <c r="FW258" s="283">
        <v>1.0996999999999999</v>
      </c>
      <c r="FX258" s="283">
        <v>1.1163000000000001</v>
      </c>
      <c r="FY258" s="283">
        <v>0.40129999999999999</v>
      </c>
      <c r="FZ258" s="283">
        <v>1.0683</v>
      </c>
      <c r="GA258" s="283">
        <v>1.3001</v>
      </c>
      <c r="GB258" s="283">
        <v>0.36259999999999998</v>
      </c>
      <c r="GC258" s="283">
        <v>0.35210000000000002</v>
      </c>
      <c r="GD258" s="283">
        <v>0.35709999999999997</v>
      </c>
      <c r="GE258" s="283">
        <v>0.2409</v>
      </c>
      <c r="GF258" s="283">
        <v>0.3201</v>
      </c>
      <c r="GG258" s="283">
        <v>0.31990000000000002</v>
      </c>
      <c r="GH258" s="283">
        <v>0.1507</v>
      </c>
      <c r="GI258" s="283">
        <v>0.2492</v>
      </c>
      <c r="GJ258" s="283">
        <v>0.39810000000000001</v>
      </c>
      <c r="GK258" s="283">
        <v>0.3755</v>
      </c>
      <c r="GL258" s="283">
        <v>0.23330000000000001</v>
      </c>
      <c r="GM258" s="283">
        <v>0.30620000000000003</v>
      </c>
    </row>
    <row r="259" spans="1:195">
      <c r="A259" s="71">
        <v>45549</v>
      </c>
      <c r="B259" s="283">
        <v>13.083500000000001</v>
      </c>
      <c r="C259" s="283">
        <v>12.8384</v>
      </c>
      <c r="D259" s="283">
        <v>12.9442</v>
      </c>
      <c r="E259" s="283">
        <v>12.761200000000001</v>
      </c>
      <c r="F259" s="283">
        <v>13.043200000000001</v>
      </c>
      <c r="G259" s="283">
        <v>13.034800000000001</v>
      </c>
      <c r="H259" s="283">
        <v>12.858499999999999</v>
      </c>
      <c r="J259" s="283">
        <v>13.0029</v>
      </c>
      <c r="K259" s="283">
        <v>11.6615</v>
      </c>
      <c r="L259" s="283">
        <v>12.9651</v>
      </c>
      <c r="M259" s="283">
        <v>13.114599999999999</v>
      </c>
      <c r="N259" s="283">
        <v>8.4871999999999996</v>
      </c>
      <c r="O259" s="283">
        <v>1.1818</v>
      </c>
      <c r="P259" s="283">
        <v>1.9370000000000001</v>
      </c>
      <c r="Q259" s="283">
        <v>0.35270000000000001</v>
      </c>
      <c r="S259" s="283">
        <v>1.2317</v>
      </c>
      <c r="T259" s="283">
        <v>2.4037000000000002</v>
      </c>
      <c r="U259" s="283">
        <v>0.4446</v>
      </c>
      <c r="V259" s="283">
        <v>0.58079999999999998</v>
      </c>
      <c r="W259" s="283">
        <v>0.28320000000000001</v>
      </c>
      <c r="X259" s="283">
        <v>0.37619999999999998</v>
      </c>
      <c r="Y259" s="283">
        <v>0.29980000000000001</v>
      </c>
      <c r="Z259" s="283">
        <v>0.3468</v>
      </c>
      <c r="AB259" s="283">
        <v>0.33160000000000001</v>
      </c>
      <c r="AC259" s="283">
        <v>0.98329999999999995</v>
      </c>
      <c r="AD259" s="283">
        <v>0.21249999999999999</v>
      </c>
      <c r="AE259" s="283">
        <v>0.26919999999999999</v>
      </c>
      <c r="AF259" s="283">
        <v>5.9610000000000003</v>
      </c>
      <c r="AG259" s="283">
        <v>1.3552999999999999</v>
      </c>
      <c r="AH259" s="283">
        <v>1.1709000000000001</v>
      </c>
      <c r="AI259" s="283">
        <v>0.24529999999999999</v>
      </c>
      <c r="AK259" s="283">
        <v>1.0869</v>
      </c>
      <c r="AL259" s="283">
        <v>2.6332</v>
      </c>
      <c r="AM259" s="283">
        <v>0.53169999999999995</v>
      </c>
      <c r="AN259" s="283">
        <v>0.57379999999999998</v>
      </c>
      <c r="AO259" s="283">
        <v>0.44169999999999998</v>
      </c>
      <c r="AP259" s="283">
        <v>0.39229999999999998</v>
      </c>
      <c r="AQ259" s="283">
        <v>0.49009999999999998</v>
      </c>
      <c r="AR259" s="283">
        <v>0.43540000000000001</v>
      </c>
      <c r="AT259" s="283">
        <v>0.48170000000000002</v>
      </c>
      <c r="AU259" s="283">
        <v>1.7745</v>
      </c>
      <c r="AV259" s="283">
        <v>0.31979999999999997</v>
      </c>
      <c r="AW259" s="283">
        <v>0.44319999999999998</v>
      </c>
      <c r="AX259" s="283">
        <v>5.3144</v>
      </c>
      <c r="AY259" s="283">
        <v>2.2250000000000001</v>
      </c>
      <c r="AZ259" s="283">
        <v>1.1942999999999999</v>
      </c>
      <c r="BA259" s="283">
        <v>8.2600000000000007E-2</v>
      </c>
      <c r="BC259" s="283">
        <v>1.4621999999999999</v>
      </c>
      <c r="BD259" s="283">
        <v>2.2871999999999999</v>
      </c>
      <c r="BE259" s="283">
        <v>0.80610000000000004</v>
      </c>
      <c r="BF259" s="283">
        <v>0.5675</v>
      </c>
      <c r="BG259" s="283">
        <v>0.4304</v>
      </c>
      <c r="BH259" s="283">
        <v>0.36230000000000001</v>
      </c>
      <c r="BI259" s="283">
        <v>0.47520000000000001</v>
      </c>
      <c r="BJ259" s="283">
        <v>0.1578</v>
      </c>
      <c r="BL259" s="283">
        <v>0.56210000000000004</v>
      </c>
      <c r="BM259" s="283">
        <v>1.9097</v>
      </c>
      <c r="BN259" s="283">
        <v>0.44390000000000002</v>
      </c>
      <c r="BO259" s="283">
        <v>0.38440000000000002</v>
      </c>
      <c r="BQ259" s="283">
        <v>1.7786999999999999</v>
      </c>
      <c r="BR259" s="283">
        <v>1.0934999999999999</v>
      </c>
      <c r="BS259" s="283">
        <v>1.3081</v>
      </c>
      <c r="BT259" s="283">
        <v>0.66190000000000004</v>
      </c>
      <c r="BV259" s="283">
        <v>1.2856000000000001</v>
      </c>
      <c r="BW259" s="283">
        <v>0.73819999999999997</v>
      </c>
      <c r="BX259" s="283">
        <v>0.60519999999999996</v>
      </c>
      <c r="BY259" s="283">
        <v>0.67359999999999998</v>
      </c>
      <c r="BZ259" s="283">
        <v>0.41499999999999998</v>
      </c>
      <c r="CA259" s="283">
        <v>0.5534</v>
      </c>
      <c r="CB259" s="283">
        <v>0.51500000000000001</v>
      </c>
      <c r="CC259" s="283">
        <v>0.40670000000000001</v>
      </c>
      <c r="CE259" s="283">
        <v>0.60629999999999995</v>
      </c>
      <c r="CF259" s="283">
        <v>0.61439999999999995</v>
      </c>
      <c r="CG259" s="283">
        <v>0.37159999999999999</v>
      </c>
      <c r="CH259" s="283">
        <v>0.47160000000000002</v>
      </c>
      <c r="CI259" s="283">
        <v>1.0561</v>
      </c>
      <c r="CJ259" s="283">
        <v>1.0263</v>
      </c>
      <c r="CK259" s="283">
        <v>1.0448999999999999</v>
      </c>
      <c r="CL259" s="283">
        <v>0.98839999999999995</v>
      </c>
      <c r="CN259" s="283">
        <v>0.98340000000000005</v>
      </c>
      <c r="CO259" s="283">
        <v>20.529800000000002</v>
      </c>
      <c r="CP259" s="283">
        <v>19.470800000000001</v>
      </c>
      <c r="CQ259" s="283">
        <v>19.226400000000002</v>
      </c>
      <c r="CR259" s="283">
        <v>19.438500000000001</v>
      </c>
      <c r="CS259" s="283">
        <v>18.971800000000002</v>
      </c>
      <c r="CT259" s="283">
        <v>18.399999999999999</v>
      </c>
      <c r="CU259" s="283">
        <v>20.949100000000001</v>
      </c>
      <c r="CW259" s="283">
        <v>20.010899999999999</v>
      </c>
      <c r="CX259" s="283">
        <v>21.194800000000001</v>
      </c>
      <c r="CY259" s="283">
        <v>19.9407</v>
      </c>
      <c r="CZ259" s="283">
        <v>20.347999999999999</v>
      </c>
      <c r="DA259" s="283">
        <v>1.0392999999999999</v>
      </c>
      <c r="DB259" s="283">
        <v>1.002</v>
      </c>
      <c r="DC259" s="283">
        <v>1.0004</v>
      </c>
      <c r="DD259" s="283">
        <v>0.96040000000000003</v>
      </c>
      <c r="DF259" s="283">
        <v>1.0027999999999999</v>
      </c>
      <c r="DG259" s="283">
        <v>21.0562</v>
      </c>
      <c r="DH259" s="283">
        <v>19.7361</v>
      </c>
      <c r="DI259" s="283">
        <v>19.658200000000001</v>
      </c>
      <c r="DJ259" s="283">
        <v>20.259699999999999</v>
      </c>
      <c r="DK259" s="283">
        <v>19.697199999999999</v>
      </c>
      <c r="DL259" s="283">
        <v>19.649799999999999</v>
      </c>
      <c r="DM259" s="283">
        <v>21.020700000000001</v>
      </c>
      <c r="DO259" s="283">
        <v>20.747499999999999</v>
      </c>
      <c r="DP259" s="283">
        <v>21.888500000000001</v>
      </c>
      <c r="DQ259" s="283">
        <v>20.335799999999999</v>
      </c>
      <c r="DR259" s="283">
        <v>20.689299999999999</v>
      </c>
      <c r="DS259" s="283">
        <v>1.0353000000000001</v>
      </c>
      <c r="DT259" s="283">
        <v>0.99880000000000002</v>
      </c>
      <c r="DU259" s="283">
        <v>1.0011000000000001</v>
      </c>
      <c r="DV259" s="283">
        <v>0.95789999999999997</v>
      </c>
      <c r="DX259" s="283">
        <v>1.0037</v>
      </c>
      <c r="DY259" s="283">
        <v>20.977799999999998</v>
      </c>
      <c r="DZ259" s="283">
        <v>19.8858</v>
      </c>
      <c r="EA259" s="283">
        <v>19.873699999999999</v>
      </c>
      <c r="EB259" s="283">
        <v>20.2624</v>
      </c>
      <c r="EC259" s="283">
        <v>19.908799999999999</v>
      </c>
      <c r="ED259" s="283">
        <v>19.851700000000001</v>
      </c>
      <c r="EE259" s="283">
        <v>20.701499999999999</v>
      </c>
      <c r="EG259" s="283">
        <v>20.604099999999999</v>
      </c>
      <c r="EH259" s="283">
        <v>21.611000000000001</v>
      </c>
      <c r="EI259" s="283">
        <v>20.311699999999998</v>
      </c>
      <c r="EJ259" s="283">
        <v>20.5289</v>
      </c>
      <c r="EL259" s="283">
        <v>2.0994999999999999</v>
      </c>
      <c r="EM259" s="283">
        <v>1.0640000000000001</v>
      </c>
      <c r="EN259" s="283">
        <v>1.9262999999999999</v>
      </c>
      <c r="EO259" s="283">
        <v>1.0337000000000001</v>
      </c>
      <c r="EQ259" s="283">
        <v>1.3687</v>
      </c>
      <c r="ER259" s="283">
        <v>0.37580000000000002</v>
      </c>
      <c r="ES259" s="283">
        <v>0.26169999999999999</v>
      </c>
      <c r="ET259" s="283">
        <v>0.34039999999999998</v>
      </c>
      <c r="EU259" s="283">
        <v>0.17899999999999999</v>
      </c>
      <c r="EV259" s="283">
        <v>0.246</v>
      </c>
      <c r="EW259" s="283">
        <v>0.1767</v>
      </c>
      <c r="EX259" s="283">
        <v>0.22939999999999999</v>
      </c>
      <c r="EZ259" s="283">
        <v>0.2165</v>
      </c>
      <c r="FA259" s="283">
        <v>0.222</v>
      </c>
      <c r="FB259" s="283">
        <v>0.16769999999999999</v>
      </c>
      <c r="FC259" s="283">
        <v>0.15820000000000001</v>
      </c>
      <c r="FD259" s="283">
        <v>1.7808999999999999</v>
      </c>
      <c r="FE259" s="283">
        <v>1.1108</v>
      </c>
      <c r="FF259" s="283">
        <v>1.0606</v>
      </c>
      <c r="FG259" s="283">
        <v>0.72699999999999998</v>
      </c>
      <c r="FI259" s="283">
        <v>1.1803999999999999</v>
      </c>
      <c r="FJ259" s="283">
        <v>0.37580000000000002</v>
      </c>
      <c r="FK259" s="283">
        <v>0.2928</v>
      </c>
      <c r="FL259" s="283">
        <v>0.31119999999999998</v>
      </c>
      <c r="FM259" s="283">
        <v>0.21099999999999999</v>
      </c>
      <c r="FN259" s="283">
        <v>0.2636</v>
      </c>
      <c r="FO259" s="283">
        <v>0.29349999999999998</v>
      </c>
      <c r="FP259" s="283">
        <v>0.24909999999999999</v>
      </c>
      <c r="FR259" s="283">
        <v>0.29580000000000001</v>
      </c>
      <c r="FS259" s="283">
        <v>0.34260000000000002</v>
      </c>
      <c r="FT259" s="283">
        <v>0.15490000000000001</v>
      </c>
      <c r="FU259" s="283">
        <v>0.25059999999999999</v>
      </c>
      <c r="FV259" s="283">
        <v>1.5316000000000001</v>
      </c>
      <c r="FW259" s="283">
        <v>1.1068</v>
      </c>
      <c r="FX259" s="283">
        <v>1.1145</v>
      </c>
      <c r="FY259" s="283">
        <v>0.39779999999999999</v>
      </c>
      <c r="GA259" s="283">
        <v>1.3002</v>
      </c>
      <c r="GB259" s="283">
        <v>0.3579</v>
      </c>
      <c r="GC259" s="283">
        <v>0.34989999999999999</v>
      </c>
      <c r="GD259" s="283">
        <v>0.3503</v>
      </c>
      <c r="GE259" s="283">
        <v>0.23369999999999999</v>
      </c>
      <c r="GF259" s="283">
        <v>0.31609999999999999</v>
      </c>
      <c r="GG259" s="283">
        <v>0.31430000000000002</v>
      </c>
      <c r="GH259" s="283">
        <v>0.1467</v>
      </c>
      <c r="GJ259" s="283">
        <v>0.3947</v>
      </c>
      <c r="GK259" s="283">
        <v>0.36880000000000002</v>
      </c>
      <c r="GL259" s="283">
        <v>0.22459999999999999</v>
      </c>
      <c r="GM259" s="283">
        <v>0.30349999999999999</v>
      </c>
    </row>
    <row r="260" spans="1:195">
      <c r="A260" s="71">
        <v>45550</v>
      </c>
      <c r="B260" s="283">
        <v>13.0793</v>
      </c>
      <c r="C260" s="283">
        <v>12.841699999999999</v>
      </c>
      <c r="D260" s="283">
        <v>12.9551</v>
      </c>
      <c r="E260" s="283">
        <v>12.7721</v>
      </c>
      <c r="F260" s="283">
        <v>13.034000000000001</v>
      </c>
      <c r="G260" s="283">
        <v>13.0105</v>
      </c>
      <c r="H260" s="283">
        <v>12.8652</v>
      </c>
      <c r="I260" s="283">
        <v>12.701499999999999</v>
      </c>
      <c r="J260" s="283">
        <v>12.9777</v>
      </c>
      <c r="K260" s="283">
        <v>11.658099999999999</v>
      </c>
      <c r="L260" s="283">
        <v>12.957599999999999</v>
      </c>
      <c r="M260" s="283">
        <v>13.106199999999999</v>
      </c>
      <c r="N260" s="283">
        <v>8.7942999999999998</v>
      </c>
      <c r="O260" s="283">
        <v>1.1798</v>
      </c>
      <c r="P260" s="283">
        <v>2.0848</v>
      </c>
      <c r="Q260" s="283">
        <v>0.36170000000000002</v>
      </c>
      <c r="R260" s="283">
        <v>1.4100999999999999</v>
      </c>
      <c r="S260" s="283">
        <v>1.2310000000000001</v>
      </c>
      <c r="T260" s="283">
        <v>2.2787000000000002</v>
      </c>
      <c r="U260" s="283">
        <v>0.42099999999999999</v>
      </c>
      <c r="V260" s="283">
        <v>0.5595</v>
      </c>
      <c r="W260" s="283">
        <v>0.2591</v>
      </c>
      <c r="X260" s="283">
        <v>0.35680000000000001</v>
      </c>
      <c r="Y260" s="283">
        <v>0.26840000000000003</v>
      </c>
      <c r="Z260" s="283">
        <v>0.33829999999999999</v>
      </c>
      <c r="AA260" s="283">
        <v>0.27150000000000002</v>
      </c>
      <c r="AB260" s="283">
        <v>0.29470000000000002</v>
      </c>
      <c r="AC260" s="283">
        <v>0.93540000000000001</v>
      </c>
      <c r="AD260" s="283">
        <v>0.1925</v>
      </c>
      <c r="AE260" s="283">
        <v>0.2394</v>
      </c>
      <c r="AF260" s="283">
        <v>6.0122</v>
      </c>
      <c r="AG260" s="283">
        <v>1.3602000000000001</v>
      </c>
      <c r="AH260" s="283">
        <v>1.1904999999999999</v>
      </c>
      <c r="AI260" s="283">
        <v>0.24410000000000001</v>
      </c>
      <c r="AJ260" s="283">
        <v>1.0829</v>
      </c>
      <c r="AK260" s="283">
        <v>1.1074999999999999</v>
      </c>
      <c r="AL260" s="283">
        <v>2.5653000000000001</v>
      </c>
      <c r="AM260" s="283">
        <v>0.51239999999999997</v>
      </c>
      <c r="AN260" s="283">
        <v>0.55249999999999999</v>
      </c>
      <c r="AO260" s="283">
        <v>0.42670000000000002</v>
      </c>
      <c r="AP260" s="283">
        <v>0.37669999999999998</v>
      </c>
      <c r="AQ260" s="283">
        <v>0.46410000000000001</v>
      </c>
      <c r="AR260" s="283">
        <v>0.42659999999999998</v>
      </c>
      <c r="AS260" s="283">
        <v>0.31690000000000002</v>
      </c>
      <c r="AT260" s="283">
        <v>0.46870000000000001</v>
      </c>
      <c r="AU260" s="283">
        <v>1.7476</v>
      </c>
      <c r="AV260" s="283">
        <v>0.29260000000000003</v>
      </c>
      <c r="AW260" s="283">
        <v>0.42320000000000002</v>
      </c>
      <c r="AX260" s="283">
        <v>5.4050000000000002</v>
      </c>
      <c r="AY260" s="283">
        <v>2.2208000000000001</v>
      </c>
      <c r="AZ260" s="283">
        <v>1.1758</v>
      </c>
      <c r="BA260" s="283">
        <v>8.2100000000000006E-2</v>
      </c>
      <c r="BB260" s="283">
        <v>0.63749999999999996</v>
      </c>
      <c r="BC260" s="283">
        <v>1.4565999999999999</v>
      </c>
      <c r="BD260" s="283">
        <v>2.2345999999999999</v>
      </c>
      <c r="BE260" s="283">
        <v>0.79469999999999996</v>
      </c>
      <c r="BF260" s="283">
        <v>0.55130000000000001</v>
      </c>
      <c r="BG260" s="283">
        <v>0.41339999999999999</v>
      </c>
      <c r="BH260" s="283">
        <v>0.35780000000000001</v>
      </c>
      <c r="BI260" s="283">
        <v>0.46889999999999998</v>
      </c>
      <c r="BJ260" s="283">
        <v>0.15340000000000001</v>
      </c>
      <c r="BK260" s="283">
        <v>0.27229999999999999</v>
      </c>
      <c r="BL260" s="283">
        <v>0.55289999999999995</v>
      </c>
      <c r="BM260" s="283">
        <v>1.8683000000000001</v>
      </c>
      <c r="BN260" s="283">
        <v>0.42709999999999998</v>
      </c>
      <c r="BO260" s="283">
        <v>0.37959999999999999</v>
      </c>
      <c r="BQ260" s="283">
        <v>1.8545</v>
      </c>
      <c r="BR260" s="283">
        <v>1.1027</v>
      </c>
      <c r="BS260" s="283">
        <v>1.3426</v>
      </c>
      <c r="BT260" s="283">
        <v>0.66249999999999998</v>
      </c>
      <c r="BU260" s="283">
        <v>1.2544</v>
      </c>
      <c r="BV260" s="283">
        <v>1.2991999999999999</v>
      </c>
      <c r="BW260" s="283">
        <v>0.72619999999999996</v>
      </c>
      <c r="BX260" s="283">
        <v>0.58879999999999999</v>
      </c>
      <c r="BY260" s="283">
        <v>0.65529999999999999</v>
      </c>
      <c r="BZ260" s="283">
        <v>0.3916</v>
      </c>
      <c r="CA260" s="283">
        <v>0.53400000000000003</v>
      </c>
      <c r="CB260" s="283">
        <v>0.48809999999999998</v>
      </c>
      <c r="CC260" s="283">
        <v>0.39689999999999998</v>
      </c>
      <c r="CD260" s="283">
        <v>0.43380000000000002</v>
      </c>
      <c r="CE260" s="283">
        <v>0.58420000000000005</v>
      </c>
      <c r="CF260" s="283">
        <v>0.59909999999999997</v>
      </c>
      <c r="CG260" s="283">
        <v>0.3458</v>
      </c>
      <c r="CH260" s="283">
        <v>0.4496</v>
      </c>
      <c r="CI260" s="283">
        <v>1.0510999999999999</v>
      </c>
      <c r="CJ260" s="283">
        <v>1.0246999999999999</v>
      </c>
      <c r="CK260" s="283">
        <v>1.0348999999999999</v>
      </c>
      <c r="CL260" s="283">
        <v>0.98450000000000004</v>
      </c>
      <c r="CM260" s="283">
        <v>0.99460000000000004</v>
      </c>
      <c r="CN260" s="283">
        <v>0.99019999999999997</v>
      </c>
      <c r="CO260" s="283">
        <v>20.459700000000002</v>
      </c>
      <c r="CP260" s="283">
        <v>19.240500000000001</v>
      </c>
      <c r="CQ260" s="283">
        <v>18.931799999999999</v>
      </c>
      <c r="CR260" s="283">
        <v>19.464400000000001</v>
      </c>
      <c r="CS260" s="283">
        <v>18.777000000000001</v>
      </c>
      <c r="CT260" s="283">
        <v>18.2925</v>
      </c>
      <c r="CU260" s="283">
        <v>20.961600000000001</v>
      </c>
      <c r="CV260" s="283">
        <v>19.8063</v>
      </c>
      <c r="CW260" s="283">
        <v>20.109000000000002</v>
      </c>
      <c r="CX260" s="283">
        <v>21.291699999999999</v>
      </c>
      <c r="CY260" s="283">
        <v>19.913499999999999</v>
      </c>
      <c r="CZ260" s="283">
        <v>20.307700000000001</v>
      </c>
      <c r="DA260" s="283">
        <v>1.0397000000000001</v>
      </c>
      <c r="DB260" s="283">
        <v>1.0043</v>
      </c>
      <c r="DC260" s="283">
        <v>0.99660000000000004</v>
      </c>
      <c r="DD260" s="283">
        <v>0.95840000000000003</v>
      </c>
      <c r="DE260" s="283">
        <v>0.98050000000000004</v>
      </c>
      <c r="DF260" s="283">
        <v>1.0004999999999999</v>
      </c>
      <c r="DG260" s="283">
        <v>20.757000000000001</v>
      </c>
      <c r="DH260" s="283">
        <v>19.322399999999998</v>
      </c>
      <c r="DI260" s="283">
        <v>19.234300000000001</v>
      </c>
      <c r="DJ260" s="283">
        <v>19.963999999999999</v>
      </c>
      <c r="DK260" s="283">
        <v>19.240300000000001</v>
      </c>
      <c r="DL260" s="283">
        <v>19.298999999999999</v>
      </c>
      <c r="DM260" s="283">
        <v>20.802099999999999</v>
      </c>
      <c r="DN260" s="283">
        <v>19.638100000000001</v>
      </c>
      <c r="DO260" s="283">
        <v>20.515499999999999</v>
      </c>
      <c r="DP260" s="283">
        <v>21.706099999999999</v>
      </c>
      <c r="DQ260" s="283">
        <v>20.029499999999999</v>
      </c>
      <c r="DR260" s="283">
        <v>20.505299999999998</v>
      </c>
      <c r="DS260" s="283">
        <v>1.0365</v>
      </c>
      <c r="DT260" s="283">
        <v>1.002</v>
      </c>
      <c r="DU260" s="283">
        <v>0.99950000000000006</v>
      </c>
      <c r="DV260" s="283">
        <v>0.95599999999999996</v>
      </c>
      <c r="DW260" s="283">
        <v>0.97840000000000005</v>
      </c>
      <c r="DX260" s="283">
        <v>1.0032000000000001</v>
      </c>
      <c r="DY260" s="283">
        <v>20.5761</v>
      </c>
      <c r="DZ260" s="283">
        <v>19.454899999999999</v>
      </c>
      <c r="EA260" s="283">
        <v>19.439599999999999</v>
      </c>
      <c r="EB260" s="283">
        <v>19.851099999999999</v>
      </c>
      <c r="EC260" s="283">
        <v>19.416399999999999</v>
      </c>
      <c r="ED260" s="283">
        <v>19.448499999999999</v>
      </c>
      <c r="EE260" s="283">
        <v>20.385200000000001</v>
      </c>
      <c r="EF260" s="283">
        <v>19.5078</v>
      </c>
      <c r="EG260" s="283">
        <v>20.3352</v>
      </c>
      <c r="EH260" s="283">
        <v>21.323899999999998</v>
      </c>
      <c r="EI260" s="283">
        <v>19.938500000000001</v>
      </c>
      <c r="EJ260" s="283">
        <v>20.270499999999998</v>
      </c>
      <c r="EL260" s="283">
        <v>2.3386</v>
      </c>
      <c r="EM260" s="283">
        <v>1.0738000000000001</v>
      </c>
      <c r="EN260" s="283">
        <v>2.1078000000000001</v>
      </c>
      <c r="EO260" s="283">
        <v>1.0494000000000001</v>
      </c>
      <c r="EP260" s="283">
        <v>1.2599</v>
      </c>
      <c r="EQ260" s="283">
        <v>1.3956999999999999</v>
      </c>
      <c r="ER260" s="283">
        <v>0.374</v>
      </c>
      <c r="ES260" s="283">
        <v>0.24809999999999999</v>
      </c>
      <c r="ET260" s="283">
        <v>0.32940000000000003</v>
      </c>
      <c r="EU260" s="283">
        <v>0.15989999999999999</v>
      </c>
      <c r="EV260" s="283">
        <v>0.2311</v>
      </c>
      <c r="EW260" s="283">
        <v>0.15629999999999999</v>
      </c>
      <c r="EX260" s="283">
        <v>0.2223</v>
      </c>
      <c r="EY260" s="283">
        <v>0.19059999999999999</v>
      </c>
      <c r="EZ260" s="283">
        <v>0.1953</v>
      </c>
      <c r="FA260" s="283">
        <v>0.21179999999999999</v>
      </c>
      <c r="FB260" s="283">
        <v>0.15129999999999999</v>
      </c>
      <c r="FC260" s="283">
        <v>0.1399</v>
      </c>
      <c r="FD260" s="283">
        <v>1.8305</v>
      </c>
      <c r="FE260" s="283">
        <v>1.1194</v>
      </c>
      <c r="FF260" s="283">
        <v>1.0831</v>
      </c>
      <c r="FG260" s="283">
        <v>0.7238</v>
      </c>
      <c r="FH260" s="283">
        <v>1.4977</v>
      </c>
      <c r="FI260" s="283">
        <v>1.2131000000000001</v>
      </c>
      <c r="FJ260" s="283">
        <v>0.36799999999999999</v>
      </c>
      <c r="FK260" s="283">
        <v>0.28449999999999998</v>
      </c>
      <c r="FL260" s="283">
        <v>0.30170000000000002</v>
      </c>
      <c r="FM260" s="283">
        <v>0.2011</v>
      </c>
      <c r="FN260" s="283">
        <v>0.25419999999999998</v>
      </c>
      <c r="FO260" s="283">
        <v>0.27860000000000001</v>
      </c>
      <c r="FP260" s="283">
        <v>0.24490000000000001</v>
      </c>
      <c r="FQ260" s="283">
        <v>0.2132</v>
      </c>
      <c r="FR260" s="283">
        <v>0.29010000000000002</v>
      </c>
      <c r="FS260" s="283">
        <v>0.33829999999999999</v>
      </c>
      <c r="FT260" s="283">
        <v>0.1424</v>
      </c>
      <c r="FU260" s="283">
        <v>0.23910000000000001</v>
      </c>
      <c r="FV260" s="283">
        <v>1.5291999999999999</v>
      </c>
      <c r="FW260" s="283">
        <v>1.1149</v>
      </c>
      <c r="FX260" s="283">
        <v>1.1114999999999999</v>
      </c>
      <c r="FY260" s="283">
        <v>0.39750000000000002</v>
      </c>
      <c r="FZ260" s="283">
        <v>1.1432</v>
      </c>
      <c r="GA260" s="283">
        <v>1.3</v>
      </c>
      <c r="GB260" s="283">
        <v>0.3488</v>
      </c>
      <c r="GC260" s="283">
        <v>0.34720000000000001</v>
      </c>
      <c r="GD260" s="283">
        <v>0.34329999999999999</v>
      </c>
      <c r="GE260" s="283">
        <v>0.2281</v>
      </c>
      <c r="GF260" s="283">
        <v>0.31140000000000001</v>
      </c>
      <c r="GG260" s="283">
        <v>0.30880000000000002</v>
      </c>
      <c r="GH260" s="283">
        <v>0.14360000000000001</v>
      </c>
      <c r="GI260" s="283">
        <v>0.2457</v>
      </c>
      <c r="GJ260" s="283">
        <v>0.39029999999999998</v>
      </c>
      <c r="GK260" s="283">
        <v>0.3614</v>
      </c>
      <c r="GL260" s="283">
        <v>0.215</v>
      </c>
      <c r="GM260" s="283">
        <v>0.30020000000000002</v>
      </c>
    </row>
    <row r="261" spans="1:195">
      <c r="A261" s="71">
        <v>45551</v>
      </c>
      <c r="B261" s="283">
        <v>13.1288</v>
      </c>
      <c r="C261" s="283">
        <v>12.8736</v>
      </c>
      <c r="D261" s="283">
        <v>13.008800000000001</v>
      </c>
      <c r="E261" s="283">
        <v>12.808199999999999</v>
      </c>
      <c r="F261" s="283">
        <v>13.102</v>
      </c>
      <c r="G261" s="283">
        <v>13.0449</v>
      </c>
      <c r="H261" s="283">
        <v>12.903</v>
      </c>
      <c r="I261" s="283">
        <v>12.7561</v>
      </c>
      <c r="J261" s="283">
        <v>13.0474</v>
      </c>
      <c r="K261" s="283">
        <v>11.640499999999999</v>
      </c>
      <c r="L261" s="283">
        <v>12.984400000000001</v>
      </c>
      <c r="M261" s="283">
        <v>13.1313</v>
      </c>
      <c r="N261" s="283">
        <v>9.0071999999999992</v>
      </c>
      <c r="O261" s="283">
        <v>1.1762999999999999</v>
      </c>
      <c r="P261" s="283">
        <v>2.1549</v>
      </c>
      <c r="Q261" s="283">
        <v>0.37130000000000002</v>
      </c>
      <c r="R261" s="283">
        <v>1.4473</v>
      </c>
      <c r="S261" s="283">
        <v>1.2204999999999999</v>
      </c>
      <c r="T261" s="283">
        <v>2.1488</v>
      </c>
      <c r="U261" s="283">
        <v>0.39789999999999998</v>
      </c>
      <c r="V261" s="283">
        <v>0.5393</v>
      </c>
      <c r="W261" s="283">
        <v>0.23860000000000001</v>
      </c>
      <c r="X261" s="283">
        <v>0.3382</v>
      </c>
      <c r="Y261" s="283">
        <v>0.25030000000000002</v>
      </c>
      <c r="Z261" s="283">
        <v>0.32129999999999997</v>
      </c>
      <c r="AA261" s="283">
        <v>0.25940000000000002</v>
      </c>
      <c r="AB261" s="283">
        <v>0.2656</v>
      </c>
      <c r="AC261" s="283">
        <v>0.86529999999999996</v>
      </c>
      <c r="AD261" s="283">
        <v>0.1792</v>
      </c>
      <c r="AE261" s="283">
        <v>0.21759999999999999</v>
      </c>
      <c r="AF261" s="283">
        <v>5.9856999999999996</v>
      </c>
      <c r="AG261" s="283">
        <v>1.3682000000000001</v>
      </c>
      <c r="AH261" s="283">
        <v>1.2132000000000001</v>
      </c>
      <c r="AI261" s="283">
        <v>0.2417</v>
      </c>
      <c r="AJ261" s="283">
        <v>1.1171</v>
      </c>
      <c r="AK261" s="283">
        <v>1.1168</v>
      </c>
      <c r="AL261" s="283">
        <v>2.4649000000000001</v>
      </c>
      <c r="AM261" s="283">
        <v>0.49680000000000002</v>
      </c>
      <c r="AN261" s="283">
        <v>0.53490000000000004</v>
      </c>
      <c r="AO261" s="283">
        <v>0.4118</v>
      </c>
      <c r="AP261" s="283">
        <v>0.36309999999999998</v>
      </c>
      <c r="AQ261" s="283">
        <v>0.44090000000000001</v>
      </c>
      <c r="AR261" s="283">
        <v>0.41260000000000002</v>
      </c>
      <c r="AS261" s="283">
        <v>0.31069999999999998</v>
      </c>
      <c r="AT261" s="283">
        <v>0.45279999999999998</v>
      </c>
      <c r="AU261" s="283">
        <v>1.7070000000000001</v>
      </c>
      <c r="AV261" s="283">
        <v>0.2782</v>
      </c>
      <c r="AW261" s="283">
        <v>0.40550000000000003</v>
      </c>
      <c r="AX261" s="283">
        <v>5.4863999999999997</v>
      </c>
      <c r="AY261" s="283">
        <v>2.2221000000000002</v>
      </c>
      <c r="AZ261" s="283">
        <v>1.1596</v>
      </c>
      <c r="BA261" s="283">
        <v>8.2000000000000003E-2</v>
      </c>
      <c r="BB261" s="283">
        <v>0.65580000000000005</v>
      </c>
      <c r="BC261" s="283">
        <v>1.4532</v>
      </c>
      <c r="BD261" s="283">
        <v>2.1819000000000002</v>
      </c>
      <c r="BE261" s="283">
        <v>0.78890000000000005</v>
      </c>
      <c r="BF261" s="283">
        <v>0.53949999999999998</v>
      </c>
      <c r="BG261" s="283">
        <v>0.3977</v>
      </c>
      <c r="BH261" s="283">
        <v>0.35499999999999998</v>
      </c>
      <c r="BI261" s="283">
        <v>0.46529999999999999</v>
      </c>
      <c r="BJ261" s="283">
        <v>0.1492</v>
      </c>
      <c r="BK261" s="283">
        <v>0.27139999999999997</v>
      </c>
      <c r="BL261" s="283">
        <v>0.54490000000000005</v>
      </c>
      <c r="BM261" s="283">
        <v>1.8186</v>
      </c>
      <c r="BN261" s="283">
        <v>0.41389999999999999</v>
      </c>
      <c r="BO261" s="283">
        <v>0.37490000000000001</v>
      </c>
      <c r="BQ261" s="283">
        <v>1.8889</v>
      </c>
      <c r="BR261" s="283">
        <v>1.1103000000000001</v>
      </c>
      <c r="BS261" s="283">
        <v>1.3633</v>
      </c>
      <c r="BT261" s="283">
        <v>0.66469999999999996</v>
      </c>
      <c r="BU261" s="283">
        <v>1.282</v>
      </c>
      <c r="BV261" s="283">
        <v>1.3015000000000001</v>
      </c>
      <c r="BW261" s="283">
        <v>0.71020000000000005</v>
      </c>
      <c r="BX261" s="283">
        <v>0.57799999999999996</v>
      </c>
      <c r="BY261" s="283">
        <v>0.64200000000000002</v>
      </c>
      <c r="BZ261" s="283">
        <v>0.376</v>
      </c>
      <c r="CA261" s="283">
        <v>0.52059999999999995</v>
      </c>
      <c r="CB261" s="283">
        <v>0.47089999999999999</v>
      </c>
      <c r="CC261" s="283">
        <v>0.3896</v>
      </c>
      <c r="CD261" s="283">
        <v>0.4259</v>
      </c>
      <c r="CE261" s="283">
        <v>0.57010000000000005</v>
      </c>
      <c r="CF261" s="283">
        <v>0.58609999999999995</v>
      </c>
      <c r="CG261" s="283">
        <v>0.3322</v>
      </c>
      <c r="CH261" s="283">
        <v>0.438</v>
      </c>
      <c r="CI261" s="283">
        <v>1.0479000000000001</v>
      </c>
      <c r="CJ261" s="283">
        <v>1.0242</v>
      </c>
      <c r="CK261" s="283">
        <v>1.0262</v>
      </c>
      <c r="CL261" s="283">
        <v>0.99270000000000003</v>
      </c>
      <c r="CM261" s="283">
        <v>1.0025999999999999</v>
      </c>
      <c r="CN261" s="283">
        <v>0.97909999999999997</v>
      </c>
      <c r="CO261" s="283">
        <v>19.526</v>
      </c>
      <c r="CP261" s="283">
        <v>18.697399999999998</v>
      </c>
      <c r="CQ261" s="283">
        <v>18.492599999999999</v>
      </c>
      <c r="CR261" s="283">
        <v>18.633600000000001</v>
      </c>
      <c r="CS261" s="283">
        <v>18.2563</v>
      </c>
      <c r="CT261" s="283">
        <v>18.0213</v>
      </c>
      <c r="CU261" s="283">
        <v>19.863299999999999</v>
      </c>
      <c r="CV261" s="283">
        <v>19.252300000000002</v>
      </c>
      <c r="CW261" s="283">
        <v>19.257300000000001</v>
      </c>
      <c r="CX261" s="283">
        <v>20.010000000000002</v>
      </c>
      <c r="CY261" s="283">
        <v>19.201499999999999</v>
      </c>
      <c r="CZ261" s="283">
        <v>19.6675</v>
      </c>
      <c r="DA261" s="283">
        <v>1.0434000000000001</v>
      </c>
      <c r="DB261" s="283">
        <v>1.0101</v>
      </c>
      <c r="DC261" s="283">
        <v>1.0057</v>
      </c>
      <c r="DD261" s="283">
        <v>0.96099999999999997</v>
      </c>
      <c r="DE261" s="283">
        <v>0.9819</v>
      </c>
      <c r="DF261" s="283">
        <v>0.99739999999999995</v>
      </c>
      <c r="DG261" s="283">
        <v>20.0503</v>
      </c>
      <c r="DH261" s="283">
        <v>18.9316</v>
      </c>
      <c r="DI261" s="283">
        <v>18.869700000000002</v>
      </c>
      <c r="DJ261" s="283">
        <v>19.216000000000001</v>
      </c>
      <c r="DK261" s="283">
        <v>18.7424</v>
      </c>
      <c r="DL261" s="283">
        <v>18.762799999999999</v>
      </c>
      <c r="DM261" s="283">
        <v>20.082000000000001</v>
      </c>
      <c r="DN261" s="283">
        <v>19.254200000000001</v>
      </c>
      <c r="DO261" s="283">
        <v>19.957599999999999</v>
      </c>
      <c r="DP261" s="283">
        <v>20.8962</v>
      </c>
      <c r="DQ261" s="283">
        <v>19.6084</v>
      </c>
      <c r="DR261" s="283">
        <v>20.010200000000001</v>
      </c>
      <c r="DS261" s="283">
        <v>1.0407</v>
      </c>
      <c r="DT261" s="283">
        <v>1.0048999999999999</v>
      </c>
      <c r="DU261" s="283">
        <v>1.0037</v>
      </c>
      <c r="DV261" s="283">
        <v>0.95489999999999997</v>
      </c>
      <c r="DW261" s="283">
        <v>0.97719999999999996</v>
      </c>
      <c r="DX261" s="283">
        <v>1.0028999999999999</v>
      </c>
      <c r="DY261" s="283">
        <v>20.178899999999999</v>
      </c>
      <c r="DZ261" s="283">
        <v>19.145900000000001</v>
      </c>
      <c r="EA261" s="283">
        <v>19.161200000000001</v>
      </c>
      <c r="EB261" s="283">
        <v>19.3889</v>
      </c>
      <c r="EC261" s="283">
        <v>19.052900000000001</v>
      </c>
      <c r="ED261" s="283">
        <v>19.0899</v>
      </c>
      <c r="EE261" s="283">
        <v>20.016400000000001</v>
      </c>
      <c r="EF261" s="283">
        <v>19.227</v>
      </c>
      <c r="EG261" s="283">
        <v>20.074400000000001</v>
      </c>
      <c r="EH261" s="283">
        <v>20.961200000000002</v>
      </c>
      <c r="EI261" s="283">
        <v>19.674800000000001</v>
      </c>
      <c r="EJ261" s="283">
        <v>20.0167</v>
      </c>
      <c r="EL261" s="283">
        <v>2.4283999999999999</v>
      </c>
      <c r="EM261" s="283">
        <v>1.0822000000000001</v>
      </c>
      <c r="EN261" s="283">
        <v>2.2364999999999999</v>
      </c>
      <c r="EO261" s="283">
        <v>1.0479000000000001</v>
      </c>
      <c r="EP261" s="283">
        <v>1.2825</v>
      </c>
      <c r="EQ261" s="283">
        <v>1.3832</v>
      </c>
      <c r="ER261" s="283">
        <v>0.36159999999999998</v>
      </c>
      <c r="ES261" s="283">
        <v>0.23849999999999999</v>
      </c>
      <c r="ET261" s="283">
        <v>0.32169999999999999</v>
      </c>
      <c r="EU261" s="283">
        <v>0.1489</v>
      </c>
      <c r="EV261" s="283">
        <v>0.2203</v>
      </c>
      <c r="EW261" s="283">
        <v>0.14380000000000001</v>
      </c>
      <c r="EX261" s="283">
        <v>0.2167</v>
      </c>
      <c r="EY261" s="283">
        <v>0.18310000000000001</v>
      </c>
      <c r="EZ261" s="283">
        <v>0.18179999999999999</v>
      </c>
      <c r="FA261" s="283">
        <v>0.20669999999999999</v>
      </c>
      <c r="FB261" s="283">
        <v>0.14280000000000001</v>
      </c>
      <c r="FC261" s="283">
        <v>0.13139999999999999</v>
      </c>
      <c r="FD261" s="283">
        <v>1.8743000000000001</v>
      </c>
      <c r="FE261" s="283">
        <v>1.1267</v>
      </c>
      <c r="FF261" s="283">
        <v>1.1001000000000001</v>
      </c>
      <c r="FG261" s="283">
        <v>0.72870000000000001</v>
      </c>
      <c r="FH261" s="283">
        <v>1.5271999999999999</v>
      </c>
      <c r="FI261" s="283">
        <v>1.2329000000000001</v>
      </c>
      <c r="FJ261" s="283">
        <v>0.3629</v>
      </c>
      <c r="FK261" s="283">
        <v>0.27900000000000003</v>
      </c>
      <c r="FL261" s="283">
        <v>0.2949</v>
      </c>
      <c r="FM261" s="283">
        <v>0.19359999999999999</v>
      </c>
      <c r="FN261" s="283">
        <v>0.24759999999999999</v>
      </c>
      <c r="FO261" s="283">
        <v>0.2681</v>
      </c>
      <c r="FP261" s="283">
        <v>0.24160000000000001</v>
      </c>
      <c r="FQ261" s="283">
        <v>0.2107</v>
      </c>
      <c r="FR261" s="283">
        <v>0.2853</v>
      </c>
      <c r="FS261" s="283">
        <v>0.33150000000000002</v>
      </c>
      <c r="FT261" s="283">
        <v>0.13800000000000001</v>
      </c>
      <c r="FU261" s="283">
        <v>0.23139999999999999</v>
      </c>
      <c r="FV261" s="283">
        <v>1.5376000000000001</v>
      </c>
      <c r="FW261" s="283">
        <v>1.1215999999999999</v>
      </c>
      <c r="FX261" s="283">
        <v>1.1060000000000001</v>
      </c>
      <c r="FY261" s="283">
        <v>0.40060000000000001</v>
      </c>
      <c r="FZ261" s="283">
        <v>1.1734</v>
      </c>
      <c r="GA261" s="283">
        <v>1.3009999999999999</v>
      </c>
      <c r="GB261" s="283">
        <v>0.34329999999999999</v>
      </c>
      <c r="GC261" s="283">
        <v>0.34620000000000001</v>
      </c>
      <c r="GD261" s="283">
        <v>0.3377</v>
      </c>
      <c r="GE261" s="283">
        <v>0.2233</v>
      </c>
      <c r="GF261" s="283">
        <v>0.30869999999999997</v>
      </c>
      <c r="GG261" s="283">
        <v>0.30530000000000002</v>
      </c>
      <c r="GH261" s="283">
        <v>0.14169999999999999</v>
      </c>
      <c r="GI261" s="283">
        <v>0.24429999999999999</v>
      </c>
      <c r="GJ261" s="283">
        <v>0.3881</v>
      </c>
      <c r="GK261" s="283">
        <v>0.35370000000000001</v>
      </c>
      <c r="GL261" s="283">
        <v>0.2082</v>
      </c>
      <c r="GM261" s="283">
        <v>0.29830000000000001</v>
      </c>
    </row>
    <row r="262" spans="1:195">
      <c r="A262" s="71">
        <v>45552</v>
      </c>
      <c r="B262" s="283">
        <v>13.1305</v>
      </c>
      <c r="C262" s="283">
        <v>12.867800000000001</v>
      </c>
      <c r="D262" s="283">
        <v>13.0029</v>
      </c>
      <c r="E262" s="283">
        <v>12.785500000000001</v>
      </c>
      <c r="F262" s="283">
        <v>13.0852</v>
      </c>
      <c r="G262" s="283">
        <v>13.0314</v>
      </c>
      <c r="H262" s="283">
        <v>12.892099999999999</v>
      </c>
      <c r="I262" s="283">
        <v>12.777900000000001</v>
      </c>
      <c r="J262" s="283">
        <v>13.034800000000001</v>
      </c>
      <c r="K262" s="283">
        <v>11.6304</v>
      </c>
      <c r="L262" s="283">
        <v>12.9937</v>
      </c>
      <c r="M262" s="283">
        <v>13.1347</v>
      </c>
      <c r="N262" s="283">
        <v>9.6427999999999994</v>
      </c>
      <c r="O262" s="283">
        <v>1.1639999999999999</v>
      </c>
      <c r="P262" s="283">
        <v>2.3050000000000002</v>
      </c>
      <c r="Q262" s="283">
        <v>0.38919999999999999</v>
      </c>
      <c r="R262" s="283">
        <v>1.4861</v>
      </c>
      <c r="S262" s="283">
        <v>1.2423999999999999</v>
      </c>
      <c r="T262" s="283">
        <v>2.1023000000000001</v>
      </c>
      <c r="U262" s="283">
        <v>0.37559999999999999</v>
      </c>
      <c r="V262" s="283">
        <v>0.52359999999999995</v>
      </c>
      <c r="W262" s="283">
        <v>0.218</v>
      </c>
      <c r="X262" s="283">
        <v>0.32269999999999999</v>
      </c>
      <c r="Y262" s="283">
        <v>0.22720000000000001</v>
      </c>
      <c r="Z262" s="283">
        <v>0.3175</v>
      </c>
      <c r="AA262" s="283">
        <v>0.25480000000000003</v>
      </c>
      <c r="AB262" s="283">
        <v>0.24809999999999999</v>
      </c>
      <c r="AC262" s="283">
        <v>0.81589999999999996</v>
      </c>
      <c r="AD262" s="283">
        <v>0.17150000000000001</v>
      </c>
      <c r="AE262" s="283">
        <v>0.19969999999999999</v>
      </c>
      <c r="AF262" s="283">
        <v>6.2015000000000002</v>
      </c>
      <c r="AG262" s="283">
        <v>1.3692</v>
      </c>
      <c r="AH262" s="283">
        <v>1.2447999999999999</v>
      </c>
      <c r="AI262" s="283">
        <v>0.24</v>
      </c>
      <c r="AJ262" s="283">
        <v>1.1718999999999999</v>
      </c>
      <c r="AK262" s="283">
        <v>1.1464000000000001</v>
      </c>
      <c r="AL262" s="283">
        <v>2.4464999999999999</v>
      </c>
      <c r="AM262" s="283">
        <v>0.48330000000000001</v>
      </c>
      <c r="AN262" s="283">
        <v>0.51970000000000005</v>
      </c>
      <c r="AO262" s="283">
        <v>0.39450000000000002</v>
      </c>
      <c r="AP262" s="283">
        <v>0.35299999999999998</v>
      </c>
      <c r="AQ262" s="283">
        <v>0.41749999999999998</v>
      </c>
      <c r="AR262" s="283">
        <v>0.40629999999999999</v>
      </c>
      <c r="AS262" s="283">
        <v>0.30409999999999998</v>
      </c>
      <c r="AT262" s="283">
        <v>0.44240000000000002</v>
      </c>
      <c r="AU262" s="283">
        <v>1.6933</v>
      </c>
      <c r="AV262" s="283">
        <v>0.25950000000000001</v>
      </c>
      <c r="AW262" s="283">
        <v>0.38590000000000002</v>
      </c>
      <c r="AX262" s="283">
        <v>5.6196000000000002</v>
      </c>
      <c r="AY262" s="283">
        <v>2.2240000000000002</v>
      </c>
      <c r="AZ262" s="283">
        <v>1.1455</v>
      </c>
      <c r="BA262" s="283">
        <v>8.1900000000000001E-2</v>
      </c>
      <c r="BB262" s="283">
        <v>0.6835</v>
      </c>
      <c r="BC262" s="283">
        <v>1.4466000000000001</v>
      </c>
      <c r="BD262" s="283">
        <v>2.1547999999999998</v>
      </c>
      <c r="BE262" s="283">
        <v>0.78759999999999997</v>
      </c>
      <c r="BF262" s="283">
        <v>0.52849999999999997</v>
      </c>
      <c r="BG262" s="283">
        <v>0.38340000000000002</v>
      </c>
      <c r="BH262" s="283">
        <v>0.35410000000000003</v>
      </c>
      <c r="BI262" s="283">
        <v>0.46129999999999999</v>
      </c>
      <c r="BJ262" s="283">
        <v>0.14630000000000001</v>
      </c>
      <c r="BK262" s="283">
        <v>0.27160000000000001</v>
      </c>
      <c r="BL262" s="283">
        <v>0.53680000000000005</v>
      </c>
      <c r="BM262" s="283">
        <v>1.7876000000000001</v>
      </c>
      <c r="BN262" s="283">
        <v>0.39739999999999998</v>
      </c>
      <c r="BO262" s="283">
        <v>0.37109999999999999</v>
      </c>
      <c r="BQ262" s="283">
        <v>1.9886999999999999</v>
      </c>
      <c r="BR262" s="283">
        <v>1.1183000000000001</v>
      </c>
      <c r="BS262" s="283">
        <v>1.3940999999999999</v>
      </c>
      <c r="BT262" s="283">
        <v>0.66200000000000003</v>
      </c>
      <c r="BU262" s="283">
        <v>1.3331</v>
      </c>
      <c r="BV262" s="283">
        <v>1.3136000000000001</v>
      </c>
      <c r="BW262" s="283">
        <v>0.70109999999999995</v>
      </c>
      <c r="BX262" s="283">
        <v>0.56130000000000002</v>
      </c>
      <c r="BY262" s="283">
        <v>0.62280000000000002</v>
      </c>
      <c r="BZ262" s="283">
        <v>0.35249999999999998</v>
      </c>
      <c r="CA262" s="283">
        <v>0.50190000000000001</v>
      </c>
      <c r="CB262" s="283">
        <v>0.44679999999999997</v>
      </c>
      <c r="CC262" s="283">
        <v>0.38100000000000001</v>
      </c>
      <c r="CD262" s="283">
        <v>0.41570000000000001</v>
      </c>
      <c r="CE262" s="283">
        <v>0.5544</v>
      </c>
      <c r="CF262" s="283">
        <v>0.57550000000000001</v>
      </c>
      <c r="CG262" s="283">
        <v>0.31180000000000002</v>
      </c>
      <c r="CH262" s="283">
        <v>0.42199999999999999</v>
      </c>
      <c r="CI262" s="283">
        <v>1.0589999999999999</v>
      </c>
      <c r="CJ262" s="283">
        <v>1.0224</v>
      </c>
      <c r="CK262" s="283">
        <v>1.0167999999999999</v>
      </c>
      <c r="CL262" s="283">
        <v>0.96299999999999997</v>
      </c>
      <c r="CM262" s="283">
        <v>0.98019999999999996</v>
      </c>
      <c r="CN262" s="283">
        <v>1.0004</v>
      </c>
      <c r="CO262" s="283">
        <v>20.265699999999999</v>
      </c>
      <c r="CP262" s="283">
        <v>18.976500000000001</v>
      </c>
      <c r="CQ262" s="283">
        <v>18.688400000000001</v>
      </c>
      <c r="CR262" s="283">
        <v>19.1373</v>
      </c>
      <c r="CS262" s="283">
        <v>18.560199999999998</v>
      </c>
      <c r="CT262" s="283">
        <v>18.379200000000001</v>
      </c>
      <c r="CU262" s="283">
        <v>20.238499999999998</v>
      </c>
      <c r="CV262" s="283">
        <v>19.391100000000002</v>
      </c>
      <c r="CW262" s="283">
        <v>20.049399999999999</v>
      </c>
      <c r="CX262" s="283">
        <v>21.015799999999999</v>
      </c>
      <c r="CY262" s="283">
        <v>19.782699999999998</v>
      </c>
      <c r="CZ262" s="283">
        <v>20.041499999999999</v>
      </c>
      <c r="DA262" s="283">
        <v>1.0483</v>
      </c>
      <c r="DB262" s="283">
        <v>1.0105</v>
      </c>
      <c r="DC262" s="283">
        <v>1.0033000000000001</v>
      </c>
      <c r="DD262" s="283">
        <v>0.95279999999999998</v>
      </c>
      <c r="DE262" s="283">
        <v>0.97370000000000001</v>
      </c>
      <c r="DF262" s="283">
        <v>0.99680000000000002</v>
      </c>
      <c r="DG262" s="283">
        <v>20.275400000000001</v>
      </c>
      <c r="DH262" s="283">
        <v>19.001100000000001</v>
      </c>
      <c r="DI262" s="283">
        <v>18.918700000000001</v>
      </c>
      <c r="DJ262" s="283">
        <v>19.341899999999999</v>
      </c>
      <c r="DK262" s="283">
        <v>18.803999999999998</v>
      </c>
      <c r="DL262" s="283">
        <v>18.855799999999999</v>
      </c>
      <c r="DM262" s="283">
        <v>20.114899999999999</v>
      </c>
      <c r="DN262" s="283">
        <v>19.2317</v>
      </c>
      <c r="DO262" s="283">
        <v>20.051600000000001</v>
      </c>
      <c r="DP262" s="283">
        <v>21.111899999999999</v>
      </c>
      <c r="DQ262" s="283">
        <v>19.7514</v>
      </c>
      <c r="DR262" s="283">
        <v>20.1158</v>
      </c>
      <c r="DS262" s="283">
        <v>1.0410999999999999</v>
      </c>
      <c r="DT262" s="283">
        <v>1.0065</v>
      </c>
      <c r="DU262" s="283">
        <v>1.0018</v>
      </c>
      <c r="DV262" s="283">
        <v>0.95379999999999998</v>
      </c>
      <c r="DW262" s="283">
        <v>0.97330000000000005</v>
      </c>
      <c r="DX262" s="283">
        <v>1.0008999999999999</v>
      </c>
      <c r="DY262" s="283">
        <v>20.1264</v>
      </c>
      <c r="DZ262" s="283">
        <v>19.080200000000001</v>
      </c>
      <c r="EA262" s="283">
        <v>19.0656</v>
      </c>
      <c r="EB262" s="283">
        <v>19.331600000000002</v>
      </c>
      <c r="EC262" s="283">
        <v>18.957899999999999</v>
      </c>
      <c r="ED262" s="283">
        <v>19.030999999999999</v>
      </c>
      <c r="EE262" s="283">
        <v>19.882899999999999</v>
      </c>
      <c r="EF262" s="283">
        <v>19.124700000000001</v>
      </c>
      <c r="EG262" s="283">
        <v>19.9467</v>
      </c>
      <c r="EH262" s="283">
        <v>20.845800000000001</v>
      </c>
      <c r="EI262" s="283">
        <v>19.6496</v>
      </c>
      <c r="EJ262" s="283">
        <v>19.929400000000001</v>
      </c>
      <c r="EL262" s="283">
        <v>2.7086000000000001</v>
      </c>
      <c r="EM262" s="283">
        <v>1.091</v>
      </c>
      <c r="EN262" s="283">
        <v>2.4272999999999998</v>
      </c>
      <c r="EO262" s="283">
        <v>1.0392999999999999</v>
      </c>
      <c r="EP262" s="283">
        <v>1.3211999999999999</v>
      </c>
      <c r="EQ262" s="283">
        <v>1.4052</v>
      </c>
      <c r="ER262" s="283">
        <v>0.36109999999999998</v>
      </c>
      <c r="ES262" s="283">
        <v>0.22470000000000001</v>
      </c>
      <c r="ET262" s="283">
        <v>0.30930000000000002</v>
      </c>
      <c r="EU262" s="283">
        <v>0.1333</v>
      </c>
      <c r="EV262" s="283">
        <v>0.2059</v>
      </c>
      <c r="EW262" s="283">
        <v>0.12740000000000001</v>
      </c>
      <c r="EX262" s="283">
        <v>0.2107</v>
      </c>
      <c r="EY262" s="283">
        <v>0.17560000000000001</v>
      </c>
      <c r="EZ262" s="283">
        <v>0.16950000000000001</v>
      </c>
      <c r="FA262" s="283">
        <v>0.20269999999999999</v>
      </c>
      <c r="FB262" s="283">
        <v>0.13289999999999999</v>
      </c>
      <c r="FC262" s="283">
        <v>0.1206</v>
      </c>
      <c r="FD262" s="283">
        <v>1.9776</v>
      </c>
      <c r="FE262" s="283">
        <v>1.1362000000000001</v>
      </c>
      <c r="FF262" s="283">
        <v>1.1301000000000001</v>
      </c>
      <c r="FG262" s="283">
        <v>0.72170000000000001</v>
      </c>
      <c r="FH262" s="283">
        <v>1.6046</v>
      </c>
      <c r="FI262" s="283">
        <v>1.2718</v>
      </c>
      <c r="FJ262" s="283">
        <v>0.35389999999999999</v>
      </c>
      <c r="FK262" s="283">
        <v>0.27089999999999997</v>
      </c>
      <c r="FL262" s="283">
        <v>0.28460000000000002</v>
      </c>
      <c r="FM262" s="283">
        <v>0.17899999999999999</v>
      </c>
      <c r="FN262" s="283">
        <v>0.2384</v>
      </c>
      <c r="FO262" s="283">
        <v>0.25190000000000001</v>
      </c>
      <c r="FP262" s="283">
        <v>0.2374</v>
      </c>
      <c r="FQ262" s="283">
        <v>0.20499999999999999</v>
      </c>
      <c r="FR262" s="283">
        <v>0.27929999999999999</v>
      </c>
      <c r="FS262" s="283">
        <v>0.32900000000000001</v>
      </c>
      <c r="FT262" s="283">
        <v>0.1278</v>
      </c>
      <c r="FU262" s="283">
        <v>0.21959999999999999</v>
      </c>
      <c r="FV262" s="283">
        <v>1.5532999999999999</v>
      </c>
      <c r="FW262" s="283">
        <v>1.1274999999999999</v>
      </c>
      <c r="FX262" s="283">
        <v>1.1032</v>
      </c>
      <c r="FY262" s="283">
        <v>0.40250000000000002</v>
      </c>
      <c r="FZ262" s="283">
        <v>1.2241</v>
      </c>
      <c r="GA262" s="283">
        <v>1.2969999999999999</v>
      </c>
      <c r="GB262" s="283">
        <v>0.3377</v>
      </c>
      <c r="GC262" s="283">
        <v>0.34320000000000001</v>
      </c>
      <c r="GD262" s="283">
        <v>0.33129999999999998</v>
      </c>
      <c r="GE262" s="283">
        <v>0.21740000000000001</v>
      </c>
      <c r="GF262" s="283">
        <v>0.3044</v>
      </c>
      <c r="GG262" s="283">
        <v>0.30030000000000001</v>
      </c>
      <c r="GH262" s="283">
        <v>0.13900000000000001</v>
      </c>
      <c r="GI262" s="283">
        <v>0.24199999999999999</v>
      </c>
      <c r="GJ262" s="283">
        <v>0.38350000000000001</v>
      </c>
      <c r="GK262" s="283">
        <v>0.3453</v>
      </c>
      <c r="GL262" s="283">
        <v>0.19769999999999999</v>
      </c>
      <c r="GM262" s="283">
        <v>0.29559999999999997</v>
      </c>
    </row>
    <row r="263" spans="1:195">
      <c r="A263" s="71">
        <v>45553</v>
      </c>
      <c r="B263" s="283">
        <v>13.0885</v>
      </c>
      <c r="C263" s="283">
        <v>12.834199999999999</v>
      </c>
      <c r="D263" s="283">
        <v>12.9458</v>
      </c>
      <c r="E263" s="283">
        <v>12.7662</v>
      </c>
      <c r="F263" s="283">
        <v>13.0457</v>
      </c>
      <c r="G263" s="283">
        <v>12.998699999999999</v>
      </c>
      <c r="H263" s="283">
        <v>12.8409</v>
      </c>
      <c r="I263" s="283">
        <v>12.6957</v>
      </c>
      <c r="J263" s="283">
        <v>12.9954</v>
      </c>
      <c r="K263" s="283">
        <v>11.6027</v>
      </c>
      <c r="L263" s="283">
        <v>12.9727</v>
      </c>
      <c r="M263" s="283">
        <v>13.1028</v>
      </c>
      <c r="N263" s="283">
        <v>10.2606</v>
      </c>
      <c r="O263" s="283">
        <v>1.1282000000000001</v>
      </c>
      <c r="P263" s="283">
        <v>2.4319999999999999</v>
      </c>
      <c r="Q263" s="283">
        <v>0.41770000000000002</v>
      </c>
      <c r="R263" s="283">
        <v>1.5014000000000001</v>
      </c>
      <c r="S263" s="283">
        <v>1.2533000000000001</v>
      </c>
      <c r="T263" s="283">
        <v>2.0068000000000001</v>
      </c>
      <c r="U263" s="283">
        <v>0.3382</v>
      </c>
      <c r="V263" s="283">
        <v>0.49680000000000002</v>
      </c>
      <c r="W263" s="283">
        <v>0.1956</v>
      </c>
      <c r="X263" s="283">
        <v>0.29980000000000001</v>
      </c>
      <c r="Y263" s="283">
        <v>0.20430000000000001</v>
      </c>
      <c r="Z263" s="283">
        <v>0.30680000000000002</v>
      </c>
      <c r="AA263" s="283">
        <v>0.24229999999999999</v>
      </c>
      <c r="AB263" s="283">
        <v>0.22639999999999999</v>
      </c>
      <c r="AC263" s="283">
        <v>0.73440000000000005</v>
      </c>
      <c r="AD263" s="283">
        <v>0.16139999999999999</v>
      </c>
      <c r="AE263" s="283">
        <v>0.18060000000000001</v>
      </c>
      <c r="AF263" s="283">
        <v>6.4256000000000002</v>
      </c>
      <c r="AG263" s="283">
        <v>1.369</v>
      </c>
      <c r="AH263" s="283">
        <v>1.2692000000000001</v>
      </c>
      <c r="AI263" s="283">
        <v>0.24030000000000001</v>
      </c>
      <c r="AJ263" s="283">
        <v>1.2213000000000001</v>
      </c>
      <c r="AK263" s="283">
        <v>1.1870000000000001</v>
      </c>
      <c r="AL263" s="283">
        <v>2.3940999999999999</v>
      </c>
      <c r="AM263" s="283">
        <v>0.46700000000000003</v>
      </c>
      <c r="AN263" s="283">
        <v>0.50070000000000003</v>
      </c>
      <c r="AO263" s="283">
        <v>0.37259999999999999</v>
      </c>
      <c r="AP263" s="283">
        <v>0.3412</v>
      </c>
      <c r="AQ263" s="283">
        <v>0.39450000000000002</v>
      </c>
      <c r="AR263" s="283">
        <v>0.40100000000000002</v>
      </c>
      <c r="AS263" s="283">
        <v>0.29720000000000002</v>
      </c>
      <c r="AT263" s="283">
        <v>0.42970000000000003</v>
      </c>
      <c r="AU263" s="283">
        <v>1.6687000000000001</v>
      </c>
      <c r="AV263" s="283">
        <v>0.24340000000000001</v>
      </c>
      <c r="AW263" s="283">
        <v>0.36199999999999999</v>
      </c>
      <c r="AX263" s="283">
        <v>5.7447999999999997</v>
      </c>
      <c r="AY263" s="283">
        <v>2.2218</v>
      </c>
      <c r="AZ263" s="283">
        <v>1.1195999999999999</v>
      </c>
      <c r="BA263" s="283">
        <v>8.2400000000000001E-2</v>
      </c>
      <c r="BB263" s="283">
        <v>0.71730000000000005</v>
      </c>
      <c r="BC263" s="283">
        <v>1.4488000000000001</v>
      </c>
      <c r="BD263" s="283">
        <v>2.1326000000000001</v>
      </c>
      <c r="BE263" s="283">
        <v>0.78759999999999997</v>
      </c>
      <c r="BF263" s="283">
        <v>0.51649999999999996</v>
      </c>
      <c r="BG263" s="283">
        <v>0.37119999999999997</v>
      </c>
      <c r="BH263" s="283">
        <v>0.35449999999999998</v>
      </c>
      <c r="BI263" s="283">
        <v>0.46129999999999999</v>
      </c>
      <c r="BJ263" s="283">
        <v>0.14460000000000001</v>
      </c>
      <c r="BK263" s="283">
        <v>0.27310000000000001</v>
      </c>
      <c r="BL263" s="283">
        <v>0.53259999999999996</v>
      </c>
      <c r="BM263" s="283">
        <v>1.7562</v>
      </c>
      <c r="BN263" s="283">
        <v>0.38069999999999998</v>
      </c>
      <c r="BO263" s="283">
        <v>0.36759999999999998</v>
      </c>
      <c r="BQ263" s="283">
        <v>2.0695000000000001</v>
      </c>
      <c r="BR263" s="283">
        <v>1.125</v>
      </c>
      <c r="BS263" s="283">
        <v>1.4066000000000001</v>
      </c>
      <c r="BT263" s="283">
        <v>0.65890000000000004</v>
      </c>
      <c r="BU263" s="283">
        <v>1.3767</v>
      </c>
      <c r="BV263" s="283">
        <v>1.3252999999999999</v>
      </c>
      <c r="BW263" s="283">
        <v>0.6885</v>
      </c>
      <c r="BX263" s="283">
        <v>0.5444</v>
      </c>
      <c r="BY263" s="283">
        <v>0.60209999999999997</v>
      </c>
      <c r="BZ263" s="283">
        <v>0.3327</v>
      </c>
      <c r="CA263" s="283">
        <v>0.4839</v>
      </c>
      <c r="CB263" s="283">
        <v>0.42809999999999998</v>
      </c>
      <c r="CC263" s="283">
        <v>0.37159999999999999</v>
      </c>
      <c r="CD263" s="283">
        <v>0.4047</v>
      </c>
      <c r="CE263" s="283">
        <v>0.54090000000000005</v>
      </c>
      <c r="CF263" s="283">
        <v>0.56389999999999996</v>
      </c>
      <c r="CG263" s="283">
        <v>0.29399999999999998</v>
      </c>
      <c r="CH263" s="283">
        <v>0.40820000000000001</v>
      </c>
      <c r="CI263" s="283">
        <v>1.0660000000000001</v>
      </c>
      <c r="CJ263" s="283">
        <v>1.0406</v>
      </c>
      <c r="CK263" s="283">
        <v>1.0532999999999999</v>
      </c>
      <c r="CL263" s="283">
        <v>0.99319999999999997</v>
      </c>
      <c r="CM263" s="283">
        <v>0.99970000000000003</v>
      </c>
      <c r="CN263" s="283">
        <v>0.97389999999999999</v>
      </c>
      <c r="CO263" s="283">
        <v>19.833400000000001</v>
      </c>
      <c r="CP263" s="283">
        <v>18.8704</v>
      </c>
      <c r="CQ263" s="283">
        <v>18.450299999999999</v>
      </c>
      <c r="CR263" s="283">
        <v>18.604900000000001</v>
      </c>
      <c r="CS263" s="283">
        <v>18.134</v>
      </c>
      <c r="CT263" s="283">
        <v>17.5168</v>
      </c>
      <c r="CU263" s="283">
        <v>20.117599999999999</v>
      </c>
      <c r="CV263" s="283">
        <v>19.330400000000001</v>
      </c>
      <c r="CW263" s="283">
        <v>19.169799999999999</v>
      </c>
      <c r="CX263" s="283">
        <v>20.255299999999998</v>
      </c>
      <c r="CY263" s="283">
        <v>19.335999999999999</v>
      </c>
      <c r="CZ263" s="283">
        <v>19.684100000000001</v>
      </c>
      <c r="DA263" s="283">
        <v>1.0455000000000001</v>
      </c>
      <c r="DB263" s="283">
        <v>1.0130999999999999</v>
      </c>
      <c r="DC263" s="283">
        <v>1.0009999999999999</v>
      </c>
      <c r="DD263" s="283">
        <v>0.95850000000000002</v>
      </c>
      <c r="DE263" s="283">
        <v>0.97519999999999996</v>
      </c>
      <c r="DF263" s="283">
        <v>1.002</v>
      </c>
      <c r="DG263" s="283">
        <v>20.357700000000001</v>
      </c>
      <c r="DH263" s="283">
        <v>19.066600000000001</v>
      </c>
      <c r="DI263" s="283">
        <v>18.9039</v>
      </c>
      <c r="DJ263" s="283">
        <v>19.4709</v>
      </c>
      <c r="DK263" s="283">
        <v>18.8203</v>
      </c>
      <c r="DL263" s="283">
        <v>18.884599999999999</v>
      </c>
      <c r="DM263" s="283">
        <v>20.274799999999999</v>
      </c>
      <c r="DN263" s="283">
        <v>19.303599999999999</v>
      </c>
      <c r="DO263" s="283">
        <v>20.1462</v>
      </c>
      <c r="DP263" s="283">
        <v>21.151800000000001</v>
      </c>
      <c r="DQ263" s="283">
        <v>19.794899999999998</v>
      </c>
      <c r="DR263" s="283">
        <v>20.1067</v>
      </c>
      <c r="DS263" s="283">
        <v>1.0409999999999999</v>
      </c>
      <c r="DT263" s="283">
        <v>1.008</v>
      </c>
      <c r="DU263" s="283">
        <v>0.99809999999999999</v>
      </c>
      <c r="DV263" s="283">
        <v>0.9536</v>
      </c>
      <c r="DW263" s="283">
        <v>0.97160000000000002</v>
      </c>
      <c r="DX263" s="283">
        <v>1.0032000000000001</v>
      </c>
      <c r="DY263" s="283">
        <v>20.238499999999998</v>
      </c>
      <c r="DZ263" s="283">
        <v>19.113</v>
      </c>
      <c r="EA263" s="283">
        <v>19.052099999999999</v>
      </c>
      <c r="EB263" s="283">
        <v>19.4419</v>
      </c>
      <c r="EC263" s="283">
        <v>18.9621</v>
      </c>
      <c r="ED263" s="283">
        <v>19.089200000000002</v>
      </c>
      <c r="EE263" s="283">
        <v>19.991399999999999</v>
      </c>
      <c r="EF263" s="283">
        <v>19.1769</v>
      </c>
      <c r="EG263" s="283">
        <v>20.0594</v>
      </c>
      <c r="EH263" s="283">
        <v>20.964500000000001</v>
      </c>
      <c r="EI263" s="283">
        <v>19.7379</v>
      </c>
      <c r="EJ263" s="283">
        <v>19.9954</v>
      </c>
      <c r="EL263" s="283">
        <v>2.8776000000000002</v>
      </c>
      <c r="EM263" s="283">
        <v>1.0971</v>
      </c>
      <c r="EN263" s="283">
        <v>2.5432999999999999</v>
      </c>
      <c r="EO263" s="283">
        <v>1.044</v>
      </c>
      <c r="EP263" s="283">
        <v>1.3204</v>
      </c>
      <c r="EQ263" s="283">
        <v>1.4071</v>
      </c>
      <c r="ER263" s="283">
        <v>0.34960000000000002</v>
      </c>
      <c r="ES263" s="283">
        <v>0.21010000000000001</v>
      </c>
      <c r="ET263" s="283">
        <v>0.29599999999999999</v>
      </c>
      <c r="EU263" s="283">
        <v>0.1215</v>
      </c>
      <c r="EV263" s="283">
        <v>0.1915</v>
      </c>
      <c r="EW263" s="283">
        <v>0.1164</v>
      </c>
      <c r="EX263" s="283">
        <v>0.20300000000000001</v>
      </c>
      <c r="EY263" s="283">
        <v>0.1658</v>
      </c>
      <c r="EZ263" s="283">
        <v>0.15939999999999999</v>
      </c>
      <c r="FA263" s="283">
        <v>0.19450000000000001</v>
      </c>
      <c r="FB263" s="283">
        <v>0.12559999999999999</v>
      </c>
      <c r="FC263" s="283">
        <v>0.1133</v>
      </c>
      <c r="FD263" s="283">
        <v>2.1337999999999999</v>
      </c>
      <c r="FE263" s="283">
        <v>1.1432</v>
      </c>
      <c r="FF263" s="283">
        <v>1.151</v>
      </c>
      <c r="FG263" s="283">
        <v>0.71340000000000003</v>
      </c>
      <c r="FH263" s="283">
        <v>1.6682999999999999</v>
      </c>
      <c r="FI263" s="283">
        <v>1.3121</v>
      </c>
      <c r="FJ263" s="283">
        <v>0.3518</v>
      </c>
      <c r="FK263" s="283">
        <v>0.26219999999999999</v>
      </c>
      <c r="FL263" s="283">
        <v>0.27389999999999998</v>
      </c>
      <c r="FM263" s="283">
        <v>0.16489999999999999</v>
      </c>
      <c r="FN263" s="283">
        <v>0.22939999999999999</v>
      </c>
      <c r="FO263" s="283">
        <v>0.23799999999999999</v>
      </c>
      <c r="FP263" s="283">
        <v>0.2331</v>
      </c>
      <c r="FQ263" s="283">
        <v>0.20019999999999999</v>
      </c>
      <c r="FR263" s="283">
        <v>0.27300000000000002</v>
      </c>
      <c r="FS263" s="283">
        <v>0.32679999999999998</v>
      </c>
      <c r="FT263" s="283">
        <v>0.12</v>
      </c>
      <c r="FU263" s="283">
        <v>0.20810000000000001</v>
      </c>
      <c r="FV263" s="283">
        <v>1.5733999999999999</v>
      </c>
      <c r="FW263" s="283">
        <v>1.1335</v>
      </c>
      <c r="FX263" s="283">
        <v>1.0964</v>
      </c>
      <c r="FY263" s="283">
        <v>0.40329999999999999</v>
      </c>
      <c r="FZ263" s="283">
        <v>1.2895000000000001</v>
      </c>
      <c r="GA263" s="283">
        <v>1.2999000000000001</v>
      </c>
      <c r="GB263" s="283">
        <v>0.33379999999999999</v>
      </c>
      <c r="GC263" s="283">
        <v>0.34089999999999998</v>
      </c>
      <c r="GD263" s="283">
        <v>0.32429999999999998</v>
      </c>
      <c r="GE263" s="283">
        <v>0.21210000000000001</v>
      </c>
      <c r="GF263" s="283">
        <v>0.30070000000000002</v>
      </c>
      <c r="GG263" s="283">
        <v>0.29570000000000002</v>
      </c>
      <c r="GH263" s="283">
        <v>0.13689999999999999</v>
      </c>
      <c r="GI263" s="283">
        <v>0.2404</v>
      </c>
      <c r="GJ263" s="283">
        <v>0.37980000000000003</v>
      </c>
      <c r="GK263" s="283">
        <v>0.33960000000000001</v>
      </c>
      <c r="GL263" s="283">
        <v>0.18640000000000001</v>
      </c>
      <c r="GM263" s="283">
        <v>0.29220000000000002</v>
      </c>
    </row>
    <row r="264" spans="1:195">
      <c r="A264" s="71">
        <v>45554</v>
      </c>
      <c r="B264" s="283">
        <v>13.090199999999999</v>
      </c>
      <c r="C264" s="283">
        <v>12.8367</v>
      </c>
      <c r="D264" s="283">
        <v>12.9475</v>
      </c>
      <c r="E264" s="283">
        <v>12.7704</v>
      </c>
      <c r="F264" s="283">
        <v>13.0524</v>
      </c>
      <c r="G264" s="283">
        <v>13.024699999999999</v>
      </c>
      <c r="H264" s="283">
        <v>12.852600000000001</v>
      </c>
      <c r="J264" s="283">
        <v>13.013</v>
      </c>
      <c r="K264" s="283">
        <v>11.591799999999999</v>
      </c>
      <c r="L264" s="283">
        <v>12.9542</v>
      </c>
      <c r="M264" s="283">
        <v>13.1137</v>
      </c>
      <c r="N264" s="283">
        <v>10.4306</v>
      </c>
      <c r="O264" s="283">
        <v>1.0708</v>
      </c>
      <c r="P264" s="283">
        <v>2.5295000000000001</v>
      </c>
      <c r="Q264" s="283">
        <v>0.44669999999999999</v>
      </c>
      <c r="S264" s="283">
        <v>1.2696000000000001</v>
      </c>
      <c r="T264" s="283">
        <v>1.8895</v>
      </c>
      <c r="U264" s="283">
        <v>0.29559999999999997</v>
      </c>
      <c r="V264" s="283">
        <v>0.46660000000000001</v>
      </c>
      <c r="W264" s="283">
        <v>0.18110000000000001</v>
      </c>
      <c r="X264" s="283">
        <v>0.27610000000000001</v>
      </c>
      <c r="Y264" s="283">
        <v>0.1845</v>
      </c>
      <c r="Z264" s="283">
        <v>0.29659999999999997</v>
      </c>
      <c r="AB264" s="283">
        <v>0.21340000000000001</v>
      </c>
      <c r="AC264" s="283">
        <v>0.66400000000000003</v>
      </c>
      <c r="AD264" s="283">
        <v>0.15340000000000001</v>
      </c>
      <c r="AE264" s="283">
        <v>0.1681</v>
      </c>
      <c r="AF264" s="283">
        <v>6.7224000000000004</v>
      </c>
      <c r="AG264" s="283">
        <v>1.3642000000000001</v>
      </c>
      <c r="AH264" s="283">
        <v>1.2961</v>
      </c>
      <c r="AI264" s="283">
        <v>0.2399</v>
      </c>
      <c r="AK264" s="283">
        <v>1.2354000000000001</v>
      </c>
      <c r="AL264" s="283">
        <v>2.3275000000000001</v>
      </c>
      <c r="AM264" s="283">
        <v>0.44140000000000001</v>
      </c>
      <c r="AN264" s="283">
        <v>0.47189999999999999</v>
      </c>
      <c r="AO264" s="283">
        <v>0.34620000000000001</v>
      </c>
      <c r="AP264" s="283">
        <v>0.3236</v>
      </c>
      <c r="AQ264" s="283">
        <v>0.36409999999999998</v>
      </c>
      <c r="AR264" s="283">
        <v>0.39069999999999999</v>
      </c>
      <c r="AT264" s="283">
        <v>0.41460000000000002</v>
      </c>
      <c r="AU264" s="283">
        <v>1.6289</v>
      </c>
      <c r="AV264" s="283">
        <v>0.23050000000000001</v>
      </c>
      <c r="AW264" s="283">
        <v>0.33560000000000001</v>
      </c>
      <c r="AX264" s="283">
        <v>5.8674999999999997</v>
      </c>
      <c r="AY264" s="283">
        <v>2.2166999999999999</v>
      </c>
      <c r="AZ264" s="283">
        <v>1.0952</v>
      </c>
      <c r="BA264" s="283">
        <v>8.2900000000000001E-2</v>
      </c>
      <c r="BC264" s="283">
        <v>1.4472</v>
      </c>
      <c r="BD264" s="283">
        <v>2.0828000000000002</v>
      </c>
      <c r="BE264" s="283">
        <v>0.77710000000000001</v>
      </c>
      <c r="BF264" s="283">
        <v>0.49669999999999997</v>
      </c>
      <c r="BG264" s="283">
        <v>0.35499999999999998</v>
      </c>
      <c r="BH264" s="283">
        <v>0.35060000000000002</v>
      </c>
      <c r="BI264" s="283">
        <v>0.4536</v>
      </c>
      <c r="BJ264" s="283">
        <v>0.1414</v>
      </c>
      <c r="BL264" s="283">
        <v>0.52080000000000004</v>
      </c>
      <c r="BM264" s="283">
        <v>1.7053</v>
      </c>
      <c r="BN264" s="283">
        <v>0.3589</v>
      </c>
      <c r="BO264" s="283">
        <v>0.3599</v>
      </c>
      <c r="BQ264" s="283">
        <v>2.1217999999999999</v>
      </c>
      <c r="BR264" s="283">
        <v>1.1287</v>
      </c>
      <c r="BS264" s="283">
        <v>1.4147000000000001</v>
      </c>
      <c r="BT264" s="283">
        <v>0.66249999999999998</v>
      </c>
      <c r="BV264" s="283">
        <v>1.3378000000000001</v>
      </c>
      <c r="BW264" s="283">
        <v>0.6714</v>
      </c>
      <c r="BX264" s="283">
        <v>0.52669999999999995</v>
      </c>
      <c r="BY264" s="283">
        <v>0.58160000000000001</v>
      </c>
      <c r="BZ264" s="283">
        <v>0.31640000000000001</v>
      </c>
      <c r="CA264" s="283">
        <v>0.46660000000000001</v>
      </c>
      <c r="CB264" s="283">
        <v>0.41110000000000002</v>
      </c>
      <c r="CC264" s="283">
        <v>0.36330000000000001</v>
      </c>
      <c r="CE264" s="283">
        <v>0.52980000000000005</v>
      </c>
      <c r="CF264" s="283">
        <v>0.5484</v>
      </c>
      <c r="CG264" s="283">
        <v>0.27910000000000001</v>
      </c>
      <c r="CH264" s="283">
        <v>0.39600000000000002</v>
      </c>
      <c r="CI264" s="283">
        <v>1.0550999999999999</v>
      </c>
      <c r="CJ264" s="283">
        <v>1.0436000000000001</v>
      </c>
      <c r="CK264" s="283">
        <v>1.0425</v>
      </c>
      <c r="CL264" s="283">
        <v>0.9889</v>
      </c>
      <c r="CN264" s="283">
        <v>0.96950000000000003</v>
      </c>
      <c r="CO264" s="283">
        <v>19.242999999999999</v>
      </c>
      <c r="CP264" s="283">
        <v>18.192399999999999</v>
      </c>
      <c r="CQ264" s="283">
        <v>17.726099999999999</v>
      </c>
      <c r="CR264" s="283">
        <v>18.237500000000001</v>
      </c>
      <c r="CS264" s="283">
        <v>17.4328</v>
      </c>
      <c r="CT264" s="283">
        <v>17.002800000000001</v>
      </c>
      <c r="CU264" s="283">
        <v>19.809000000000001</v>
      </c>
      <c r="CW264" s="283">
        <v>18.848700000000001</v>
      </c>
      <c r="CX264" s="283">
        <v>20.031300000000002</v>
      </c>
      <c r="CY264" s="283">
        <v>18.935500000000001</v>
      </c>
      <c r="CZ264" s="283">
        <v>19.441800000000001</v>
      </c>
      <c r="DA264" s="283">
        <v>1.0412999999999999</v>
      </c>
      <c r="DB264" s="283">
        <v>1.0156000000000001</v>
      </c>
      <c r="DC264" s="283">
        <v>0.99480000000000002</v>
      </c>
      <c r="DD264" s="283">
        <v>0.95740000000000003</v>
      </c>
      <c r="DF264" s="283">
        <v>0.99650000000000005</v>
      </c>
      <c r="DG264" s="283">
        <v>19.742599999999999</v>
      </c>
      <c r="DH264" s="283">
        <v>18.450600000000001</v>
      </c>
      <c r="DI264" s="283">
        <v>18.234500000000001</v>
      </c>
      <c r="DJ264" s="283">
        <v>18.959399999999999</v>
      </c>
      <c r="DK264" s="283">
        <v>18.167999999999999</v>
      </c>
      <c r="DL264" s="283">
        <v>18.330500000000001</v>
      </c>
      <c r="DM264" s="283">
        <v>19.874400000000001</v>
      </c>
      <c r="DO264" s="283">
        <v>19.681000000000001</v>
      </c>
      <c r="DP264" s="283">
        <v>20.759399999999999</v>
      </c>
      <c r="DQ264" s="283">
        <v>19.2394</v>
      </c>
      <c r="DR264" s="283">
        <v>19.749400000000001</v>
      </c>
      <c r="DS264" s="283">
        <v>1.0388999999999999</v>
      </c>
      <c r="DT264" s="283">
        <v>1.0101</v>
      </c>
      <c r="DU264" s="283">
        <v>0.99590000000000001</v>
      </c>
      <c r="DV264" s="283">
        <v>0.95399999999999996</v>
      </c>
      <c r="DX264" s="283">
        <v>1.0023</v>
      </c>
      <c r="DY264" s="283">
        <v>19.690999999999999</v>
      </c>
      <c r="DZ264" s="283">
        <v>18.6418</v>
      </c>
      <c r="EA264" s="283">
        <v>18.574300000000001</v>
      </c>
      <c r="EB264" s="283">
        <v>18.9541</v>
      </c>
      <c r="EC264" s="283">
        <v>18.456099999999999</v>
      </c>
      <c r="ED264" s="283">
        <v>18.651599999999998</v>
      </c>
      <c r="EE264" s="283">
        <v>19.590199999999999</v>
      </c>
      <c r="EG264" s="283">
        <v>19.66</v>
      </c>
      <c r="EH264" s="283">
        <v>20.533799999999999</v>
      </c>
      <c r="EI264" s="283">
        <v>19.2392</v>
      </c>
      <c r="EJ264" s="283">
        <v>19.6142</v>
      </c>
      <c r="EL264" s="283">
        <v>2.9956999999999998</v>
      </c>
      <c r="EM264" s="283">
        <v>1.0979000000000001</v>
      </c>
      <c r="EN264" s="283">
        <v>2.6131000000000002</v>
      </c>
      <c r="EO264" s="283">
        <v>1.0461</v>
      </c>
      <c r="EQ264" s="283">
        <v>1.4076</v>
      </c>
      <c r="ER264" s="283">
        <v>0.3422</v>
      </c>
      <c r="ES264" s="283">
        <v>0.1956</v>
      </c>
      <c r="ET264" s="283">
        <v>0.28289999999999998</v>
      </c>
      <c r="EU264" s="283">
        <v>0.1142</v>
      </c>
      <c r="EV264" s="283">
        <v>0.1782</v>
      </c>
      <c r="EW264" s="283">
        <v>0.10829999999999999</v>
      </c>
      <c r="EX264" s="283">
        <v>0.19689999999999999</v>
      </c>
      <c r="EZ264" s="283">
        <v>0.1535</v>
      </c>
      <c r="FA264" s="283">
        <v>0.1883</v>
      </c>
      <c r="FB264" s="283">
        <v>0.12</v>
      </c>
      <c r="FC264" s="283">
        <v>0.109</v>
      </c>
      <c r="FD264" s="283">
        <v>2.2416</v>
      </c>
      <c r="FE264" s="283">
        <v>1.1492</v>
      </c>
      <c r="FF264" s="283">
        <v>1.1794</v>
      </c>
      <c r="FG264" s="283">
        <v>0.71230000000000004</v>
      </c>
      <c r="FI264" s="283">
        <v>1.3616999999999999</v>
      </c>
      <c r="FJ264" s="283">
        <v>0.33989999999999998</v>
      </c>
      <c r="FK264" s="283">
        <v>0.25290000000000001</v>
      </c>
      <c r="FL264" s="283">
        <v>0.26329999999999998</v>
      </c>
      <c r="FM264" s="283">
        <v>0.15160000000000001</v>
      </c>
      <c r="FN264" s="283">
        <v>0.22</v>
      </c>
      <c r="FO264" s="283">
        <v>0.22320000000000001</v>
      </c>
      <c r="FP264" s="283">
        <v>0.2286</v>
      </c>
      <c r="FR264" s="283">
        <v>0.2656</v>
      </c>
      <c r="FS264" s="283">
        <v>0.32090000000000002</v>
      </c>
      <c r="FT264" s="283">
        <v>0.11459999999999999</v>
      </c>
      <c r="FU264" s="283">
        <v>0.19500000000000001</v>
      </c>
      <c r="FV264" s="283">
        <v>1.5799000000000001</v>
      </c>
      <c r="FW264" s="283">
        <v>1.137</v>
      </c>
      <c r="FX264" s="283">
        <v>1.0892999999999999</v>
      </c>
      <c r="FY264" s="283">
        <v>0.41060000000000002</v>
      </c>
      <c r="GA264" s="283">
        <v>1.3007</v>
      </c>
      <c r="GB264" s="283">
        <v>0.32640000000000002</v>
      </c>
      <c r="GC264" s="283">
        <v>0.33800000000000002</v>
      </c>
      <c r="GD264" s="283">
        <v>0.317</v>
      </c>
      <c r="GE264" s="283">
        <v>0.20660000000000001</v>
      </c>
      <c r="GF264" s="283">
        <v>0.29730000000000001</v>
      </c>
      <c r="GG264" s="283">
        <v>0.29099999999999998</v>
      </c>
      <c r="GH264" s="283">
        <v>0.1351</v>
      </c>
      <c r="GJ264" s="283">
        <v>0.37590000000000001</v>
      </c>
      <c r="GK264" s="283">
        <v>0.32900000000000001</v>
      </c>
      <c r="GL264" s="283">
        <v>0.17580000000000001</v>
      </c>
      <c r="GM264" s="283">
        <v>0.28899999999999998</v>
      </c>
    </row>
    <row r="265" spans="1:195">
      <c r="A265" s="71">
        <v>45555</v>
      </c>
      <c r="B265" s="283">
        <v>13.0868</v>
      </c>
      <c r="C265" s="283">
        <v>12.8401</v>
      </c>
      <c r="D265" s="283">
        <v>12.966799999999999</v>
      </c>
      <c r="E265" s="283">
        <v>12.7805</v>
      </c>
      <c r="F265" s="283">
        <v>13.0482</v>
      </c>
      <c r="G265" s="283">
        <v>13.009600000000001</v>
      </c>
      <c r="H265" s="283">
        <v>12.867800000000001</v>
      </c>
      <c r="I265" s="283">
        <v>12.346500000000001</v>
      </c>
      <c r="J265" s="283">
        <v>13.0029</v>
      </c>
      <c r="K265" s="283">
        <v>11.5708</v>
      </c>
      <c r="L265" s="283">
        <v>12.9567</v>
      </c>
      <c r="M265" s="283">
        <v>13.1104</v>
      </c>
      <c r="N265" s="283">
        <v>10.677899999999999</v>
      </c>
      <c r="O265" s="283">
        <v>0.9889</v>
      </c>
      <c r="P265" s="283">
        <v>2.5905</v>
      </c>
      <c r="Q265" s="283">
        <v>0.4748</v>
      </c>
      <c r="R265" s="283">
        <v>1.4873000000000001</v>
      </c>
      <c r="S265" s="283">
        <v>1.3009999999999999</v>
      </c>
      <c r="T265" s="283">
        <v>1.8231999999999999</v>
      </c>
      <c r="U265" s="283">
        <v>0.26090000000000002</v>
      </c>
      <c r="V265" s="283">
        <v>0.44330000000000003</v>
      </c>
      <c r="W265" s="283">
        <v>0.17069999999999999</v>
      </c>
      <c r="X265" s="283">
        <v>0.26379999999999998</v>
      </c>
      <c r="Y265" s="283">
        <v>0.1711</v>
      </c>
      <c r="Z265" s="283">
        <v>0.28999999999999998</v>
      </c>
      <c r="AA265" s="283">
        <v>0.22040000000000001</v>
      </c>
      <c r="AB265" s="283">
        <v>0.20660000000000001</v>
      </c>
      <c r="AC265" s="283">
        <v>0.6109</v>
      </c>
      <c r="AD265" s="283">
        <v>0.1482</v>
      </c>
      <c r="AE265" s="283">
        <v>0.1588</v>
      </c>
      <c r="AF265" s="283">
        <v>7.1673</v>
      </c>
      <c r="AG265" s="283">
        <v>1.3395999999999999</v>
      </c>
      <c r="AH265" s="283">
        <v>1.3219000000000001</v>
      </c>
      <c r="AI265" s="283">
        <v>0.24030000000000001</v>
      </c>
      <c r="AJ265" s="283">
        <v>1.26</v>
      </c>
      <c r="AK265" s="283">
        <v>1.2897000000000001</v>
      </c>
      <c r="AL265" s="283">
        <v>2.2705000000000002</v>
      </c>
      <c r="AM265" s="283">
        <v>0.4158</v>
      </c>
      <c r="AN265" s="283">
        <v>0.44969999999999999</v>
      </c>
      <c r="AO265" s="283">
        <v>0.31680000000000003</v>
      </c>
      <c r="AP265" s="283">
        <v>0.31040000000000001</v>
      </c>
      <c r="AQ265" s="283">
        <v>0.3402</v>
      </c>
      <c r="AR265" s="283">
        <v>0.3841</v>
      </c>
      <c r="AS265" s="283">
        <v>0.27779999999999999</v>
      </c>
      <c r="AT265" s="283">
        <v>0.40129999999999999</v>
      </c>
      <c r="AU265" s="283">
        <v>1.5984</v>
      </c>
      <c r="AV265" s="283">
        <v>0.2205</v>
      </c>
      <c r="AW265" s="283">
        <v>0.31109999999999999</v>
      </c>
      <c r="AX265" s="283">
        <v>5.9978999999999996</v>
      </c>
      <c r="AY265" s="283">
        <v>2.2023999999999999</v>
      </c>
      <c r="AZ265" s="283">
        <v>1.0673999999999999</v>
      </c>
      <c r="BA265" s="283">
        <v>8.43E-2</v>
      </c>
      <c r="BB265" s="283">
        <v>0.80459999999999998</v>
      </c>
      <c r="BC265" s="283">
        <v>1.4489000000000001</v>
      </c>
      <c r="BD265" s="283">
        <v>2.0428000000000002</v>
      </c>
      <c r="BE265" s="283">
        <v>0.76880000000000004</v>
      </c>
      <c r="BF265" s="283">
        <v>0.47810000000000002</v>
      </c>
      <c r="BG265" s="283">
        <v>0.34060000000000001</v>
      </c>
      <c r="BH265" s="283">
        <v>0.34910000000000002</v>
      </c>
      <c r="BI265" s="283">
        <v>0.44790000000000002</v>
      </c>
      <c r="BJ265" s="283">
        <v>0.1391</v>
      </c>
      <c r="BK265" s="283">
        <v>0.27279999999999999</v>
      </c>
      <c r="BL265" s="283">
        <v>0.51190000000000002</v>
      </c>
      <c r="BM265" s="283">
        <v>1.6504000000000001</v>
      </c>
      <c r="BN265" s="283">
        <v>0.33910000000000001</v>
      </c>
      <c r="BO265" s="283">
        <v>0.3533</v>
      </c>
      <c r="BQ265" s="283">
        <v>2.1695000000000002</v>
      </c>
      <c r="BR265" s="283">
        <v>1.1294999999999999</v>
      </c>
      <c r="BS265" s="283">
        <v>1.4128000000000001</v>
      </c>
      <c r="BT265" s="283">
        <v>0.6583</v>
      </c>
      <c r="BU265" s="283">
        <v>1.4362999999999999</v>
      </c>
      <c r="BV265" s="283">
        <v>1.3535999999999999</v>
      </c>
      <c r="BW265" s="283">
        <v>0.65410000000000001</v>
      </c>
      <c r="BX265" s="283">
        <v>0.5091</v>
      </c>
      <c r="BY265" s="283">
        <v>0.56000000000000005</v>
      </c>
      <c r="BZ265" s="283">
        <v>0.30149999999999999</v>
      </c>
      <c r="CA265" s="283">
        <v>0.45069999999999999</v>
      </c>
      <c r="CB265" s="283">
        <v>0.39629999999999999</v>
      </c>
      <c r="CC265" s="283">
        <v>0.35510000000000003</v>
      </c>
      <c r="CD265" s="283">
        <v>0.38030000000000003</v>
      </c>
      <c r="CE265" s="283">
        <v>0.51970000000000005</v>
      </c>
      <c r="CF265" s="283">
        <v>0.53949999999999998</v>
      </c>
      <c r="CG265" s="283">
        <v>0.26469999999999999</v>
      </c>
      <c r="CH265" s="283">
        <v>0.38390000000000002</v>
      </c>
      <c r="CI265" s="283">
        <v>1.0528</v>
      </c>
      <c r="CJ265" s="283">
        <v>1.0364</v>
      </c>
      <c r="CK265" s="283">
        <v>1.0277000000000001</v>
      </c>
      <c r="CL265" s="283">
        <v>0.98709999999999998</v>
      </c>
      <c r="CM265" s="283">
        <v>0.98699999999999999</v>
      </c>
      <c r="CN265" s="283">
        <v>0.97899999999999998</v>
      </c>
      <c r="CO265" s="283">
        <v>19.4009</v>
      </c>
      <c r="CP265" s="283">
        <v>18.170000000000002</v>
      </c>
      <c r="CQ265" s="283">
        <v>17.663499999999999</v>
      </c>
      <c r="CR265" s="283">
        <v>18.427700000000002</v>
      </c>
      <c r="CS265" s="283">
        <v>17.531199999999998</v>
      </c>
      <c r="CT265" s="283">
        <v>17.1877</v>
      </c>
      <c r="CU265" s="283">
        <v>19.986599999999999</v>
      </c>
      <c r="CV265" s="283">
        <v>18.7318</v>
      </c>
      <c r="CW265" s="283">
        <v>19.110700000000001</v>
      </c>
      <c r="CX265" s="283">
        <v>20.248200000000001</v>
      </c>
      <c r="CY265" s="283">
        <v>18.9787</v>
      </c>
      <c r="CZ265" s="283">
        <v>19.520199999999999</v>
      </c>
      <c r="DA265" s="283">
        <v>1.0409999999999999</v>
      </c>
      <c r="DB265" s="283">
        <v>1.0134000000000001</v>
      </c>
      <c r="DC265" s="283">
        <v>0.98860000000000003</v>
      </c>
      <c r="DD265" s="283">
        <v>0.95820000000000005</v>
      </c>
      <c r="DE265" s="283">
        <v>0.97619999999999996</v>
      </c>
      <c r="DF265" s="283">
        <v>0.99490000000000001</v>
      </c>
      <c r="DG265" s="283">
        <v>19.647300000000001</v>
      </c>
      <c r="DH265" s="283">
        <v>18.206800000000001</v>
      </c>
      <c r="DI265" s="283">
        <v>17.996500000000001</v>
      </c>
      <c r="DJ265" s="283">
        <v>18.8735</v>
      </c>
      <c r="DK265" s="283">
        <v>17.9666</v>
      </c>
      <c r="DL265" s="283">
        <v>18.204599999999999</v>
      </c>
      <c r="DM265" s="283">
        <v>19.8413</v>
      </c>
      <c r="DN265" s="283">
        <v>18.584700000000002</v>
      </c>
      <c r="DO265" s="283">
        <v>19.576899999999998</v>
      </c>
      <c r="DP265" s="283">
        <v>20.7074</v>
      </c>
      <c r="DQ265" s="283">
        <v>19.0381</v>
      </c>
      <c r="DR265" s="283">
        <v>19.677499999999998</v>
      </c>
      <c r="DS265" s="283">
        <v>1.038</v>
      </c>
      <c r="DT265" s="283">
        <v>1.0103</v>
      </c>
      <c r="DU265" s="283">
        <v>0.99239999999999995</v>
      </c>
      <c r="DV265" s="283">
        <v>0.95440000000000003</v>
      </c>
      <c r="DW265" s="283">
        <v>0.9748</v>
      </c>
      <c r="DX265" s="283">
        <v>0.99990000000000001</v>
      </c>
      <c r="DY265" s="283">
        <v>19.447800000000001</v>
      </c>
      <c r="DZ265" s="283">
        <v>18.338000000000001</v>
      </c>
      <c r="EA265" s="283">
        <v>18.261199999999999</v>
      </c>
      <c r="EB265" s="283">
        <v>18.735099999999999</v>
      </c>
      <c r="EC265" s="283">
        <v>18.151</v>
      </c>
      <c r="ED265" s="283">
        <v>18.401599999999998</v>
      </c>
      <c r="EE265" s="283">
        <v>19.432700000000001</v>
      </c>
      <c r="EF265" s="283">
        <v>18.480899999999998</v>
      </c>
      <c r="EG265" s="283">
        <v>19.453399999999998</v>
      </c>
      <c r="EH265" s="283">
        <v>20.361699999999999</v>
      </c>
      <c r="EI265" s="283">
        <v>18.959</v>
      </c>
      <c r="EJ265" s="283">
        <v>19.454899999999999</v>
      </c>
      <c r="EL265" s="283">
        <v>3.0276999999999998</v>
      </c>
      <c r="EM265" s="283">
        <v>1.0847</v>
      </c>
      <c r="EN265" s="283">
        <v>2.6198000000000001</v>
      </c>
      <c r="EO265" s="283">
        <v>1.0348999999999999</v>
      </c>
      <c r="EP265" s="283">
        <v>1.2747999999999999</v>
      </c>
      <c r="EQ265" s="283">
        <v>1.4279999999999999</v>
      </c>
      <c r="ER265" s="283">
        <v>0.33189999999999997</v>
      </c>
      <c r="ES265" s="283">
        <v>0.182</v>
      </c>
      <c r="ET265" s="283">
        <v>0.26979999999999998</v>
      </c>
      <c r="EU265" s="283">
        <v>0.1096</v>
      </c>
      <c r="EV265" s="283">
        <v>0.1678</v>
      </c>
      <c r="EW265" s="283">
        <v>0.10299999999999999</v>
      </c>
      <c r="EX265" s="283">
        <v>0.1905</v>
      </c>
      <c r="EY265" s="283">
        <v>0.1477</v>
      </c>
      <c r="EZ265" s="283">
        <v>0.15010000000000001</v>
      </c>
      <c r="FA265" s="283">
        <v>0.18410000000000001</v>
      </c>
      <c r="FB265" s="283">
        <v>0.1158</v>
      </c>
      <c r="FC265" s="283">
        <v>0.1051</v>
      </c>
      <c r="FD265" s="283">
        <v>2.3961000000000001</v>
      </c>
      <c r="FE265" s="283">
        <v>1.1540999999999999</v>
      </c>
      <c r="FF265" s="283">
        <v>1.1981999999999999</v>
      </c>
      <c r="FG265" s="283">
        <v>0.70789999999999997</v>
      </c>
      <c r="FH265" s="283">
        <v>1.7059</v>
      </c>
      <c r="FI265" s="283">
        <v>1.4094</v>
      </c>
      <c r="FJ265" s="283">
        <v>0.3291</v>
      </c>
      <c r="FK265" s="283">
        <v>0.2427</v>
      </c>
      <c r="FL265" s="283">
        <v>0.252</v>
      </c>
      <c r="FM265" s="283">
        <v>0.13739999999999999</v>
      </c>
      <c r="FN265" s="283">
        <v>0.21029999999999999</v>
      </c>
      <c r="FO265" s="283">
        <v>0.21029999999999999</v>
      </c>
      <c r="FP265" s="283">
        <v>0.22370000000000001</v>
      </c>
      <c r="FQ265" s="283">
        <v>0.18870000000000001</v>
      </c>
      <c r="FR265" s="283">
        <v>0.25740000000000002</v>
      </c>
      <c r="FS265" s="283">
        <v>0.316</v>
      </c>
      <c r="FT265" s="283">
        <v>0.1106</v>
      </c>
      <c r="FU265" s="283">
        <v>0.18260000000000001</v>
      </c>
      <c r="FV265" s="283">
        <v>1.5974999999999999</v>
      </c>
      <c r="FW265" s="283">
        <v>1.1433</v>
      </c>
      <c r="FX265" s="283">
        <v>1.0827</v>
      </c>
      <c r="FY265" s="283">
        <v>0.41249999999999998</v>
      </c>
      <c r="FZ265" s="283">
        <v>1.4291</v>
      </c>
      <c r="GA265" s="283">
        <v>1.3023</v>
      </c>
      <c r="GB265" s="283">
        <v>0.32069999999999999</v>
      </c>
      <c r="GC265" s="283">
        <v>0.33489999999999998</v>
      </c>
      <c r="GD265" s="283">
        <v>0.30890000000000001</v>
      </c>
      <c r="GE265" s="283">
        <v>0.20080000000000001</v>
      </c>
      <c r="GF265" s="283">
        <v>0.29299999999999998</v>
      </c>
      <c r="GG265" s="283">
        <v>0.2853</v>
      </c>
      <c r="GH265" s="283">
        <v>0.13389999999999999</v>
      </c>
      <c r="GI265" s="283">
        <v>0.23350000000000001</v>
      </c>
      <c r="GJ265" s="283">
        <v>0.37119999999999997</v>
      </c>
      <c r="GK265" s="283">
        <v>0.3246</v>
      </c>
      <c r="GL265" s="283">
        <v>0.16339999999999999</v>
      </c>
      <c r="GM265" s="283">
        <v>0.28499999999999998</v>
      </c>
    </row>
    <row r="266" spans="1:195">
      <c r="A266" s="71">
        <v>45556</v>
      </c>
      <c r="B266" s="283">
        <v>13.049899999999999</v>
      </c>
      <c r="C266" s="283">
        <v>12.825799999999999</v>
      </c>
      <c r="D266" s="283">
        <v>12.925700000000001</v>
      </c>
      <c r="E266" s="283">
        <v>12.7628</v>
      </c>
      <c r="F266" s="283">
        <v>12.985300000000001</v>
      </c>
      <c r="G266" s="283">
        <v>12.926500000000001</v>
      </c>
      <c r="H266" s="283">
        <v>12.844200000000001</v>
      </c>
      <c r="J266" s="283">
        <v>12.95</v>
      </c>
      <c r="K266" s="283">
        <v>11.558199999999999</v>
      </c>
      <c r="L266" s="283">
        <v>12.919</v>
      </c>
      <c r="M266" s="283">
        <v>13.091900000000001</v>
      </c>
      <c r="N266" s="283">
        <v>10.797000000000001</v>
      </c>
      <c r="O266" s="283">
        <v>0.90280000000000005</v>
      </c>
      <c r="P266" s="283">
        <v>2.6177999999999999</v>
      </c>
      <c r="Q266" s="283">
        <v>0.70409999999999995</v>
      </c>
      <c r="S266" s="283">
        <v>1.2829999999999999</v>
      </c>
      <c r="T266" s="283">
        <v>1.7543</v>
      </c>
      <c r="U266" s="283">
        <v>0.23080000000000001</v>
      </c>
      <c r="V266" s="283">
        <v>0.42199999999999999</v>
      </c>
      <c r="W266" s="283">
        <v>0.16250000000000001</v>
      </c>
      <c r="X266" s="283">
        <v>0.25559999999999999</v>
      </c>
      <c r="Y266" s="283">
        <v>0.16120000000000001</v>
      </c>
      <c r="Z266" s="283">
        <v>0.41399999999999998</v>
      </c>
      <c r="AB266" s="283">
        <v>0.60540000000000005</v>
      </c>
      <c r="AC266" s="283">
        <v>0.58799999999999997</v>
      </c>
      <c r="AD266" s="283">
        <v>0.14630000000000001</v>
      </c>
      <c r="AE266" s="283">
        <v>0.4718</v>
      </c>
      <c r="AF266" s="283">
        <v>7.7624000000000004</v>
      </c>
      <c r="AG266" s="283">
        <v>1.2965</v>
      </c>
      <c r="AH266" s="283">
        <v>1.3309</v>
      </c>
      <c r="AI266" s="283">
        <v>0.28989999999999999</v>
      </c>
      <c r="AK266" s="283">
        <v>1.0461</v>
      </c>
      <c r="AL266" s="283">
        <v>2.2282000000000002</v>
      </c>
      <c r="AM266" s="283">
        <v>0.3881</v>
      </c>
      <c r="AN266" s="283">
        <v>0.42799999999999999</v>
      </c>
      <c r="AO266" s="283">
        <v>0.28710000000000002</v>
      </c>
      <c r="AP266" s="283">
        <v>0.2994</v>
      </c>
      <c r="AQ266" s="283">
        <v>0.3216</v>
      </c>
      <c r="AR266" s="283">
        <v>0.45839999999999997</v>
      </c>
      <c r="AT266" s="283">
        <v>0.57310000000000005</v>
      </c>
      <c r="AU266" s="283">
        <v>1.5813999999999999</v>
      </c>
      <c r="AV266" s="283">
        <v>0.2155</v>
      </c>
      <c r="AW266" s="283">
        <v>0.54790000000000005</v>
      </c>
      <c r="AX266" s="283">
        <v>6.1359000000000004</v>
      </c>
      <c r="AY266" s="283">
        <v>2.1890999999999998</v>
      </c>
      <c r="AZ266" s="283">
        <v>1.0398000000000001</v>
      </c>
      <c r="BA266" s="283">
        <v>0.11650000000000001</v>
      </c>
      <c r="BC266" s="283">
        <v>1.5179</v>
      </c>
      <c r="BD266" s="283">
        <v>2.0188000000000001</v>
      </c>
      <c r="BE266" s="283">
        <v>0.76449999999999996</v>
      </c>
      <c r="BF266" s="283">
        <v>0.46260000000000001</v>
      </c>
      <c r="BG266" s="283">
        <v>0.32900000000000001</v>
      </c>
      <c r="BH266" s="283">
        <v>0.34920000000000001</v>
      </c>
      <c r="BI266" s="283">
        <v>0.44490000000000002</v>
      </c>
      <c r="BJ266" s="283">
        <v>0.18890000000000001</v>
      </c>
      <c r="BL266" s="283">
        <v>0.58450000000000002</v>
      </c>
      <c r="BM266" s="283">
        <v>1.6222000000000001</v>
      </c>
      <c r="BN266" s="283">
        <v>0.32319999999999999</v>
      </c>
      <c r="BO266" s="283">
        <v>0.3851</v>
      </c>
      <c r="BQ266" s="283">
        <v>2.2320000000000002</v>
      </c>
      <c r="BR266" s="283">
        <v>1.1225000000000001</v>
      </c>
      <c r="BS266" s="283">
        <v>1.4117999999999999</v>
      </c>
      <c r="BT266" s="283">
        <v>0.97960000000000003</v>
      </c>
      <c r="BV266" s="283">
        <v>1.1759999999999999</v>
      </c>
      <c r="BW266" s="283">
        <v>0.6401</v>
      </c>
      <c r="BX266" s="283">
        <v>0.49159999999999998</v>
      </c>
      <c r="BY266" s="283">
        <v>0.54010000000000002</v>
      </c>
      <c r="BZ266" s="283">
        <v>0.2868</v>
      </c>
      <c r="CA266" s="283">
        <v>0.438</v>
      </c>
      <c r="CB266" s="283">
        <v>0.38250000000000001</v>
      </c>
      <c r="CC266" s="283">
        <v>0.51749999999999996</v>
      </c>
      <c r="CE266" s="283">
        <v>0.77610000000000001</v>
      </c>
      <c r="CF266" s="283">
        <v>0.52829999999999999</v>
      </c>
      <c r="CG266" s="283">
        <v>0.25409999999999999</v>
      </c>
      <c r="CH266" s="283">
        <v>0.66</v>
      </c>
      <c r="CI266" s="283">
        <v>1.0502</v>
      </c>
      <c r="CJ266" s="283">
        <v>1.0346</v>
      </c>
      <c r="CK266" s="283">
        <v>1.0153000000000001</v>
      </c>
      <c r="CL266" s="283">
        <v>0.98809999999999998</v>
      </c>
      <c r="CN266" s="283">
        <v>0.98680000000000001</v>
      </c>
      <c r="CO266" s="283">
        <v>19.857900000000001</v>
      </c>
      <c r="CP266" s="283">
        <v>18.485800000000001</v>
      </c>
      <c r="CQ266" s="283">
        <v>17.9132</v>
      </c>
      <c r="CR266" s="283">
        <v>18.9087</v>
      </c>
      <c r="CS266" s="283">
        <v>17.8675</v>
      </c>
      <c r="CT266" s="283">
        <v>17.6435</v>
      </c>
      <c r="CU266" s="283">
        <v>20.534500000000001</v>
      </c>
      <c r="CW266" s="283">
        <v>19.247199999999999</v>
      </c>
      <c r="CX266" s="283">
        <v>20.782599999999999</v>
      </c>
      <c r="CY266" s="283">
        <v>19.451799999999999</v>
      </c>
      <c r="CZ266" s="283">
        <v>19.504000000000001</v>
      </c>
      <c r="DA266" s="283">
        <v>1.0388999999999999</v>
      </c>
      <c r="DB266" s="283">
        <v>1.0126999999999999</v>
      </c>
      <c r="DC266" s="283">
        <v>0.98450000000000004</v>
      </c>
      <c r="DD266" s="283">
        <v>0.9778</v>
      </c>
      <c r="DF266" s="283">
        <v>1.0008999999999999</v>
      </c>
      <c r="DG266" s="283">
        <v>19.902200000000001</v>
      </c>
      <c r="DH266" s="283">
        <v>18.312999999999999</v>
      </c>
      <c r="DI266" s="283">
        <v>18.108499999999999</v>
      </c>
      <c r="DJ266" s="283">
        <v>19.157</v>
      </c>
      <c r="DK266" s="283">
        <v>18.083400000000001</v>
      </c>
      <c r="DL266" s="283">
        <v>18.393799999999999</v>
      </c>
      <c r="DM266" s="283">
        <v>20.525400000000001</v>
      </c>
      <c r="DO266" s="283">
        <v>19.859000000000002</v>
      </c>
      <c r="DP266" s="283">
        <v>20.991199999999999</v>
      </c>
      <c r="DQ266" s="283">
        <v>19.256</v>
      </c>
      <c r="DR266" s="283">
        <v>19.840900000000001</v>
      </c>
      <c r="DS266" s="283">
        <v>1.0362</v>
      </c>
      <c r="DT266" s="283">
        <v>1.0102</v>
      </c>
      <c r="DU266" s="283">
        <v>0.98839999999999995</v>
      </c>
      <c r="DV266" s="283">
        <v>0.97529999999999994</v>
      </c>
      <c r="DX266" s="283">
        <v>1.0014000000000001</v>
      </c>
      <c r="DY266" s="283">
        <v>19.537700000000001</v>
      </c>
      <c r="DZ266" s="283">
        <v>18.2973</v>
      </c>
      <c r="EA266" s="283">
        <v>18.2041</v>
      </c>
      <c r="EB266" s="283">
        <v>18.855599999999999</v>
      </c>
      <c r="EC266" s="283">
        <v>18.112200000000001</v>
      </c>
      <c r="ED266" s="283">
        <v>18.417300000000001</v>
      </c>
      <c r="EE266" s="283">
        <v>19.971900000000002</v>
      </c>
      <c r="EG266" s="283">
        <v>19.741900000000001</v>
      </c>
      <c r="EH266" s="283">
        <v>20.4785</v>
      </c>
      <c r="EI266" s="283">
        <v>19.002199999999998</v>
      </c>
      <c r="EJ266" s="283">
        <v>19.713799999999999</v>
      </c>
      <c r="EL266" s="283">
        <v>3.0535000000000001</v>
      </c>
      <c r="EM266" s="283">
        <v>1.0415000000000001</v>
      </c>
      <c r="EN266" s="283">
        <v>2.6063000000000001</v>
      </c>
      <c r="EO266" s="283">
        <v>1.6915</v>
      </c>
      <c r="EQ266" s="283">
        <v>1.1680999999999999</v>
      </c>
      <c r="ER266" s="283">
        <v>0.32450000000000001</v>
      </c>
      <c r="ES266" s="283">
        <v>0.16889999999999999</v>
      </c>
      <c r="ET266" s="283">
        <v>0.25800000000000001</v>
      </c>
      <c r="EU266" s="283">
        <v>0.10630000000000001</v>
      </c>
      <c r="EV266" s="283">
        <v>0.16220000000000001</v>
      </c>
      <c r="EW266" s="283">
        <v>9.9000000000000005E-2</v>
      </c>
      <c r="EX266" s="283">
        <v>0.30209999999999998</v>
      </c>
      <c r="EZ266" s="283">
        <v>0.38350000000000001</v>
      </c>
      <c r="FA266" s="283">
        <v>0.17860000000000001</v>
      </c>
      <c r="FB266" s="283">
        <v>0.1148</v>
      </c>
      <c r="FC266" s="283">
        <v>0.32829999999999998</v>
      </c>
      <c r="FD266" s="283">
        <v>2.5849000000000002</v>
      </c>
      <c r="FE266" s="283">
        <v>1.1574</v>
      </c>
      <c r="FF266" s="283">
        <v>1.2216</v>
      </c>
      <c r="FG266" s="283">
        <v>0.90480000000000005</v>
      </c>
      <c r="FI266" s="283">
        <v>1.046</v>
      </c>
      <c r="FJ266" s="283">
        <v>0.31909999999999999</v>
      </c>
      <c r="FK266" s="283">
        <v>0.23280000000000001</v>
      </c>
      <c r="FL266" s="283">
        <v>0.2414</v>
      </c>
      <c r="FM266" s="283">
        <v>0.1235</v>
      </c>
      <c r="FN266" s="283">
        <v>0.2011</v>
      </c>
      <c r="FO266" s="283">
        <v>0.1976</v>
      </c>
      <c r="FP266" s="283">
        <v>0.2843</v>
      </c>
      <c r="FR266" s="283">
        <v>0.35289999999999999</v>
      </c>
      <c r="FS266" s="283">
        <v>0.31430000000000002</v>
      </c>
      <c r="FT266" s="283">
        <v>0.1052</v>
      </c>
      <c r="FU266" s="283">
        <v>0.33729999999999999</v>
      </c>
      <c r="FV266" s="283">
        <v>1.6317999999999999</v>
      </c>
      <c r="FW266" s="283">
        <v>1.1518999999999999</v>
      </c>
      <c r="FX266" s="283">
        <v>1.0781000000000001</v>
      </c>
      <c r="FY266" s="283">
        <v>0.62709999999999999</v>
      </c>
      <c r="GA266" s="283">
        <v>1.2732000000000001</v>
      </c>
      <c r="GB266" s="283">
        <v>0.31619999999999998</v>
      </c>
      <c r="GC266" s="283">
        <v>0.33139999999999997</v>
      </c>
      <c r="GD266" s="283">
        <v>0.30109999999999998</v>
      </c>
      <c r="GE266" s="283">
        <v>0.1938</v>
      </c>
      <c r="GF266" s="283">
        <v>0.28770000000000001</v>
      </c>
      <c r="GG266" s="283">
        <v>0.27929999999999999</v>
      </c>
      <c r="GH266" s="283">
        <v>0.1983</v>
      </c>
      <c r="GJ266" s="283">
        <v>0.41610000000000003</v>
      </c>
      <c r="GK266" s="283">
        <v>0.31619999999999998</v>
      </c>
      <c r="GL266" s="283">
        <v>0.15390000000000001</v>
      </c>
      <c r="GM266" s="283">
        <v>0.32679999999999998</v>
      </c>
    </row>
    <row r="267" spans="1:195">
      <c r="A267" s="71">
        <v>45557</v>
      </c>
      <c r="B267" s="283">
        <v>13.142200000000001</v>
      </c>
      <c r="C267" s="283">
        <v>12.8652</v>
      </c>
      <c r="D267" s="283">
        <v>12.9937</v>
      </c>
      <c r="E267" s="283">
        <v>12.804</v>
      </c>
      <c r="F267" s="283">
        <v>13.0961</v>
      </c>
      <c r="G267" s="283">
        <v>13.0457</v>
      </c>
      <c r="H267" s="283">
        <v>12.882</v>
      </c>
      <c r="I267" s="283">
        <v>10.8531</v>
      </c>
      <c r="J267" s="283">
        <v>13.057499999999999</v>
      </c>
      <c r="K267" s="283">
        <v>11.5381</v>
      </c>
      <c r="L267" s="283">
        <v>13.0054</v>
      </c>
      <c r="M267" s="283">
        <v>13.139699999999999</v>
      </c>
      <c r="N267" s="283">
        <v>10.7051</v>
      </c>
      <c r="O267" s="283">
        <v>0.85119999999999996</v>
      </c>
      <c r="P267" s="283">
        <v>2.6017999999999999</v>
      </c>
      <c r="Q267" s="283">
        <v>0.65610000000000002</v>
      </c>
      <c r="R267" s="283">
        <v>2.5074999999999998</v>
      </c>
      <c r="S267" s="283">
        <v>1.2736000000000001</v>
      </c>
      <c r="T267" s="283">
        <v>1.6515</v>
      </c>
      <c r="U267" s="283">
        <v>0.20449999999999999</v>
      </c>
      <c r="V267" s="283">
        <v>0.39729999999999999</v>
      </c>
      <c r="W267" s="283">
        <v>0.15429999999999999</v>
      </c>
      <c r="X267" s="283">
        <v>0.24030000000000001</v>
      </c>
      <c r="Y267" s="283">
        <v>0.1527</v>
      </c>
      <c r="Z267" s="283">
        <v>0.3745</v>
      </c>
      <c r="AA267" s="283">
        <v>0.35389999999999999</v>
      </c>
      <c r="AB267" s="283">
        <v>0.52</v>
      </c>
      <c r="AC267" s="283">
        <v>0.57069999999999999</v>
      </c>
      <c r="AD267" s="283">
        <v>0.1411</v>
      </c>
      <c r="AE267" s="283">
        <v>0.4083</v>
      </c>
      <c r="AF267" s="283">
        <v>8.0679999999999996</v>
      </c>
      <c r="AG267" s="283">
        <v>1.2473000000000001</v>
      </c>
      <c r="AH267" s="283">
        <v>1.3349</v>
      </c>
      <c r="AI267" s="283">
        <v>0.27700000000000002</v>
      </c>
      <c r="AJ267" s="283">
        <v>1.7013</v>
      </c>
      <c r="AK267" s="283">
        <v>1.0017</v>
      </c>
      <c r="AL267" s="283">
        <v>2.1337000000000002</v>
      </c>
      <c r="AM267" s="283">
        <v>0.35720000000000002</v>
      </c>
      <c r="AN267" s="283">
        <v>0.40749999999999997</v>
      </c>
      <c r="AO267" s="283">
        <v>0.26450000000000001</v>
      </c>
      <c r="AP267" s="283">
        <v>0.28639999999999999</v>
      </c>
      <c r="AQ267" s="283">
        <v>0.30520000000000003</v>
      </c>
      <c r="AR267" s="283">
        <v>0.42509999999999998</v>
      </c>
      <c r="AS267" s="283">
        <v>0.3614</v>
      </c>
      <c r="AT267" s="283">
        <v>0.50009999999999999</v>
      </c>
      <c r="AU267" s="283">
        <v>1.5343</v>
      </c>
      <c r="AV267" s="283">
        <v>0.21240000000000001</v>
      </c>
      <c r="AW267" s="283">
        <v>0.49930000000000002</v>
      </c>
      <c r="AX267" s="283">
        <v>6.2362000000000002</v>
      </c>
      <c r="AY267" s="283">
        <v>2.1724999999999999</v>
      </c>
      <c r="AZ267" s="283">
        <v>1.0161</v>
      </c>
      <c r="BA267" s="283">
        <v>0.1027</v>
      </c>
      <c r="BB267" s="283">
        <v>0.82330000000000003</v>
      </c>
      <c r="BC267" s="283">
        <v>1.4854000000000001</v>
      </c>
      <c r="BD267" s="283">
        <v>1.9756</v>
      </c>
      <c r="BE267" s="283">
        <v>0.76270000000000004</v>
      </c>
      <c r="BF267" s="283">
        <v>0.44950000000000001</v>
      </c>
      <c r="BG267" s="283">
        <v>0.31680000000000003</v>
      </c>
      <c r="BH267" s="283">
        <v>0.35110000000000002</v>
      </c>
      <c r="BI267" s="283">
        <v>0.44240000000000002</v>
      </c>
      <c r="BJ267" s="283">
        <v>0.16020000000000001</v>
      </c>
      <c r="BK267" s="283">
        <v>0.26240000000000002</v>
      </c>
      <c r="BL267" s="283">
        <v>0.54079999999999995</v>
      </c>
      <c r="BM267" s="283">
        <v>1.5609</v>
      </c>
      <c r="BN267" s="283">
        <v>0.31879999999999997</v>
      </c>
      <c r="BO267" s="283">
        <v>0.36409999999999998</v>
      </c>
      <c r="BQ267" s="283">
        <v>2.2258</v>
      </c>
      <c r="BR267" s="283">
        <v>1.1186</v>
      </c>
      <c r="BS267" s="283">
        <v>1.3978999999999999</v>
      </c>
      <c r="BT267" s="283">
        <v>0.90839999999999999</v>
      </c>
      <c r="BU267" s="283">
        <v>2.1133000000000002</v>
      </c>
      <c r="BV267" s="283">
        <v>1.1888000000000001</v>
      </c>
      <c r="BW267" s="283">
        <v>0.61780000000000002</v>
      </c>
      <c r="BX267" s="283">
        <v>0.47849999999999998</v>
      </c>
      <c r="BY267" s="283">
        <v>0.52410000000000001</v>
      </c>
      <c r="BZ267" s="283">
        <v>0.27760000000000001</v>
      </c>
      <c r="CA267" s="283">
        <v>0.42770000000000002</v>
      </c>
      <c r="CB267" s="283">
        <v>0.37490000000000001</v>
      </c>
      <c r="CC267" s="283">
        <v>0.47460000000000002</v>
      </c>
      <c r="CD267" s="283">
        <v>0.53620000000000001</v>
      </c>
      <c r="CE267" s="283">
        <v>0.72230000000000005</v>
      </c>
      <c r="CF267" s="283">
        <v>0.52239999999999998</v>
      </c>
      <c r="CG267" s="283">
        <v>0.25369999999999998</v>
      </c>
      <c r="CH267" s="283">
        <v>0.60760000000000003</v>
      </c>
      <c r="CI267" s="283">
        <v>1.0353000000000001</v>
      </c>
      <c r="CJ267" s="283">
        <v>1.0253000000000001</v>
      </c>
      <c r="CK267" s="283">
        <v>1.0075000000000001</v>
      </c>
      <c r="CL267" s="283">
        <v>0.96630000000000005</v>
      </c>
      <c r="CM267" s="283">
        <v>1.0125999999999999</v>
      </c>
      <c r="CN267" s="283">
        <v>0.97629999999999995</v>
      </c>
      <c r="CO267" s="283">
        <v>18.795300000000001</v>
      </c>
      <c r="CP267" s="283">
        <v>17.692299999999999</v>
      </c>
      <c r="CQ267" s="283">
        <v>17.401599999999998</v>
      </c>
      <c r="CR267" s="283">
        <v>18.155200000000001</v>
      </c>
      <c r="CS267" s="283">
        <v>17.255299999999998</v>
      </c>
      <c r="CT267" s="283">
        <v>17.271699999999999</v>
      </c>
      <c r="CU267" s="283">
        <v>18.587800000000001</v>
      </c>
      <c r="CV267" s="283">
        <v>18.076799999999999</v>
      </c>
      <c r="CW267" s="283">
        <v>17.786899999999999</v>
      </c>
      <c r="CX267" s="283">
        <v>19.234999999999999</v>
      </c>
      <c r="CY267" s="283">
        <v>17.852599999999999</v>
      </c>
      <c r="CZ267" s="283">
        <v>18.2181</v>
      </c>
      <c r="DA267" s="283">
        <v>1.0347</v>
      </c>
      <c r="DB267" s="283">
        <v>1.0139</v>
      </c>
      <c r="DC267" s="283">
        <v>0.99180000000000001</v>
      </c>
      <c r="DD267" s="283">
        <v>0.95830000000000004</v>
      </c>
      <c r="DE267" s="283">
        <v>0.99109999999999998</v>
      </c>
      <c r="DF267" s="283">
        <v>0.99690000000000001</v>
      </c>
      <c r="DG267" s="283">
        <v>19.136600000000001</v>
      </c>
      <c r="DH267" s="283">
        <v>17.9648</v>
      </c>
      <c r="DI267" s="283">
        <v>17.810600000000001</v>
      </c>
      <c r="DJ267" s="283">
        <v>18.495200000000001</v>
      </c>
      <c r="DK267" s="283">
        <v>17.719200000000001</v>
      </c>
      <c r="DL267" s="283">
        <v>17.956900000000001</v>
      </c>
      <c r="DM267" s="283">
        <v>19.0029</v>
      </c>
      <c r="DN267" s="283">
        <v>18.238800000000001</v>
      </c>
      <c r="DO267" s="283">
        <v>18.638999999999999</v>
      </c>
      <c r="DP267" s="283">
        <v>19.8292</v>
      </c>
      <c r="DQ267" s="283">
        <v>18.401599999999998</v>
      </c>
      <c r="DR267" s="283">
        <v>18.696300000000001</v>
      </c>
      <c r="DS267" s="283">
        <v>1.0374000000000001</v>
      </c>
      <c r="DT267" s="283">
        <v>1.0111000000000001</v>
      </c>
      <c r="DU267" s="283">
        <v>0.99170000000000003</v>
      </c>
      <c r="DV267" s="283">
        <v>0.95509999999999995</v>
      </c>
      <c r="DW267" s="283">
        <v>0.98109999999999997</v>
      </c>
      <c r="DX267" s="283">
        <v>1.0016</v>
      </c>
      <c r="DY267" s="283">
        <v>19.2742</v>
      </c>
      <c r="DZ267" s="283">
        <v>18.187999999999999</v>
      </c>
      <c r="EA267" s="283">
        <v>18.117799999999999</v>
      </c>
      <c r="EB267" s="283">
        <v>18.578800000000001</v>
      </c>
      <c r="EC267" s="283">
        <v>17.989000000000001</v>
      </c>
      <c r="ED267" s="283">
        <v>18.268799999999999</v>
      </c>
      <c r="EE267" s="283">
        <v>19.1205</v>
      </c>
      <c r="EF267" s="283">
        <v>18.319500000000001</v>
      </c>
      <c r="EG267" s="283">
        <v>19.034700000000001</v>
      </c>
      <c r="EH267" s="283">
        <v>20.019300000000001</v>
      </c>
      <c r="EI267" s="283">
        <v>18.673100000000002</v>
      </c>
      <c r="EJ267" s="283">
        <v>19.004000000000001</v>
      </c>
      <c r="EL267" s="283">
        <v>2.9571000000000001</v>
      </c>
      <c r="EM267" s="283">
        <v>1.0274000000000001</v>
      </c>
      <c r="EN267" s="283">
        <v>2.5779000000000001</v>
      </c>
      <c r="EO267" s="283">
        <v>1.6034999999999999</v>
      </c>
      <c r="EP267" s="283">
        <v>2.4807999999999999</v>
      </c>
      <c r="EQ267" s="283">
        <v>1.1933</v>
      </c>
      <c r="ER267" s="283">
        <v>0.309</v>
      </c>
      <c r="ES267" s="283">
        <v>0.1595</v>
      </c>
      <c r="ET267" s="283">
        <v>0.24740000000000001</v>
      </c>
      <c r="EU267" s="283">
        <v>0.1045</v>
      </c>
      <c r="EV267" s="283">
        <v>0.15529999999999999</v>
      </c>
      <c r="EW267" s="283">
        <v>9.6000000000000002E-2</v>
      </c>
      <c r="EX267" s="283">
        <v>0.28299999999999997</v>
      </c>
      <c r="EY267" s="283">
        <v>0.28320000000000001</v>
      </c>
      <c r="EZ267" s="283">
        <v>0.3478</v>
      </c>
      <c r="FA267" s="283">
        <v>0.17649999999999999</v>
      </c>
      <c r="FB267" s="283">
        <v>0.1142</v>
      </c>
      <c r="FC267" s="283">
        <v>0.29149999999999998</v>
      </c>
      <c r="FD267" s="283">
        <v>2.6549999999999998</v>
      </c>
      <c r="FE267" s="283">
        <v>1.1442000000000001</v>
      </c>
      <c r="FF267" s="283">
        <v>1.2225999999999999</v>
      </c>
      <c r="FG267" s="283">
        <v>0.88770000000000004</v>
      </c>
      <c r="FH267" s="283">
        <v>2.4903</v>
      </c>
      <c r="FI267" s="283">
        <v>1.0388999999999999</v>
      </c>
      <c r="FJ267" s="283">
        <v>0.30630000000000002</v>
      </c>
      <c r="FK267" s="283">
        <v>0.22259999999999999</v>
      </c>
      <c r="FL267" s="283">
        <v>0.2339</v>
      </c>
      <c r="FM267" s="283">
        <v>0.1154</v>
      </c>
      <c r="FN267" s="283">
        <v>0.1946</v>
      </c>
      <c r="FO267" s="283">
        <v>0.1913</v>
      </c>
      <c r="FP267" s="283">
        <v>0.27500000000000002</v>
      </c>
      <c r="FQ267" s="283">
        <v>0.2631</v>
      </c>
      <c r="FR267" s="283">
        <v>0.3226</v>
      </c>
      <c r="FS267" s="283">
        <v>0.30980000000000002</v>
      </c>
      <c r="FT267" s="283">
        <v>0.1057</v>
      </c>
      <c r="FU267" s="283">
        <v>0.31059999999999999</v>
      </c>
      <c r="FV267" s="283">
        <v>1.6456999999999999</v>
      </c>
      <c r="FW267" s="283">
        <v>1.1566000000000001</v>
      </c>
      <c r="FX267" s="283">
        <v>1.0690999999999999</v>
      </c>
      <c r="FY267" s="283">
        <v>0.53059999999999996</v>
      </c>
      <c r="FZ267" s="283">
        <v>1.6677</v>
      </c>
      <c r="GA267" s="283">
        <v>1.2841</v>
      </c>
      <c r="GB267" s="283">
        <v>0.3105</v>
      </c>
      <c r="GC267" s="283">
        <v>0.33</v>
      </c>
      <c r="GD267" s="283">
        <v>0.29549999999999998</v>
      </c>
      <c r="GE267" s="283">
        <v>0.18870000000000001</v>
      </c>
      <c r="GF267" s="283">
        <v>0.2853</v>
      </c>
      <c r="GG267" s="283">
        <v>0.27639999999999998</v>
      </c>
      <c r="GH267" s="283">
        <v>0.16639999999999999</v>
      </c>
      <c r="GI267" s="283">
        <v>0.25629999999999997</v>
      </c>
      <c r="GJ267" s="283">
        <v>0.40010000000000001</v>
      </c>
      <c r="GK267" s="283">
        <v>0.3135</v>
      </c>
      <c r="GL267" s="283">
        <v>0.1537</v>
      </c>
      <c r="GM267" s="283">
        <v>0.31159999999999999</v>
      </c>
    </row>
    <row r="268" spans="1:195">
      <c r="A268" s="71">
        <v>45558</v>
      </c>
      <c r="B268" s="283">
        <v>13.1188</v>
      </c>
      <c r="C268" s="283">
        <v>12.8409</v>
      </c>
      <c r="D268" s="283">
        <v>12.985300000000001</v>
      </c>
      <c r="E268" s="283">
        <v>12.7796</v>
      </c>
      <c r="F268" s="283">
        <v>13.0852</v>
      </c>
      <c r="G268" s="283">
        <v>13.0214</v>
      </c>
      <c r="H268" s="283">
        <v>12.8652</v>
      </c>
      <c r="I268" s="283">
        <v>10.971500000000001</v>
      </c>
      <c r="J268" s="283">
        <v>13.034000000000001</v>
      </c>
      <c r="K268" s="283">
        <v>11.526300000000001</v>
      </c>
      <c r="L268" s="283">
        <v>12.9811</v>
      </c>
      <c r="M268" s="283">
        <v>13.1271</v>
      </c>
      <c r="N268" s="283">
        <v>10.568099999999999</v>
      </c>
      <c r="O268" s="283">
        <v>0.81799999999999995</v>
      </c>
      <c r="P268" s="283">
        <v>2.6084999999999998</v>
      </c>
      <c r="Q268" s="283">
        <v>0.66100000000000003</v>
      </c>
      <c r="R268" s="283">
        <v>2.4249000000000001</v>
      </c>
      <c r="S268" s="283">
        <v>1.2798</v>
      </c>
      <c r="T268" s="283">
        <v>1.5952</v>
      </c>
      <c r="U268" s="283">
        <v>0.1918</v>
      </c>
      <c r="V268" s="283">
        <v>0.38519999999999999</v>
      </c>
      <c r="W268" s="283">
        <v>0.15090000000000001</v>
      </c>
      <c r="X268" s="283">
        <v>0.23449999999999999</v>
      </c>
      <c r="Y268" s="283">
        <v>0.1477</v>
      </c>
      <c r="Z268" s="283">
        <v>0.37759999999999999</v>
      </c>
      <c r="AA268" s="283">
        <v>0.35</v>
      </c>
      <c r="AB268" s="283">
        <v>0.51370000000000005</v>
      </c>
      <c r="AC268" s="283">
        <v>0.57130000000000003</v>
      </c>
      <c r="AD268" s="283">
        <v>0.14430000000000001</v>
      </c>
      <c r="AE268" s="283">
        <v>0.40139999999999998</v>
      </c>
      <c r="AF268" s="283">
        <v>8.2096</v>
      </c>
      <c r="AG268" s="283">
        <v>1.1904999999999999</v>
      </c>
      <c r="AH268" s="283">
        <v>1.3294999999999999</v>
      </c>
      <c r="AI268" s="283">
        <v>0.27579999999999999</v>
      </c>
      <c r="AJ268" s="283">
        <v>1.647</v>
      </c>
      <c r="AK268" s="283">
        <v>1.0044</v>
      </c>
      <c r="AL268" s="283">
        <v>2.0914000000000001</v>
      </c>
      <c r="AM268" s="283">
        <v>0.3327</v>
      </c>
      <c r="AN268" s="283">
        <v>0.39629999999999999</v>
      </c>
      <c r="AO268" s="283">
        <v>0.25469999999999998</v>
      </c>
      <c r="AP268" s="283">
        <v>0.27950000000000003</v>
      </c>
      <c r="AQ268" s="283">
        <v>0.29809999999999998</v>
      </c>
      <c r="AR268" s="283">
        <v>0.4239</v>
      </c>
      <c r="AS268" s="283">
        <v>0.35410000000000003</v>
      </c>
      <c r="AT268" s="283">
        <v>0.49690000000000001</v>
      </c>
      <c r="AU268" s="283">
        <v>1.5368999999999999</v>
      </c>
      <c r="AV268" s="283">
        <v>0.215</v>
      </c>
      <c r="AW268" s="283">
        <v>0.49469999999999997</v>
      </c>
      <c r="AX268" s="283">
        <v>6.27</v>
      </c>
      <c r="AY268" s="283">
        <v>2.1642000000000001</v>
      </c>
      <c r="AZ268" s="283">
        <v>0.99209999999999998</v>
      </c>
      <c r="BA268" s="283">
        <v>9.8799999999999999E-2</v>
      </c>
      <c r="BB268" s="283">
        <v>0.80630000000000002</v>
      </c>
      <c r="BC268" s="283">
        <v>1.4610000000000001</v>
      </c>
      <c r="BD268" s="283">
        <v>1.9379</v>
      </c>
      <c r="BE268" s="283">
        <v>0.76349999999999996</v>
      </c>
      <c r="BF268" s="283">
        <v>0.43880000000000002</v>
      </c>
      <c r="BG268" s="283">
        <v>0.30909999999999999</v>
      </c>
      <c r="BH268" s="283">
        <v>0.3528</v>
      </c>
      <c r="BI268" s="283">
        <v>0.44230000000000003</v>
      </c>
      <c r="BJ268" s="283">
        <v>0.15179999999999999</v>
      </c>
      <c r="BK268" s="283">
        <v>0.25650000000000001</v>
      </c>
      <c r="BL268" s="283">
        <v>0.53</v>
      </c>
      <c r="BM268" s="283">
        <v>1.536</v>
      </c>
      <c r="BN268" s="283">
        <v>0.31809999999999999</v>
      </c>
      <c r="BO268" s="283">
        <v>0.36270000000000002</v>
      </c>
      <c r="BQ268" s="283">
        <v>2.2574999999999998</v>
      </c>
      <c r="BR268" s="283">
        <v>1.1200000000000001</v>
      </c>
      <c r="BS268" s="283">
        <v>1.3898999999999999</v>
      </c>
      <c r="BT268" s="283">
        <v>0.88560000000000005</v>
      </c>
      <c r="BU268" s="283">
        <v>2.0171999999999999</v>
      </c>
      <c r="BV268" s="283">
        <v>1.2050000000000001</v>
      </c>
      <c r="BW268" s="283">
        <v>0.61229999999999996</v>
      </c>
      <c r="BX268" s="283">
        <v>0.47010000000000002</v>
      </c>
      <c r="BY268" s="283">
        <v>0.51380000000000003</v>
      </c>
      <c r="BZ268" s="283">
        <v>0.2712</v>
      </c>
      <c r="CA268" s="283">
        <v>0.41970000000000002</v>
      </c>
      <c r="CB268" s="283">
        <v>0.36959999999999998</v>
      </c>
      <c r="CC268" s="283">
        <v>0.4597</v>
      </c>
      <c r="CD268" s="283">
        <v>0.51449999999999996</v>
      </c>
      <c r="CE268" s="283">
        <v>0.7056</v>
      </c>
      <c r="CF268" s="283">
        <v>0.51910000000000001</v>
      </c>
      <c r="CG268" s="283">
        <v>0.25509999999999999</v>
      </c>
      <c r="CH268" s="283">
        <v>0.58550000000000002</v>
      </c>
      <c r="CI268" s="283">
        <v>1.0512999999999999</v>
      </c>
      <c r="CJ268" s="283">
        <v>1.0389999999999999</v>
      </c>
      <c r="CK268" s="283">
        <v>1.0359</v>
      </c>
      <c r="CL268" s="283">
        <v>0.98329999999999995</v>
      </c>
      <c r="CM268" s="283">
        <v>0.99970000000000003</v>
      </c>
      <c r="CN268" s="283">
        <v>0.97840000000000005</v>
      </c>
      <c r="CO268" s="283">
        <v>19.119399999999999</v>
      </c>
      <c r="CP268" s="283">
        <v>18.2148</v>
      </c>
      <c r="CQ268" s="283">
        <v>17.748699999999999</v>
      </c>
      <c r="CR268" s="283">
        <v>18.186</v>
      </c>
      <c r="CS268" s="283">
        <v>17.531700000000001</v>
      </c>
      <c r="CT268" s="283">
        <v>17.132899999999999</v>
      </c>
      <c r="CU268" s="283">
        <v>19.033000000000001</v>
      </c>
      <c r="CV268" s="283">
        <v>18.306000000000001</v>
      </c>
      <c r="CW268" s="283">
        <v>18.2758</v>
      </c>
      <c r="CX268" s="283">
        <v>19.3566</v>
      </c>
      <c r="CY268" s="283">
        <v>18.3108</v>
      </c>
      <c r="CZ268" s="283">
        <v>18.6797</v>
      </c>
      <c r="DA268" s="283">
        <v>1.0359</v>
      </c>
      <c r="DB268" s="283">
        <v>1.0146999999999999</v>
      </c>
      <c r="DC268" s="283">
        <v>0.99280000000000002</v>
      </c>
      <c r="DD268" s="283">
        <v>0.95389999999999997</v>
      </c>
      <c r="DE268" s="283">
        <v>0.9778</v>
      </c>
      <c r="DF268" s="283">
        <v>0.99</v>
      </c>
      <c r="DG268" s="283">
        <v>19.452500000000001</v>
      </c>
      <c r="DH268" s="283">
        <v>18.189299999999999</v>
      </c>
      <c r="DI268" s="283">
        <v>18.013999999999999</v>
      </c>
      <c r="DJ268" s="283">
        <v>18.778300000000002</v>
      </c>
      <c r="DK268" s="283">
        <v>17.926500000000001</v>
      </c>
      <c r="DL268" s="283">
        <v>18.144600000000001</v>
      </c>
      <c r="DM268" s="283">
        <v>19.130400000000002</v>
      </c>
      <c r="DN268" s="283">
        <v>18.205200000000001</v>
      </c>
      <c r="DO268" s="283">
        <v>18.709900000000001</v>
      </c>
      <c r="DP268" s="283">
        <v>20.055599999999998</v>
      </c>
      <c r="DQ268" s="283">
        <v>18.617899999999999</v>
      </c>
      <c r="DR268" s="283">
        <v>18.898800000000001</v>
      </c>
      <c r="DS268" s="283">
        <v>1.0338000000000001</v>
      </c>
      <c r="DT268" s="283">
        <v>1.0102</v>
      </c>
      <c r="DU268" s="283">
        <v>0.98860000000000003</v>
      </c>
      <c r="DV268" s="283">
        <v>0.95</v>
      </c>
      <c r="DW268" s="283">
        <v>0.9738</v>
      </c>
      <c r="DX268" s="283">
        <v>0.99580000000000002</v>
      </c>
      <c r="DY268" s="283">
        <v>19.302299999999999</v>
      </c>
      <c r="DZ268" s="283">
        <v>18.1844</v>
      </c>
      <c r="EA268" s="283">
        <v>18.0901</v>
      </c>
      <c r="EB268" s="283">
        <v>18.671800000000001</v>
      </c>
      <c r="EC268" s="283">
        <v>18.0014</v>
      </c>
      <c r="ED268" s="283">
        <v>18.299099999999999</v>
      </c>
      <c r="EE268" s="283">
        <v>18.921399999999998</v>
      </c>
      <c r="EF268" s="283">
        <v>18.1129</v>
      </c>
      <c r="EG268" s="283">
        <v>18.764399999999998</v>
      </c>
      <c r="EH268" s="283">
        <v>19.917300000000001</v>
      </c>
      <c r="EI268" s="283">
        <v>18.599599999999999</v>
      </c>
      <c r="EJ268" s="283">
        <v>18.844100000000001</v>
      </c>
      <c r="EL268" s="283">
        <v>2.9493999999999998</v>
      </c>
      <c r="EM268" s="283">
        <v>1.0243</v>
      </c>
      <c r="EN268" s="283">
        <v>2.5594000000000001</v>
      </c>
      <c r="EO268" s="283">
        <v>1.56</v>
      </c>
      <c r="EP268" s="283">
        <v>2.3403</v>
      </c>
      <c r="EQ268" s="283">
        <v>1.2161999999999999</v>
      </c>
      <c r="ER268" s="283">
        <v>0.30680000000000002</v>
      </c>
      <c r="ES268" s="283">
        <v>0.15490000000000001</v>
      </c>
      <c r="ET268" s="283">
        <v>0.24210000000000001</v>
      </c>
      <c r="EU268" s="283">
        <v>0.104</v>
      </c>
      <c r="EV268" s="283">
        <v>0.1512</v>
      </c>
      <c r="EW268" s="283">
        <v>9.4600000000000004E-2</v>
      </c>
      <c r="EX268" s="283">
        <v>0.27600000000000002</v>
      </c>
      <c r="EY268" s="283">
        <v>0.27129999999999999</v>
      </c>
      <c r="EZ268" s="283">
        <v>0.33489999999999998</v>
      </c>
      <c r="FA268" s="283">
        <v>0.1769</v>
      </c>
      <c r="FB268" s="283">
        <v>0.1159</v>
      </c>
      <c r="FC268" s="283">
        <v>0.27539999999999998</v>
      </c>
      <c r="FD268" s="283">
        <v>2.7498</v>
      </c>
      <c r="FE268" s="283">
        <v>1.1445000000000001</v>
      </c>
      <c r="FF268" s="283">
        <v>1.2222</v>
      </c>
      <c r="FG268" s="283">
        <v>0.87509999999999999</v>
      </c>
      <c r="FH268" s="283">
        <v>2.3544</v>
      </c>
      <c r="FI268" s="283">
        <v>1.0565</v>
      </c>
      <c r="FJ268" s="283">
        <v>0.30120000000000002</v>
      </c>
      <c r="FK268" s="283">
        <v>0.21540000000000001</v>
      </c>
      <c r="FL268" s="283">
        <v>0.2278</v>
      </c>
      <c r="FM268" s="283">
        <v>0.1095</v>
      </c>
      <c r="FN268" s="283">
        <v>0.18820000000000001</v>
      </c>
      <c r="FO268" s="283">
        <v>0.18640000000000001</v>
      </c>
      <c r="FP268" s="283">
        <v>0.27050000000000002</v>
      </c>
      <c r="FQ268" s="283">
        <v>0.25140000000000001</v>
      </c>
      <c r="FR268" s="283">
        <v>0.31609999999999999</v>
      </c>
      <c r="FS268" s="283">
        <v>0.30909999999999999</v>
      </c>
      <c r="FT268" s="283">
        <v>0.10680000000000001</v>
      </c>
      <c r="FU268" s="283">
        <v>0.29920000000000002</v>
      </c>
      <c r="FV268" s="283">
        <v>1.6729000000000001</v>
      </c>
      <c r="FW268" s="283">
        <v>1.1603000000000001</v>
      </c>
      <c r="FX268" s="283">
        <v>1.0622</v>
      </c>
      <c r="FY268" s="283">
        <v>0.50670000000000004</v>
      </c>
      <c r="FZ268" s="283">
        <v>1.6153999999999999</v>
      </c>
      <c r="GA268" s="283">
        <v>1.2918000000000001</v>
      </c>
      <c r="GB268" s="283">
        <v>0.30890000000000001</v>
      </c>
      <c r="GC268" s="283">
        <v>0.32829999999999998</v>
      </c>
      <c r="GD268" s="283">
        <v>0.29110000000000003</v>
      </c>
      <c r="GE268" s="283">
        <v>0.18459999999999999</v>
      </c>
      <c r="GF268" s="283">
        <v>0.28289999999999998</v>
      </c>
      <c r="GG268" s="283">
        <v>0.27400000000000002</v>
      </c>
      <c r="GH268" s="283">
        <v>0.15659999999999999</v>
      </c>
      <c r="GI268" s="283">
        <v>0.24709999999999999</v>
      </c>
      <c r="GJ268" s="283">
        <v>0.39510000000000001</v>
      </c>
      <c r="GK268" s="283">
        <v>0.30909999999999999</v>
      </c>
      <c r="GL268" s="283">
        <v>0.153</v>
      </c>
      <c r="GM268" s="283">
        <v>0.30590000000000001</v>
      </c>
    </row>
    <row r="269" spans="1:195">
      <c r="A269" s="71">
        <v>45559</v>
      </c>
      <c r="B269" s="283">
        <v>13.050800000000001</v>
      </c>
      <c r="C269" s="283">
        <v>12.83</v>
      </c>
      <c r="D269" s="283">
        <v>12.9643</v>
      </c>
      <c r="E269" s="283">
        <v>12.7821</v>
      </c>
      <c r="F269" s="283">
        <v>13.0541</v>
      </c>
      <c r="G269" s="283">
        <v>13.015499999999999</v>
      </c>
      <c r="H269" s="283">
        <v>12.8703</v>
      </c>
      <c r="I269" s="283">
        <v>10.896800000000001</v>
      </c>
      <c r="J269" s="283">
        <v>13.016299999999999</v>
      </c>
      <c r="K269" s="283">
        <v>11.502800000000001</v>
      </c>
      <c r="L269" s="283">
        <v>12.967700000000001</v>
      </c>
      <c r="M269" s="283">
        <v>13.106199999999999</v>
      </c>
      <c r="N269" s="283">
        <v>10.4735</v>
      </c>
      <c r="O269" s="283">
        <v>0.77329999999999999</v>
      </c>
      <c r="P269" s="283">
        <v>2.5806</v>
      </c>
      <c r="Q269" s="283">
        <v>0.66010000000000002</v>
      </c>
      <c r="R269" s="283">
        <v>2.3245</v>
      </c>
      <c r="S269" s="283">
        <v>1.2904</v>
      </c>
      <c r="T269" s="283">
        <v>1.5337000000000001</v>
      </c>
      <c r="U269" s="283">
        <v>0.17469999999999999</v>
      </c>
      <c r="V269" s="283">
        <v>0.36230000000000001</v>
      </c>
      <c r="W269" s="283">
        <v>0.1464</v>
      </c>
      <c r="X269" s="283">
        <v>0.22589999999999999</v>
      </c>
      <c r="Y269" s="283">
        <v>0.1404</v>
      </c>
      <c r="Z269" s="283">
        <v>0.36909999999999998</v>
      </c>
      <c r="AA269" s="283">
        <v>0.3367</v>
      </c>
      <c r="AB269" s="283">
        <v>0.48759999999999998</v>
      </c>
      <c r="AC269" s="283">
        <v>0.55920000000000003</v>
      </c>
      <c r="AD269" s="283">
        <v>0.14480000000000001</v>
      </c>
      <c r="AE269" s="283">
        <v>0.37790000000000001</v>
      </c>
      <c r="AF269" s="283">
        <v>8.5650999999999993</v>
      </c>
      <c r="AG269" s="283">
        <v>1.0929</v>
      </c>
      <c r="AH269" s="283">
        <v>1.3050999999999999</v>
      </c>
      <c r="AI269" s="283">
        <v>0.27329999999999999</v>
      </c>
      <c r="AJ269" s="283">
        <v>1.6052999999999999</v>
      </c>
      <c r="AK269" s="283">
        <v>1.0126999999999999</v>
      </c>
      <c r="AL269" s="283">
        <v>2.0415999999999999</v>
      </c>
      <c r="AM269" s="283">
        <v>0.29609999999999997</v>
      </c>
      <c r="AN269" s="283">
        <v>0.37530000000000002</v>
      </c>
      <c r="AO269" s="283">
        <v>0.2384</v>
      </c>
      <c r="AP269" s="283">
        <v>0.27089999999999997</v>
      </c>
      <c r="AQ269" s="283">
        <v>0.28760000000000002</v>
      </c>
      <c r="AR269" s="283">
        <v>0.41649999999999998</v>
      </c>
      <c r="AS269" s="283">
        <v>0.34320000000000001</v>
      </c>
      <c r="AT269" s="283">
        <v>0.4864</v>
      </c>
      <c r="AU269" s="283">
        <v>1.524</v>
      </c>
      <c r="AV269" s="283">
        <v>0.21379999999999999</v>
      </c>
      <c r="AW269" s="283">
        <v>0.4803</v>
      </c>
      <c r="AX269" s="283">
        <v>6.4236000000000004</v>
      </c>
      <c r="AY269" s="283">
        <v>2.1619000000000002</v>
      </c>
      <c r="AZ269" s="283">
        <v>0.96560000000000001</v>
      </c>
      <c r="BA269" s="283">
        <v>9.7000000000000003E-2</v>
      </c>
      <c r="BB269" s="283">
        <v>0.80530000000000002</v>
      </c>
      <c r="BC269" s="283">
        <v>1.4476</v>
      </c>
      <c r="BD269" s="283">
        <v>1.9149</v>
      </c>
      <c r="BE269" s="283">
        <v>0.75880000000000003</v>
      </c>
      <c r="BF269" s="283">
        <v>0.4229</v>
      </c>
      <c r="BG269" s="283">
        <v>0.29809999999999998</v>
      </c>
      <c r="BH269" s="283">
        <v>0.35099999999999998</v>
      </c>
      <c r="BI269" s="283">
        <v>0.43790000000000001</v>
      </c>
      <c r="BJ269" s="283">
        <v>0.14630000000000001</v>
      </c>
      <c r="BK269" s="283">
        <v>0.253</v>
      </c>
      <c r="BL269" s="283">
        <v>0.5232</v>
      </c>
      <c r="BM269" s="283">
        <v>1.5088999999999999</v>
      </c>
      <c r="BN269" s="283">
        <v>0.31419999999999998</v>
      </c>
      <c r="BO269" s="283">
        <v>0.36149999999999999</v>
      </c>
      <c r="BQ269" s="283">
        <v>2.2704</v>
      </c>
      <c r="BR269" s="283">
        <v>1.1141000000000001</v>
      </c>
      <c r="BS269" s="283">
        <v>1.377</v>
      </c>
      <c r="BT269" s="283">
        <v>0.86360000000000003</v>
      </c>
      <c r="BU269" s="283">
        <v>1.9540999999999999</v>
      </c>
      <c r="BV269" s="283">
        <v>1.2265999999999999</v>
      </c>
      <c r="BW269" s="283">
        <v>0.59219999999999995</v>
      </c>
      <c r="BX269" s="283">
        <v>0.45679999999999998</v>
      </c>
      <c r="BY269" s="283">
        <v>0.49740000000000001</v>
      </c>
      <c r="BZ269" s="283">
        <v>0.26079999999999998</v>
      </c>
      <c r="CA269" s="283">
        <v>0.41</v>
      </c>
      <c r="CB269" s="283">
        <v>0.36120000000000002</v>
      </c>
      <c r="CC269" s="283">
        <v>0.44529999999999997</v>
      </c>
      <c r="CD269" s="283">
        <v>0.495</v>
      </c>
      <c r="CE269" s="283">
        <v>0.68669999999999998</v>
      </c>
      <c r="CF269" s="283">
        <v>0.51570000000000005</v>
      </c>
      <c r="CG269" s="283">
        <v>0.25330000000000003</v>
      </c>
      <c r="CH269" s="283">
        <v>0.55989999999999995</v>
      </c>
      <c r="CI269" s="283">
        <v>1.0488999999999999</v>
      </c>
      <c r="CJ269" s="283">
        <v>1.0343</v>
      </c>
      <c r="CK269" s="283">
        <v>1.0266999999999999</v>
      </c>
      <c r="CL269" s="283">
        <v>0.96509999999999996</v>
      </c>
      <c r="CM269" s="283">
        <v>0.99519999999999997</v>
      </c>
      <c r="CN269" s="283">
        <v>0.97929999999999995</v>
      </c>
      <c r="CO269" s="283">
        <v>19.3017</v>
      </c>
      <c r="CP269" s="283">
        <v>18.121300000000002</v>
      </c>
      <c r="CQ269" s="283">
        <v>17.601500000000001</v>
      </c>
      <c r="CR269" s="283">
        <v>18.402000000000001</v>
      </c>
      <c r="CS269" s="283">
        <v>17.520199999999999</v>
      </c>
      <c r="CT269" s="283">
        <v>17.144100000000002</v>
      </c>
      <c r="CU269" s="283">
        <v>18.943899999999999</v>
      </c>
      <c r="CV269" s="283">
        <v>18.1067</v>
      </c>
      <c r="CW269" s="283">
        <v>18.139700000000001</v>
      </c>
      <c r="CX269" s="283">
        <v>19.6296</v>
      </c>
      <c r="CY269" s="283">
        <v>18.194099999999999</v>
      </c>
      <c r="CZ269" s="283">
        <v>18.523599999999998</v>
      </c>
      <c r="DA269" s="283">
        <v>1.0381</v>
      </c>
      <c r="DB269" s="283">
        <v>1.0129999999999999</v>
      </c>
      <c r="DC269" s="283">
        <v>0.98860000000000003</v>
      </c>
      <c r="DD269" s="283">
        <v>0.94550000000000001</v>
      </c>
      <c r="DE269" s="283">
        <v>0.97729999999999995</v>
      </c>
      <c r="DF269" s="283">
        <v>0.99050000000000005</v>
      </c>
      <c r="DG269" s="283">
        <v>19.469100000000001</v>
      </c>
      <c r="DH269" s="283">
        <v>18.035599999999999</v>
      </c>
      <c r="DI269" s="283">
        <v>17.8447</v>
      </c>
      <c r="DJ269" s="283">
        <v>18.753900000000002</v>
      </c>
      <c r="DK269" s="283">
        <v>17.803799999999999</v>
      </c>
      <c r="DL269" s="283">
        <v>18.050699999999999</v>
      </c>
      <c r="DM269" s="283">
        <v>18.957899999999999</v>
      </c>
      <c r="DN269" s="283">
        <v>17.9876</v>
      </c>
      <c r="DO269" s="283">
        <v>18.5518</v>
      </c>
      <c r="DP269" s="283">
        <v>20.049900000000001</v>
      </c>
      <c r="DQ269" s="283">
        <v>18.405999999999999</v>
      </c>
      <c r="DR269" s="283">
        <v>18.730499999999999</v>
      </c>
      <c r="DS269" s="283">
        <v>1.0351999999999999</v>
      </c>
      <c r="DT269" s="283">
        <v>1.01</v>
      </c>
      <c r="DU269" s="283">
        <v>0.98909999999999998</v>
      </c>
      <c r="DV269" s="283">
        <v>0.94689999999999996</v>
      </c>
      <c r="DW269" s="283">
        <v>0.97370000000000001</v>
      </c>
      <c r="DX269" s="283">
        <v>0.99560000000000004</v>
      </c>
      <c r="DY269" s="283">
        <v>19.194900000000001</v>
      </c>
      <c r="DZ269" s="283">
        <v>18.049199999999999</v>
      </c>
      <c r="EA269" s="283">
        <v>17.961500000000001</v>
      </c>
      <c r="EB269" s="283">
        <v>18.542899999999999</v>
      </c>
      <c r="EC269" s="283">
        <v>17.869900000000001</v>
      </c>
      <c r="ED269" s="283">
        <v>18.158999999999999</v>
      </c>
      <c r="EE269" s="283">
        <v>18.715599999999998</v>
      </c>
      <c r="EF269" s="283">
        <v>17.9026</v>
      </c>
      <c r="EG269" s="283">
        <v>18.585000000000001</v>
      </c>
      <c r="EH269" s="283">
        <v>19.764800000000001</v>
      </c>
      <c r="EI269" s="283">
        <v>18.3856</v>
      </c>
      <c r="EJ269" s="283">
        <v>18.667100000000001</v>
      </c>
      <c r="EL269" s="283">
        <v>2.9241999999999999</v>
      </c>
      <c r="EM269" s="283">
        <v>1.0134000000000001</v>
      </c>
      <c r="EN269" s="283">
        <v>2.5129999999999999</v>
      </c>
      <c r="EO269" s="283">
        <v>1.4971000000000001</v>
      </c>
      <c r="EP269" s="283">
        <v>2.2176</v>
      </c>
      <c r="EQ269" s="283">
        <v>1.2507999999999999</v>
      </c>
      <c r="ER269" s="283">
        <v>0.30030000000000001</v>
      </c>
      <c r="ES269" s="283">
        <v>0.1479</v>
      </c>
      <c r="ET269" s="283">
        <v>0.23269999999999999</v>
      </c>
      <c r="EU269" s="283">
        <v>0.1027</v>
      </c>
      <c r="EV269" s="283">
        <v>0.14599999999999999</v>
      </c>
      <c r="EW269" s="283">
        <v>9.2600000000000002E-2</v>
      </c>
      <c r="EX269" s="283">
        <v>0.26679999999999998</v>
      </c>
      <c r="EY269" s="283">
        <v>0.2571</v>
      </c>
      <c r="EZ269" s="283">
        <v>0.318</v>
      </c>
      <c r="FA269" s="283">
        <v>0.1782</v>
      </c>
      <c r="FB269" s="283">
        <v>0.1159</v>
      </c>
      <c r="FC269" s="283">
        <v>0.25430000000000003</v>
      </c>
      <c r="FD269" s="283">
        <v>2.8134000000000001</v>
      </c>
      <c r="FE269" s="283">
        <v>1.1156999999999999</v>
      </c>
      <c r="FF269" s="283">
        <v>1.2184999999999999</v>
      </c>
      <c r="FG269" s="283">
        <v>0.86050000000000004</v>
      </c>
      <c r="FH269" s="283">
        <v>2.2711999999999999</v>
      </c>
      <c r="FI269" s="283">
        <v>1.0829</v>
      </c>
      <c r="FJ269" s="283">
        <v>0.28810000000000002</v>
      </c>
      <c r="FK269" s="283">
        <v>0.20569999999999999</v>
      </c>
      <c r="FL269" s="283">
        <v>0.21959999999999999</v>
      </c>
      <c r="FM269" s="283">
        <v>0.1024</v>
      </c>
      <c r="FN269" s="283">
        <v>0.18440000000000001</v>
      </c>
      <c r="FO269" s="283">
        <v>0.1802</v>
      </c>
      <c r="FP269" s="283">
        <v>0.26469999999999999</v>
      </c>
      <c r="FQ269" s="283">
        <v>0.24129999999999999</v>
      </c>
      <c r="FR269" s="283">
        <v>0.30969999999999998</v>
      </c>
      <c r="FS269" s="283">
        <v>0.30759999999999998</v>
      </c>
      <c r="FT269" s="283">
        <v>0.1062</v>
      </c>
      <c r="FU269" s="283">
        <v>0.28599999999999998</v>
      </c>
      <c r="FV269" s="283">
        <v>1.6809000000000001</v>
      </c>
      <c r="FW269" s="283">
        <v>1.1664000000000001</v>
      </c>
      <c r="FX269" s="283">
        <v>1.0565</v>
      </c>
      <c r="FY269" s="283">
        <v>0.4945</v>
      </c>
      <c r="FZ269" s="283">
        <v>1.6031</v>
      </c>
      <c r="GA269" s="283">
        <v>1.2969999999999999</v>
      </c>
      <c r="GB269" s="283">
        <v>0.29720000000000002</v>
      </c>
      <c r="GC269" s="283">
        <v>0.32400000000000001</v>
      </c>
      <c r="GD269" s="283">
        <v>0.28410000000000002</v>
      </c>
      <c r="GE269" s="283">
        <v>0.17680000000000001</v>
      </c>
      <c r="GF269" s="283">
        <v>0.2777</v>
      </c>
      <c r="GG269" s="283">
        <v>0.26889999999999997</v>
      </c>
      <c r="GH269" s="283">
        <v>0.15040000000000001</v>
      </c>
      <c r="GI269" s="283">
        <v>0.24210000000000001</v>
      </c>
      <c r="GJ269" s="283">
        <v>0.3911</v>
      </c>
      <c r="GK269" s="283">
        <v>0.30420000000000003</v>
      </c>
      <c r="GL269" s="283">
        <v>0.151</v>
      </c>
      <c r="GM269" s="283">
        <v>0.30149999999999999</v>
      </c>
    </row>
    <row r="270" spans="1:195">
      <c r="A270" s="71">
        <v>45560</v>
      </c>
      <c r="B270" s="283">
        <v>13.081799999999999</v>
      </c>
      <c r="C270" s="283">
        <v>12.835000000000001</v>
      </c>
      <c r="D270" s="283">
        <v>12.9467</v>
      </c>
      <c r="E270" s="283">
        <v>12.776300000000001</v>
      </c>
      <c r="F270" s="283">
        <v>13.0121</v>
      </c>
      <c r="G270" s="283">
        <v>12.9626</v>
      </c>
      <c r="H270" s="283">
        <v>12.872</v>
      </c>
      <c r="I270" s="283">
        <v>10.705399999999999</v>
      </c>
      <c r="J270" s="283">
        <v>12.9794</v>
      </c>
      <c r="K270" s="283">
        <v>11.4877</v>
      </c>
      <c r="L270" s="283">
        <v>12.9559</v>
      </c>
      <c r="M270" s="283">
        <v>13.108700000000001</v>
      </c>
      <c r="N270" s="283">
        <v>10.336</v>
      </c>
      <c r="O270" s="283">
        <v>0.73250000000000004</v>
      </c>
      <c r="P270" s="283">
        <v>2.548</v>
      </c>
      <c r="Q270" s="283">
        <v>0.6623</v>
      </c>
      <c r="R270" s="283">
        <v>2.2461000000000002</v>
      </c>
      <c r="S270" s="283">
        <v>1.3047</v>
      </c>
      <c r="T270" s="283">
        <v>1.4746999999999999</v>
      </c>
      <c r="U270" s="283">
        <v>0.1593</v>
      </c>
      <c r="V270" s="283">
        <v>0.34499999999999997</v>
      </c>
      <c r="W270" s="283">
        <v>0.14269999999999999</v>
      </c>
      <c r="X270" s="283">
        <v>0.21740000000000001</v>
      </c>
      <c r="Y270" s="283">
        <v>0.13539999999999999</v>
      </c>
      <c r="Z270" s="283">
        <v>0.36030000000000001</v>
      </c>
      <c r="AA270" s="283">
        <v>0.3256</v>
      </c>
      <c r="AB270" s="283">
        <v>0.46479999999999999</v>
      </c>
      <c r="AC270" s="283">
        <v>0.54410000000000003</v>
      </c>
      <c r="AD270" s="283">
        <v>0.14499999999999999</v>
      </c>
      <c r="AE270" s="283">
        <v>0.35620000000000002</v>
      </c>
      <c r="AF270" s="283">
        <v>8.8640000000000008</v>
      </c>
      <c r="AG270" s="283">
        <v>1.0325</v>
      </c>
      <c r="AH270" s="283">
        <v>1.2746</v>
      </c>
      <c r="AI270" s="283">
        <v>0.27100000000000002</v>
      </c>
      <c r="AJ270" s="283">
        <v>1.5696000000000001</v>
      </c>
      <c r="AK270" s="283">
        <v>1.0331999999999999</v>
      </c>
      <c r="AL270" s="283">
        <v>1.9839</v>
      </c>
      <c r="AM270" s="283">
        <v>0.26840000000000003</v>
      </c>
      <c r="AN270" s="283">
        <v>0.35659999999999997</v>
      </c>
      <c r="AO270" s="283">
        <v>0.2238</v>
      </c>
      <c r="AP270" s="283">
        <v>0.26</v>
      </c>
      <c r="AQ270" s="283">
        <v>0.27979999999999999</v>
      </c>
      <c r="AR270" s="283">
        <v>0.40899999999999997</v>
      </c>
      <c r="AS270" s="283">
        <v>0.33360000000000001</v>
      </c>
      <c r="AT270" s="283">
        <v>0.48220000000000002</v>
      </c>
      <c r="AU270" s="283">
        <v>1.5096000000000001</v>
      </c>
      <c r="AV270" s="283">
        <v>0.21249999999999999</v>
      </c>
      <c r="AW270" s="283">
        <v>0.4667</v>
      </c>
      <c r="AX270" s="283">
        <v>6.5129000000000001</v>
      </c>
      <c r="AY270" s="283">
        <v>2.1551999999999998</v>
      </c>
      <c r="AZ270" s="283">
        <v>0.93659999999999999</v>
      </c>
      <c r="BA270" s="283">
        <v>9.6000000000000002E-2</v>
      </c>
      <c r="BB270" s="283">
        <v>0.81240000000000001</v>
      </c>
      <c r="BC270" s="283">
        <v>1.4387000000000001</v>
      </c>
      <c r="BD270" s="283">
        <v>1.8794</v>
      </c>
      <c r="BE270" s="283">
        <v>0.75280000000000002</v>
      </c>
      <c r="BF270" s="283">
        <v>0.40720000000000001</v>
      </c>
      <c r="BG270" s="283">
        <v>0.28860000000000002</v>
      </c>
      <c r="BH270" s="283">
        <v>0.3493</v>
      </c>
      <c r="BI270" s="283">
        <v>0.43469999999999998</v>
      </c>
      <c r="BJ270" s="283">
        <v>0.1421</v>
      </c>
      <c r="BK270" s="283">
        <v>0.25140000000000001</v>
      </c>
      <c r="BL270" s="283">
        <v>0.51800000000000002</v>
      </c>
      <c r="BM270" s="283">
        <v>1.4806999999999999</v>
      </c>
      <c r="BN270" s="283">
        <v>0.3095</v>
      </c>
      <c r="BO270" s="283">
        <v>0.36</v>
      </c>
      <c r="BQ270" s="283">
        <v>2.2844000000000002</v>
      </c>
      <c r="BR270" s="283">
        <v>1.117</v>
      </c>
      <c r="BS270" s="283">
        <v>1.3655999999999999</v>
      </c>
      <c r="BT270" s="283">
        <v>0.84419999999999995</v>
      </c>
      <c r="BU270" s="283">
        <v>1.9155</v>
      </c>
      <c r="BV270" s="283">
        <v>1.2486999999999999</v>
      </c>
      <c r="BW270" s="283">
        <v>0.5746</v>
      </c>
      <c r="BX270" s="283">
        <v>0.44590000000000002</v>
      </c>
      <c r="BY270" s="283">
        <v>0.48249999999999998</v>
      </c>
      <c r="BZ270" s="283">
        <v>0.2515</v>
      </c>
      <c r="CA270" s="283">
        <v>0.3992</v>
      </c>
      <c r="CB270" s="283">
        <v>0.35339999999999999</v>
      </c>
      <c r="CC270" s="283">
        <v>0.43330000000000002</v>
      </c>
      <c r="CD270" s="283">
        <v>0.47949999999999998</v>
      </c>
      <c r="CE270" s="283">
        <v>0.66959999999999997</v>
      </c>
      <c r="CF270" s="283">
        <v>0.51319999999999999</v>
      </c>
      <c r="CG270" s="283">
        <v>0.25030000000000002</v>
      </c>
      <c r="CH270" s="283">
        <v>0.5363</v>
      </c>
      <c r="CI270" s="283">
        <v>1.0528</v>
      </c>
      <c r="CJ270" s="283">
        <v>1.0353000000000001</v>
      </c>
      <c r="CK270" s="283">
        <v>1.0145999999999999</v>
      </c>
      <c r="CL270" s="283">
        <v>0.94620000000000004</v>
      </c>
      <c r="CM270" s="283">
        <v>0.98619999999999997</v>
      </c>
      <c r="CN270" s="283">
        <v>0.98260000000000003</v>
      </c>
      <c r="CO270" s="283">
        <v>19.643599999999999</v>
      </c>
      <c r="CP270" s="283">
        <v>18.197199999999999</v>
      </c>
      <c r="CQ270" s="283">
        <v>17.569700000000001</v>
      </c>
      <c r="CR270" s="283">
        <v>18.6584</v>
      </c>
      <c r="CS270" s="283">
        <v>17.5776</v>
      </c>
      <c r="CT270" s="283">
        <v>17.316700000000001</v>
      </c>
      <c r="CU270" s="283">
        <v>18.876000000000001</v>
      </c>
      <c r="CV270" s="283">
        <v>18</v>
      </c>
      <c r="CW270" s="283">
        <v>18.1465</v>
      </c>
      <c r="CX270" s="283">
        <v>19.948499999999999</v>
      </c>
      <c r="CY270" s="283">
        <v>18.2517</v>
      </c>
      <c r="CZ270" s="283">
        <v>18.467600000000001</v>
      </c>
      <c r="DA270" s="283">
        <v>1.0412999999999999</v>
      </c>
      <c r="DB270" s="283">
        <v>1.0136000000000001</v>
      </c>
      <c r="DC270" s="283">
        <v>0.98480000000000001</v>
      </c>
      <c r="DD270" s="283">
        <v>0.9345</v>
      </c>
      <c r="DE270" s="283">
        <v>0.97460000000000002</v>
      </c>
      <c r="DF270" s="283">
        <v>0.98950000000000005</v>
      </c>
      <c r="DG270" s="283">
        <v>19.609300000000001</v>
      </c>
      <c r="DH270" s="283">
        <v>18.000900000000001</v>
      </c>
      <c r="DI270" s="283">
        <v>17.768599999999999</v>
      </c>
      <c r="DJ270" s="283">
        <v>18.8323</v>
      </c>
      <c r="DK270" s="283">
        <v>17.759899999999998</v>
      </c>
      <c r="DL270" s="283">
        <v>18.0425</v>
      </c>
      <c r="DM270" s="283">
        <v>18.812799999999999</v>
      </c>
      <c r="DN270" s="283">
        <v>17.835000000000001</v>
      </c>
      <c r="DO270" s="283">
        <v>18.419499999999999</v>
      </c>
      <c r="DP270" s="283">
        <v>20.130400000000002</v>
      </c>
      <c r="DQ270" s="283">
        <v>18.299299999999999</v>
      </c>
      <c r="DR270" s="283">
        <v>18.614899999999999</v>
      </c>
      <c r="DS270" s="283">
        <v>1.0355000000000001</v>
      </c>
      <c r="DT270" s="283">
        <v>1.01</v>
      </c>
      <c r="DU270" s="283">
        <v>0.98680000000000001</v>
      </c>
      <c r="DV270" s="283">
        <v>0.94069999999999998</v>
      </c>
      <c r="DW270" s="283">
        <v>0.97299999999999998</v>
      </c>
      <c r="DX270" s="283">
        <v>0.99529999999999996</v>
      </c>
      <c r="DY270" s="283">
        <v>19.209299999999999</v>
      </c>
      <c r="DZ270" s="283">
        <v>17.967500000000001</v>
      </c>
      <c r="EA270" s="283">
        <v>17.857500000000002</v>
      </c>
      <c r="EB270" s="283">
        <v>18.5502</v>
      </c>
      <c r="EC270" s="283">
        <v>17.790199999999999</v>
      </c>
      <c r="ED270" s="283">
        <v>18.096699999999998</v>
      </c>
      <c r="EE270" s="283">
        <v>18.546900000000001</v>
      </c>
      <c r="EF270" s="283">
        <v>17.735199999999999</v>
      </c>
      <c r="EG270" s="283">
        <v>18.415600000000001</v>
      </c>
      <c r="EH270" s="283">
        <v>19.715299999999999</v>
      </c>
      <c r="EI270" s="283">
        <v>18.2271</v>
      </c>
      <c r="EJ270" s="283">
        <v>18.502300000000002</v>
      </c>
      <c r="EL270" s="283">
        <v>2.9098000000000002</v>
      </c>
      <c r="EM270" s="283">
        <v>1.0146999999999999</v>
      </c>
      <c r="EN270" s="283">
        <v>2.4763000000000002</v>
      </c>
      <c r="EO270" s="283">
        <v>1.4452</v>
      </c>
      <c r="EP270" s="283">
        <v>2.113</v>
      </c>
      <c r="EQ270" s="283">
        <v>1.2892999999999999</v>
      </c>
      <c r="ER270" s="283">
        <v>0.29389999999999999</v>
      </c>
      <c r="ES270" s="283">
        <v>0.14360000000000001</v>
      </c>
      <c r="ET270" s="283">
        <v>0.22570000000000001</v>
      </c>
      <c r="EU270" s="283">
        <v>0.10100000000000001</v>
      </c>
      <c r="EV270" s="283">
        <v>0.14149999999999999</v>
      </c>
      <c r="EW270" s="283">
        <v>9.11E-2</v>
      </c>
      <c r="EX270" s="283">
        <v>0.25840000000000002</v>
      </c>
      <c r="EY270" s="283">
        <v>0.24479999999999999</v>
      </c>
      <c r="EZ270" s="283">
        <v>0.30199999999999999</v>
      </c>
      <c r="FA270" s="283">
        <v>0.17879999999999999</v>
      </c>
      <c r="FB270" s="283">
        <v>0.1159</v>
      </c>
      <c r="FC270" s="283">
        <v>0.23430000000000001</v>
      </c>
      <c r="FD270" s="283">
        <v>2.8765999999999998</v>
      </c>
      <c r="FE270" s="283">
        <v>1.1026</v>
      </c>
      <c r="FF270" s="283">
        <v>1.2089000000000001</v>
      </c>
      <c r="FG270" s="283">
        <v>0.84919999999999995</v>
      </c>
      <c r="FH270" s="283">
        <v>2.2061000000000002</v>
      </c>
      <c r="FI270" s="283">
        <v>1.1117999999999999</v>
      </c>
      <c r="FJ270" s="283">
        <v>0.27650000000000002</v>
      </c>
      <c r="FK270" s="283">
        <v>0.1968</v>
      </c>
      <c r="FL270" s="283">
        <v>0.21110000000000001</v>
      </c>
      <c r="FM270" s="283">
        <v>9.6100000000000005E-2</v>
      </c>
      <c r="FN270" s="283">
        <v>0.17849999999999999</v>
      </c>
      <c r="FO270" s="283">
        <v>0.17460000000000001</v>
      </c>
      <c r="FP270" s="283">
        <v>0.25940000000000002</v>
      </c>
      <c r="FQ270" s="283">
        <v>0.23300000000000001</v>
      </c>
      <c r="FR270" s="283">
        <v>0.3049</v>
      </c>
      <c r="FS270" s="283">
        <v>0.3054</v>
      </c>
      <c r="FT270" s="283">
        <v>0.1056</v>
      </c>
      <c r="FU270" s="283">
        <v>0.2742</v>
      </c>
      <c r="FV270" s="283">
        <v>1.6906000000000001</v>
      </c>
      <c r="FW270" s="283">
        <v>1.1765000000000001</v>
      </c>
      <c r="FX270" s="283">
        <v>1.0508999999999999</v>
      </c>
      <c r="FY270" s="283">
        <v>0.4849</v>
      </c>
      <c r="FZ270" s="283">
        <v>1.6217999999999999</v>
      </c>
      <c r="GA270" s="283">
        <v>1.3008</v>
      </c>
      <c r="GB270" s="283">
        <v>0.28789999999999999</v>
      </c>
      <c r="GC270" s="283">
        <v>0.31969999999999998</v>
      </c>
      <c r="GD270" s="283">
        <v>0.27700000000000002</v>
      </c>
      <c r="GE270" s="283">
        <v>0.17030000000000001</v>
      </c>
      <c r="GF270" s="283">
        <v>0.27179999999999999</v>
      </c>
      <c r="GG270" s="283">
        <v>0.2636</v>
      </c>
      <c r="GH270" s="283">
        <v>0.1464</v>
      </c>
      <c r="GI270" s="283">
        <v>0.2392</v>
      </c>
      <c r="GJ270" s="283">
        <v>0.3876</v>
      </c>
      <c r="GK270" s="283">
        <v>0.3019</v>
      </c>
      <c r="GL270" s="283">
        <v>0.14749999999999999</v>
      </c>
      <c r="GM270" s="283">
        <v>0.29799999999999999</v>
      </c>
    </row>
    <row r="271" spans="1:195">
      <c r="A271" s="71">
        <v>45561</v>
      </c>
      <c r="B271" s="283">
        <v>13.065</v>
      </c>
      <c r="C271" s="283">
        <v>12.8384</v>
      </c>
      <c r="D271" s="283">
        <v>12.9299</v>
      </c>
      <c r="E271" s="283">
        <v>12.757</v>
      </c>
      <c r="F271" s="283">
        <v>12.9819</v>
      </c>
      <c r="G271" s="283">
        <v>12.945</v>
      </c>
      <c r="H271" s="283">
        <v>12.8468</v>
      </c>
      <c r="I271" s="283">
        <v>10.9572</v>
      </c>
      <c r="J271" s="283">
        <v>12.958399999999999</v>
      </c>
      <c r="K271" s="283">
        <v>11.481</v>
      </c>
      <c r="L271" s="283">
        <v>12.951700000000001</v>
      </c>
      <c r="M271" s="283">
        <v>13.1028</v>
      </c>
      <c r="N271" s="283">
        <v>10.166700000000001</v>
      </c>
      <c r="O271" s="283">
        <v>0.67949999999999999</v>
      </c>
      <c r="P271" s="283">
        <v>2.5188000000000001</v>
      </c>
      <c r="Q271" s="283">
        <v>0.67269999999999996</v>
      </c>
      <c r="R271" s="283">
        <v>2.1798000000000002</v>
      </c>
      <c r="S271" s="283">
        <v>1.3260000000000001</v>
      </c>
      <c r="T271" s="283">
        <v>1.4174</v>
      </c>
      <c r="U271" s="283">
        <v>0.14369999999999999</v>
      </c>
      <c r="V271" s="283">
        <v>0.33050000000000002</v>
      </c>
      <c r="W271" s="283">
        <v>0.1394</v>
      </c>
      <c r="X271" s="283">
        <v>0.21149999999999999</v>
      </c>
      <c r="Y271" s="283">
        <v>0.13120000000000001</v>
      </c>
      <c r="Z271" s="283">
        <v>0.35410000000000003</v>
      </c>
      <c r="AA271" s="283">
        <v>0.31559999999999999</v>
      </c>
      <c r="AB271" s="283">
        <v>0.4415</v>
      </c>
      <c r="AC271" s="283">
        <v>0.52639999999999998</v>
      </c>
      <c r="AD271" s="283">
        <v>0.14480000000000001</v>
      </c>
      <c r="AE271" s="283">
        <v>0.33300000000000002</v>
      </c>
      <c r="AF271" s="283">
        <v>9.0835000000000008</v>
      </c>
      <c r="AG271" s="283">
        <v>0.97499999999999998</v>
      </c>
      <c r="AH271" s="283">
        <v>1.2351000000000001</v>
      </c>
      <c r="AI271" s="283">
        <v>0.27129999999999999</v>
      </c>
      <c r="AJ271" s="283">
        <v>1.5439000000000001</v>
      </c>
      <c r="AK271" s="283">
        <v>1.0476000000000001</v>
      </c>
      <c r="AL271" s="283">
        <v>1.9277</v>
      </c>
      <c r="AM271" s="283">
        <v>0.24360000000000001</v>
      </c>
      <c r="AN271" s="283">
        <v>0.3392</v>
      </c>
      <c r="AO271" s="283">
        <v>0.2122</v>
      </c>
      <c r="AP271" s="283">
        <v>0.24979999999999999</v>
      </c>
      <c r="AQ271" s="283">
        <v>0.27460000000000001</v>
      </c>
      <c r="AR271" s="283">
        <v>0.40570000000000001</v>
      </c>
      <c r="AS271" s="283">
        <v>0.32650000000000001</v>
      </c>
      <c r="AT271" s="283">
        <v>0.47499999999999998</v>
      </c>
      <c r="AU271" s="283">
        <v>1.4953000000000001</v>
      </c>
      <c r="AV271" s="283">
        <v>0.21149999999999999</v>
      </c>
      <c r="AW271" s="283">
        <v>0.45350000000000001</v>
      </c>
      <c r="AX271" s="283">
        <v>6.6096000000000004</v>
      </c>
      <c r="AY271" s="283">
        <v>2.1539000000000001</v>
      </c>
      <c r="AZ271" s="283">
        <v>0.90190000000000003</v>
      </c>
      <c r="BA271" s="283">
        <v>9.5000000000000001E-2</v>
      </c>
      <c r="BB271" s="283">
        <v>0.82740000000000002</v>
      </c>
      <c r="BC271" s="283">
        <v>1.4341999999999999</v>
      </c>
      <c r="BD271" s="283">
        <v>1.8492</v>
      </c>
      <c r="BE271" s="283">
        <v>0.746</v>
      </c>
      <c r="BF271" s="283">
        <v>0.3901</v>
      </c>
      <c r="BG271" s="283">
        <v>0.27979999999999999</v>
      </c>
      <c r="BH271" s="283">
        <v>0.3463</v>
      </c>
      <c r="BI271" s="283">
        <v>0.4325</v>
      </c>
      <c r="BJ271" s="283">
        <v>0.13930000000000001</v>
      </c>
      <c r="BK271" s="283">
        <v>0.25159999999999999</v>
      </c>
      <c r="BL271" s="283">
        <v>0.51500000000000001</v>
      </c>
      <c r="BM271" s="283">
        <v>1.4668000000000001</v>
      </c>
      <c r="BN271" s="283">
        <v>0.30409999999999998</v>
      </c>
      <c r="BO271" s="283">
        <v>0.35909999999999997</v>
      </c>
      <c r="BQ271" s="283">
        <v>2.3008000000000002</v>
      </c>
      <c r="BR271" s="283">
        <v>1.1221000000000001</v>
      </c>
      <c r="BS271" s="283">
        <v>1.3559000000000001</v>
      </c>
      <c r="BT271" s="283">
        <v>0.83</v>
      </c>
      <c r="BU271" s="283">
        <v>1.8845000000000001</v>
      </c>
      <c r="BV271" s="283">
        <v>1.2751999999999999</v>
      </c>
      <c r="BW271" s="283">
        <v>0.55649999999999999</v>
      </c>
      <c r="BX271" s="283">
        <v>0.43440000000000001</v>
      </c>
      <c r="BY271" s="283">
        <v>0.46829999999999999</v>
      </c>
      <c r="BZ271" s="283">
        <v>0.2419</v>
      </c>
      <c r="CA271" s="283">
        <v>0.3871</v>
      </c>
      <c r="CB271" s="283">
        <v>0.34539999999999998</v>
      </c>
      <c r="CC271" s="283">
        <v>0.42249999999999999</v>
      </c>
      <c r="CD271" s="283">
        <v>0.46489999999999998</v>
      </c>
      <c r="CE271" s="283">
        <v>0.65259999999999996</v>
      </c>
      <c r="CF271" s="283">
        <v>0.5091</v>
      </c>
      <c r="CG271" s="283">
        <v>0.2467</v>
      </c>
      <c r="CH271" s="283">
        <v>0.51170000000000004</v>
      </c>
      <c r="CI271" s="283">
        <v>1.0548999999999999</v>
      </c>
      <c r="CJ271" s="283">
        <v>1.0346</v>
      </c>
      <c r="CK271" s="283">
        <v>1.0103</v>
      </c>
      <c r="CL271" s="283">
        <v>0.94089999999999996</v>
      </c>
      <c r="CM271" s="283">
        <v>0.98050000000000004</v>
      </c>
      <c r="CN271" s="283">
        <v>0.98219999999999996</v>
      </c>
      <c r="CO271" s="283">
        <v>20.071999999999999</v>
      </c>
      <c r="CP271" s="283">
        <v>18.523</v>
      </c>
      <c r="CQ271" s="283">
        <v>17.8352</v>
      </c>
      <c r="CR271" s="283">
        <v>19.0274</v>
      </c>
      <c r="CS271" s="283">
        <v>17.903300000000002</v>
      </c>
      <c r="CT271" s="283">
        <v>17.654199999999999</v>
      </c>
      <c r="CU271" s="283">
        <v>19.090399999999999</v>
      </c>
      <c r="CV271" s="283">
        <v>18.090499999999999</v>
      </c>
      <c r="CW271" s="283">
        <v>18.286300000000001</v>
      </c>
      <c r="CX271" s="283">
        <v>20.290600000000001</v>
      </c>
      <c r="CY271" s="283">
        <v>18.450099999999999</v>
      </c>
      <c r="CZ271" s="283">
        <v>18.617100000000001</v>
      </c>
      <c r="DA271" s="283">
        <v>1.0426</v>
      </c>
      <c r="DB271" s="283">
        <v>1.0123</v>
      </c>
      <c r="DC271" s="283">
        <v>0.98250000000000004</v>
      </c>
      <c r="DD271" s="283">
        <v>0.92879999999999996</v>
      </c>
      <c r="DE271" s="283">
        <v>0.97160000000000002</v>
      </c>
      <c r="DF271" s="283">
        <v>0.98919999999999997</v>
      </c>
      <c r="DG271" s="283">
        <v>19.938700000000001</v>
      </c>
      <c r="DH271" s="283">
        <v>18.159800000000001</v>
      </c>
      <c r="DI271" s="283">
        <v>17.918099999999999</v>
      </c>
      <c r="DJ271" s="283">
        <v>19.1236</v>
      </c>
      <c r="DK271" s="283">
        <v>17.939599999999999</v>
      </c>
      <c r="DL271" s="283">
        <v>18.236899999999999</v>
      </c>
      <c r="DM271" s="283">
        <v>18.935500000000001</v>
      </c>
      <c r="DN271" s="283">
        <v>17.868099999999998</v>
      </c>
      <c r="DO271" s="283">
        <v>18.488</v>
      </c>
      <c r="DP271" s="283">
        <v>20.386700000000001</v>
      </c>
      <c r="DQ271" s="283">
        <v>18.390699999999999</v>
      </c>
      <c r="DR271" s="283">
        <v>18.6904</v>
      </c>
      <c r="DS271" s="283">
        <v>1.0370999999999999</v>
      </c>
      <c r="DT271" s="283">
        <v>1.0096000000000001</v>
      </c>
      <c r="DU271" s="283">
        <v>0.98440000000000005</v>
      </c>
      <c r="DV271" s="283">
        <v>0.93440000000000001</v>
      </c>
      <c r="DW271" s="283">
        <v>0.97099999999999997</v>
      </c>
      <c r="DX271" s="283">
        <v>0.995</v>
      </c>
      <c r="DY271" s="283">
        <v>19.4099</v>
      </c>
      <c r="DZ271" s="283">
        <v>18.034800000000001</v>
      </c>
      <c r="EA271" s="283">
        <v>17.906600000000001</v>
      </c>
      <c r="EB271" s="283">
        <v>18.715599999999998</v>
      </c>
      <c r="EC271" s="283">
        <v>17.863499999999998</v>
      </c>
      <c r="ED271" s="283">
        <v>18.1904</v>
      </c>
      <c r="EE271" s="283">
        <v>18.566099999999999</v>
      </c>
      <c r="EF271" s="283">
        <v>17.705500000000001</v>
      </c>
      <c r="EG271" s="283">
        <v>18.397400000000001</v>
      </c>
      <c r="EH271" s="283">
        <v>19.869900000000001</v>
      </c>
      <c r="EI271" s="283">
        <v>18.233799999999999</v>
      </c>
      <c r="EJ271" s="283">
        <v>18.490600000000001</v>
      </c>
      <c r="EL271" s="283">
        <v>2.8677000000000001</v>
      </c>
      <c r="EM271" s="283">
        <v>1.0164</v>
      </c>
      <c r="EN271" s="283">
        <v>2.4449000000000001</v>
      </c>
      <c r="EO271" s="283">
        <v>1.4047000000000001</v>
      </c>
      <c r="EP271" s="283">
        <v>2.0251000000000001</v>
      </c>
      <c r="EQ271" s="283">
        <v>1.3414999999999999</v>
      </c>
      <c r="ER271" s="283">
        <v>0.2868</v>
      </c>
      <c r="ES271" s="283">
        <v>0.1396</v>
      </c>
      <c r="ET271" s="283">
        <v>0.219</v>
      </c>
      <c r="EU271" s="283">
        <v>0.1</v>
      </c>
      <c r="EV271" s="283">
        <v>0.13730000000000001</v>
      </c>
      <c r="EW271" s="283">
        <v>8.9599999999999999E-2</v>
      </c>
      <c r="EX271" s="283">
        <v>0.25040000000000001</v>
      </c>
      <c r="EY271" s="283">
        <v>0.2331</v>
      </c>
      <c r="EZ271" s="283">
        <v>0.2843</v>
      </c>
      <c r="FA271" s="283">
        <v>0.17829999999999999</v>
      </c>
      <c r="FB271" s="283">
        <v>0.11509999999999999</v>
      </c>
      <c r="FC271" s="283">
        <v>0.21190000000000001</v>
      </c>
      <c r="FD271" s="283">
        <v>2.9224000000000001</v>
      </c>
      <c r="FE271" s="283">
        <v>1.0973999999999999</v>
      </c>
      <c r="FF271" s="283">
        <v>1.1986000000000001</v>
      </c>
      <c r="FG271" s="283">
        <v>0.84109999999999996</v>
      </c>
      <c r="FH271" s="283">
        <v>2.1345999999999998</v>
      </c>
      <c r="FI271" s="283">
        <v>1.1442000000000001</v>
      </c>
      <c r="FJ271" s="283">
        <v>0.26490000000000002</v>
      </c>
      <c r="FK271" s="283">
        <v>0.1885</v>
      </c>
      <c r="FL271" s="283">
        <v>0.20419999999999999</v>
      </c>
      <c r="FM271" s="283">
        <v>9.0700000000000003E-2</v>
      </c>
      <c r="FN271" s="283">
        <v>0.17180000000000001</v>
      </c>
      <c r="FO271" s="283">
        <v>0.17030000000000001</v>
      </c>
      <c r="FP271" s="283">
        <v>0.255</v>
      </c>
      <c r="FQ271" s="283">
        <v>0.2258</v>
      </c>
      <c r="FR271" s="283">
        <v>0.3009</v>
      </c>
      <c r="FS271" s="283">
        <v>0.30320000000000003</v>
      </c>
      <c r="FT271" s="283">
        <v>0.10580000000000001</v>
      </c>
      <c r="FU271" s="283">
        <v>0.26300000000000001</v>
      </c>
      <c r="FV271" s="283">
        <v>1.7189000000000001</v>
      </c>
      <c r="FW271" s="283">
        <v>1.1878</v>
      </c>
      <c r="FX271" s="283">
        <v>1.0463</v>
      </c>
      <c r="FY271" s="283">
        <v>0.47910000000000003</v>
      </c>
      <c r="FZ271" s="283">
        <v>1.6483000000000001</v>
      </c>
      <c r="GA271" s="283">
        <v>1.3055000000000001</v>
      </c>
      <c r="GB271" s="283">
        <v>0.27850000000000003</v>
      </c>
      <c r="GC271" s="283">
        <v>0.31390000000000001</v>
      </c>
      <c r="GD271" s="283">
        <v>0.26929999999999998</v>
      </c>
      <c r="GE271" s="283">
        <v>0.16200000000000001</v>
      </c>
      <c r="GF271" s="283">
        <v>0.26429999999999998</v>
      </c>
      <c r="GG271" s="283">
        <v>0.25740000000000002</v>
      </c>
      <c r="GH271" s="283">
        <v>0.1429</v>
      </c>
      <c r="GI271" s="283">
        <v>0.23619999999999999</v>
      </c>
      <c r="GJ271" s="283">
        <v>0.38519999999999999</v>
      </c>
      <c r="GK271" s="283">
        <v>0.2984</v>
      </c>
      <c r="GL271" s="283">
        <v>0.14330000000000001</v>
      </c>
      <c r="GM271" s="283">
        <v>0.29509999999999997</v>
      </c>
    </row>
    <row r="272" spans="1:195">
      <c r="A272" s="71">
        <v>45562</v>
      </c>
      <c r="B272" s="283">
        <v>13.066700000000001</v>
      </c>
      <c r="C272" s="283">
        <v>12.835000000000001</v>
      </c>
      <c r="D272" s="283">
        <v>12.9206</v>
      </c>
      <c r="E272" s="283">
        <v>12.758599999999999</v>
      </c>
      <c r="F272" s="283">
        <v>12.9811</v>
      </c>
      <c r="G272" s="283">
        <v>12.952500000000001</v>
      </c>
      <c r="H272" s="283">
        <v>12.850099999999999</v>
      </c>
      <c r="I272" s="283">
        <v>10.970599999999999</v>
      </c>
      <c r="J272" s="283">
        <v>12.9475</v>
      </c>
      <c r="K272" s="283">
        <v>11.4642</v>
      </c>
      <c r="L272" s="283">
        <v>12.957599999999999</v>
      </c>
      <c r="M272" s="283">
        <v>13.100300000000001</v>
      </c>
      <c r="N272" s="283">
        <v>9.9268000000000001</v>
      </c>
      <c r="O272" s="283">
        <v>0.63139999999999996</v>
      </c>
      <c r="P272" s="283">
        <v>2.4647999999999999</v>
      </c>
      <c r="Q272" s="283">
        <v>0.68879999999999997</v>
      </c>
      <c r="R272" s="283">
        <v>2.1082000000000001</v>
      </c>
      <c r="S272" s="283">
        <v>1.3568</v>
      </c>
      <c r="T272" s="283">
        <v>1.3584000000000001</v>
      </c>
      <c r="U272" s="283">
        <v>0.1298</v>
      </c>
      <c r="V272" s="283">
        <v>0.31619999999999998</v>
      </c>
      <c r="W272" s="283">
        <v>0.1368</v>
      </c>
      <c r="X272" s="283">
        <v>0.2056</v>
      </c>
      <c r="Y272" s="283">
        <v>0.1283</v>
      </c>
      <c r="Z272" s="283">
        <v>0.34749999999999998</v>
      </c>
      <c r="AA272" s="283">
        <v>0.30459999999999998</v>
      </c>
      <c r="AB272" s="283">
        <v>0.41289999999999999</v>
      </c>
      <c r="AC272" s="283">
        <v>0.50449999999999995</v>
      </c>
      <c r="AD272" s="283">
        <v>0.14449999999999999</v>
      </c>
      <c r="AE272" s="283">
        <v>0.30430000000000001</v>
      </c>
      <c r="AF272" s="283">
        <v>9.2134</v>
      </c>
      <c r="AG272" s="283">
        <v>0.93159999999999998</v>
      </c>
      <c r="AH272" s="283">
        <v>1.1882999999999999</v>
      </c>
      <c r="AI272" s="283">
        <v>0.27210000000000001</v>
      </c>
      <c r="AJ272" s="283">
        <v>1.5203</v>
      </c>
      <c r="AK272" s="283">
        <v>1.0731999999999999</v>
      </c>
      <c r="AL272" s="283">
        <v>1.8722000000000001</v>
      </c>
      <c r="AM272" s="283">
        <v>0.22370000000000001</v>
      </c>
      <c r="AN272" s="283">
        <v>0.3221</v>
      </c>
      <c r="AO272" s="283">
        <v>0.20319999999999999</v>
      </c>
      <c r="AP272" s="283">
        <v>0.24010000000000001</v>
      </c>
      <c r="AQ272" s="283">
        <v>0.27110000000000001</v>
      </c>
      <c r="AR272" s="283">
        <v>0.40160000000000001</v>
      </c>
      <c r="AS272" s="283">
        <v>0.31890000000000002</v>
      </c>
      <c r="AT272" s="283">
        <v>0.4698</v>
      </c>
      <c r="AU272" s="283">
        <v>1.4757</v>
      </c>
      <c r="AV272" s="283">
        <v>0.20979999999999999</v>
      </c>
      <c r="AW272" s="283">
        <v>0.43769999999999998</v>
      </c>
      <c r="AX272" s="283">
        <v>6.7043999999999997</v>
      </c>
      <c r="AY272" s="283">
        <v>2.1688000000000001</v>
      </c>
      <c r="AZ272" s="283">
        <v>0.85729999999999995</v>
      </c>
      <c r="BA272" s="283">
        <v>9.4899999999999998E-2</v>
      </c>
      <c r="BB272" s="283">
        <v>0.84989999999999999</v>
      </c>
      <c r="BC272" s="283">
        <v>1.4338</v>
      </c>
      <c r="BD272" s="283">
        <v>1.8149</v>
      </c>
      <c r="BE272" s="283">
        <v>0.73929999999999996</v>
      </c>
      <c r="BF272" s="283">
        <v>0.36909999999999998</v>
      </c>
      <c r="BG272" s="283">
        <v>0.2707</v>
      </c>
      <c r="BH272" s="283">
        <v>0.34089999999999998</v>
      </c>
      <c r="BI272" s="283">
        <v>0.43049999999999999</v>
      </c>
      <c r="BJ272" s="283">
        <v>0.13739999999999999</v>
      </c>
      <c r="BK272" s="283">
        <v>0.25219999999999998</v>
      </c>
      <c r="BL272" s="283">
        <v>0.51229999999999998</v>
      </c>
      <c r="BM272" s="283">
        <v>1.4471000000000001</v>
      </c>
      <c r="BN272" s="283">
        <v>0.29680000000000001</v>
      </c>
      <c r="BO272" s="283">
        <v>0.35730000000000001</v>
      </c>
      <c r="BQ272" s="283">
        <v>2.3189000000000002</v>
      </c>
      <c r="BR272" s="283">
        <v>1.1317999999999999</v>
      </c>
      <c r="BS272" s="283">
        <v>1.3383</v>
      </c>
      <c r="BT272" s="283">
        <v>0.81569999999999998</v>
      </c>
      <c r="BU272" s="283">
        <v>1.8620000000000001</v>
      </c>
      <c r="BV272" s="283">
        <v>1.3037000000000001</v>
      </c>
      <c r="BW272" s="283">
        <v>0.53779999999999994</v>
      </c>
      <c r="BX272" s="283">
        <v>0.42249999999999999</v>
      </c>
      <c r="BY272" s="283">
        <v>0.4521</v>
      </c>
      <c r="BZ272" s="283">
        <v>0.2319</v>
      </c>
      <c r="CA272" s="283">
        <v>0.37330000000000002</v>
      </c>
      <c r="CB272" s="283">
        <v>0.33779999999999999</v>
      </c>
      <c r="CC272" s="283">
        <v>0.41299999999999998</v>
      </c>
      <c r="CD272" s="283">
        <v>0.45179999999999998</v>
      </c>
      <c r="CE272" s="283">
        <v>0.63349999999999995</v>
      </c>
      <c r="CF272" s="283">
        <v>0.50629999999999997</v>
      </c>
      <c r="CG272" s="283">
        <v>0.24260000000000001</v>
      </c>
      <c r="CH272" s="283">
        <v>0.4859</v>
      </c>
      <c r="CI272" s="283">
        <v>1.0558000000000001</v>
      </c>
      <c r="CJ272" s="283">
        <v>1.0348999999999999</v>
      </c>
      <c r="CK272" s="283">
        <v>1.0072000000000001</v>
      </c>
      <c r="CL272" s="283">
        <v>0.93020000000000003</v>
      </c>
      <c r="CM272" s="283">
        <v>0.96889999999999998</v>
      </c>
      <c r="CN272" s="283">
        <v>0.98089999999999999</v>
      </c>
      <c r="CO272" s="283">
        <v>20.533200000000001</v>
      </c>
      <c r="CP272" s="283">
        <v>18.884799999999998</v>
      </c>
      <c r="CQ272" s="283">
        <v>18.118600000000001</v>
      </c>
      <c r="CR272" s="283">
        <v>19.448699999999999</v>
      </c>
      <c r="CS272" s="283">
        <v>18.2486</v>
      </c>
      <c r="CT272" s="283">
        <v>17.988800000000001</v>
      </c>
      <c r="CU272" s="283">
        <v>19.310500000000001</v>
      </c>
      <c r="CV272" s="283">
        <v>18.235800000000001</v>
      </c>
      <c r="CW272" s="283">
        <v>18.369700000000002</v>
      </c>
      <c r="CX272" s="283">
        <v>20.76</v>
      </c>
      <c r="CY272" s="283">
        <v>18.8203</v>
      </c>
      <c r="CZ272" s="283">
        <v>18.727799999999998</v>
      </c>
      <c r="DA272" s="283">
        <v>1.0431999999999999</v>
      </c>
      <c r="DB272" s="283">
        <v>1.0125999999999999</v>
      </c>
      <c r="DC272" s="283">
        <v>0.98060000000000003</v>
      </c>
      <c r="DD272" s="283">
        <v>0.92010000000000003</v>
      </c>
      <c r="DE272" s="283">
        <v>0.96509999999999996</v>
      </c>
      <c r="DF272" s="283">
        <v>0.98860000000000003</v>
      </c>
      <c r="DG272" s="283">
        <v>20.293399999999998</v>
      </c>
      <c r="DH272" s="283">
        <v>18.394100000000002</v>
      </c>
      <c r="DI272" s="283">
        <v>18.122599999999998</v>
      </c>
      <c r="DJ272" s="283">
        <v>19.452400000000001</v>
      </c>
      <c r="DK272" s="283">
        <v>18.165600000000001</v>
      </c>
      <c r="DL272" s="283">
        <v>18.480799999999999</v>
      </c>
      <c r="DM272" s="283">
        <v>19.113</v>
      </c>
      <c r="DN272" s="283">
        <v>17.975000000000001</v>
      </c>
      <c r="DO272" s="283">
        <v>18.596299999999999</v>
      </c>
      <c r="DP272" s="283">
        <v>20.773099999999999</v>
      </c>
      <c r="DQ272" s="283">
        <v>18.6248</v>
      </c>
      <c r="DR272" s="283">
        <v>18.810600000000001</v>
      </c>
      <c r="DS272" s="283">
        <v>1.0373000000000001</v>
      </c>
      <c r="DT272" s="283">
        <v>1.0093000000000001</v>
      </c>
      <c r="DU272" s="283">
        <v>0.98229999999999995</v>
      </c>
      <c r="DV272" s="283">
        <v>0.92730000000000001</v>
      </c>
      <c r="DW272" s="283">
        <v>0.96830000000000005</v>
      </c>
      <c r="DX272" s="283">
        <v>0.99319999999999997</v>
      </c>
      <c r="DY272" s="283">
        <v>19.6538</v>
      </c>
      <c r="DZ272" s="283">
        <v>18.161000000000001</v>
      </c>
      <c r="EA272" s="283">
        <v>18.013100000000001</v>
      </c>
      <c r="EB272" s="283">
        <v>18.947299999999998</v>
      </c>
      <c r="EC272" s="283">
        <v>17.992999999999999</v>
      </c>
      <c r="ED272" s="283">
        <v>18.337599999999998</v>
      </c>
      <c r="EE272" s="283">
        <v>18.6707</v>
      </c>
      <c r="EF272" s="283">
        <v>17.7745</v>
      </c>
      <c r="EG272" s="283">
        <v>18.440799999999999</v>
      </c>
      <c r="EH272" s="283">
        <v>20.133500000000002</v>
      </c>
      <c r="EI272" s="283">
        <v>18.3566</v>
      </c>
      <c r="EJ272" s="283">
        <v>18.567</v>
      </c>
      <c r="EL272" s="283">
        <v>2.8249</v>
      </c>
      <c r="EM272" s="283">
        <v>1.0186999999999999</v>
      </c>
      <c r="EN272" s="283">
        <v>2.3896000000000002</v>
      </c>
      <c r="EO272" s="283">
        <v>1.3732</v>
      </c>
      <c r="EP272" s="283">
        <v>1.9396</v>
      </c>
      <c r="EQ272" s="283">
        <v>1.4064000000000001</v>
      </c>
      <c r="ER272" s="283">
        <v>0.2787</v>
      </c>
      <c r="ES272" s="283">
        <v>0.13619999999999999</v>
      </c>
      <c r="ET272" s="283">
        <v>0.21149999999999999</v>
      </c>
      <c r="EU272" s="283">
        <v>9.8699999999999996E-2</v>
      </c>
      <c r="EV272" s="283">
        <v>0.13370000000000001</v>
      </c>
      <c r="EW272" s="283">
        <v>8.8499999999999995E-2</v>
      </c>
      <c r="EX272" s="283">
        <v>0.24340000000000001</v>
      </c>
      <c r="EY272" s="283">
        <v>0.2215</v>
      </c>
      <c r="EZ272" s="283">
        <v>0.26390000000000002</v>
      </c>
      <c r="FA272" s="283">
        <v>0.1772</v>
      </c>
      <c r="FB272" s="283">
        <v>0.1142</v>
      </c>
      <c r="FC272" s="283">
        <v>0.18770000000000001</v>
      </c>
      <c r="FD272" s="283">
        <v>2.9289000000000001</v>
      </c>
      <c r="FE272" s="283">
        <v>1.1041000000000001</v>
      </c>
      <c r="FF272" s="283">
        <v>1.1726000000000001</v>
      </c>
      <c r="FG272" s="283">
        <v>0.82909999999999995</v>
      </c>
      <c r="FH272" s="283">
        <v>2.0669</v>
      </c>
      <c r="FI272" s="283">
        <v>1.1780999999999999</v>
      </c>
      <c r="FJ272" s="283">
        <v>0.25369999999999998</v>
      </c>
      <c r="FK272" s="283">
        <v>0.18129999999999999</v>
      </c>
      <c r="FL272" s="283">
        <v>0.19639999999999999</v>
      </c>
      <c r="FM272" s="283">
        <v>8.6599999999999996E-2</v>
      </c>
      <c r="FN272" s="283">
        <v>0.16420000000000001</v>
      </c>
      <c r="FO272" s="283">
        <v>0.16750000000000001</v>
      </c>
      <c r="FP272" s="283">
        <v>0.25069999999999998</v>
      </c>
      <c r="FQ272" s="283">
        <v>0.21940000000000001</v>
      </c>
      <c r="FR272" s="283">
        <v>0.29680000000000001</v>
      </c>
      <c r="FS272" s="283">
        <v>0.3024</v>
      </c>
      <c r="FT272" s="283">
        <v>0.1061</v>
      </c>
      <c r="FU272" s="283">
        <v>0.252</v>
      </c>
      <c r="FV272" s="283">
        <v>1.7617</v>
      </c>
      <c r="FW272" s="283">
        <v>1.2032</v>
      </c>
      <c r="FX272" s="283">
        <v>1.0403</v>
      </c>
      <c r="FY272" s="283">
        <v>0.47310000000000002</v>
      </c>
      <c r="FZ272" s="283">
        <v>1.6934</v>
      </c>
      <c r="GA272" s="283">
        <v>1.31</v>
      </c>
      <c r="GB272" s="283">
        <v>0.26919999999999999</v>
      </c>
      <c r="GC272" s="283">
        <v>0.30640000000000001</v>
      </c>
      <c r="GD272" s="283">
        <v>0.26029999999999998</v>
      </c>
      <c r="GE272" s="283">
        <v>0.15279999999999999</v>
      </c>
      <c r="GF272" s="283">
        <v>0.25459999999999999</v>
      </c>
      <c r="GG272" s="283">
        <v>0.25030000000000002</v>
      </c>
      <c r="GH272" s="283">
        <v>0.14019999999999999</v>
      </c>
      <c r="GI272" s="283">
        <v>0.2346</v>
      </c>
      <c r="GJ272" s="283">
        <v>0.38279999999999997</v>
      </c>
      <c r="GK272" s="283">
        <v>0.29630000000000001</v>
      </c>
      <c r="GL272" s="283">
        <v>0.1386</v>
      </c>
      <c r="GM272" s="283">
        <v>0.29220000000000002</v>
      </c>
    </row>
    <row r="273" spans="1:195">
      <c r="A273" s="71">
        <v>45563</v>
      </c>
      <c r="B273" s="283">
        <v>13.065899999999999</v>
      </c>
      <c r="C273" s="283">
        <v>12.8409</v>
      </c>
      <c r="D273" s="283">
        <v>12.9232</v>
      </c>
      <c r="E273" s="283">
        <v>12.769500000000001</v>
      </c>
      <c r="F273" s="283">
        <v>12.985300000000001</v>
      </c>
      <c r="G273" s="283">
        <v>12.9467</v>
      </c>
      <c r="H273" s="283">
        <v>12.858499999999999</v>
      </c>
      <c r="I273" s="283">
        <v>10.944599999999999</v>
      </c>
      <c r="J273" s="283">
        <v>12.945</v>
      </c>
      <c r="K273" s="283">
        <v>11.444900000000001</v>
      </c>
      <c r="L273" s="283">
        <v>12.9542</v>
      </c>
      <c r="M273" s="283">
        <v>13.091900000000001</v>
      </c>
      <c r="N273" s="283">
        <v>9.6546000000000003</v>
      </c>
      <c r="O273" s="283">
        <v>0.6</v>
      </c>
      <c r="P273" s="283">
        <v>2.4152</v>
      </c>
      <c r="Q273" s="283">
        <v>0.71130000000000004</v>
      </c>
      <c r="R273" s="283">
        <v>2.0451000000000001</v>
      </c>
      <c r="S273" s="283">
        <v>1.3833</v>
      </c>
      <c r="T273" s="283">
        <v>1.2963</v>
      </c>
      <c r="U273" s="283">
        <v>0.1202</v>
      </c>
      <c r="V273" s="283">
        <v>0.30470000000000003</v>
      </c>
      <c r="W273" s="283">
        <v>0.1343</v>
      </c>
      <c r="X273" s="283">
        <v>0.20030000000000001</v>
      </c>
      <c r="Y273" s="283">
        <v>0.12620000000000001</v>
      </c>
      <c r="Z273" s="283">
        <v>0.3402</v>
      </c>
      <c r="AA273" s="283">
        <v>0.29320000000000002</v>
      </c>
      <c r="AB273" s="283">
        <v>0.38329999999999997</v>
      </c>
      <c r="AC273" s="283">
        <v>0.4783</v>
      </c>
      <c r="AD273" s="283">
        <v>0.1434</v>
      </c>
      <c r="AE273" s="283">
        <v>0.27710000000000001</v>
      </c>
      <c r="AF273" s="283">
        <v>9.1981000000000002</v>
      </c>
      <c r="AG273" s="283">
        <v>0.89529999999999998</v>
      </c>
      <c r="AH273" s="283">
        <v>1.1500999999999999</v>
      </c>
      <c r="AI273" s="283">
        <v>0.27260000000000001</v>
      </c>
      <c r="AJ273" s="283">
        <v>1.5078</v>
      </c>
      <c r="AK273" s="283">
        <v>1.1033999999999999</v>
      </c>
      <c r="AL273" s="283">
        <v>1.8070999999999999</v>
      </c>
      <c r="AM273" s="283">
        <v>0.20710000000000001</v>
      </c>
      <c r="AN273" s="283">
        <v>0.30809999999999998</v>
      </c>
      <c r="AO273" s="283">
        <v>0.19650000000000001</v>
      </c>
      <c r="AP273" s="283">
        <v>0.23130000000000001</v>
      </c>
      <c r="AQ273" s="283">
        <v>0.26790000000000003</v>
      </c>
      <c r="AR273" s="283">
        <v>0.39610000000000001</v>
      </c>
      <c r="AS273" s="283">
        <v>0.31230000000000002</v>
      </c>
      <c r="AT273" s="283">
        <v>0.46529999999999999</v>
      </c>
      <c r="AU273" s="283">
        <v>1.4527000000000001</v>
      </c>
      <c r="AV273" s="283">
        <v>0.20710000000000001</v>
      </c>
      <c r="AW273" s="283">
        <v>0.42170000000000002</v>
      </c>
      <c r="AX273" s="283">
        <v>6.7826000000000004</v>
      </c>
      <c r="AY273" s="283">
        <v>2.1749999999999998</v>
      </c>
      <c r="AZ273" s="283">
        <v>0.81479999999999997</v>
      </c>
      <c r="BA273" s="283">
        <v>9.4600000000000004E-2</v>
      </c>
      <c r="BB273" s="283">
        <v>0.87739999999999996</v>
      </c>
      <c r="BC273" s="283">
        <v>1.4342999999999999</v>
      </c>
      <c r="BD273" s="283">
        <v>1.7737000000000001</v>
      </c>
      <c r="BE273" s="283">
        <v>0.72789999999999999</v>
      </c>
      <c r="BF273" s="283">
        <v>0.3488</v>
      </c>
      <c r="BG273" s="283">
        <v>0.26150000000000001</v>
      </c>
      <c r="BH273" s="283">
        <v>0.3347</v>
      </c>
      <c r="BI273" s="283">
        <v>0.42809999999999998</v>
      </c>
      <c r="BJ273" s="283">
        <v>0.13519999999999999</v>
      </c>
      <c r="BK273" s="283">
        <v>0.25330000000000003</v>
      </c>
      <c r="BL273" s="283">
        <v>0.50890000000000002</v>
      </c>
      <c r="BM273" s="283">
        <v>1.4288000000000001</v>
      </c>
      <c r="BN273" s="283">
        <v>0.28870000000000001</v>
      </c>
      <c r="BO273" s="283">
        <v>0.3548</v>
      </c>
      <c r="BQ273" s="283">
        <v>2.3496000000000001</v>
      </c>
      <c r="BR273" s="283">
        <v>1.1372</v>
      </c>
      <c r="BS273" s="283">
        <v>1.3205</v>
      </c>
      <c r="BT273" s="283">
        <v>0.81069999999999998</v>
      </c>
      <c r="BU273" s="283">
        <v>1.8599000000000001</v>
      </c>
      <c r="BV273" s="283">
        <v>1.3266</v>
      </c>
      <c r="BW273" s="283">
        <v>0.52180000000000004</v>
      </c>
      <c r="BX273" s="283">
        <v>0.4108</v>
      </c>
      <c r="BY273" s="283">
        <v>0.43759999999999999</v>
      </c>
      <c r="BZ273" s="283">
        <v>0.22209999999999999</v>
      </c>
      <c r="CA273" s="283">
        <v>0.36120000000000002</v>
      </c>
      <c r="CB273" s="283">
        <v>0.33139999999999997</v>
      </c>
      <c r="CC273" s="283">
        <v>0.40450000000000003</v>
      </c>
      <c r="CD273" s="283">
        <v>0.44019999999999998</v>
      </c>
      <c r="CE273" s="283">
        <v>0.6139</v>
      </c>
      <c r="CF273" s="283">
        <v>0.499</v>
      </c>
      <c r="CG273" s="283">
        <v>0.23669999999999999</v>
      </c>
      <c r="CH273" s="283">
        <v>0.4627</v>
      </c>
      <c r="CI273" s="283">
        <v>1.0550999999999999</v>
      </c>
      <c r="CJ273" s="283">
        <v>1.0321</v>
      </c>
      <c r="CK273" s="283">
        <v>0.99660000000000004</v>
      </c>
      <c r="CL273" s="283">
        <v>0.92290000000000005</v>
      </c>
      <c r="CM273" s="283">
        <v>0.96140000000000003</v>
      </c>
      <c r="CN273" s="283">
        <v>0.98350000000000004</v>
      </c>
      <c r="CO273" s="283">
        <v>20.772600000000001</v>
      </c>
      <c r="CP273" s="283">
        <v>19.020199999999999</v>
      </c>
      <c r="CQ273" s="283">
        <v>18.254999999999999</v>
      </c>
      <c r="CR273" s="283">
        <v>19.687899999999999</v>
      </c>
      <c r="CS273" s="283">
        <v>18.428799999999999</v>
      </c>
      <c r="CT273" s="283">
        <v>18.318100000000001</v>
      </c>
      <c r="CU273" s="283">
        <v>19.351199999999999</v>
      </c>
      <c r="CV273" s="283">
        <v>18.238900000000001</v>
      </c>
      <c r="CW273" s="283">
        <v>18.5885</v>
      </c>
      <c r="CX273" s="283">
        <v>20.967199999999998</v>
      </c>
      <c r="CY273" s="283">
        <v>18.970500000000001</v>
      </c>
      <c r="CZ273" s="283">
        <v>18.9008</v>
      </c>
      <c r="DA273" s="283">
        <v>1.0442</v>
      </c>
      <c r="DB273" s="283">
        <v>1.0126999999999999</v>
      </c>
      <c r="DC273" s="283">
        <v>0.98</v>
      </c>
      <c r="DD273" s="283">
        <v>0.91459999999999997</v>
      </c>
      <c r="DE273" s="283">
        <v>0.96040000000000003</v>
      </c>
      <c r="DF273" s="283">
        <v>0.98599999999999999</v>
      </c>
      <c r="DG273" s="283">
        <v>20.434899999999999</v>
      </c>
      <c r="DH273" s="283">
        <v>18.5047</v>
      </c>
      <c r="DI273" s="283">
        <v>18.222200000000001</v>
      </c>
      <c r="DJ273" s="283">
        <v>19.569199999999999</v>
      </c>
      <c r="DK273" s="283">
        <v>18.2727</v>
      </c>
      <c r="DL273" s="283">
        <v>18.593399999999999</v>
      </c>
      <c r="DM273" s="283">
        <v>19.1038</v>
      </c>
      <c r="DN273" s="283">
        <v>17.9526</v>
      </c>
      <c r="DO273" s="283">
        <v>18.616900000000001</v>
      </c>
      <c r="DP273" s="283">
        <v>20.888200000000001</v>
      </c>
      <c r="DQ273" s="283">
        <v>18.692599999999999</v>
      </c>
      <c r="DR273" s="283">
        <v>18.880600000000001</v>
      </c>
      <c r="DS273" s="283">
        <v>1.0387</v>
      </c>
      <c r="DT273" s="283">
        <v>1.0095000000000001</v>
      </c>
      <c r="DU273" s="283">
        <v>0.98129999999999995</v>
      </c>
      <c r="DV273" s="283">
        <v>0.9214</v>
      </c>
      <c r="DW273" s="283">
        <v>0.96430000000000005</v>
      </c>
      <c r="DX273" s="283">
        <v>0.99139999999999995</v>
      </c>
      <c r="DY273" s="283">
        <v>19.793700000000001</v>
      </c>
      <c r="DZ273" s="283">
        <v>18.261900000000001</v>
      </c>
      <c r="EA273" s="283">
        <v>18.0899</v>
      </c>
      <c r="EB273" s="283">
        <v>19.056899999999999</v>
      </c>
      <c r="EC273" s="283">
        <v>18.090499999999999</v>
      </c>
      <c r="ED273" s="283">
        <v>18.433900000000001</v>
      </c>
      <c r="EE273" s="283">
        <v>18.6662</v>
      </c>
      <c r="EF273" s="283">
        <v>17.7529</v>
      </c>
      <c r="EG273" s="283">
        <v>18.436199999999999</v>
      </c>
      <c r="EH273" s="283">
        <v>20.259499999999999</v>
      </c>
      <c r="EI273" s="283">
        <v>18.41</v>
      </c>
      <c r="EJ273" s="283">
        <v>18.595800000000001</v>
      </c>
      <c r="EL273" s="283">
        <v>2.7875000000000001</v>
      </c>
      <c r="EM273" s="283">
        <v>1.0186999999999999</v>
      </c>
      <c r="EN273" s="283">
        <v>2.3376000000000001</v>
      </c>
      <c r="EO273" s="283">
        <v>1.3519000000000001</v>
      </c>
      <c r="EP273" s="283">
        <v>1.8709</v>
      </c>
      <c r="EQ273" s="283">
        <v>1.4537</v>
      </c>
      <c r="ER273" s="283">
        <v>0.2727</v>
      </c>
      <c r="ES273" s="283">
        <v>0.13370000000000001</v>
      </c>
      <c r="ET273" s="283">
        <v>0.20599999999999999</v>
      </c>
      <c r="EU273" s="283">
        <v>9.7799999999999998E-2</v>
      </c>
      <c r="EV273" s="283">
        <v>0.13120000000000001</v>
      </c>
      <c r="EW273" s="283">
        <v>8.8099999999999998E-2</v>
      </c>
      <c r="EX273" s="283">
        <v>0.2369</v>
      </c>
      <c r="EY273" s="283">
        <v>0.21149999999999999</v>
      </c>
      <c r="EZ273" s="283">
        <v>0.24349999999999999</v>
      </c>
      <c r="FA273" s="283">
        <v>0.17519999999999999</v>
      </c>
      <c r="FB273" s="283">
        <v>0.113</v>
      </c>
      <c r="FC273" s="283">
        <v>0.16750000000000001</v>
      </c>
      <c r="FD273" s="283">
        <v>2.9247999999999998</v>
      </c>
      <c r="FE273" s="283">
        <v>1.1037999999999999</v>
      </c>
      <c r="FF273" s="283">
        <v>1.1489</v>
      </c>
      <c r="FG273" s="283">
        <v>0.82789999999999997</v>
      </c>
      <c r="FH273" s="283">
        <v>2.0526</v>
      </c>
      <c r="FI273" s="283">
        <v>1.2157</v>
      </c>
      <c r="FJ273" s="283">
        <v>0.2452</v>
      </c>
      <c r="FK273" s="283">
        <v>0.17460000000000001</v>
      </c>
      <c r="FL273" s="283">
        <v>0.18909999999999999</v>
      </c>
      <c r="FM273" s="283">
        <v>8.3799999999999999E-2</v>
      </c>
      <c r="FN273" s="283">
        <v>0.15820000000000001</v>
      </c>
      <c r="FO273" s="283">
        <v>0.1646</v>
      </c>
      <c r="FP273" s="283">
        <v>0.2465</v>
      </c>
      <c r="FQ273" s="283">
        <v>0.2137</v>
      </c>
      <c r="FR273" s="283">
        <v>0.29189999999999999</v>
      </c>
      <c r="FS273" s="283">
        <v>0.29770000000000002</v>
      </c>
      <c r="FT273" s="283">
        <v>0.1041</v>
      </c>
      <c r="FU273" s="283">
        <v>0.24010000000000001</v>
      </c>
      <c r="FV273" s="283">
        <v>1.8229</v>
      </c>
      <c r="FW273" s="283">
        <v>1.2150000000000001</v>
      </c>
      <c r="FX273" s="283">
        <v>1.0302</v>
      </c>
      <c r="FY273" s="283">
        <v>0.4738</v>
      </c>
      <c r="FZ273" s="283">
        <v>1.7501</v>
      </c>
      <c r="GA273" s="283">
        <v>1.3144</v>
      </c>
      <c r="GB273" s="283">
        <v>0.2596</v>
      </c>
      <c r="GC273" s="283">
        <v>0.29759999999999998</v>
      </c>
      <c r="GD273" s="283">
        <v>0.25130000000000002</v>
      </c>
      <c r="GE273" s="283">
        <v>0.1424</v>
      </c>
      <c r="GF273" s="283">
        <v>0.24490000000000001</v>
      </c>
      <c r="GG273" s="283">
        <v>0.24390000000000001</v>
      </c>
      <c r="GH273" s="283">
        <v>0.13819999999999999</v>
      </c>
      <c r="GI273" s="283">
        <v>0.23300000000000001</v>
      </c>
      <c r="GJ273" s="283">
        <v>0.38040000000000002</v>
      </c>
      <c r="GK273" s="283">
        <v>0.29160000000000003</v>
      </c>
      <c r="GL273" s="283">
        <v>0.1331</v>
      </c>
      <c r="GM273" s="283">
        <v>0.28939999999999999</v>
      </c>
    </row>
    <row r="274" spans="1:195">
      <c r="A274" s="71">
        <v>45564</v>
      </c>
      <c r="B274" s="283">
        <v>13.051600000000001</v>
      </c>
      <c r="C274" s="283">
        <v>12.833299999999999</v>
      </c>
      <c r="D274" s="283">
        <v>12.8887</v>
      </c>
      <c r="E274" s="283">
        <v>12.735099999999999</v>
      </c>
      <c r="F274" s="283">
        <v>12.9635</v>
      </c>
      <c r="G274" s="283">
        <v>12.934100000000001</v>
      </c>
      <c r="H274" s="283">
        <v>12.851800000000001</v>
      </c>
      <c r="I274" s="283">
        <v>10.7012</v>
      </c>
      <c r="J274" s="283">
        <v>12.934100000000001</v>
      </c>
      <c r="K274" s="283">
        <v>11.416399999999999</v>
      </c>
      <c r="L274" s="283">
        <v>12.951700000000001</v>
      </c>
      <c r="M274" s="283">
        <v>13.0852</v>
      </c>
      <c r="N274" s="283">
        <v>9.4694000000000003</v>
      </c>
      <c r="O274" s="283">
        <v>0.57909999999999995</v>
      </c>
      <c r="P274" s="283">
        <v>2.3932000000000002</v>
      </c>
      <c r="Q274" s="283">
        <v>0.73470000000000002</v>
      </c>
      <c r="R274" s="283">
        <v>1.9830000000000001</v>
      </c>
      <c r="S274" s="283">
        <v>1.4015</v>
      </c>
      <c r="T274" s="283">
        <v>1.2586999999999999</v>
      </c>
      <c r="U274" s="283">
        <v>0.1142</v>
      </c>
      <c r="V274" s="283">
        <v>0.29749999999999999</v>
      </c>
      <c r="W274" s="283">
        <v>0.13289999999999999</v>
      </c>
      <c r="X274" s="283">
        <v>0.19719999999999999</v>
      </c>
      <c r="Y274" s="283">
        <v>0.12429999999999999</v>
      </c>
      <c r="Z274" s="283">
        <v>0.33539999999999998</v>
      </c>
      <c r="AA274" s="283">
        <v>0.28399999999999997</v>
      </c>
      <c r="AB274" s="283">
        <v>0.35010000000000002</v>
      </c>
      <c r="AC274" s="283">
        <v>0.45650000000000002</v>
      </c>
      <c r="AD274" s="283">
        <v>0.14319999999999999</v>
      </c>
      <c r="AE274" s="283">
        <v>0.24979999999999999</v>
      </c>
      <c r="AF274" s="283">
        <v>9.0554000000000006</v>
      </c>
      <c r="AG274" s="283">
        <v>0.87080000000000002</v>
      </c>
      <c r="AH274" s="283">
        <v>1.1141000000000001</v>
      </c>
      <c r="AI274" s="283">
        <v>0.27500000000000002</v>
      </c>
      <c r="AJ274" s="283">
        <v>1.5018</v>
      </c>
      <c r="AK274" s="283">
        <v>1.1351</v>
      </c>
      <c r="AL274" s="283">
        <v>1.7447999999999999</v>
      </c>
      <c r="AM274" s="283">
        <v>0.19600000000000001</v>
      </c>
      <c r="AN274" s="283">
        <v>0.29780000000000001</v>
      </c>
      <c r="AO274" s="283">
        <v>0.19270000000000001</v>
      </c>
      <c r="AP274" s="283">
        <v>0.22509999999999999</v>
      </c>
      <c r="AQ274" s="283">
        <v>0.26729999999999998</v>
      </c>
      <c r="AR274" s="283">
        <v>0.39450000000000002</v>
      </c>
      <c r="AS274" s="283">
        <v>0.30869999999999997</v>
      </c>
      <c r="AT274" s="283">
        <v>0.46089999999999998</v>
      </c>
      <c r="AU274" s="283">
        <v>1.4343999999999999</v>
      </c>
      <c r="AV274" s="283">
        <v>0.2056</v>
      </c>
      <c r="AW274" s="283">
        <v>0.40610000000000002</v>
      </c>
      <c r="AX274" s="283">
        <v>6.8876999999999997</v>
      </c>
      <c r="AY274" s="283">
        <v>2.1916000000000002</v>
      </c>
      <c r="AZ274" s="283">
        <v>0.76919999999999999</v>
      </c>
      <c r="BA274" s="283">
        <v>9.5399999999999999E-2</v>
      </c>
      <c r="BB274" s="283">
        <v>0.91010000000000002</v>
      </c>
      <c r="BC274" s="283">
        <v>1.4347000000000001</v>
      </c>
      <c r="BD274" s="283">
        <v>1.7397</v>
      </c>
      <c r="BE274" s="283">
        <v>0.71760000000000002</v>
      </c>
      <c r="BF274" s="283">
        <v>0.3296</v>
      </c>
      <c r="BG274" s="283">
        <v>0.25259999999999999</v>
      </c>
      <c r="BH274" s="283">
        <v>0.32740000000000002</v>
      </c>
      <c r="BI274" s="283">
        <v>0.42849999999999999</v>
      </c>
      <c r="BJ274" s="283">
        <v>0.1341</v>
      </c>
      <c r="BK274" s="283">
        <v>0.25580000000000003</v>
      </c>
      <c r="BL274" s="283">
        <v>0.50729999999999997</v>
      </c>
      <c r="BM274" s="283">
        <v>1.4056999999999999</v>
      </c>
      <c r="BN274" s="283">
        <v>0.28100000000000003</v>
      </c>
      <c r="BO274" s="283">
        <v>0.35360000000000003</v>
      </c>
      <c r="BQ274" s="283">
        <v>2.3736999999999999</v>
      </c>
      <c r="BR274" s="283">
        <v>1.149</v>
      </c>
      <c r="BS274" s="283">
        <v>1.3042</v>
      </c>
      <c r="BT274" s="283">
        <v>0.80159999999999998</v>
      </c>
      <c r="BU274" s="283">
        <v>1.853</v>
      </c>
      <c r="BV274" s="283">
        <v>1.3483000000000001</v>
      </c>
      <c r="BW274" s="283">
        <v>0.50570000000000004</v>
      </c>
      <c r="BX274" s="283">
        <v>0.39989999999999998</v>
      </c>
      <c r="BY274" s="283">
        <v>0.42499999999999999</v>
      </c>
      <c r="BZ274" s="283">
        <v>0.21310000000000001</v>
      </c>
      <c r="CA274" s="283">
        <v>0.34799999999999998</v>
      </c>
      <c r="CB274" s="283">
        <v>0.32590000000000002</v>
      </c>
      <c r="CC274" s="283">
        <v>0.39729999999999999</v>
      </c>
      <c r="CD274" s="283">
        <v>0.42899999999999999</v>
      </c>
      <c r="CE274" s="283">
        <v>0.59499999999999997</v>
      </c>
      <c r="CF274" s="283">
        <v>0.49559999999999998</v>
      </c>
      <c r="CG274" s="283">
        <v>0.23150000000000001</v>
      </c>
      <c r="CH274" s="283">
        <v>0.44130000000000003</v>
      </c>
      <c r="CI274" s="283">
        <v>1.0563</v>
      </c>
      <c r="CJ274" s="283">
        <v>1.0347999999999999</v>
      </c>
      <c r="CK274" s="283">
        <v>1.0007999999999999</v>
      </c>
      <c r="CL274" s="283">
        <v>0.92430000000000001</v>
      </c>
      <c r="CM274" s="283">
        <v>0.95489999999999997</v>
      </c>
      <c r="CN274" s="283">
        <v>0.98350000000000004</v>
      </c>
      <c r="CO274" s="283">
        <v>21.183199999999999</v>
      </c>
      <c r="CP274" s="283">
        <v>19.434100000000001</v>
      </c>
      <c r="CQ274" s="283">
        <v>18.600899999999999</v>
      </c>
      <c r="CR274" s="283">
        <v>20.053899999999999</v>
      </c>
      <c r="CS274" s="283">
        <v>18.781400000000001</v>
      </c>
      <c r="CT274" s="283">
        <v>18.5852</v>
      </c>
      <c r="CU274" s="283">
        <v>19.760000000000002</v>
      </c>
      <c r="CV274" s="283">
        <v>18.548200000000001</v>
      </c>
      <c r="CW274" s="283">
        <v>18.9543</v>
      </c>
      <c r="CX274" s="283">
        <v>21.378</v>
      </c>
      <c r="CY274" s="283">
        <v>19.4237</v>
      </c>
      <c r="CZ274" s="283">
        <v>19.271899999999999</v>
      </c>
      <c r="DA274" s="283">
        <v>1.0447</v>
      </c>
      <c r="DB274" s="283">
        <v>1.0127999999999999</v>
      </c>
      <c r="DC274" s="283">
        <v>0.97929999999999995</v>
      </c>
      <c r="DD274" s="283">
        <v>0.91320000000000001</v>
      </c>
      <c r="DE274" s="283">
        <v>0.95499999999999996</v>
      </c>
      <c r="DF274" s="283">
        <v>0.98529999999999995</v>
      </c>
      <c r="DG274" s="283">
        <v>20.830100000000002</v>
      </c>
      <c r="DH274" s="283">
        <v>18.809100000000001</v>
      </c>
      <c r="DI274" s="283">
        <v>18.507400000000001</v>
      </c>
      <c r="DJ274" s="283">
        <v>19.9392</v>
      </c>
      <c r="DK274" s="283">
        <v>18.572199999999999</v>
      </c>
      <c r="DL274" s="283">
        <v>18.898800000000001</v>
      </c>
      <c r="DM274" s="283">
        <v>19.408999999999999</v>
      </c>
      <c r="DN274" s="283">
        <v>18.177299999999999</v>
      </c>
      <c r="DO274" s="283">
        <v>18.936599999999999</v>
      </c>
      <c r="DP274" s="283">
        <v>21.2546</v>
      </c>
      <c r="DQ274" s="283">
        <v>19.034099999999999</v>
      </c>
      <c r="DR274" s="283">
        <v>19.218800000000002</v>
      </c>
      <c r="DS274" s="283">
        <v>1.0390999999999999</v>
      </c>
      <c r="DT274" s="283">
        <v>1.0079</v>
      </c>
      <c r="DU274" s="283">
        <v>0.98019999999999996</v>
      </c>
      <c r="DV274" s="283">
        <v>0.91820000000000002</v>
      </c>
      <c r="DW274" s="283">
        <v>0.95989999999999998</v>
      </c>
      <c r="DX274" s="283">
        <v>0.98919999999999997</v>
      </c>
      <c r="DY274" s="283">
        <v>20.0884</v>
      </c>
      <c r="DZ274" s="283">
        <v>18.456800000000001</v>
      </c>
      <c r="EA274" s="283">
        <v>18.270099999999999</v>
      </c>
      <c r="EB274" s="283">
        <v>19.3324</v>
      </c>
      <c r="EC274" s="283">
        <v>18.311299999999999</v>
      </c>
      <c r="ED274" s="283">
        <v>18.639399999999998</v>
      </c>
      <c r="EE274" s="283">
        <v>18.846499999999999</v>
      </c>
      <c r="EF274" s="283">
        <v>17.890499999999999</v>
      </c>
      <c r="EG274" s="283">
        <v>18.611799999999999</v>
      </c>
      <c r="EH274" s="283">
        <v>20.524999999999999</v>
      </c>
      <c r="EI274" s="283">
        <v>18.637899999999998</v>
      </c>
      <c r="EJ274" s="283">
        <v>18.815200000000001</v>
      </c>
      <c r="EL274" s="283">
        <v>2.7119</v>
      </c>
      <c r="EM274" s="283">
        <v>1.0230999999999999</v>
      </c>
      <c r="EN274" s="283">
        <v>2.3168000000000002</v>
      </c>
      <c r="EO274" s="283">
        <v>1.3286</v>
      </c>
      <c r="EP274" s="283">
        <v>1.7912999999999999</v>
      </c>
      <c r="EQ274" s="283">
        <v>1.5066999999999999</v>
      </c>
      <c r="ER274" s="283">
        <v>0.26379999999999998</v>
      </c>
      <c r="ES274" s="283">
        <v>0.1323</v>
      </c>
      <c r="ET274" s="283">
        <v>0.2019</v>
      </c>
      <c r="EU274" s="283">
        <v>9.7299999999999998E-2</v>
      </c>
      <c r="EV274" s="283">
        <v>0.1293</v>
      </c>
      <c r="EW274" s="283">
        <v>8.7099999999999997E-2</v>
      </c>
      <c r="EX274" s="283">
        <v>0.2319</v>
      </c>
      <c r="EY274" s="283">
        <v>0.20039999999999999</v>
      </c>
      <c r="EZ274" s="283">
        <v>0.2238</v>
      </c>
      <c r="FA274" s="283">
        <v>0.17449999999999999</v>
      </c>
      <c r="FB274" s="283">
        <v>0.1119</v>
      </c>
      <c r="FC274" s="283">
        <v>0.14849999999999999</v>
      </c>
      <c r="FD274" s="283">
        <v>2.9460999999999999</v>
      </c>
      <c r="FE274" s="283">
        <v>1.1112</v>
      </c>
      <c r="FF274" s="283">
        <v>1.1224000000000001</v>
      </c>
      <c r="FG274" s="283">
        <v>0.82130000000000003</v>
      </c>
      <c r="FH274" s="283">
        <v>2.0428999999999999</v>
      </c>
      <c r="FI274" s="283">
        <v>1.2599</v>
      </c>
      <c r="FJ274" s="283">
        <v>0.24199999999999999</v>
      </c>
      <c r="FK274" s="283">
        <v>0.1696</v>
      </c>
      <c r="FL274" s="283">
        <v>0.18390000000000001</v>
      </c>
      <c r="FM274" s="283">
        <v>8.2199999999999995E-2</v>
      </c>
      <c r="FN274" s="283">
        <v>0.15260000000000001</v>
      </c>
      <c r="FO274" s="283">
        <v>0.16389999999999999</v>
      </c>
      <c r="FP274" s="283">
        <v>0.2427</v>
      </c>
      <c r="FQ274" s="283">
        <v>0.20930000000000001</v>
      </c>
      <c r="FR274" s="283">
        <v>0.28849999999999998</v>
      </c>
      <c r="FS274" s="283">
        <v>0.2954</v>
      </c>
      <c r="FT274" s="283">
        <v>0.10249999999999999</v>
      </c>
      <c r="FU274" s="283">
        <v>0.22900000000000001</v>
      </c>
      <c r="FV274" s="283">
        <v>1.887</v>
      </c>
      <c r="FW274" s="283">
        <v>1.2355</v>
      </c>
      <c r="FX274" s="283">
        <v>1.0172000000000001</v>
      </c>
      <c r="FY274" s="283">
        <v>0.4703</v>
      </c>
      <c r="FZ274" s="283">
        <v>1.8057000000000001</v>
      </c>
      <c r="GA274" s="283">
        <v>1.3134999999999999</v>
      </c>
      <c r="GB274" s="283">
        <v>0.24909999999999999</v>
      </c>
      <c r="GC274" s="283">
        <v>0.2878</v>
      </c>
      <c r="GD274" s="283">
        <v>0.2422</v>
      </c>
      <c r="GE274" s="283">
        <v>0.13200000000000001</v>
      </c>
      <c r="GF274" s="283">
        <v>0.2329</v>
      </c>
      <c r="GG274" s="283">
        <v>0.23810000000000001</v>
      </c>
      <c r="GH274" s="283">
        <v>0.13600000000000001</v>
      </c>
      <c r="GI274" s="283">
        <v>0.23200000000000001</v>
      </c>
      <c r="GJ274" s="283">
        <v>0.37730000000000002</v>
      </c>
      <c r="GK274" s="283">
        <v>0.2893</v>
      </c>
      <c r="GL274" s="283">
        <v>0.1285</v>
      </c>
      <c r="GM274" s="283">
        <v>0.28720000000000001</v>
      </c>
    </row>
    <row r="275" spans="1:195">
      <c r="A275" s="71">
        <v>45565</v>
      </c>
      <c r="B275" s="283">
        <v>13.0625</v>
      </c>
      <c r="C275" s="283">
        <v>12.8459</v>
      </c>
      <c r="D275" s="283">
        <v>12.923999999999999</v>
      </c>
      <c r="E275" s="283">
        <v>12.7561</v>
      </c>
      <c r="F275" s="283">
        <v>12.9811</v>
      </c>
      <c r="G275" s="283">
        <v>12.950900000000001</v>
      </c>
      <c r="H275" s="283">
        <v>12.861000000000001</v>
      </c>
      <c r="I275" s="283">
        <v>10.731400000000001</v>
      </c>
      <c r="J275" s="283">
        <v>12.9458</v>
      </c>
      <c r="K275" s="283">
        <v>11.4063</v>
      </c>
      <c r="L275" s="283">
        <v>12.9618</v>
      </c>
      <c r="M275" s="283">
        <v>13.097799999999999</v>
      </c>
      <c r="N275" s="283">
        <v>9.1953999999999994</v>
      </c>
      <c r="O275" s="283">
        <v>0.56589999999999996</v>
      </c>
      <c r="P275" s="283">
        <v>2.3885000000000001</v>
      </c>
      <c r="Q275" s="283">
        <v>0.75149999999999995</v>
      </c>
      <c r="R275" s="283">
        <v>1.9225000000000001</v>
      </c>
      <c r="S275" s="283">
        <v>1.4174</v>
      </c>
      <c r="T275" s="283">
        <v>1.1964999999999999</v>
      </c>
      <c r="U275" s="283">
        <v>0.109</v>
      </c>
      <c r="V275" s="283">
        <v>0.28870000000000001</v>
      </c>
      <c r="W275" s="283">
        <v>0.13009999999999999</v>
      </c>
      <c r="X275" s="283">
        <v>0.19259999999999999</v>
      </c>
      <c r="Y275" s="283">
        <v>0.12089999999999999</v>
      </c>
      <c r="Z275" s="283">
        <v>0.32619999999999999</v>
      </c>
      <c r="AA275" s="283">
        <v>0.27129999999999999</v>
      </c>
      <c r="AB275" s="283">
        <v>0.31830000000000003</v>
      </c>
      <c r="AC275" s="283">
        <v>0.43409999999999999</v>
      </c>
      <c r="AD275" s="283">
        <v>0.1411</v>
      </c>
      <c r="AE275" s="283">
        <v>0.22459999999999999</v>
      </c>
      <c r="AF275" s="283">
        <v>9.0207999999999995</v>
      </c>
      <c r="AG275" s="283">
        <v>0.85809999999999997</v>
      </c>
      <c r="AH275" s="283">
        <v>1.0857000000000001</v>
      </c>
      <c r="AI275" s="283">
        <v>0.27639999999999998</v>
      </c>
      <c r="AJ275" s="283">
        <v>1.4955000000000001</v>
      </c>
      <c r="AK275" s="283">
        <v>1.1740999999999999</v>
      </c>
      <c r="AL275" s="283">
        <v>1.6946000000000001</v>
      </c>
      <c r="AM275" s="283">
        <v>0.1875</v>
      </c>
      <c r="AN275" s="283">
        <v>0.28770000000000001</v>
      </c>
      <c r="AO275" s="283">
        <v>0.18790000000000001</v>
      </c>
      <c r="AP275" s="283">
        <v>0.21859999999999999</v>
      </c>
      <c r="AQ275" s="283">
        <v>0.26500000000000001</v>
      </c>
      <c r="AR275" s="283">
        <v>0.38829999999999998</v>
      </c>
      <c r="AS275" s="283">
        <v>0.30230000000000001</v>
      </c>
      <c r="AT275" s="283">
        <v>0.45290000000000002</v>
      </c>
      <c r="AU275" s="283">
        <v>1.4048</v>
      </c>
      <c r="AV275" s="283">
        <v>0.20219999999999999</v>
      </c>
      <c r="AW275" s="283">
        <v>0.38569999999999999</v>
      </c>
      <c r="AX275" s="283">
        <v>7.0263999999999998</v>
      </c>
      <c r="AY275" s="283">
        <v>2.2246999999999999</v>
      </c>
      <c r="AZ275" s="283">
        <v>0.72640000000000005</v>
      </c>
      <c r="BA275" s="283">
        <v>9.64E-2</v>
      </c>
      <c r="BB275" s="283">
        <v>0.94040000000000001</v>
      </c>
      <c r="BC275" s="283">
        <v>1.4356</v>
      </c>
      <c r="BD275" s="283">
        <v>1.698</v>
      </c>
      <c r="BE275" s="283">
        <v>0.70660000000000001</v>
      </c>
      <c r="BF275" s="283">
        <v>0.31119999999999998</v>
      </c>
      <c r="BG275" s="283">
        <v>0.2417</v>
      </c>
      <c r="BH275" s="283">
        <v>0.31759999999999999</v>
      </c>
      <c r="BI275" s="283">
        <v>0.42849999999999999</v>
      </c>
      <c r="BJ275" s="283">
        <v>0.13250000000000001</v>
      </c>
      <c r="BK275" s="283">
        <v>0.25769999999999998</v>
      </c>
      <c r="BL275" s="283">
        <v>0.50419999999999998</v>
      </c>
      <c r="BM275" s="283">
        <v>1.3752</v>
      </c>
      <c r="BN275" s="283">
        <v>0.27400000000000002</v>
      </c>
      <c r="BO275" s="283">
        <v>0.35120000000000001</v>
      </c>
      <c r="BQ275" s="283">
        <v>2.4113000000000002</v>
      </c>
      <c r="BR275" s="283">
        <v>1.1594</v>
      </c>
      <c r="BS275" s="283">
        <v>1.2873000000000001</v>
      </c>
      <c r="BT275" s="283">
        <v>0.79610000000000003</v>
      </c>
      <c r="BU275" s="283">
        <v>1.8445</v>
      </c>
      <c r="BV275" s="283">
        <v>1.3667</v>
      </c>
      <c r="BW275" s="283">
        <v>0.49049999999999999</v>
      </c>
      <c r="BX275" s="283">
        <v>0.38900000000000001</v>
      </c>
      <c r="BY275" s="283">
        <v>0.41349999999999998</v>
      </c>
      <c r="BZ275" s="283">
        <v>0.2034</v>
      </c>
      <c r="CA275" s="283">
        <v>0.33550000000000002</v>
      </c>
      <c r="CB275" s="283">
        <v>0.32119999999999999</v>
      </c>
      <c r="CC275" s="283">
        <v>0.38940000000000002</v>
      </c>
      <c r="CD275" s="283">
        <v>0.41710000000000003</v>
      </c>
      <c r="CE275" s="283">
        <v>0.5776</v>
      </c>
      <c r="CF275" s="283">
        <v>0.48909999999999998</v>
      </c>
      <c r="CG275" s="283">
        <v>0.2261</v>
      </c>
      <c r="CH275" s="283">
        <v>0.42270000000000002</v>
      </c>
      <c r="CI275" s="283">
        <v>1.0569999999999999</v>
      </c>
      <c r="CJ275" s="283">
        <v>1.0342</v>
      </c>
      <c r="CK275" s="283">
        <v>1.0041</v>
      </c>
      <c r="CL275" s="283">
        <v>0.92400000000000004</v>
      </c>
      <c r="CM275" s="283">
        <v>0.95530000000000004</v>
      </c>
      <c r="CN275" s="283">
        <v>0.98270000000000002</v>
      </c>
      <c r="CO275" s="283">
        <v>21.003900000000002</v>
      </c>
      <c r="CP275" s="283">
        <v>19.283999999999999</v>
      </c>
      <c r="CQ275" s="283">
        <v>18.489699999999999</v>
      </c>
      <c r="CR275" s="283">
        <v>19.8706</v>
      </c>
      <c r="CS275" s="283">
        <v>18.647200000000002</v>
      </c>
      <c r="CT275" s="283">
        <v>18.4146</v>
      </c>
      <c r="CU275" s="283">
        <v>19.602799999999998</v>
      </c>
      <c r="CV275" s="283">
        <v>18.4984</v>
      </c>
      <c r="CW275" s="283">
        <v>18.9541</v>
      </c>
      <c r="CX275" s="283">
        <v>21.215499999999999</v>
      </c>
      <c r="CY275" s="283">
        <v>19.363199999999999</v>
      </c>
      <c r="CZ275" s="283">
        <v>19.287500000000001</v>
      </c>
      <c r="DA275" s="283">
        <v>1.0468999999999999</v>
      </c>
      <c r="DB275" s="283">
        <v>1.0136000000000001</v>
      </c>
      <c r="DC275" s="283">
        <v>0.98370000000000002</v>
      </c>
      <c r="DD275" s="283">
        <v>0.91320000000000001</v>
      </c>
      <c r="DE275" s="283">
        <v>0.9536</v>
      </c>
      <c r="DF275" s="283">
        <v>0.98470000000000002</v>
      </c>
      <c r="DG275" s="283">
        <v>20.744299999999999</v>
      </c>
      <c r="DH275" s="283">
        <v>18.8066</v>
      </c>
      <c r="DI275" s="283">
        <v>18.497699999999998</v>
      </c>
      <c r="DJ275" s="283">
        <v>19.814299999999999</v>
      </c>
      <c r="DK275" s="283">
        <v>18.5549</v>
      </c>
      <c r="DL275" s="283">
        <v>18.804600000000001</v>
      </c>
      <c r="DM275" s="283">
        <v>19.3429</v>
      </c>
      <c r="DN275" s="283">
        <v>18.188600000000001</v>
      </c>
      <c r="DO275" s="283">
        <v>18.972100000000001</v>
      </c>
      <c r="DP275" s="283">
        <v>21.182400000000001</v>
      </c>
      <c r="DQ275" s="283">
        <v>19.0731</v>
      </c>
      <c r="DR275" s="283">
        <v>19.267499999999998</v>
      </c>
      <c r="DS275" s="283">
        <v>1.0411999999999999</v>
      </c>
      <c r="DT275" s="283">
        <v>1.0086999999999999</v>
      </c>
      <c r="DU275" s="283">
        <v>0.9819</v>
      </c>
      <c r="DV275" s="283">
        <v>0.91720000000000002</v>
      </c>
      <c r="DW275" s="283">
        <v>0.95850000000000002</v>
      </c>
      <c r="DX275" s="283">
        <v>0.98929999999999996</v>
      </c>
      <c r="DY275" s="283">
        <v>20.133500000000002</v>
      </c>
      <c r="DZ275" s="283">
        <v>18.534700000000001</v>
      </c>
      <c r="EA275" s="283">
        <v>18.347100000000001</v>
      </c>
      <c r="EB275" s="283">
        <v>19.335999999999999</v>
      </c>
      <c r="EC275" s="283">
        <v>18.375</v>
      </c>
      <c r="ED275" s="283">
        <v>18.685500000000001</v>
      </c>
      <c r="EE275" s="283">
        <v>18.874199999999998</v>
      </c>
      <c r="EF275" s="283">
        <v>17.952000000000002</v>
      </c>
      <c r="EG275" s="283">
        <v>18.704499999999999</v>
      </c>
      <c r="EH275" s="283">
        <v>20.577100000000002</v>
      </c>
      <c r="EI275" s="283">
        <v>18.729299999999999</v>
      </c>
      <c r="EJ275" s="283">
        <v>18.905899999999999</v>
      </c>
      <c r="EL275" s="283">
        <v>2.6764000000000001</v>
      </c>
      <c r="EM275" s="283">
        <v>1.0187999999999999</v>
      </c>
      <c r="EN275" s="283">
        <v>2.3008999999999999</v>
      </c>
      <c r="EO275" s="283">
        <v>1.3044</v>
      </c>
      <c r="EP275" s="283">
        <v>1.7199</v>
      </c>
      <c r="EQ275" s="283">
        <v>1.538</v>
      </c>
      <c r="ER275" s="283">
        <v>0.2576</v>
      </c>
      <c r="ES275" s="283">
        <v>0.13</v>
      </c>
      <c r="ET275" s="283">
        <v>0.19789999999999999</v>
      </c>
      <c r="EU275" s="283">
        <v>9.6199999999999994E-2</v>
      </c>
      <c r="EV275" s="283">
        <v>0.12759999999999999</v>
      </c>
      <c r="EW275" s="283">
        <v>8.5999999999999993E-2</v>
      </c>
      <c r="EX275" s="283">
        <v>0.22489999999999999</v>
      </c>
      <c r="EY275" s="283">
        <v>0.1898</v>
      </c>
      <c r="EZ275" s="283">
        <v>0.20549999999999999</v>
      </c>
      <c r="FA275" s="283">
        <v>0.1724</v>
      </c>
      <c r="FB275" s="283">
        <v>0.1103</v>
      </c>
      <c r="FC275" s="283">
        <v>0.1336</v>
      </c>
      <c r="FD275" s="283">
        <v>2.8780000000000001</v>
      </c>
      <c r="FE275" s="283">
        <v>1.1217999999999999</v>
      </c>
      <c r="FF275" s="283">
        <v>1.1043000000000001</v>
      </c>
      <c r="FG275" s="283">
        <v>0.81610000000000005</v>
      </c>
      <c r="FH275" s="283">
        <v>2.0232000000000001</v>
      </c>
      <c r="FI275" s="283">
        <v>1.2999000000000001</v>
      </c>
      <c r="FJ275" s="283">
        <v>0.2321</v>
      </c>
      <c r="FK275" s="283">
        <v>0.16600000000000001</v>
      </c>
      <c r="FL275" s="283">
        <v>0.17949999999999999</v>
      </c>
      <c r="FM275" s="283">
        <v>8.0600000000000005E-2</v>
      </c>
      <c r="FN275" s="283">
        <v>0.14799999999999999</v>
      </c>
      <c r="FO275" s="283">
        <v>0.16250000000000001</v>
      </c>
      <c r="FP275" s="283">
        <v>0.23930000000000001</v>
      </c>
      <c r="FQ275" s="283">
        <v>0.2044</v>
      </c>
      <c r="FR275" s="283">
        <v>0.2838</v>
      </c>
      <c r="FS275" s="283">
        <v>0.29320000000000002</v>
      </c>
      <c r="FT275" s="283">
        <v>0.10100000000000001</v>
      </c>
      <c r="FU275" s="283">
        <v>0.21829999999999999</v>
      </c>
      <c r="FV275" s="283">
        <v>1.994</v>
      </c>
      <c r="FW275" s="283">
        <v>1.2574000000000001</v>
      </c>
      <c r="FX275" s="283">
        <v>0.99939999999999996</v>
      </c>
      <c r="FY275" s="283">
        <v>0.47399999999999998</v>
      </c>
      <c r="FZ275" s="283">
        <v>1.8584000000000001</v>
      </c>
      <c r="GA275" s="283">
        <v>1.3203</v>
      </c>
      <c r="GB275" s="283">
        <v>0.2417</v>
      </c>
      <c r="GC275" s="283">
        <v>0.27789999999999998</v>
      </c>
      <c r="GD275" s="283">
        <v>0.23380000000000001</v>
      </c>
      <c r="GE275" s="283">
        <v>0.1212</v>
      </c>
      <c r="GF275" s="283">
        <v>0.221</v>
      </c>
      <c r="GG275" s="283">
        <v>0.23400000000000001</v>
      </c>
      <c r="GH275" s="283">
        <v>0.13469999999999999</v>
      </c>
      <c r="GI275" s="283">
        <v>0.2301</v>
      </c>
      <c r="GJ275" s="283">
        <v>0.3755</v>
      </c>
      <c r="GK275" s="283">
        <v>0.2843</v>
      </c>
      <c r="GL275" s="283">
        <v>0.12379999999999999</v>
      </c>
      <c r="GM275" s="283">
        <v>0.28439999999999999</v>
      </c>
    </row>
    <row r="276" spans="1:195">
      <c r="A276" s="71">
        <v>45566</v>
      </c>
      <c r="B276" s="283">
        <v>13.06</v>
      </c>
      <c r="C276" s="283">
        <v>12.83</v>
      </c>
      <c r="D276" s="283">
        <v>12.8971</v>
      </c>
      <c r="E276" s="283">
        <v>12.751099999999999</v>
      </c>
      <c r="F276" s="283">
        <v>12.968500000000001</v>
      </c>
      <c r="G276" s="283">
        <v>12.9366</v>
      </c>
      <c r="H276" s="283">
        <v>12.8392</v>
      </c>
      <c r="I276" s="283">
        <v>10.7012</v>
      </c>
      <c r="J276" s="283">
        <v>12.9374</v>
      </c>
      <c r="K276" s="283">
        <v>11.3736</v>
      </c>
      <c r="L276" s="283">
        <v>12.942500000000001</v>
      </c>
      <c r="M276" s="283">
        <v>13.0801</v>
      </c>
      <c r="N276" s="283">
        <v>8.9716000000000005</v>
      </c>
      <c r="O276" s="283">
        <v>0.55569999999999997</v>
      </c>
      <c r="P276" s="283">
        <v>2.3801000000000001</v>
      </c>
      <c r="Q276" s="283">
        <v>0.76739999999999997</v>
      </c>
      <c r="R276" s="283">
        <v>1.8451</v>
      </c>
      <c r="S276" s="283">
        <v>1.4387000000000001</v>
      </c>
      <c r="T276" s="283">
        <v>1.1531</v>
      </c>
      <c r="U276" s="283">
        <v>0.1055</v>
      </c>
      <c r="V276" s="283">
        <v>0.28270000000000001</v>
      </c>
      <c r="W276" s="283">
        <v>0.1285</v>
      </c>
      <c r="X276" s="283">
        <v>0.1898</v>
      </c>
      <c r="Y276" s="283">
        <v>0.1188</v>
      </c>
      <c r="Z276" s="283">
        <v>0.32050000000000001</v>
      </c>
      <c r="AA276" s="283">
        <v>0.2581</v>
      </c>
      <c r="AB276" s="283">
        <v>0.28560000000000002</v>
      </c>
      <c r="AC276" s="283">
        <v>0.41760000000000003</v>
      </c>
      <c r="AD276" s="283">
        <v>0.1399</v>
      </c>
      <c r="AE276" s="283">
        <v>0.19850000000000001</v>
      </c>
      <c r="AF276" s="283">
        <v>8.8575999999999997</v>
      </c>
      <c r="AG276" s="283">
        <v>0.84989999999999999</v>
      </c>
      <c r="AH276" s="283">
        <v>1.0539000000000001</v>
      </c>
      <c r="AI276" s="283">
        <v>0.27850000000000003</v>
      </c>
      <c r="AJ276" s="283">
        <v>1.4831000000000001</v>
      </c>
      <c r="AK276" s="283">
        <v>1.2286999999999999</v>
      </c>
      <c r="AL276" s="283">
        <v>1.6418999999999999</v>
      </c>
      <c r="AM276" s="283">
        <v>0.182</v>
      </c>
      <c r="AN276" s="283">
        <v>0.27939999999999998</v>
      </c>
      <c r="AO276" s="283">
        <v>0.18540000000000001</v>
      </c>
      <c r="AP276" s="283">
        <v>0.21410000000000001</v>
      </c>
      <c r="AQ276" s="283">
        <v>0.26519999999999999</v>
      </c>
      <c r="AR276" s="283">
        <v>0.38550000000000001</v>
      </c>
      <c r="AS276" s="283">
        <v>0.29709999999999998</v>
      </c>
      <c r="AT276" s="283">
        <v>0.44469999999999998</v>
      </c>
      <c r="AU276" s="283">
        <v>1.3843000000000001</v>
      </c>
      <c r="AV276" s="283">
        <v>0.20030000000000001</v>
      </c>
      <c r="AW276" s="283">
        <v>0.3619</v>
      </c>
      <c r="AX276" s="283">
        <v>7.3268000000000004</v>
      </c>
      <c r="AY276" s="283">
        <v>2.2709999999999999</v>
      </c>
      <c r="AZ276" s="283">
        <v>0.68420000000000003</v>
      </c>
      <c r="BA276" s="283">
        <v>9.74E-2</v>
      </c>
      <c r="BB276" s="283">
        <v>0.97589999999999999</v>
      </c>
      <c r="BC276" s="283">
        <v>1.4382999999999999</v>
      </c>
      <c r="BD276" s="283">
        <v>1.6625000000000001</v>
      </c>
      <c r="BE276" s="283">
        <v>0.69079999999999997</v>
      </c>
      <c r="BF276" s="283">
        <v>0.29430000000000001</v>
      </c>
      <c r="BG276" s="283">
        <v>0.22689999999999999</v>
      </c>
      <c r="BH276" s="283">
        <v>0.30420000000000003</v>
      </c>
      <c r="BI276" s="283">
        <v>0.43009999999999998</v>
      </c>
      <c r="BJ276" s="283">
        <v>0.13159999999999999</v>
      </c>
      <c r="BK276" s="283">
        <v>0.2606</v>
      </c>
      <c r="BL276" s="283">
        <v>0.50090000000000001</v>
      </c>
      <c r="BM276" s="283">
        <v>1.3506</v>
      </c>
      <c r="BN276" s="283">
        <v>0.2671</v>
      </c>
      <c r="BO276" s="283">
        <v>0.3483</v>
      </c>
      <c r="BQ276" s="283">
        <v>2.4701</v>
      </c>
      <c r="BR276" s="283">
        <v>1.1821999999999999</v>
      </c>
      <c r="BS276" s="283">
        <v>1.2770999999999999</v>
      </c>
      <c r="BT276" s="283">
        <v>0.79149999999999998</v>
      </c>
      <c r="BU276" s="283">
        <v>1.8334999999999999</v>
      </c>
      <c r="BV276" s="283">
        <v>1.3774999999999999</v>
      </c>
      <c r="BW276" s="283">
        <v>0.47820000000000001</v>
      </c>
      <c r="BX276" s="283">
        <v>0.37869999999999998</v>
      </c>
      <c r="BY276" s="283">
        <v>0.40339999999999998</v>
      </c>
      <c r="BZ276" s="283">
        <v>0.19359999999999999</v>
      </c>
      <c r="CA276" s="283">
        <v>0.32029999999999997</v>
      </c>
      <c r="CB276" s="283">
        <v>0.31590000000000001</v>
      </c>
      <c r="CC276" s="283">
        <v>0.38190000000000002</v>
      </c>
      <c r="CD276" s="283">
        <v>0.40529999999999999</v>
      </c>
      <c r="CE276" s="283">
        <v>0.5585</v>
      </c>
      <c r="CF276" s="283">
        <v>0.48249999999999998</v>
      </c>
      <c r="CG276" s="283">
        <v>0.221</v>
      </c>
      <c r="CH276" s="283">
        <v>0.40539999999999998</v>
      </c>
      <c r="CI276" s="283">
        <v>1.0588</v>
      </c>
      <c r="CJ276" s="283">
        <v>1.0395000000000001</v>
      </c>
      <c r="CK276" s="283">
        <v>1.0122</v>
      </c>
      <c r="CL276" s="283">
        <v>0.93059999999999998</v>
      </c>
      <c r="CM276" s="283">
        <v>0.95150000000000001</v>
      </c>
      <c r="CN276" s="283">
        <v>0.97499999999999998</v>
      </c>
      <c r="CO276" s="283">
        <v>21.2181</v>
      </c>
      <c r="CP276" s="283">
        <v>19.535299999999999</v>
      </c>
      <c r="CQ276" s="283">
        <v>18.668199999999999</v>
      </c>
      <c r="CR276" s="283">
        <v>20.039200000000001</v>
      </c>
      <c r="CS276" s="283">
        <v>18.793099999999999</v>
      </c>
      <c r="CT276" s="283">
        <v>18.4434</v>
      </c>
      <c r="CU276" s="283">
        <v>19.898599999999998</v>
      </c>
      <c r="CV276" s="283">
        <v>18.681699999999999</v>
      </c>
      <c r="CW276" s="283">
        <v>18.965399999999999</v>
      </c>
      <c r="CX276" s="283">
        <v>21.382000000000001</v>
      </c>
      <c r="CY276" s="283">
        <v>19.634699999999999</v>
      </c>
      <c r="CZ276" s="283">
        <v>19.452200000000001</v>
      </c>
      <c r="DA276" s="283">
        <v>1.0445</v>
      </c>
      <c r="DB276" s="283">
        <v>1.0129999999999999</v>
      </c>
      <c r="DC276" s="283">
        <v>0.98129999999999995</v>
      </c>
      <c r="DD276" s="283">
        <v>0.91469999999999996</v>
      </c>
      <c r="DE276" s="283">
        <v>0.94969999999999999</v>
      </c>
      <c r="DF276" s="283">
        <v>0.98560000000000003</v>
      </c>
      <c r="DG276" s="283">
        <v>21.013400000000001</v>
      </c>
      <c r="DH276" s="283">
        <v>19.011099999999999</v>
      </c>
      <c r="DI276" s="283">
        <v>18.6724</v>
      </c>
      <c r="DJ276" s="283">
        <v>20.1189</v>
      </c>
      <c r="DK276" s="283">
        <v>18.7666</v>
      </c>
      <c r="DL276" s="283">
        <v>19.028500000000001</v>
      </c>
      <c r="DM276" s="283">
        <v>19.631599999999999</v>
      </c>
      <c r="DN276" s="283">
        <v>18.383900000000001</v>
      </c>
      <c r="DO276" s="283">
        <v>19.2197</v>
      </c>
      <c r="DP276" s="283">
        <v>21.463200000000001</v>
      </c>
      <c r="DQ276" s="283">
        <v>19.357299999999999</v>
      </c>
      <c r="DR276" s="283">
        <v>19.499500000000001</v>
      </c>
      <c r="DS276" s="283">
        <v>1.0389999999999999</v>
      </c>
      <c r="DT276" s="283">
        <v>1.0069999999999999</v>
      </c>
      <c r="DU276" s="283">
        <v>0.97989999999999999</v>
      </c>
      <c r="DV276" s="283">
        <v>0.91700000000000004</v>
      </c>
      <c r="DW276" s="283">
        <v>0.95499999999999996</v>
      </c>
      <c r="DX276" s="283">
        <v>0.98919999999999997</v>
      </c>
      <c r="DY276" s="283">
        <v>20.322800000000001</v>
      </c>
      <c r="DZ276" s="283">
        <v>18.665400000000002</v>
      </c>
      <c r="EA276" s="283">
        <v>18.460899999999999</v>
      </c>
      <c r="EB276" s="283">
        <v>19.560099999999998</v>
      </c>
      <c r="EC276" s="283">
        <v>18.535399999999999</v>
      </c>
      <c r="ED276" s="283">
        <v>18.840299999999999</v>
      </c>
      <c r="EE276" s="283">
        <v>19.0684</v>
      </c>
      <c r="EF276" s="283">
        <v>18.0853</v>
      </c>
      <c r="EG276" s="283">
        <v>18.875499999999999</v>
      </c>
      <c r="EH276" s="283">
        <v>20.7941</v>
      </c>
      <c r="EI276" s="283">
        <v>18.936900000000001</v>
      </c>
      <c r="EJ276" s="283">
        <v>19.081099999999999</v>
      </c>
      <c r="EL276" s="283">
        <v>2.6343999999999999</v>
      </c>
      <c r="EM276" s="283">
        <v>1.0266999999999999</v>
      </c>
      <c r="EN276" s="283">
        <v>2.2805</v>
      </c>
      <c r="EO276" s="283">
        <v>1.2750999999999999</v>
      </c>
      <c r="EP276" s="283">
        <v>1.6355999999999999</v>
      </c>
      <c r="EQ276" s="283">
        <v>1.5456000000000001</v>
      </c>
      <c r="ER276" s="283">
        <v>0.25169999999999998</v>
      </c>
      <c r="ES276" s="283">
        <v>0.129</v>
      </c>
      <c r="ET276" s="283">
        <v>0.1953</v>
      </c>
      <c r="EU276" s="283">
        <v>9.5600000000000004E-2</v>
      </c>
      <c r="EV276" s="283">
        <v>0.12570000000000001</v>
      </c>
      <c r="EW276" s="283">
        <v>8.5599999999999996E-2</v>
      </c>
      <c r="EX276" s="283">
        <v>0.21829999999999999</v>
      </c>
      <c r="EY276" s="283">
        <v>0.1784</v>
      </c>
      <c r="EZ276" s="283">
        <v>0.1867</v>
      </c>
      <c r="FA276" s="283">
        <v>0.17119999999999999</v>
      </c>
      <c r="FB276" s="283">
        <v>0.1091</v>
      </c>
      <c r="FC276" s="283">
        <v>0.1208</v>
      </c>
      <c r="FD276" s="283">
        <v>2.8696000000000002</v>
      </c>
      <c r="FE276" s="283">
        <v>1.137</v>
      </c>
      <c r="FF276" s="283">
        <v>1.0918000000000001</v>
      </c>
      <c r="FG276" s="283">
        <v>0.81540000000000001</v>
      </c>
      <c r="FH276" s="283">
        <v>2.0059999999999998</v>
      </c>
      <c r="FI276" s="283">
        <v>1.3428</v>
      </c>
      <c r="FJ276" s="283">
        <v>0.22819999999999999</v>
      </c>
      <c r="FK276" s="283">
        <v>0.16350000000000001</v>
      </c>
      <c r="FL276" s="283">
        <v>0.17560000000000001</v>
      </c>
      <c r="FM276" s="283">
        <v>7.9500000000000001E-2</v>
      </c>
      <c r="FN276" s="283">
        <v>0.14380000000000001</v>
      </c>
      <c r="FO276" s="283">
        <v>0.16089999999999999</v>
      </c>
      <c r="FP276" s="283">
        <v>0.23619999999999999</v>
      </c>
      <c r="FQ276" s="283">
        <v>0.20019999999999999</v>
      </c>
      <c r="FR276" s="283">
        <v>0.27839999999999998</v>
      </c>
      <c r="FS276" s="283">
        <v>0.28970000000000001</v>
      </c>
      <c r="FT276" s="283">
        <v>9.98E-2</v>
      </c>
      <c r="FU276" s="283">
        <v>0.20730000000000001</v>
      </c>
      <c r="FV276" s="283">
        <v>2.1334</v>
      </c>
      <c r="FW276" s="283">
        <v>1.2983</v>
      </c>
      <c r="FX276" s="283">
        <v>0.98780000000000001</v>
      </c>
      <c r="FY276" s="283">
        <v>0.47810000000000002</v>
      </c>
      <c r="FZ276" s="283">
        <v>1.9182999999999999</v>
      </c>
      <c r="GA276" s="283">
        <v>1.3224</v>
      </c>
      <c r="GB276" s="283">
        <v>0.23369999999999999</v>
      </c>
      <c r="GC276" s="283">
        <v>0.26690000000000003</v>
      </c>
      <c r="GD276" s="283">
        <v>0.22550000000000001</v>
      </c>
      <c r="GE276" s="283">
        <v>0.1096</v>
      </c>
      <c r="GF276" s="283">
        <v>0.2056</v>
      </c>
      <c r="GG276" s="283">
        <v>0.2283</v>
      </c>
      <c r="GH276" s="283">
        <v>0.13339999999999999</v>
      </c>
      <c r="GI276" s="283">
        <v>0.22850000000000001</v>
      </c>
      <c r="GJ276" s="283">
        <v>0.37240000000000001</v>
      </c>
      <c r="GK276" s="283">
        <v>0.27889999999999998</v>
      </c>
      <c r="GL276" s="283">
        <v>0.1191</v>
      </c>
      <c r="GM276" s="283">
        <v>0.28160000000000002</v>
      </c>
    </row>
    <row r="277" spans="1:195">
      <c r="A277" s="71">
        <v>45567</v>
      </c>
      <c r="B277" s="283">
        <v>13.0121</v>
      </c>
      <c r="C277" s="283">
        <v>12.804</v>
      </c>
      <c r="D277" s="283">
        <v>12.8543</v>
      </c>
      <c r="E277" s="283">
        <v>12.741</v>
      </c>
      <c r="F277" s="283">
        <v>12.929</v>
      </c>
      <c r="G277" s="283">
        <v>12.8233</v>
      </c>
      <c r="H277" s="283">
        <v>12.769500000000001</v>
      </c>
      <c r="I277" s="283">
        <v>10.638199999999999</v>
      </c>
      <c r="J277" s="283">
        <v>12.8963</v>
      </c>
      <c r="K277" s="283">
        <v>11.34</v>
      </c>
      <c r="L277" s="283">
        <v>12.9047</v>
      </c>
      <c r="M277" s="283">
        <v>13.0541</v>
      </c>
      <c r="N277" s="283">
        <v>8.7883999999999993</v>
      </c>
      <c r="O277" s="283">
        <v>0.5494</v>
      </c>
      <c r="P277" s="283">
        <v>2.3894000000000002</v>
      </c>
      <c r="Q277" s="283">
        <v>0.77990000000000004</v>
      </c>
      <c r="R277" s="283">
        <v>1.7766</v>
      </c>
      <c r="S277" s="283">
        <v>1.4320999999999999</v>
      </c>
      <c r="T277" s="283">
        <v>1.0853999999999999</v>
      </c>
      <c r="U277" s="283">
        <v>0.1009</v>
      </c>
      <c r="V277" s="283">
        <v>0.2717</v>
      </c>
      <c r="W277" s="283">
        <v>0.1235</v>
      </c>
      <c r="X277" s="283">
        <v>0.18360000000000001</v>
      </c>
      <c r="Y277" s="283">
        <v>0.1137</v>
      </c>
      <c r="Z277" s="283">
        <v>0.30780000000000002</v>
      </c>
      <c r="AA277" s="283">
        <v>0.24110000000000001</v>
      </c>
      <c r="AB277" s="283">
        <v>0.25359999999999999</v>
      </c>
      <c r="AC277" s="283">
        <v>0.3947</v>
      </c>
      <c r="AD277" s="283">
        <v>0.13569999999999999</v>
      </c>
      <c r="AE277" s="283">
        <v>0.17710000000000001</v>
      </c>
      <c r="AF277" s="283">
        <v>8.8079999999999998</v>
      </c>
      <c r="AG277" s="283">
        <v>0.84550000000000003</v>
      </c>
      <c r="AH277" s="283">
        <v>1.0324</v>
      </c>
      <c r="AI277" s="283">
        <v>0.27979999999999999</v>
      </c>
      <c r="AJ277" s="283">
        <v>1.4691000000000001</v>
      </c>
      <c r="AK277" s="283">
        <v>1.2846</v>
      </c>
      <c r="AL277" s="283">
        <v>1.5802</v>
      </c>
      <c r="AM277" s="283">
        <v>0.1759</v>
      </c>
      <c r="AN277" s="283">
        <v>0.26960000000000001</v>
      </c>
      <c r="AO277" s="283">
        <v>0.1794</v>
      </c>
      <c r="AP277" s="283">
        <v>0.20810000000000001</v>
      </c>
      <c r="AQ277" s="283">
        <v>0.26119999999999999</v>
      </c>
      <c r="AR277" s="283">
        <v>0.37669999999999998</v>
      </c>
      <c r="AS277" s="283">
        <v>0.28789999999999999</v>
      </c>
      <c r="AT277" s="283">
        <v>0.42959999999999998</v>
      </c>
      <c r="AU277" s="283">
        <v>1.3465</v>
      </c>
      <c r="AV277" s="283">
        <v>0.19600000000000001</v>
      </c>
      <c r="AW277" s="283">
        <v>0.33450000000000002</v>
      </c>
      <c r="AX277" s="283">
        <v>7.8278999999999996</v>
      </c>
      <c r="AY277" s="283">
        <v>2.3464999999999998</v>
      </c>
      <c r="AZ277" s="283">
        <v>0.64749999999999996</v>
      </c>
      <c r="BA277" s="283">
        <v>9.9299999999999999E-2</v>
      </c>
      <c r="BB277" s="283">
        <v>1.0118</v>
      </c>
      <c r="BC277" s="283">
        <v>1.4424999999999999</v>
      </c>
      <c r="BD277" s="283">
        <v>1.6176999999999999</v>
      </c>
      <c r="BE277" s="283">
        <v>0.67259999999999998</v>
      </c>
      <c r="BF277" s="283">
        <v>0.27850000000000003</v>
      </c>
      <c r="BG277" s="283">
        <v>0.20669999999999999</v>
      </c>
      <c r="BH277" s="283">
        <v>0.28670000000000001</v>
      </c>
      <c r="BI277" s="283">
        <v>0.43009999999999998</v>
      </c>
      <c r="BJ277" s="283">
        <v>0.12959999999999999</v>
      </c>
      <c r="BK277" s="283">
        <v>0.26169999999999999</v>
      </c>
      <c r="BL277" s="283">
        <v>0.49399999999999999</v>
      </c>
      <c r="BM277" s="283">
        <v>1.3048</v>
      </c>
      <c r="BN277" s="283">
        <v>0.2586</v>
      </c>
      <c r="BO277" s="283">
        <v>0.34250000000000003</v>
      </c>
      <c r="BQ277" s="283">
        <v>2.5167000000000002</v>
      </c>
      <c r="BR277" s="283">
        <v>1.1993</v>
      </c>
      <c r="BS277" s="283">
        <v>1.2592000000000001</v>
      </c>
      <c r="BT277" s="283">
        <v>0.7873</v>
      </c>
      <c r="BU277" s="283">
        <v>1.8153999999999999</v>
      </c>
      <c r="BV277" s="283">
        <v>1.3828</v>
      </c>
      <c r="BW277" s="283">
        <v>0.4607</v>
      </c>
      <c r="BX277" s="283">
        <v>0.36649999999999999</v>
      </c>
      <c r="BY277" s="283">
        <v>0.39179999999999998</v>
      </c>
      <c r="BZ277" s="283">
        <v>0.183</v>
      </c>
      <c r="CA277" s="283">
        <v>0.30559999999999998</v>
      </c>
      <c r="CB277" s="283">
        <v>0.31119999999999998</v>
      </c>
      <c r="CC277" s="283">
        <v>0.37390000000000001</v>
      </c>
      <c r="CD277" s="283">
        <v>0.39269999999999999</v>
      </c>
      <c r="CE277" s="283">
        <v>0.54079999999999995</v>
      </c>
      <c r="CF277" s="283">
        <v>0.47489999999999999</v>
      </c>
      <c r="CG277" s="283">
        <v>0.21629999999999999</v>
      </c>
      <c r="CH277" s="283">
        <v>0.3911</v>
      </c>
      <c r="CI277" s="283">
        <v>1.0618000000000001</v>
      </c>
      <c r="CJ277" s="283">
        <v>1.0431999999999999</v>
      </c>
      <c r="CK277" s="283">
        <v>1.0233000000000001</v>
      </c>
      <c r="CL277" s="283">
        <v>0.93989999999999996</v>
      </c>
      <c r="CM277" s="283">
        <v>0.95660000000000001</v>
      </c>
      <c r="CN277" s="283">
        <v>0.95689999999999997</v>
      </c>
      <c r="CO277" s="283">
        <v>20.415400000000002</v>
      </c>
      <c r="CP277" s="283">
        <v>18.9588</v>
      </c>
      <c r="CQ277" s="283">
        <v>18.128399999999999</v>
      </c>
      <c r="CR277" s="283">
        <v>19.2272</v>
      </c>
      <c r="CS277" s="283">
        <v>18.172899999999998</v>
      </c>
      <c r="CT277" s="283">
        <v>17.715499999999999</v>
      </c>
      <c r="CU277" s="283">
        <v>19.310099999999998</v>
      </c>
      <c r="CV277" s="283">
        <v>18.22</v>
      </c>
      <c r="CW277" s="283">
        <v>18.2014</v>
      </c>
      <c r="CX277" s="283">
        <v>20.544</v>
      </c>
      <c r="CY277" s="283">
        <v>19.046299999999999</v>
      </c>
      <c r="CZ277" s="283">
        <v>19.020800000000001</v>
      </c>
      <c r="DA277" s="283">
        <v>1.0448</v>
      </c>
      <c r="DB277" s="283">
        <v>1.0148999999999999</v>
      </c>
      <c r="DC277" s="283">
        <v>0.98450000000000004</v>
      </c>
      <c r="DD277" s="283">
        <v>0.91559999999999997</v>
      </c>
      <c r="DE277" s="283">
        <v>0.94830000000000003</v>
      </c>
      <c r="DF277" s="283">
        <v>0.98329999999999995</v>
      </c>
      <c r="DG277" s="283">
        <v>20.572099999999999</v>
      </c>
      <c r="DH277" s="283">
        <v>18.731200000000001</v>
      </c>
      <c r="DI277" s="283">
        <v>18.351099999999999</v>
      </c>
      <c r="DJ277" s="283">
        <v>19.689599999999999</v>
      </c>
      <c r="DK277" s="283">
        <v>18.456299999999999</v>
      </c>
      <c r="DL277" s="283">
        <v>18.6403</v>
      </c>
      <c r="DM277" s="283">
        <v>19.2913</v>
      </c>
      <c r="DN277" s="283">
        <v>18.0852</v>
      </c>
      <c r="DO277" s="283">
        <v>18.914300000000001</v>
      </c>
      <c r="DP277" s="283">
        <v>21.07</v>
      </c>
      <c r="DQ277" s="283">
        <v>19.071100000000001</v>
      </c>
      <c r="DR277" s="283">
        <v>19.2361</v>
      </c>
      <c r="DS277" s="283">
        <v>1.0409999999999999</v>
      </c>
      <c r="DT277" s="283">
        <v>1.0088999999999999</v>
      </c>
      <c r="DU277" s="283">
        <v>0.98160000000000003</v>
      </c>
      <c r="DV277" s="283">
        <v>0.91579999999999995</v>
      </c>
      <c r="DW277" s="283">
        <v>0.95169999999999999</v>
      </c>
      <c r="DX277" s="283">
        <v>0.98919999999999997</v>
      </c>
      <c r="DY277" s="283">
        <v>20.128699999999998</v>
      </c>
      <c r="DZ277" s="283">
        <v>18.5624</v>
      </c>
      <c r="EA277" s="283">
        <v>18.347100000000001</v>
      </c>
      <c r="EB277" s="283">
        <v>19.3368</v>
      </c>
      <c r="EC277" s="283">
        <v>18.398499999999999</v>
      </c>
      <c r="ED277" s="283">
        <v>18.691500000000001</v>
      </c>
      <c r="EE277" s="283">
        <v>18.895199999999999</v>
      </c>
      <c r="EF277" s="283">
        <v>17.909700000000001</v>
      </c>
      <c r="EG277" s="283">
        <v>18.764299999999999</v>
      </c>
      <c r="EH277" s="283">
        <v>20.631799999999998</v>
      </c>
      <c r="EI277" s="283">
        <v>18.818999999999999</v>
      </c>
      <c r="EJ277" s="283">
        <v>18.969000000000001</v>
      </c>
      <c r="EL277" s="283">
        <v>2.6006</v>
      </c>
      <c r="EM277" s="283">
        <v>1.0223</v>
      </c>
      <c r="EN277" s="283">
        <v>2.2755999999999998</v>
      </c>
      <c r="EO277" s="283">
        <v>1.2641</v>
      </c>
      <c r="EP277" s="283">
        <v>1.56</v>
      </c>
      <c r="EQ277" s="283">
        <v>1.5175000000000001</v>
      </c>
      <c r="ER277" s="283">
        <v>0.24340000000000001</v>
      </c>
      <c r="ES277" s="283">
        <v>0.12659999999999999</v>
      </c>
      <c r="ET277" s="283">
        <v>0.1908</v>
      </c>
      <c r="EU277" s="283">
        <v>9.3600000000000003E-2</v>
      </c>
      <c r="EV277" s="283">
        <v>0.12379999999999999</v>
      </c>
      <c r="EW277" s="283">
        <v>8.3799999999999999E-2</v>
      </c>
      <c r="EX277" s="283">
        <v>0.21249999999999999</v>
      </c>
      <c r="EY277" s="283">
        <v>0.16750000000000001</v>
      </c>
      <c r="EZ277" s="283">
        <v>0.1716</v>
      </c>
      <c r="FA277" s="283">
        <v>0.1681</v>
      </c>
      <c r="FB277" s="283">
        <v>0.1074</v>
      </c>
      <c r="FC277" s="283">
        <v>0.11310000000000001</v>
      </c>
      <c r="FD277" s="283">
        <v>2.8208000000000002</v>
      </c>
      <c r="FE277" s="283">
        <v>1.1464000000000001</v>
      </c>
      <c r="FF277" s="283">
        <v>1.0718000000000001</v>
      </c>
      <c r="FG277" s="283">
        <v>0.80689999999999995</v>
      </c>
      <c r="FH277" s="283">
        <v>1.984</v>
      </c>
      <c r="FI277" s="283">
        <v>1.3936999999999999</v>
      </c>
      <c r="FJ277" s="283">
        <v>0.22059999999999999</v>
      </c>
      <c r="FK277" s="283">
        <v>0.16039999999999999</v>
      </c>
      <c r="FL277" s="283">
        <v>0.17119999999999999</v>
      </c>
      <c r="FM277" s="283">
        <v>7.8200000000000006E-2</v>
      </c>
      <c r="FN277" s="283">
        <v>0.1399</v>
      </c>
      <c r="FO277" s="283">
        <v>0.15970000000000001</v>
      </c>
      <c r="FP277" s="283">
        <v>0.23089999999999999</v>
      </c>
      <c r="FQ277" s="283">
        <v>0.1948</v>
      </c>
      <c r="FR277" s="283">
        <v>0.27200000000000002</v>
      </c>
      <c r="FS277" s="283">
        <v>0.28620000000000001</v>
      </c>
      <c r="FT277" s="283">
        <v>9.8199999999999996E-2</v>
      </c>
      <c r="FU277" s="283">
        <v>0.19520000000000001</v>
      </c>
      <c r="FV277" s="283">
        <v>2.2755000000000001</v>
      </c>
      <c r="FW277" s="283">
        <v>1.3403</v>
      </c>
      <c r="FX277" s="283">
        <v>0.96860000000000002</v>
      </c>
      <c r="FY277" s="283">
        <v>0.48149999999999998</v>
      </c>
      <c r="FZ277" s="283">
        <v>1.9572000000000001</v>
      </c>
      <c r="GA277" s="283">
        <v>1.323</v>
      </c>
      <c r="GB277" s="283">
        <v>0.22370000000000001</v>
      </c>
      <c r="GC277" s="283">
        <v>0.25509999999999999</v>
      </c>
      <c r="GD277" s="283">
        <v>0.2175</v>
      </c>
      <c r="GE277" s="283">
        <v>9.8299999999999998E-2</v>
      </c>
      <c r="GF277" s="283">
        <v>0.1903</v>
      </c>
      <c r="GG277" s="283">
        <v>0.22450000000000001</v>
      </c>
      <c r="GH277" s="283">
        <v>0.1321</v>
      </c>
      <c r="GI277" s="283">
        <v>0.2261</v>
      </c>
      <c r="GJ277" s="283">
        <v>0.36820000000000003</v>
      </c>
      <c r="GK277" s="283">
        <v>0.27439999999999998</v>
      </c>
      <c r="GL277" s="283">
        <v>0.11550000000000001</v>
      </c>
      <c r="GM277" s="283">
        <v>0.27829999999999999</v>
      </c>
    </row>
    <row r="278" spans="1:195">
      <c r="A278" s="71">
        <v>45568</v>
      </c>
      <c r="B278" s="283">
        <v>13.0617</v>
      </c>
      <c r="C278" s="283">
        <v>12.8384</v>
      </c>
      <c r="D278" s="283">
        <v>12.925700000000001</v>
      </c>
      <c r="E278" s="283">
        <v>12.7553</v>
      </c>
      <c r="F278" s="283">
        <v>12.9861</v>
      </c>
      <c r="G278" s="283">
        <v>12.987</v>
      </c>
      <c r="H278" s="283">
        <v>12.8552</v>
      </c>
      <c r="I278" s="283">
        <v>9.4033999999999995</v>
      </c>
      <c r="J278" s="283">
        <v>12.9567</v>
      </c>
      <c r="K278" s="283">
        <v>11.314</v>
      </c>
      <c r="L278" s="283">
        <v>12.976100000000001</v>
      </c>
      <c r="M278" s="283">
        <v>13.092700000000001</v>
      </c>
      <c r="N278" s="283">
        <v>8.6555999999999997</v>
      </c>
      <c r="O278" s="283">
        <v>0.54200000000000004</v>
      </c>
      <c r="P278" s="283">
        <v>2.3690000000000002</v>
      </c>
      <c r="Q278" s="283">
        <v>0.78449999999999998</v>
      </c>
      <c r="R278" s="283">
        <v>1.7069000000000001</v>
      </c>
      <c r="S278" s="283">
        <v>1.4317</v>
      </c>
      <c r="T278" s="283">
        <v>1.0370999999999999</v>
      </c>
      <c r="U278" s="283">
        <v>9.7000000000000003E-2</v>
      </c>
      <c r="V278" s="283">
        <v>0.26319999999999999</v>
      </c>
      <c r="W278" s="283">
        <v>0.1198</v>
      </c>
      <c r="X278" s="283">
        <v>0.1789</v>
      </c>
      <c r="Y278" s="283">
        <v>0.1111</v>
      </c>
      <c r="Z278" s="283">
        <v>0.29699999999999999</v>
      </c>
      <c r="AA278" s="283">
        <v>0.2266</v>
      </c>
      <c r="AB278" s="283">
        <v>0.23069999999999999</v>
      </c>
      <c r="AC278" s="283">
        <v>0.37859999999999999</v>
      </c>
      <c r="AD278" s="283">
        <v>0.13270000000000001</v>
      </c>
      <c r="AE278" s="283">
        <v>0.16109999999999999</v>
      </c>
      <c r="AF278" s="283">
        <v>8.7294</v>
      </c>
      <c r="AG278" s="283">
        <v>0.84360000000000002</v>
      </c>
      <c r="AH278" s="283">
        <v>1.012</v>
      </c>
      <c r="AI278" s="283">
        <v>0.28000000000000003</v>
      </c>
      <c r="AJ278" s="283">
        <v>1.4653</v>
      </c>
      <c r="AK278" s="283">
        <v>1.3475999999999999</v>
      </c>
      <c r="AL278" s="283">
        <v>1.5168999999999999</v>
      </c>
      <c r="AM278" s="283">
        <v>0.17069999999999999</v>
      </c>
      <c r="AN278" s="283">
        <v>0.26029999999999998</v>
      </c>
      <c r="AO278" s="283">
        <v>0.17380000000000001</v>
      </c>
      <c r="AP278" s="283">
        <v>0.2024</v>
      </c>
      <c r="AQ278" s="283">
        <v>0.25719999999999998</v>
      </c>
      <c r="AR278" s="283">
        <v>0.36649999999999999</v>
      </c>
      <c r="AS278" s="283">
        <v>0.28079999999999999</v>
      </c>
      <c r="AT278" s="283">
        <v>0.41399999999999998</v>
      </c>
      <c r="AU278" s="283">
        <v>1.3089999999999999</v>
      </c>
      <c r="AV278" s="283">
        <v>0.19170000000000001</v>
      </c>
      <c r="AW278" s="283">
        <v>0.30719999999999997</v>
      </c>
      <c r="AX278" s="283">
        <v>8.5739000000000001</v>
      </c>
      <c r="AY278" s="283">
        <v>2.4456000000000002</v>
      </c>
      <c r="AZ278" s="283">
        <v>0.61570000000000003</v>
      </c>
      <c r="BA278" s="283">
        <v>0.1008</v>
      </c>
      <c r="BB278" s="283">
        <v>1.0486</v>
      </c>
      <c r="BC278" s="283">
        <v>1.4492</v>
      </c>
      <c r="BD278" s="283">
        <v>1.5690999999999999</v>
      </c>
      <c r="BE278" s="283">
        <v>0.65039999999999998</v>
      </c>
      <c r="BF278" s="283">
        <v>0.26440000000000002</v>
      </c>
      <c r="BG278" s="283">
        <v>0.183</v>
      </c>
      <c r="BH278" s="283">
        <v>0.26600000000000001</v>
      </c>
      <c r="BI278" s="283">
        <v>0.42949999999999999</v>
      </c>
      <c r="BJ278" s="283">
        <v>0.12720000000000001</v>
      </c>
      <c r="BK278" s="283">
        <v>0.26229999999999998</v>
      </c>
      <c r="BL278" s="283">
        <v>0.48480000000000001</v>
      </c>
      <c r="BM278" s="283">
        <v>1.2615000000000001</v>
      </c>
      <c r="BN278" s="283">
        <v>0.25009999999999999</v>
      </c>
      <c r="BO278" s="283">
        <v>0.33450000000000002</v>
      </c>
      <c r="BQ278" s="283">
        <v>2.5327000000000002</v>
      </c>
      <c r="BR278" s="283">
        <v>1.2225999999999999</v>
      </c>
      <c r="BS278" s="283">
        <v>1.2426999999999999</v>
      </c>
      <c r="BT278" s="283">
        <v>0.78649999999999998</v>
      </c>
      <c r="BU278" s="283">
        <v>1.7985</v>
      </c>
      <c r="BV278" s="283">
        <v>1.3891</v>
      </c>
      <c r="BW278" s="283">
        <v>0.44069999999999998</v>
      </c>
      <c r="BX278" s="283">
        <v>0.35510000000000003</v>
      </c>
      <c r="BY278" s="283">
        <v>0.38219999999999998</v>
      </c>
      <c r="BZ278" s="283">
        <v>0.17399999999999999</v>
      </c>
      <c r="CA278" s="283">
        <v>0.29049999999999998</v>
      </c>
      <c r="CB278" s="283">
        <v>0.30759999999999998</v>
      </c>
      <c r="CC278" s="283">
        <v>0.36699999999999999</v>
      </c>
      <c r="CD278" s="283">
        <v>0.38080000000000003</v>
      </c>
      <c r="CE278" s="283">
        <v>0.52590000000000003</v>
      </c>
      <c r="CF278" s="283">
        <v>0.4667</v>
      </c>
      <c r="CG278" s="283">
        <v>0.2117</v>
      </c>
      <c r="CH278" s="283">
        <v>0.37859999999999999</v>
      </c>
      <c r="CI278" s="283">
        <v>1.0619000000000001</v>
      </c>
      <c r="CJ278" s="283">
        <v>1.0439000000000001</v>
      </c>
      <c r="CK278" s="283">
        <v>1.0196000000000001</v>
      </c>
      <c r="CL278" s="283">
        <v>0.93759999999999999</v>
      </c>
      <c r="CM278" s="283">
        <v>0.95179999999999998</v>
      </c>
      <c r="CN278" s="283">
        <v>0.95630000000000004</v>
      </c>
      <c r="CO278" s="283">
        <v>19.924099999999999</v>
      </c>
      <c r="CP278" s="283">
        <v>18.473299999999998</v>
      </c>
      <c r="CQ278" s="283">
        <v>17.661899999999999</v>
      </c>
      <c r="CR278" s="283">
        <v>18.763000000000002</v>
      </c>
      <c r="CS278" s="283">
        <v>17.6966</v>
      </c>
      <c r="CT278" s="283">
        <v>17.3218</v>
      </c>
      <c r="CU278" s="283">
        <v>18.8447</v>
      </c>
      <c r="CV278" s="283">
        <v>17.761399999999998</v>
      </c>
      <c r="CW278" s="283">
        <v>17.837599999999998</v>
      </c>
      <c r="CX278" s="283">
        <v>20.099399999999999</v>
      </c>
      <c r="CY278" s="283">
        <v>18.660499999999999</v>
      </c>
      <c r="CZ278" s="283">
        <v>18.651800000000001</v>
      </c>
      <c r="DA278" s="283">
        <v>1.0458000000000001</v>
      </c>
      <c r="DB278" s="283">
        <v>1.0161</v>
      </c>
      <c r="DC278" s="283">
        <v>0.98380000000000001</v>
      </c>
      <c r="DD278" s="283">
        <v>0.91439999999999999</v>
      </c>
      <c r="DE278" s="283">
        <v>0.94610000000000005</v>
      </c>
      <c r="DF278" s="283">
        <v>0.98140000000000005</v>
      </c>
      <c r="DG278" s="283">
        <v>20.085699999999999</v>
      </c>
      <c r="DH278" s="283">
        <v>18.325900000000001</v>
      </c>
      <c r="DI278" s="283">
        <v>17.940899999999999</v>
      </c>
      <c r="DJ278" s="283">
        <v>19.206399999999999</v>
      </c>
      <c r="DK278" s="283">
        <v>18.035799999999998</v>
      </c>
      <c r="DL278" s="283">
        <v>18.235800000000001</v>
      </c>
      <c r="DM278" s="283">
        <v>18.858000000000001</v>
      </c>
      <c r="DN278" s="283">
        <v>17.684899999999999</v>
      </c>
      <c r="DO278" s="283">
        <v>18.527200000000001</v>
      </c>
      <c r="DP278" s="283">
        <v>20.622699999999998</v>
      </c>
      <c r="DQ278" s="283">
        <v>18.692599999999999</v>
      </c>
      <c r="DR278" s="283">
        <v>18.878399999999999</v>
      </c>
      <c r="DS278" s="283">
        <v>1.0422</v>
      </c>
      <c r="DT278" s="283">
        <v>1.0105</v>
      </c>
      <c r="DU278" s="283">
        <v>0.98250000000000004</v>
      </c>
      <c r="DV278" s="283">
        <v>0.91459999999999997</v>
      </c>
      <c r="DW278" s="283">
        <v>0.94920000000000004</v>
      </c>
      <c r="DX278" s="283">
        <v>0.98909999999999998</v>
      </c>
      <c r="DY278" s="283">
        <v>19.7437</v>
      </c>
      <c r="DZ278" s="283">
        <v>18.2668</v>
      </c>
      <c r="EA278" s="283">
        <v>18.064399999999999</v>
      </c>
      <c r="EB278" s="283">
        <v>18.943999999999999</v>
      </c>
      <c r="EC278" s="283">
        <v>18.077500000000001</v>
      </c>
      <c r="ED278" s="283">
        <v>18.3857</v>
      </c>
      <c r="EE278" s="283">
        <v>18.5486</v>
      </c>
      <c r="EF278" s="283">
        <v>17.581600000000002</v>
      </c>
      <c r="EG278" s="283">
        <v>18.4924</v>
      </c>
      <c r="EH278" s="283">
        <v>20.279800000000002</v>
      </c>
      <c r="EI278" s="283">
        <v>18.522099999999998</v>
      </c>
      <c r="EJ278" s="283">
        <v>18.696100000000001</v>
      </c>
      <c r="EL278" s="283">
        <v>2.5367000000000002</v>
      </c>
      <c r="EM278" s="283">
        <v>1.0269999999999999</v>
      </c>
      <c r="EN278" s="283">
        <v>2.2551999999999999</v>
      </c>
      <c r="EO278" s="283">
        <v>1.2399</v>
      </c>
      <c r="EP278" s="283">
        <v>1.4851000000000001</v>
      </c>
      <c r="EQ278" s="283">
        <v>1.4894000000000001</v>
      </c>
      <c r="ER278" s="283">
        <v>0.23519999999999999</v>
      </c>
      <c r="ES278" s="283">
        <v>0.12509999999999999</v>
      </c>
      <c r="ET278" s="283">
        <v>0.18759999999999999</v>
      </c>
      <c r="EU278" s="283">
        <v>9.2700000000000005E-2</v>
      </c>
      <c r="EV278" s="283">
        <v>0.12180000000000001</v>
      </c>
      <c r="EW278" s="283">
        <v>8.3199999999999996E-2</v>
      </c>
      <c r="EX278" s="283">
        <v>0.20649999999999999</v>
      </c>
      <c r="EY278" s="283">
        <v>0.1573</v>
      </c>
      <c r="EZ278" s="283">
        <v>0.16059999999999999</v>
      </c>
      <c r="FA278" s="283">
        <v>0.16650000000000001</v>
      </c>
      <c r="FB278" s="283">
        <v>0.10589999999999999</v>
      </c>
      <c r="FC278" s="283">
        <v>0.10780000000000001</v>
      </c>
      <c r="FD278" s="283">
        <v>2.7509999999999999</v>
      </c>
      <c r="FE278" s="283">
        <v>1.1617</v>
      </c>
      <c r="FF278" s="283">
        <v>1.0564</v>
      </c>
      <c r="FG278" s="283">
        <v>0.81030000000000002</v>
      </c>
      <c r="FH278" s="283">
        <v>1.9674</v>
      </c>
      <c r="FI278" s="283">
        <v>1.4400999999999999</v>
      </c>
      <c r="FJ278" s="283">
        <v>0.21149999999999999</v>
      </c>
      <c r="FK278" s="283">
        <v>0.158</v>
      </c>
      <c r="FL278" s="283">
        <v>0.1676</v>
      </c>
      <c r="FM278" s="283">
        <v>7.6899999999999996E-2</v>
      </c>
      <c r="FN278" s="283">
        <v>0.13600000000000001</v>
      </c>
      <c r="FO278" s="283">
        <v>0.15859999999999999</v>
      </c>
      <c r="FP278" s="283">
        <v>0.22800000000000001</v>
      </c>
      <c r="FQ278" s="283">
        <v>0.19</v>
      </c>
      <c r="FR278" s="283">
        <v>0.26479999999999998</v>
      </c>
      <c r="FS278" s="283">
        <v>0.28129999999999999</v>
      </c>
      <c r="FT278" s="283">
        <v>9.6600000000000005E-2</v>
      </c>
      <c r="FU278" s="283">
        <v>0.18390000000000001</v>
      </c>
      <c r="FV278" s="283">
        <v>2.4013</v>
      </c>
      <c r="FW278" s="283">
        <v>1.3903000000000001</v>
      </c>
      <c r="FX278" s="283">
        <v>0.95079999999999998</v>
      </c>
      <c r="FY278" s="283">
        <v>0.48820000000000002</v>
      </c>
      <c r="FZ278" s="283">
        <v>1.9979</v>
      </c>
      <c r="GA278" s="283">
        <v>1.3269</v>
      </c>
      <c r="GB278" s="283">
        <v>0.2114</v>
      </c>
      <c r="GC278" s="283">
        <v>0.24310000000000001</v>
      </c>
      <c r="GD278" s="283">
        <v>0.21029999999999999</v>
      </c>
      <c r="GE278" s="283">
        <v>8.7999999999999995E-2</v>
      </c>
      <c r="GF278" s="283">
        <v>0.17480000000000001</v>
      </c>
      <c r="GG278" s="283">
        <v>0.22120000000000001</v>
      </c>
      <c r="GH278" s="283">
        <v>0.13089999999999999</v>
      </c>
      <c r="GI278" s="283">
        <v>0.2238</v>
      </c>
      <c r="GJ278" s="283">
        <v>0.36409999999999998</v>
      </c>
      <c r="GK278" s="283">
        <v>0.2681</v>
      </c>
      <c r="GL278" s="283">
        <v>0.112</v>
      </c>
      <c r="GM278" s="283">
        <v>0.27439999999999998</v>
      </c>
    </row>
    <row r="279" spans="1:195">
      <c r="A279" s="71">
        <v>45569</v>
      </c>
      <c r="B279" s="283">
        <v>13.0541</v>
      </c>
      <c r="C279" s="283">
        <v>12.8308</v>
      </c>
      <c r="D279" s="283">
        <v>12.902200000000001</v>
      </c>
      <c r="E279" s="283">
        <v>12.762</v>
      </c>
      <c r="F279" s="283">
        <v>12.982799999999999</v>
      </c>
      <c r="G279" s="283">
        <v>12.9794</v>
      </c>
      <c r="H279" s="283">
        <v>12.8451</v>
      </c>
      <c r="I279" s="283">
        <v>10.927</v>
      </c>
      <c r="J279" s="283">
        <v>12.951700000000001</v>
      </c>
      <c r="K279" s="283">
        <v>11.294700000000001</v>
      </c>
      <c r="L279" s="283">
        <v>12.9475</v>
      </c>
      <c r="M279" s="283">
        <v>13.0776</v>
      </c>
      <c r="N279" s="283">
        <v>8.4972999999999992</v>
      </c>
      <c r="O279" s="283">
        <v>0.53849999999999998</v>
      </c>
      <c r="P279" s="283">
        <v>2.3487</v>
      </c>
      <c r="Q279" s="283">
        <v>0.78359999999999996</v>
      </c>
      <c r="R279" s="283">
        <v>1.6519999999999999</v>
      </c>
      <c r="S279" s="283">
        <v>1.4281999999999999</v>
      </c>
      <c r="T279" s="283">
        <v>0.99590000000000001</v>
      </c>
      <c r="U279" s="283">
        <v>9.4700000000000006E-2</v>
      </c>
      <c r="V279" s="283">
        <v>0.25769999999999998</v>
      </c>
      <c r="W279" s="283">
        <v>0.1172</v>
      </c>
      <c r="X279" s="283">
        <v>0.1759</v>
      </c>
      <c r="Y279" s="283">
        <v>0.10970000000000001</v>
      </c>
      <c r="Z279" s="283">
        <v>0.2883</v>
      </c>
      <c r="AA279" s="283">
        <v>0.2155</v>
      </c>
      <c r="AB279" s="283">
        <v>0.21540000000000001</v>
      </c>
      <c r="AC279" s="283">
        <v>0.3679</v>
      </c>
      <c r="AD279" s="283">
        <v>0.1305</v>
      </c>
      <c r="AE279" s="283">
        <v>0.15079999999999999</v>
      </c>
      <c r="AF279" s="283">
        <v>8.6226000000000003</v>
      </c>
      <c r="AG279" s="283">
        <v>0.84209999999999996</v>
      </c>
      <c r="AH279" s="283">
        <v>0.99570000000000003</v>
      </c>
      <c r="AI279" s="283">
        <v>0.28029999999999999</v>
      </c>
      <c r="AJ279" s="283">
        <v>1.4550000000000001</v>
      </c>
      <c r="AK279" s="283">
        <v>1.4153</v>
      </c>
      <c r="AL279" s="283">
        <v>1.464</v>
      </c>
      <c r="AM279" s="283">
        <v>0.16739999999999999</v>
      </c>
      <c r="AN279" s="283">
        <v>0.254</v>
      </c>
      <c r="AO279" s="283">
        <v>0.16980000000000001</v>
      </c>
      <c r="AP279" s="283">
        <v>0.1988</v>
      </c>
      <c r="AQ279" s="283">
        <v>0.255</v>
      </c>
      <c r="AR279" s="283">
        <v>0.35959999999999998</v>
      </c>
      <c r="AS279" s="283">
        <v>0.27429999999999999</v>
      </c>
      <c r="AT279" s="283">
        <v>0.40179999999999999</v>
      </c>
      <c r="AU279" s="283">
        <v>1.2827999999999999</v>
      </c>
      <c r="AV279" s="283">
        <v>0.1885</v>
      </c>
      <c r="AW279" s="283">
        <v>0.28389999999999999</v>
      </c>
      <c r="AX279" s="283">
        <v>9.5332000000000008</v>
      </c>
      <c r="AY279" s="283">
        <v>2.5560999999999998</v>
      </c>
      <c r="AZ279" s="283">
        <v>0.58760000000000001</v>
      </c>
      <c r="BA279" s="283">
        <v>0.1021</v>
      </c>
      <c r="BB279" s="283">
        <v>1.0839000000000001</v>
      </c>
      <c r="BC279" s="283">
        <v>1.4555</v>
      </c>
      <c r="BD279" s="283">
        <v>1.5303</v>
      </c>
      <c r="BE279" s="283">
        <v>0.63219999999999998</v>
      </c>
      <c r="BF279" s="283">
        <v>0.25340000000000001</v>
      </c>
      <c r="BG279" s="283">
        <v>0.1605</v>
      </c>
      <c r="BH279" s="283">
        <v>0.24729999999999999</v>
      </c>
      <c r="BI279" s="283">
        <v>0.43120000000000003</v>
      </c>
      <c r="BJ279" s="283">
        <v>0.12520000000000001</v>
      </c>
      <c r="BK279" s="283">
        <v>0.26350000000000001</v>
      </c>
      <c r="BL279" s="283">
        <v>0.47649999999999998</v>
      </c>
      <c r="BM279" s="283">
        <v>1.2266999999999999</v>
      </c>
      <c r="BN279" s="283">
        <v>0.24310000000000001</v>
      </c>
      <c r="BO279" s="283">
        <v>0.32740000000000002</v>
      </c>
      <c r="BQ279" s="283">
        <v>2.5709</v>
      </c>
      <c r="BR279" s="283">
        <v>1.2462</v>
      </c>
      <c r="BS279" s="283">
        <v>1.2283999999999999</v>
      </c>
      <c r="BT279" s="283">
        <v>0.78410000000000002</v>
      </c>
      <c r="BU279" s="283">
        <v>1.782</v>
      </c>
      <c r="BV279" s="283">
        <v>1.3997999999999999</v>
      </c>
      <c r="BW279" s="283">
        <v>0.4294</v>
      </c>
      <c r="BX279" s="283">
        <v>0.34560000000000002</v>
      </c>
      <c r="BY279" s="283">
        <v>0.37459999999999999</v>
      </c>
      <c r="BZ279" s="283">
        <v>0.16700000000000001</v>
      </c>
      <c r="CA279" s="283">
        <v>0.27729999999999999</v>
      </c>
      <c r="CB279" s="283">
        <v>0.3049</v>
      </c>
      <c r="CC279" s="283">
        <v>0.35920000000000002</v>
      </c>
      <c r="CD279" s="283">
        <v>0.37040000000000001</v>
      </c>
      <c r="CE279" s="283">
        <v>0.51490000000000002</v>
      </c>
      <c r="CF279" s="283">
        <v>0.45810000000000001</v>
      </c>
      <c r="CG279" s="283">
        <v>0.2079</v>
      </c>
      <c r="CH279" s="283">
        <v>0.36780000000000002</v>
      </c>
      <c r="CI279" s="283">
        <v>1.0636000000000001</v>
      </c>
      <c r="CJ279" s="283">
        <v>1.0437000000000001</v>
      </c>
      <c r="CK279" s="283">
        <v>1.0176000000000001</v>
      </c>
      <c r="CL279" s="283">
        <v>0.93689999999999996</v>
      </c>
      <c r="CM279" s="283">
        <v>0.95020000000000004</v>
      </c>
      <c r="CN279" s="283">
        <v>0.95569999999999999</v>
      </c>
      <c r="CO279" s="283">
        <v>19.712599999999998</v>
      </c>
      <c r="CP279" s="283">
        <v>18.22</v>
      </c>
      <c r="CQ279" s="283">
        <v>17.381900000000002</v>
      </c>
      <c r="CR279" s="283">
        <v>18.533799999999999</v>
      </c>
      <c r="CS279" s="283">
        <v>17.456700000000001</v>
      </c>
      <c r="CT279" s="283">
        <v>17.0809</v>
      </c>
      <c r="CU279" s="283">
        <v>18.604500000000002</v>
      </c>
      <c r="CV279" s="283">
        <v>17.533200000000001</v>
      </c>
      <c r="CW279" s="283">
        <v>17.6402</v>
      </c>
      <c r="CX279" s="283">
        <v>19.8582</v>
      </c>
      <c r="CY279" s="283">
        <v>18.452100000000002</v>
      </c>
      <c r="CZ279" s="283">
        <v>18.458300000000001</v>
      </c>
      <c r="DA279" s="283">
        <v>1.0474000000000001</v>
      </c>
      <c r="DB279" s="283">
        <v>1.0164</v>
      </c>
      <c r="DC279" s="283">
        <v>0.98309999999999997</v>
      </c>
      <c r="DD279" s="283">
        <v>0.91349999999999998</v>
      </c>
      <c r="DE279" s="283">
        <v>0.9446</v>
      </c>
      <c r="DF279" s="283">
        <v>0.98019999999999996</v>
      </c>
      <c r="DG279" s="283">
        <v>19.866599999999998</v>
      </c>
      <c r="DH279" s="283">
        <v>18.0854</v>
      </c>
      <c r="DI279" s="283">
        <v>17.689800000000002</v>
      </c>
      <c r="DJ279" s="283">
        <v>18.9678</v>
      </c>
      <c r="DK279" s="283">
        <v>17.794</v>
      </c>
      <c r="DL279" s="283">
        <v>17.994499999999999</v>
      </c>
      <c r="DM279" s="283">
        <v>18.6157</v>
      </c>
      <c r="DN279" s="283">
        <v>17.441600000000001</v>
      </c>
      <c r="DO279" s="283">
        <v>18.317299999999999</v>
      </c>
      <c r="DP279" s="283">
        <v>20.378499999999999</v>
      </c>
      <c r="DQ279" s="283">
        <v>18.4651</v>
      </c>
      <c r="DR279" s="283">
        <v>18.686399999999999</v>
      </c>
      <c r="DS279" s="283">
        <v>1.0423</v>
      </c>
      <c r="DT279" s="283">
        <v>1.0106999999999999</v>
      </c>
      <c r="DU279" s="283">
        <v>0.98160000000000003</v>
      </c>
      <c r="DV279" s="283">
        <v>0.91390000000000005</v>
      </c>
      <c r="DW279" s="283">
        <v>0.9476</v>
      </c>
      <c r="DX279" s="283">
        <v>0.98929999999999996</v>
      </c>
      <c r="DY279" s="283">
        <v>19.509</v>
      </c>
      <c r="DZ279" s="283">
        <v>18.063099999999999</v>
      </c>
      <c r="EA279" s="283">
        <v>17.845500000000001</v>
      </c>
      <c r="EB279" s="283">
        <v>18.716999999999999</v>
      </c>
      <c r="EC279" s="283">
        <v>17.870999999999999</v>
      </c>
      <c r="ED279" s="283">
        <v>18.179300000000001</v>
      </c>
      <c r="EE279" s="283">
        <v>18.317900000000002</v>
      </c>
      <c r="EF279" s="283">
        <v>17.346599999999999</v>
      </c>
      <c r="EG279" s="283">
        <v>18.305499999999999</v>
      </c>
      <c r="EH279" s="283">
        <v>20.0428</v>
      </c>
      <c r="EI279" s="283">
        <v>18.305700000000002</v>
      </c>
      <c r="EJ279" s="283">
        <v>18.503699999999998</v>
      </c>
      <c r="EL279" s="283">
        <v>2.5133999999999999</v>
      </c>
      <c r="EM279" s="283">
        <v>1.0201</v>
      </c>
      <c r="EN279" s="283">
        <v>2.2368999999999999</v>
      </c>
      <c r="EO279" s="283">
        <v>1.2162999999999999</v>
      </c>
      <c r="EP279" s="283">
        <v>1.4175</v>
      </c>
      <c r="EQ279" s="283">
        <v>1.4796</v>
      </c>
      <c r="ER279" s="283">
        <v>0.23039999999999999</v>
      </c>
      <c r="ES279" s="283">
        <v>0.1232</v>
      </c>
      <c r="ET279" s="283">
        <v>0.18490000000000001</v>
      </c>
      <c r="EU279" s="283">
        <v>9.1700000000000004E-2</v>
      </c>
      <c r="EV279" s="283">
        <v>0.1208</v>
      </c>
      <c r="EW279" s="283">
        <v>8.2699999999999996E-2</v>
      </c>
      <c r="EX279" s="283">
        <v>0.20019999999999999</v>
      </c>
      <c r="EY279" s="283">
        <v>0.14910000000000001</v>
      </c>
      <c r="EZ279" s="283">
        <v>0.154</v>
      </c>
      <c r="FA279" s="283">
        <v>0.1646</v>
      </c>
      <c r="FB279" s="283">
        <v>0.1052</v>
      </c>
      <c r="FC279" s="283">
        <v>0.1041</v>
      </c>
      <c r="FD279" s="283">
        <v>2.7341000000000002</v>
      </c>
      <c r="FE279" s="283">
        <v>1.175</v>
      </c>
      <c r="FF279" s="283">
        <v>1.0446</v>
      </c>
      <c r="FG279" s="283">
        <v>0.80469999999999997</v>
      </c>
      <c r="FH279" s="283">
        <v>1.9374</v>
      </c>
      <c r="FI279" s="283">
        <v>1.4888999999999999</v>
      </c>
      <c r="FJ279" s="283">
        <v>0.2079</v>
      </c>
      <c r="FK279" s="283">
        <v>0.15670000000000001</v>
      </c>
      <c r="FL279" s="283">
        <v>0.16520000000000001</v>
      </c>
      <c r="FM279" s="283">
        <v>7.6100000000000001E-2</v>
      </c>
      <c r="FN279" s="283">
        <v>0.1333</v>
      </c>
      <c r="FO279" s="283">
        <v>0.15809999999999999</v>
      </c>
      <c r="FP279" s="283">
        <v>0.2235</v>
      </c>
      <c r="FQ279" s="283">
        <v>0.18509999999999999</v>
      </c>
      <c r="FR279" s="283">
        <v>0.25890000000000002</v>
      </c>
      <c r="FS279" s="283">
        <v>0.2777</v>
      </c>
      <c r="FT279" s="283">
        <v>9.5500000000000002E-2</v>
      </c>
      <c r="FU279" s="283">
        <v>0.1739</v>
      </c>
      <c r="FV279" s="283">
        <v>2.5335999999999999</v>
      </c>
      <c r="FW279" s="283">
        <v>1.4562999999999999</v>
      </c>
      <c r="FX279" s="283">
        <v>0.93540000000000001</v>
      </c>
      <c r="FY279" s="283">
        <v>0.49680000000000002</v>
      </c>
      <c r="FZ279" s="283">
        <v>2.0446</v>
      </c>
      <c r="GA279" s="283">
        <v>1.3309</v>
      </c>
      <c r="GB279" s="283">
        <v>0.20349999999999999</v>
      </c>
      <c r="GC279" s="283">
        <v>0.2331</v>
      </c>
      <c r="GD279" s="283">
        <v>0.2044</v>
      </c>
      <c r="GE279" s="283">
        <v>8.0299999999999996E-2</v>
      </c>
      <c r="GF279" s="283">
        <v>0.16</v>
      </c>
      <c r="GG279" s="283">
        <v>0.2185</v>
      </c>
      <c r="GH279" s="283">
        <v>0.12970000000000001</v>
      </c>
      <c r="GI279" s="283">
        <v>0.22140000000000001</v>
      </c>
      <c r="GJ279" s="283">
        <v>0.3599</v>
      </c>
      <c r="GK279" s="283">
        <v>0.26100000000000001</v>
      </c>
      <c r="GL279" s="283">
        <v>0.10829999999999999</v>
      </c>
      <c r="GM279" s="283">
        <v>0.27039999999999997</v>
      </c>
    </row>
    <row r="280" spans="1:195">
      <c r="A280" s="71">
        <v>45570</v>
      </c>
      <c r="B280" s="283">
        <v>13.049099999999999</v>
      </c>
      <c r="C280" s="283">
        <v>12.8325</v>
      </c>
      <c r="D280" s="283">
        <v>12.9232</v>
      </c>
      <c r="E280" s="283">
        <v>12.760300000000001</v>
      </c>
      <c r="F280" s="283">
        <v>12.985300000000001</v>
      </c>
      <c r="G280" s="283">
        <v>12.975199999999999</v>
      </c>
      <c r="H280" s="283">
        <v>12.8367</v>
      </c>
      <c r="I280" s="283">
        <v>11.0151</v>
      </c>
      <c r="J280" s="283">
        <v>12.952500000000001</v>
      </c>
      <c r="K280" s="283">
        <v>11.260199999999999</v>
      </c>
      <c r="L280" s="283">
        <v>12.9458</v>
      </c>
      <c r="M280" s="283">
        <v>13.075100000000001</v>
      </c>
      <c r="N280" s="283">
        <v>8.3766999999999996</v>
      </c>
      <c r="O280" s="283">
        <v>0.53349999999999997</v>
      </c>
      <c r="P280" s="283">
        <v>2.3184</v>
      </c>
      <c r="Q280" s="283">
        <v>0.35489999999999999</v>
      </c>
      <c r="R280" s="283">
        <v>1.1407</v>
      </c>
      <c r="S280" s="283">
        <v>1.2204999999999999</v>
      </c>
      <c r="T280" s="283">
        <v>0.96870000000000001</v>
      </c>
      <c r="U280" s="283">
        <v>9.2899999999999996E-2</v>
      </c>
      <c r="V280" s="283">
        <v>0.25330000000000003</v>
      </c>
      <c r="W280" s="283">
        <v>0.11559999999999999</v>
      </c>
      <c r="X280" s="283">
        <v>0.17419999999999999</v>
      </c>
      <c r="Y280" s="283">
        <v>0.10929999999999999</v>
      </c>
      <c r="Z280" s="283">
        <v>0.39979999999999999</v>
      </c>
      <c r="AA280" s="283">
        <v>0.4148</v>
      </c>
      <c r="AB280" s="283">
        <v>0.56420000000000003</v>
      </c>
      <c r="AC280" s="283">
        <v>1.1264000000000001</v>
      </c>
      <c r="AD280" s="283">
        <v>0.36370000000000002</v>
      </c>
      <c r="AE280" s="283">
        <v>0.46229999999999999</v>
      </c>
      <c r="AF280" s="283">
        <v>8.5406999999999993</v>
      </c>
      <c r="AG280" s="283">
        <v>0.8407</v>
      </c>
      <c r="AH280" s="283">
        <v>0.98040000000000005</v>
      </c>
      <c r="AI280" s="283">
        <v>0.29970000000000002</v>
      </c>
      <c r="AJ280" s="283">
        <v>0.81610000000000005</v>
      </c>
      <c r="AK280" s="283">
        <v>1.036</v>
      </c>
      <c r="AL280" s="283">
        <v>1.4261999999999999</v>
      </c>
      <c r="AM280" s="283">
        <v>0.16520000000000001</v>
      </c>
      <c r="AN280" s="283">
        <v>0.24890000000000001</v>
      </c>
      <c r="AO280" s="283">
        <v>0.16700000000000001</v>
      </c>
      <c r="AP280" s="283">
        <v>0.19639999999999999</v>
      </c>
      <c r="AQ280" s="283">
        <v>0.25390000000000001</v>
      </c>
      <c r="AR280" s="283">
        <v>0.45079999999999998</v>
      </c>
      <c r="AS280" s="283">
        <v>0.4017</v>
      </c>
      <c r="AT280" s="283">
        <v>0.53669999999999995</v>
      </c>
      <c r="AU280" s="283">
        <v>1.5042</v>
      </c>
      <c r="AV280" s="283">
        <v>0.49220000000000003</v>
      </c>
      <c r="AW280" s="283">
        <v>0.51800000000000002</v>
      </c>
      <c r="AX280" s="283">
        <v>10.5486</v>
      </c>
      <c r="AY280" s="283">
        <v>2.6741000000000001</v>
      </c>
      <c r="AZ280" s="283">
        <v>0.56110000000000004</v>
      </c>
      <c r="BA280" s="283">
        <v>0.15509999999999999</v>
      </c>
      <c r="BB280" s="283">
        <v>0.70589999999999997</v>
      </c>
      <c r="BC280" s="283">
        <v>1.4908999999999999</v>
      </c>
      <c r="BD280" s="283">
        <v>1.4992000000000001</v>
      </c>
      <c r="BE280" s="283">
        <v>0.61629999999999996</v>
      </c>
      <c r="BF280" s="283">
        <v>0.24349999999999999</v>
      </c>
      <c r="BG280" s="283">
        <v>0.1421</v>
      </c>
      <c r="BH280" s="283">
        <v>0.23050000000000001</v>
      </c>
      <c r="BI280" s="283">
        <v>0.43390000000000001</v>
      </c>
      <c r="BJ280" s="283">
        <v>0.20019999999999999</v>
      </c>
      <c r="BK280" s="283">
        <v>0.29139999999999999</v>
      </c>
      <c r="BL280" s="283">
        <v>0.55230000000000001</v>
      </c>
      <c r="BM280" s="283">
        <v>1.2907</v>
      </c>
      <c r="BN280" s="283">
        <v>0.4128</v>
      </c>
      <c r="BO280" s="283">
        <v>0.37040000000000001</v>
      </c>
      <c r="BQ280" s="283">
        <v>2.5811000000000002</v>
      </c>
      <c r="BR280" s="283">
        <v>1.268</v>
      </c>
      <c r="BS280" s="283">
        <v>1.2155</v>
      </c>
      <c r="BT280" s="283">
        <v>0.96609999999999996</v>
      </c>
      <c r="BU280" s="283">
        <v>1.1432</v>
      </c>
      <c r="BV280" s="283">
        <v>1.1498999999999999</v>
      </c>
      <c r="BW280" s="283">
        <v>0.41620000000000001</v>
      </c>
      <c r="BX280" s="283">
        <v>0.33710000000000001</v>
      </c>
      <c r="BY280" s="283">
        <v>0.3679</v>
      </c>
      <c r="BZ280" s="283">
        <v>0.16120000000000001</v>
      </c>
      <c r="CA280" s="283">
        <v>0.26590000000000003</v>
      </c>
      <c r="CB280" s="283">
        <v>0.30270000000000002</v>
      </c>
      <c r="CC280" s="283">
        <v>0.55700000000000005</v>
      </c>
      <c r="CD280" s="283">
        <v>0.64359999999999995</v>
      </c>
      <c r="CE280" s="283">
        <v>0.7742</v>
      </c>
      <c r="CF280" s="283">
        <v>0.5766</v>
      </c>
      <c r="CG280" s="283">
        <v>0.56299999999999994</v>
      </c>
      <c r="CH280" s="283">
        <v>0.67330000000000001</v>
      </c>
      <c r="CI280" s="283">
        <v>1.0621</v>
      </c>
      <c r="CJ280" s="283">
        <v>1.0426</v>
      </c>
      <c r="CK280" s="283">
        <v>1.0101</v>
      </c>
      <c r="CL280" s="283">
        <v>0.96379999999999999</v>
      </c>
      <c r="CM280" s="283">
        <v>0.97219999999999995</v>
      </c>
      <c r="CN280" s="283">
        <v>0.9637</v>
      </c>
      <c r="CO280" s="283">
        <v>19.617000000000001</v>
      </c>
      <c r="CP280" s="283">
        <v>18.113399999999999</v>
      </c>
      <c r="CQ280" s="283">
        <v>17.2407</v>
      </c>
      <c r="CR280" s="283">
        <v>18.470300000000002</v>
      </c>
      <c r="CS280" s="283">
        <v>17.372499999999999</v>
      </c>
      <c r="CT280" s="283">
        <v>17.067699999999999</v>
      </c>
      <c r="CU280" s="283">
        <v>18.8459</v>
      </c>
      <c r="CV280" s="283">
        <v>18.367699999999999</v>
      </c>
      <c r="CW280" s="283">
        <v>16.990200000000002</v>
      </c>
      <c r="CX280" s="283">
        <v>19.554400000000001</v>
      </c>
      <c r="CY280" s="283">
        <v>18.893699999999999</v>
      </c>
      <c r="CZ280" s="283">
        <v>17.630500000000001</v>
      </c>
      <c r="DA280" s="283">
        <v>1.0472999999999999</v>
      </c>
      <c r="DB280" s="283">
        <v>1.0162</v>
      </c>
      <c r="DC280" s="283">
        <v>0.98209999999999997</v>
      </c>
      <c r="DD280" s="283">
        <v>0.95269999999999999</v>
      </c>
      <c r="DE280" s="283">
        <v>0.95689999999999997</v>
      </c>
      <c r="DF280" s="283">
        <v>0.99070000000000003</v>
      </c>
      <c r="DG280" s="283">
        <v>19.718800000000002</v>
      </c>
      <c r="DH280" s="283">
        <v>17.943100000000001</v>
      </c>
      <c r="DI280" s="283">
        <v>17.521899999999999</v>
      </c>
      <c r="DJ280" s="283">
        <v>18.828800000000001</v>
      </c>
      <c r="DK280" s="283">
        <v>17.6571</v>
      </c>
      <c r="DL280" s="283">
        <v>17.8416</v>
      </c>
      <c r="DM280" s="283">
        <v>19.3154</v>
      </c>
      <c r="DN280" s="283">
        <v>18.491299999999999</v>
      </c>
      <c r="DO280" s="283">
        <v>17.9834</v>
      </c>
      <c r="DP280" s="283">
        <v>20.273599999999998</v>
      </c>
      <c r="DQ280" s="283">
        <v>19.3245</v>
      </c>
      <c r="DR280" s="283">
        <v>18.152999999999999</v>
      </c>
      <c r="DS280" s="283">
        <v>1.0424</v>
      </c>
      <c r="DT280" s="283">
        <v>1.0105999999999999</v>
      </c>
      <c r="DU280" s="283">
        <v>0.98150000000000004</v>
      </c>
      <c r="DV280" s="283">
        <v>0.96130000000000004</v>
      </c>
      <c r="DW280" s="283">
        <v>0.96579999999999999</v>
      </c>
      <c r="DX280" s="283">
        <v>0.99690000000000001</v>
      </c>
      <c r="DY280" s="283">
        <v>19.350200000000001</v>
      </c>
      <c r="DZ280" s="283">
        <v>17.903600000000001</v>
      </c>
      <c r="EA280" s="283">
        <v>17.678100000000001</v>
      </c>
      <c r="EB280" s="283">
        <v>18.562799999999999</v>
      </c>
      <c r="EC280" s="283">
        <v>17.715699999999998</v>
      </c>
      <c r="ED280" s="283">
        <v>18.0108</v>
      </c>
      <c r="EE280" s="283">
        <v>19.175899999999999</v>
      </c>
      <c r="EF280" s="283">
        <v>18.430599999999998</v>
      </c>
      <c r="EG280" s="283">
        <v>18.1769</v>
      </c>
      <c r="EH280" s="283">
        <v>19.948699999999999</v>
      </c>
      <c r="EI280" s="283">
        <v>19.084099999999999</v>
      </c>
      <c r="EJ280" s="283">
        <v>18.234400000000001</v>
      </c>
      <c r="EL280" s="283">
        <v>2.4647999999999999</v>
      </c>
      <c r="EM280" s="283">
        <v>1.0214000000000001</v>
      </c>
      <c r="EN280" s="283">
        <v>2.2261000000000002</v>
      </c>
      <c r="EO280" s="283">
        <v>1.0794999999999999</v>
      </c>
      <c r="EP280" s="283">
        <v>1.0497000000000001</v>
      </c>
      <c r="EQ280" s="283">
        <v>1.1143000000000001</v>
      </c>
      <c r="ER280" s="283">
        <v>0.2248</v>
      </c>
      <c r="ES280" s="283">
        <v>0.1227</v>
      </c>
      <c r="ET280" s="283">
        <v>0.183</v>
      </c>
      <c r="EU280" s="283">
        <v>9.1200000000000003E-2</v>
      </c>
      <c r="EV280" s="283">
        <v>0.1201</v>
      </c>
      <c r="EW280" s="283">
        <v>8.2199999999999995E-2</v>
      </c>
      <c r="EX280" s="283">
        <v>0.31480000000000002</v>
      </c>
      <c r="EY280" s="283">
        <v>0.33479999999999999</v>
      </c>
      <c r="EZ280" s="283">
        <v>0.37409999999999999</v>
      </c>
      <c r="FA280" s="283">
        <v>0.29160000000000003</v>
      </c>
      <c r="FB280" s="283">
        <v>0.31890000000000002</v>
      </c>
      <c r="FC280" s="283">
        <v>0.3357</v>
      </c>
      <c r="FD280" s="283">
        <v>2.7040000000000002</v>
      </c>
      <c r="FE280" s="283">
        <v>1.179</v>
      </c>
      <c r="FF280" s="283">
        <v>1.0327999999999999</v>
      </c>
      <c r="FG280" s="283">
        <v>1.0144</v>
      </c>
      <c r="FH280" s="283">
        <v>1.2009000000000001</v>
      </c>
      <c r="FI280" s="283">
        <v>1.0262</v>
      </c>
      <c r="FJ280" s="283">
        <v>0.20280000000000001</v>
      </c>
      <c r="FK280" s="283">
        <v>0.15479999999999999</v>
      </c>
      <c r="FL280" s="283">
        <v>0.16259999999999999</v>
      </c>
      <c r="FM280" s="283">
        <v>7.4999999999999997E-2</v>
      </c>
      <c r="FN280" s="283">
        <v>0.1313</v>
      </c>
      <c r="FO280" s="283">
        <v>0.15740000000000001</v>
      </c>
      <c r="FP280" s="283">
        <v>0.30330000000000001</v>
      </c>
      <c r="FQ280" s="283">
        <v>0.30680000000000002</v>
      </c>
      <c r="FR280" s="283">
        <v>0.35610000000000003</v>
      </c>
      <c r="FS280" s="283">
        <v>0.29899999999999999</v>
      </c>
      <c r="FT280" s="283">
        <v>0.2555</v>
      </c>
      <c r="FU280" s="283">
        <v>0.34699999999999998</v>
      </c>
      <c r="FV280" s="283">
        <v>2.6415000000000002</v>
      </c>
      <c r="FW280" s="283">
        <v>1.5227999999999999</v>
      </c>
      <c r="FX280" s="283">
        <v>0.92020000000000002</v>
      </c>
      <c r="FY280" s="283">
        <v>0.8125</v>
      </c>
      <c r="FZ280" s="283">
        <v>1.2198</v>
      </c>
      <c r="GA280" s="283">
        <v>1.2726999999999999</v>
      </c>
      <c r="GB280" s="283">
        <v>0.19489999999999999</v>
      </c>
      <c r="GC280" s="283">
        <v>0.22359999999999999</v>
      </c>
      <c r="GD280" s="283">
        <v>0.19919999999999999</v>
      </c>
      <c r="GE280" s="283">
        <v>7.3800000000000004E-2</v>
      </c>
      <c r="GF280" s="283">
        <v>0.14680000000000001</v>
      </c>
      <c r="GG280" s="283">
        <v>0.21640000000000001</v>
      </c>
      <c r="GH280" s="283">
        <v>0.22570000000000001</v>
      </c>
      <c r="GI280" s="283">
        <v>0.31879999999999997</v>
      </c>
      <c r="GJ280" s="283">
        <v>0.42080000000000001</v>
      </c>
      <c r="GK280" s="283">
        <v>0.27779999999999999</v>
      </c>
      <c r="GL280" s="283">
        <v>0.26140000000000002</v>
      </c>
      <c r="GM280" s="283">
        <v>0.3306</v>
      </c>
    </row>
    <row r="281" spans="1:195">
      <c r="A281" s="71">
        <v>45571</v>
      </c>
      <c r="B281" s="283">
        <v>13.0726</v>
      </c>
      <c r="C281" s="283">
        <v>12.8367</v>
      </c>
      <c r="D281" s="283">
        <v>12.9307</v>
      </c>
      <c r="E281" s="283">
        <v>12.7662</v>
      </c>
      <c r="F281" s="283">
        <v>13.001200000000001</v>
      </c>
      <c r="G281" s="283">
        <v>12.9895</v>
      </c>
      <c r="H281" s="283">
        <v>12.8543</v>
      </c>
      <c r="I281" s="283">
        <v>10.8338</v>
      </c>
      <c r="J281" s="283">
        <v>12.9777</v>
      </c>
      <c r="K281" s="283">
        <v>11.2308</v>
      </c>
      <c r="L281" s="283">
        <v>12.960100000000001</v>
      </c>
      <c r="M281" s="283">
        <v>13.0936</v>
      </c>
      <c r="N281" s="283">
        <v>8.1980000000000004</v>
      </c>
      <c r="O281" s="283">
        <v>0.53080000000000005</v>
      </c>
      <c r="P281" s="283">
        <v>2.2833000000000001</v>
      </c>
      <c r="Q281" s="283">
        <v>0.3574</v>
      </c>
      <c r="R281" s="283">
        <v>1.091</v>
      </c>
      <c r="S281" s="283">
        <v>1.2761</v>
      </c>
      <c r="T281" s="283">
        <v>0.9345</v>
      </c>
      <c r="U281" s="283">
        <v>9.1600000000000001E-2</v>
      </c>
      <c r="V281" s="283">
        <v>0.24890000000000001</v>
      </c>
      <c r="W281" s="283">
        <v>0.114</v>
      </c>
      <c r="X281" s="283">
        <v>0.1726</v>
      </c>
      <c r="Y281" s="283">
        <v>0.109</v>
      </c>
      <c r="Z281" s="283">
        <v>0.36620000000000003</v>
      </c>
      <c r="AA281" s="283">
        <v>0.35049999999999998</v>
      </c>
      <c r="AB281" s="283">
        <v>0.52080000000000004</v>
      </c>
      <c r="AC281" s="283">
        <v>1.0245</v>
      </c>
      <c r="AD281" s="283">
        <v>0.32129999999999997</v>
      </c>
      <c r="AE281" s="283">
        <v>0.40810000000000002</v>
      </c>
      <c r="AF281" s="283">
        <v>8.4507999999999992</v>
      </c>
      <c r="AG281" s="283">
        <v>0.84030000000000005</v>
      </c>
      <c r="AH281" s="283">
        <v>0.96389999999999998</v>
      </c>
      <c r="AI281" s="283">
        <v>0.29509999999999997</v>
      </c>
      <c r="AJ281" s="283">
        <v>0.80969999999999998</v>
      </c>
      <c r="AK281" s="283">
        <v>0.98819999999999997</v>
      </c>
      <c r="AL281" s="283">
        <v>1.3888</v>
      </c>
      <c r="AM281" s="283">
        <v>0.16339999999999999</v>
      </c>
      <c r="AN281" s="283">
        <v>0.24440000000000001</v>
      </c>
      <c r="AO281" s="283">
        <v>0.1643</v>
      </c>
      <c r="AP281" s="283">
        <v>0.19450000000000001</v>
      </c>
      <c r="AQ281" s="283">
        <v>0.25359999999999999</v>
      </c>
      <c r="AR281" s="283">
        <v>0.42480000000000001</v>
      </c>
      <c r="AS281" s="283">
        <v>0.36030000000000001</v>
      </c>
      <c r="AT281" s="283">
        <v>0.47470000000000001</v>
      </c>
      <c r="AU281" s="283">
        <v>1.4392</v>
      </c>
      <c r="AV281" s="283">
        <v>0.44490000000000002</v>
      </c>
      <c r="AW281" s="283">
        <v>0.4803</v>
      </c>
      <c r="AX281" s="283">
        <v>11.404400000000001</v>
      </c>
      <c r="AY281" s="283">
        <v>2.8105000000000002</v>
      </c>
      <c r="AZ281" s="283">
        <v>0.5363</v>
      </c>
      <c r="BA281" s="283">
        <v>0.14080000000000001</v>
      </c>
      <c r="BB281" s="283">
        <v>0.60699999999999998</v>
      </c>
      <c r="BC281" s="283">
        <v>1.4630000000000001</v>
      </c>
      <c r="BD281" s="283">
        <v>1.4715</v>
      </c>
      <c r="BE281" s="283">
        <v>0.60360000000000003</v>
      </c>
      <c r="BF281" s="283">
        <v>0.2349</v>
      </c>
      <c r="BG281" s="283">
        <v>0.129</v>
      </c>
      <c r="BH281" s="283">
        <v>0.21479999999999999</v>
      </c>
      <c r="BI281" s="283">
        <v>0.43809999999999999</v>
      </c>
      <c r="BJ281" s="283">
        <v>0.1774</v>
      </c>
      <c r="BK281" s="283">
        <v>0.249</v>
      </c>
      <c r="BL281" s="283">
        <v>0.51170000000000004</v>
      </c>
      <c r="BM281" s="283">
        <v>1.2605</v>
      </c>
      <c r="BN281" s="283">
        <v>0.41020000000000001</v>
      </c>
      <c r="BO281" s="283">
        <v>0.3498</v>
      </c>
      <c r="BQ281" s="283">
        <v>2.5701000000000001</v>
      </c>
      <c r="BR281" s="283">
        <v>1.2906</v>
      </c>
      <c r="BS281" s="283">
        <v>1.2056</v>
      </c>
      <c r="BT281" s="283">
        <v>0.91220000000000001</v>
      </c>
      <c r="BU281" s="283">
        <v>1.0638000000000001</v>
      </c>
      <c r="BV281" s="283">
        <v>1.1814</v>
      </c>
      <c r="BW281" s="283">
        <v>0.40670000000000001</v>
      </c>
      <c r="BX281" s="283">
        <v>0.32979999999999998</v>
      </c>
      <c r="BY281" s="283">
        <v>0.36209999999999998</v>
      </c>
      <c r="BZ281" s="283">
        <v>0.1583</v>
      </c>
      <c r="CA281" s="283">
        <v>0.2555</v>
      </c>
      <c r="CB281" s="283">
        <v>0.3004</v>
      </c>
      <c r="CC281" s="283">
        <v>0.50449999999999995</v>
      </c>
      <c r="CD281" s="283">
        <v>0.54920000000000002</v>
      </c>
      <c r="CE281" s="283">
        <v>0.72889999999999999</v>
      </c>
      <c r="CF281" s="283">
        <v>0.55300000000000005</v>
      </c>
      <c r="CG281" s="283">
        <v>0.51629999999999998</v>
      </c>
      <c r="CH281" s="283">
        <v>0.61699999999999999</v>
      </c>
      <c r="CI281" s="283">
        <v>1.0571999999999999</v>
      </c>
      <c r="CJ281" s="283">
        <v>1.0408999999999999</v>
      </c>
      <c r="CK281" s="283">
        <v>1.0054000000000001</v>
      </c>
      <c r="CL281" s="283">
        <v>0.98680000000000001</v>
      </c>
      <c r="CM281" s="283">
        <v>0.99399999999999999</v>
      </c>
      <c r="CN281" s="283">
        <v>0.96430000000000005</v>
      </c>
      <c r="CO281" s="283">
        <v>19.477</v>
      </c>
      <c r="CP281" s="283">
        <v>18.037400000000002</v>
      </c>
      <c r="CQ281" s="283">
        <v>17.134399999999999</v>
      </c>
      <c r="CR281" s="283">
        <v>18.422599999999999</v>
      </c>
      <c r="CS281" s="283">
        <v>17.328700000000001</v>
      </c>
      <c r="CT281" s="283">
        <v>17.041799999999999</v>
      </c>
      <c r="CU281" s="283">
        <v>18.046900000000001</v>
      </c>
      <c r="CV281" s="283">
        <v>17.456199999999999</v>
      </c>
      <c r="CW281" s="283">
        <v>16.829000000000001</v>
      </c>
      <c r="CX281" s="283">
        <v>18.288699999999999</v>
      </c>
      <c r="CY281" s="283">
        <v>17.561699999999998</v>
      </c>
      <c r="CZ281" s="283">
        <v>17.451599999999999</v>
      </c>
      <c r="DA281" s="283">
        <v>1.0434000000000001</v>
      </c>
      <c r="DB281" s="283">
        <v>1.0150999999999999</v>
      </c>
      <c r="DC281" s="283">
        <v>0.98040000000000005</v>
      </c>
      <c r="DD281" s="283">
        <v>0.94789999999999996</v>
      </c>
      <c r="DE281" s="283">
        <v>0.97099999999999997</v>
      </c>
      <c r="DF281" s="283">
        <v>0.98140000000000005</v>
      </c>
      <c r="DG281" s="283">
        <v>19.5672</v>
      </c>
      <c r="DH281" s="283">
        <v>17.8431</v>
      </c>
      <c r="DI281" s="283">
        <v>17.401</v>
      </c>
      <c r="DJ281" s="283">
        <v>18.753299999999999</v>
      </c>
      <c r="DK281" s="283">
        <v>17.576799999999999</v>
      </c>
      <c r="DL281" s="283">
        <v>17.749300000000002</v>
      </c>
      <c r="DM281" s="283">
        <v>18.2163</v>
      </c>
      <c r="DN281" s="283">
        <v>17.444299999999998</v>
      </c>
      <c r="DO281" s="283">
        <v>17.415299999999998</v>
      </c>
      <c r="DP281" s="283">
        <v>19.2182</v>
      </c>
      <c r="DQ281" s="283">
        <v>17.965900000000001</v>
      </c>
      <c r="DR281" s="283">
        <v>17.745799999999999</v>
      </c>
      <c r="DS281" s="283">
        <v>1.0402</v>
      </c>
      <c r="DT281" s="283">
        <v>1.0095000000000001</v>
      </c>
      <c r="DU281" s="283">
        <v>0.9798</v>
      </c>
      <c r="DV281" s="283">
        <v>0.93730000000000002</v>
      </c>
      <c r="DW281" s="283">
        <v>0.96599999999999997</v>
      </c>
      <c r="DX281" s="283">
        <v>0.98909999999999998</v>
      </c>
      <c r="DY281" s="283">
        <v>19.222300000000001</v>
      </c>
      <c r="DZ281" s="283">
        <v>17.7973</v>
      </c>
      <c r="EA281" s="283">
        <v>17.5566</v>
      </c>
      <c r="EB281" s="283">
        <v>18.4785</v>
      </c>
      <c r="EC281" s="283">
        <v>17.629799999999999</v>
      </c>
      <c r="ED281" s="283">
        <v>17.918399999999998</v>
      </c>
      <c r="EE281" s="283">
        <v>18.101400000000002</v>
      </c>
      <c r="EF281" s="283">
        <v>17.420200000000001</v>
      </c>
      <c r="EG281" s="283">
        <v>17.636900000000001</v>
      </c>
      <c r="EH281" s="283">
        <v>19.3127</v>
      </c>
      <c r="EI281" s="283">
        <v>18.033200000000001</v>
      </c>
      <c r="EJ281" s="283">
        <v>17.831399999999999</v>
      </c>
      <c r="EL281" s="283">
        <v>2.4422999999999999</v>
      </c>
      <c r="EM281" s="283">
        <v>1.0152000000000001</v>
      </c>
      <c r="EN281" s="283">
        <v>2.2061999999999999</v>
      </c>
      <c r="EO281" s="283">
        <v>1.0893999999999999</v>
      </c>
      <c r="EP281" s="283">
        <v>0.998</v>
      </c>
      <c r="EQ281" s="283">
        <v>1.1873</v>
      </c>
      <c r="ER281" s="283">
        <v>0.22159999999999999</v>
      </c>
      <c r="ES281" s="283">
        <v>0.12139999999999999</v>
      </c>
      <c r="ET281" s="283">
        <v>0.18110000000000001</v>
      </c>
      <c r="EU281" s="283">
        <v>9.0700000000000003E-2</v>
      </c>
      <c r="EV281" s="283">
        <v>0.1196</v>
      </c>
      <c r="EW281" s="283">
        <v>8.2100000000000006E-2</v>
      </c>
      <c r="EX281" s="283">
        <v>0.29110000000000003</v>
      </c>
      <c r="EY281" s="283">
        <v>0.28289999999999998</v>
      </c>
      <c r="EZ281" s="283">
        <v>0.35049999999999998</v>
      </c>
      <c r="FA281" s="283">
        <v>0.26719999999999999</v>
      </c>
      <c r="FB281" s="283">
        <v>0.28349999999999997</v>
      </c>
      <c r="FC281" s="283">
        <v>0.29520000000000002</v>
      </c>
      <c r="FD281" s="283">
        <v>2.6897000000000002</v>
      </c>
      <c r="FE281" s="283">
        <v>1.1863999999999999</v>
      </c>
      <c r="FF281" s="283">
        <v>1.0261</v>
      </c>
      <c r="FG281" s="283">
        <v>0.99039999999999995</v>
      </c>
      <c r="FH281" s="283">
        <v>1.1880999999999999</v>
      </c>
      <c r="FI281" s="283">
        <v>1.0296000000000001</v>
      </c>
      <c r="FJ281" s="283">
        <v>0.19889999999999999</v>
      </c>
      <c r="FK281" s="283">
        <v>0.15429999999999999</v>
      </c>
      <c r="FL281" s="283">
        <v>0.1608</v>
      </c>
      <c r="FM281" s="283">
        <v>7.3899999999999993E-2</v>
      </c>
      <c r="FN281" s="283">
        <v>0.13</v>
      </c>
      <c r="FO281" s="283">
        <v>0.15670000000000001</v>
      </c>
      <c r="FP281" s="283">
        <v>0.28649999999999998</v>
      </c>
      <c r="FQ281" s="283">
        <v>0.26929999999999998</v>
      </c>
      <c r="FR281" s="283">
        <v>0.32740000000000002</v>
      </c>
      <c r="FS281" s="283">
        <v>0.2893</v>
      </c>
      <c r="FT281" s="283">
        <v>0.22670000000000001</v>
      </c>
      <c r="FU281" s="283">
        <v>0.318</v>
      </c>
      <c r="FV281" s="283">
        <v>2.6503999999999999</v>
      </c>
      <c r="FW281" s="283">
        <v>1.6028</v>
      </c>
      <c r="FX281" s="283">
        <v>0.90949999999999998</v>
      </c>
      <c r="FY281" s="283">
        <v>0.68700000000000006</v>
      </c>
      <c r="FZ281" s="283">
        <v>1.0632999999999999</v>
      </c>
      <c r="GA281" s="283">
        <v>1.2781</v>
      </c>
      <c r="GB281" s="283">
        <v>0.18820000000000001</v>
      </c>
      <c r="GC281" s="283">
        <v>0.2155</v>
      </c>
      <c r="GD281" s="283">
        <v>0.1946</v>
      </c>
      <c r="GE281" s="283">
        <v>7.0999999999999994E-2</v>
      </c>
      <c r="GF281" s="283">
        <v>0.13439999999999999</v>
      </c>
      <c r="GG281" s="283">
        <v>0.214</v>
      </c>
      <c r="GH281" s="283">
        <v>0.1905</v>
      </c>
      <c r="GI281" s="283">
        <v>0.26979999999999998</v>
      </c>
      <c r="GJ281" s="283">
        <v>0.40310000000000001</v>
      </c>
      <c r="GK281" s="283">
        <v>0.27739999999999998</v>
      </c>
      <c r="GL281" s="283">
        <v>0.25369999999999998</v>
      </c>
      <c r="GM281" s="283">
        <v>0.31540000000000001</v>
      </c>
    </row>
    <row r="282" spans="1:195">
      <c r="A282" s="71">
        <v>45572</v>
      </c>
      <c r="B282" s="283">
        <v>13.114599999999999</v>
      </c>
      <c r="C282" s="283">
        <v>12.8468</v>
      </c>
      <c r="D282" s="283">
        <v>12.966799999999999</v>
      </c>
      <c r="E282" s="283">
        <v>12.7964</v>
      </c>
      <c r="F282" s="283">
        <v>13.06</v>
      </c>
      <c r="G282" s="283">
        <v>13.014699999999999</v>
      </c>
      <c r="H282" s="283">
        <v>12.8568</v>
      </c>
      <c r="I282" s="283">
        <v>10.6944</v>
      </c>
      <c r="J282" s="283">
        <v>13.023099999999999</v>
      </c>
      <c r="K282" s="283">
        <v>11.201499999999999</v>
      </c>
      <c r="L282" s="283">
        <v>12.968500000000001</v>
      </c>
      <c r="M282" s="283">
        <v>13.100300000000001</v>
      </c>
      <c r="N282" s="283">
        <v>8.1372999999999998</v>
      </c>
      <c r="O282" s="283">
        <v>0.52869999999999995</v>
      </c>
      <c r="P282" s="283">
        <v>2.2711000000000001</v>
      </c>
      <c r="Q282" s="283">
        <v>0.36759999999999998</v>
      </c>
      <c r="R282" s="283">
        <v>1.0931</v>
      </c>
      <c r="S282" s="283">
        <v>1.2818000000000001</v>
      </c>
      <c r="T282" s="283">
        <v>0.9042</v>
      </c>
      <c r="U282" s="283">
        <v>8.9899999999999994E-2</v>
      </c>
      <c r="V282" s="283">
        <v>0.245</v>
      </c>
      <c r="W282" s="283">
        <v>0.1111</v>
      </c>
      <c r="X282" s="283">
        <v>0.17</v>
      </c>
      <c r="Y282" s="283">
        <v>0.1079</v>
      </c>
      <c r="Z282" s="283">
        <v>0.35420000000000001</v>
      </c>
      <c r="AA282" s="283">
        <v>0.33100000000000002</v>
      </c>
      <c r="AB282" s="283">
        <v>0.49070000000000003</v>
      </c>
      <c r="AC282" s="283">
        <v>0.96350000000000002</v>
      </c>
      <c r="AD282" s="283">
        <v>0.30280000000000001</v>
      </c>
      <c r="AE282" s="283">
        <v>0.38279999999999997</v>
      </c>
      <c r="AF282" s="283">
        <v>8.3952000000000009</v>
      </c>
      <c r="AG282" s="283">
        <v>0.84050000000000002</v>
      </c>
      <c r="AH282" s="283">
        <v>0.95550000000000002</v>
      </c>
      <c r="AI282" s="283">
        <v>0.29220000000000002</v>
      </c>
      <c r="AJ282" s="283">
        <v>0.81240000000000001</v>
      </c>
      <c r="AK282" s="283">
        <v>0.99370000000000003</v>
      </c>
      <c r="AL282" s="283">
        <v>1.3511</v>
      </c>
      <c r="AM282" s="283">
        <v>0.16189999999999999</v>
      </c>
      <c r="AN282" s="283">
        <v>0.24079999999999999</v>
      </c>
      <c r="AO282" s="283">
        <v>0.16089999999999999</v>
      </c>
      <c r="AP282" s="283">
        <v>0.19259999999999999</v>
      </c>
      <c r="AQ282" s="283">
        <v>0.252</v>
      </c>
      <c r="AR282" s="283">
        <v>0.4128</v>
      </c>
      <c r="AS282" s="283">
        <v>0.34320000000000001</v>
      </c>
      <c r="AT282" s="283">
        <v>0.46</v>
      </c>
      <c r="AU282" s="283">
        <v>1.4128000000000001</v>
      </c>
      <c r="AV282" s="283">
        <v>0.4224</v>
      </c>
      <c r="AW282" s="283">
        <v>0.46289999999999998</v>
      </c>
      <c r="AX282" s="283">
        <v>12.064399999999999</v>
      </c>
      <c r="AY282" s="283">
        <v>2.9592000000000001</v>
      </c>
      <c r="AZ282" s="283">
        <v>0.51539999999999997</v>
      </c>
      <c r="BA282" s="283">
        <v>0.13270000000000001</v>
      </c>
      <c r="BB282" s="283">
        <v>0.60209999999999997</v>
      </c>
      <c r="BC282" s="283">
        <v>1.4433</v>
      </c>
      <c r="BD282" s="283">
        <v>1.4458</v>
      </c>
      <c r="BE282" s="283">
        <v>0.59699999999999998</v>
      </c>
      <c r="BF282" s="283">
        <v>0.2286</v>
      </c>
      <c r="BG282" s="283">
        <v>0.1198</v>
      </c>
      <c r="BH282" s="283">
        <v>0.20169999999999999</v>
      </c>
      <c r="BI282" s="283">
        <v>0.44350000000000001</v>
      </c>
      <c r="BJ282" s="283">
        <v>0.1661</v>
      </c>
      <c r="BK282" s="283">
        <v>0.2397</v>
      </c>
      <c r="BL282" s="283">
        <v>0.50109999999999999</v>
      </c>
      <c r="BM282" s="283">
        <v>1.2516</v>
      </c>
      <c r="BN282" s="283">
        <v>0.39810000000000001</v>
      </c>
      <c r="BO282" s="283">
        <v>0.34720000000000001</v>
      </c>
      <c r="BQ282" s="283">
        <v>2.5516999999999999</v>
      </c>
      <c r="BR282" s="283">
        <v>1.3180000000000001</v>
      </c>
      <c r="BS282" s="283">
        <v>1.1928000000000001</v>
      </c>
      <c r="BT282" s="283">
        <v>0.89190000000000003</v>
      </c>
      <c r="BU282" s="283">
        <v>1.0569999999999999</v>
      </c>
      <c r="BV282" s="283">
        <v>1.1964999999999999</v>
      </c>
      <c r="BW282" s="283">
        <v>0.39560000000000001</v>
      </c>
      <c r="BX282" s="283">
        <v>0.32469999999999999</v>
      </c>
      <c r="BY282" s="283">
        <v>0.35730000000000001</v>
      </c>
      <c r="BZ282" s="283">
        <v>0.155</v>
      </c>
      <c r="CA282" s="283">
        <v>0.24640000000000001</v>
      </c>
      <c r="CB282" s="283">
        <v>0.29949999999999999</v>
      </c>
      <c r="CC282" s="283">
        <v>0.48430000000000001</v>
      </c>
      <c r="CD282" s="283">
        <v>0.52010000000000001</v>
      </c>
      <c r="CE282" s="283">
        <v>0.70550000000000002</v>
      </c>
      <c r="CF282" s="283">
        <v>0.54300000000000004</v>
      </c>
      <c r="CG282" s="283">
        <v>0.49209999999999998</v>
      </c>
      <c r="CH282" s="283">
        <v>0.58960000000000001</v>
      </c>
      <c r="CI282" s="283">
        <v>1.0597000000000001</v>
      </c>
      <c r="CJ282" s="283">
        <v>1.0387999999999999</v>
      </c>
      <c r="CK282" s="283">
        <v>1.0102</v>
      </c>
      <c r="CL282" s="283">
        <v>0.99250000000000005</v>
      </c>
      <c r="CM282" s="283">
        <v>0.99770000000000003</v>
      </c>
      <c r="CN282" s="283">
        <v>0.95640000000000003</v>
      </c>
      <c r="CO282" s="283">
        <v>18.9834</v>
      </c>
      <c r="CP282" s="283">
        <v>17.6905</v>
      </c>
      <c r="CQ282" s="283">
        <v>16.883099999999999</v>
      </c>
      <c r="CR282" s="283">
        <v>17.913900000000002</v>
      </c>
      <c r="CS282" s="283">
        <v>17.029299999999999</v>
      </c>
      <c r="CT282" s="283">
        <v>16.712</v>
      </c>
      <c r="CU282" s="283">
        <v>17.381</v>
      </c>
      <c r="CV282" s="283">
        <v>16.855399999999999</v>
      </c>
      <c r="CW282" s="283">
        <v>16.313800000000001</v>
      </c>
      <c r="CX282" s="283">
        <v>17.512599999999999</v>
      </c>
      <c r="CY282" s="283">
        <v>16.893599999999999</v>
      </c>
      <c r="CZ282" s="283">
        <v>17.057300000000001</v>
      </c>
      <c r="DA282" s="283">
        <v>1.0448999999999999</v>
      </c>
      <c r="DB282" s="283">
        <v>1.0148999999999999</v>
      </c>
      <c r="DC282" s="283">
        <v>0.98399999999999999</v>
      </c>
      <c r="DD282" s="283">
        <v>0.95340000000000003</v>
      </c>
      <c r="DE282" s="283">
        <v>0.97099999999999997</v>
      </c>
      <c r="DF282" s="283">
        <v>0.97829999999999995</v>
      </c>
      <c r="DG282" s="283">
        <v>19.264600000000002</v>
      </c>
      <c r="DH282" s="283">
        <v>17.6584</v>
      </c>
      <c r="DI282" s="283">
        <v>17.224599999999999</v>
      </c>
      <c r="DJ282" s="283">
        <v>18.436800000000002</v>
      </c>
      <c r="DK282" s="283">
        <v>17.399799999999999</v>
      </c>
      <c r="DL282" s="283">
        <v>17.504200000000001</v>
      </c>
      <c r="DM282" s="283">
        <v>17.6524</v>
      </c>
      <c r="DN282" s="283">
        <v>16.885200000000001</v>
      </c>
      <c r="DO282" s="283">
        <v>17.0334</v>
      </c>
      <c r="DP282" s="283">
        <v>18.515000000000001</v>
      </c>
      <c r="DQ282" s="283">
        <v>17.389199999999999</v>
      </c>
      <c r="DR282" s="283">
        <v>17.411100000000001</v>
      </c>
      <c r="DS282" s="283">
        <v>1.0409999999999999</v>
      </c>
      <c r="DT282" s="283">
        <v>1.0101</v>
      </c>
      <c r="DU282" s="283">
        <v>0.98160000000000003</v>
      </c>
      <c r="DV282" s="283">
        <v>0.94120000000000004</v>
      </c>
      <c r="DW282" s="283">
        <v>0.9637</v>
      </c>
      <c r="DX282" s="283">
        <v>0.98860000000000003</v>
      </c>
      <c r="DY282" s="283">
        <v>19.048500000000001</v>
      </c>
      <c r="DZ282" s="283">
        <v>17.684200000000001</v>
      </c>
      <c r="EA282" s="283">
        <v>17.4297</v>
      </c>
      <c r="EB282" s="283">
        <v>18.297599999999999</v>
      </c>
      <c r="EC282" s="283">
        <v>17.5075</v>
      </c>
      <c r="ED282" s="283">
        <v>17.7559</v>
      </c>
      <c r="EE282" s="283">
        <v>17.6416</v>
      </c>
      <c r="EF282" s="283">
        <v>16.908899999999999</v>
      </c>
      <c r="EG282" s="283">
        <v>17.325800000000001</v>
      </c>
      <c r="EH282" s="283">
        <v>18.7437</v>
      </c>
      <c r="EI282" s="283">
        <v>17.545400000000001</v>
      </c>
      <c r="EJ282" s="283">
        <v>17.525700000000001</v>
      </c>
      <c r="EL282" s="283">
        <v>2.4001000000000001</v>
      </c>
      <c r="EM282" s="283">
        <v>1.0214000000000001</v>
      </c>
      <c r="EN282" s="283">
        <v>2.1865000000000001</v>
      </c>
      <c r="EO282" s="283">
        <v>1.1009</v>
      </c>
      <c r="EP282" s="283">
        <v>1.0039</v>
      </c>
      <c r="EQ282" s="283">
        <v>1.2129000000000001</v>
      </c>
      <c r="ER282" s="283">
        <v>0.21540000000000001</v>
      </c>
      <c r="ES282" s="283">
        <v>0.121</v>
      </c>
      <c r="ET282" s="283">
        <v>0.1799</v>
      </c>
      <c r="EU282" s="283">
        <v>8.9700000000000002E-2</v>
      </c>
      <c r="EV282" s="283">
        <v>0.11840000000000001</v>
      </c>
      <c r="EW282" s="283">
        <v>8.2299999999999998E-2</v>
      </c>
      <c r="EX282" s="283">
        <v>0.28160000000000002</v>
      </c>
      <c r="EY282" s="283">
        <v>0.2676</v>
      </c>
      <c r="EZ282" s="283">
        <v>0.3332</v>
      </c>
      <c r="FA282" s="283">
        <v>0.25580000000000003</v>
      </c>
      <c r="FB282" s="283">
        <v>0.26650000000000001</v>
      </c>
      <c r="FC282" s="283">
        <v>0.2747</v>
      </c>
      <c r="FD282" s="283">
        <v>2.6675</v>
      </c>
      <c r="FE282" s="283">
        <v>1.1877</v>
      </c>
      <c r="FF282" s="283">
        <v>1.0179</v>
      </c>
      <c r="FG282" s="283">
        <v>0.96919999999999995</v>
      </c>
      <c r="FH282" s="283">
        <v>1.1845000000000001</v>
      </c>
      <c r="FI282" s="283">
        <v>1.0499000000000001</v>
      </c>
      <c r="FJ282" s="283">
        <v>0.1948</v>
      </c>
      <c r="FK282" s="283">
        <v>0.15290000000000001</v>
      </c>
      <c r="FL282" s="283">
        <v>0.1588</v>
      </c>
      <c r="FM282" s="283">
        <v>7.2999999999999995E-2</v>
      </c>
      <c r="FN282" s="283">
        <v>0.12870000000000001</v>
      </c>
      <c r="FO282" s="283">
        <v>0.156</v>
      </c>
      <c r="FP282" s="283">
        <v>0.27910000000000001</v>
      </c>
      <c r="FQ282" s="283">
        <v>0.25629999999999997</v>
      </c>
      <c r="FR282" s="283">
        <v>0.31759999999999999</v>
      </c>
      <c r="FS282" s="283">
        <v>0.28799999999999998</v>
      </c>
      <c r="FT282" s="283">
        <v>0.21629999999999999</v>
      </c>
      <c r="FU282" s="283">
        <v>0.30259999999999998</v>
      </c>
      <c r="FV282" s="283">
        <v>2.6684000000000001</v>
      </c>
      <c r="FW282" s="283">
        <v>1.6906000000000001</v>
      </c>
      <c r="FX282" s="283">
        <v>0.89449999999999996</v>
      </c>
      <c r="FY282" s="283">
        <v>0.64439999999999997</v>
      </c>
      <c r="FZ282" s="283">
        <v>1.0396000000000001</v>
      </c>
      <c r="GA282" s="283">
        <v>1.2774000000000001</v>
      </c>
      <c r="GB282" s="283">
        <v>0.1822</v>
      </c>
      <c r="GC282" s="283">
        <v>0.21</v>
      </c>
      <c r="GD282" s="283">
        <v>0.19059999999999999</v>
      </c>
      <c r="GE282" s="283">
        <v>6.83E-2</v>
      </c>
      <c r="GF282" s="283">
        <v>0.1242</v>
      </c>
      <c r="GG282" s="283">
        <v>0.21310000000000001</v>
      </c>
      <c r="GH282" s="283">
        <v>0.17799999999999999</v>
      </c>
      <c r="GI282" s="283">
        <v>0.25509999999999999</v>
      </c>
      <c r="GJ282" s="283">
        <v>0.3957</v>
      </c>
      <c r="GK282" s="283">
        <v>0.2762</v>
      </c>
      <c r="GL282" s="283">
        <v>0.24540000000000001</v>
      </c>
      <c r="GM282" s="283">
        <v>0.30980000000000002</v>
      </c>
    </row>
    <row r="283" spans="1:195">
      <c r="A283" s="71">
        <v>45573</v>
      </c>
      <c r="B283" s="283">
        <v>13.092700000000001</v>
      </c>
      <c r="C283" s="283">
        <v>12.8384</v>
      </c>
      <c r="D283" s="283">
        <v>12.9458</v>
      </c>
      <c r="E283" s="283">
        <v>12.785500000000001</v>
      </c>
      <c r="F283" s="283">
        <v>13.033099999999999</v>
      </c>
      <c r="G283" s="283">
        <v>12.9945</v>
      </c>
      <c r="H283" s="283">
        <v>12.8484</v>
      </c>
      <c r="I283" s="283">
        <v>10.8531</v>
      </c>
      <c r="J283" s="283">
        <v>13.001200000000001</v>
      </c>
      <c r="K283" s="283">
        <v>11.157</v>
      </c>
      <c r="L283" s="283">
        <v>12.957599999999999</v>
      </c>
      <c r="M283" s="283">
        <v>13.097799999999999</v>
      </c>
      <c r="N283" s="283">
        <v>7.9882</v>
      </c>
      <c r="O283" s="283">
        <v>0.52649999999999997</v>
      </c>
      <c r="P283" s="283">
        <v>1.9369000000000001</v>
      </c>
      <c r="Q283" s="283">
        <v>0.37269999999999998</v>
      </c>
      <c r="R283" s="283">
        <v>1.1073999999999999</v>
      </c>
      <c r="S283" s="283">
        <v>1.2914000000000001</v>
      </c>
      <c r="T283" s="283">
        <v>0.87739999999999996</v>
      </c>
      <c r="U283" s="283">
        <v>8.8800000000000004E-2</v>
      </c>
      <c r="V283" s="283">
        <v>0.24179999999999999</v>
      </c>
      <c r="W283" s="283">
        <v>0.10979999999999999</v>
      </c>
      <c r="X283" s="283">
        <v>0.1686</v>
      </c>
      <c r="Y283" s="283">
        <v>0.12479999999999999</v>
      </c>
      <c r="Z283" s="283">
        <v>0.34639999999999999</v>
      </c>
      <c r="AA283" s="283">
        <v>0.31809999999999999</v>
      </c>
      <c r="AB283" s="283">
        <v>0.46839999999999998</v>
      </c>
      <c r="AC283" s="283">
        <v>0.92949999999999999</v>
      </c>
      <c r="AD283" s="283">
        <v>0.2873</v>
      </c>
      <c r="AE283" s="283">
        <v>0.36270000000000002</v>
      </c>
      <c r="AF283" s="283">
        <v>8.3215000000000003</v>
      </c>
      <c r="AG283" s="283">
        <v>0.83979999999999999</v>
      </c>
      <c r="AH283" s="283">
        <v>0.93859999999999999</v>
      </c>
      <c r="AI283" s="283">
        <v>0.2888</v>
      </c>
      <c r="AJ283" s="283">
        <v>0.82250000000000001</v>
      </c>
      <c r="AK283" s="283">
        <v>1.0048999999999999</v>
      </c>
      <c r="AL283" s="283">
        <v>1.3210999999999999</v>
      </c>
      <c r="AM283" s="283">
        <v>0.16070000000000001</v>
      </c>
      <c r="AN283" s="283">
        <v>0.23749999999999999</v>
      </c>
      <c r="AO283" s="283">
        <v>0.1588</v>
      </c>
      <c r="AP283" s="283">
        <v>0.19139999999999999</v>
      </c>
      <c r="AQ283" s="283">
        <v>0.25309999999999999</v>
      </c>
      <c r="AR283" s="283">
        <v>0.40389999999999998</v>
      </c>
      <c r="AS283" s="283">
        <v>0.33160000000000001</v>
      </c>
      <c r="AT283" s="283">
        <v>0.45279999999999998</v>
      </c>
      <c r="AU283" s="283">
        <v>1.3982000000000001</v>
      </c>
      <c r="AV283" s="283">
        <v>0.4032</v>
      </c>
      <c r="AW283" s="283">
        <v>0.4506</v>
      </c>
      <c r="AX283" s="283">
        <v>12.6319</v>
      </c>
      <c r="AY283" s="283">
        <v>3.1230000000000002</v>
      </c>
      <c r="AZ283" s="283">
        <v>0.49359999999999998</v>
      </c>
      <c r="BA283" s="283">
        <v>0.12670000000000001</v>
      </c>
      <c r="BB283" s="283">
        <v>0.60780000000000001</v>
      </c>
      <c r="BC283" s="283">
        <v>1.4287000000000001</v>
      </c>
      <c r="BD283" s="283">
        <v>1.4220999999999999</v>
      </c>
      <c r="BE283" s="283">
        <v>0.59250000000000003</v>
      </c>
      <c r="BF283" s="283">
        <v>0.2228</v>
      </c>
      <c r="BG283" s="283">
        <v>0.11260000000000001</v>
      </c>
      <c r="BH283" s="283">
        <v>0.18970000000000001</v>
      </c>
      <c r="BI283" s="283">
        <v>0.45150000000000001</v>
      </c>
      <c r="BJ283" s="283">
        <v>0.158</v>
      </c>
      <c r="BK283" s="283">
        <v>0.23580000000000001</v>
      </c>
      <c r="BL283" s="283">
        <v>0.49390000000000001</v>
      </c>
      <c r="BM283" s="283">
        <v>1.2467999999999999</v>
      </c>
      <c r="BN283" s="283">
        <v>0.38800000000000001</v>
      </c>
      <c r="BO283" s="283">
        <v>0.34570000000000001</v>
      </c>
      <c r="BQ283" s="283">
        <v>2.5325000000000002</v>
      </c>
      <c r="BR283" s="283">
        <v>1.3360000000000001</v>
      </c>
      <c r="BS283" s="283">
        <v>1.1787000000000001</v>
      </c>
      <c r="BT283" s="283">
        <v>0.8821</v>
      </c>
      <c r="BU283" s="283">
        <v>1.0634999999999999</v>
      </c>
      <c r="BV283" s="283">
        <v>1.2155</v>
      </c>
      <c r="BW283" s="283">
        <v>0.38819999999999999</v>
      </c>
      <c r="BX283" s="283">
        <v>0.31990000000000002</v>
      </c>
      <c r="BY283" s="283">
        <v>0.35270000000000001</v>
      </c>
      <c r="BZ283" s="283">
        <v>0.15329999999999999</v>
      </c>
      <c r="CA283" s="283">
        <v>0.2394</v>
      </c>
      <c r="CB283" s="283">
        <v>0.29920000000000002</v>
      </c>
      <c r="CC283" s="283">
        <v>0.46929999999999999</v>
      </c>
      <c r="CD283" s="283">
        <v>0.49980000000000002</v>
      </c>
      <c r="CE283" s="283">
        <v>0.68869999999999998</v>
      </c>
      <c r="CF283" s="283">
        <v>0.53200000000000003</v>
      </c>
      <c r="CG283" s="283">
        <v>0.47</v>
      </c>
      <c r="CH283" s="283">
        <v>0.56659999999999999</v>
      </c>
      <c r="CI283" s="283">
        <v>1.0617000000000001</v>
      </c>
      <c r="CJ283" s="283">
        <v>1.0377000000000001</v>
      </c>
      <c r="CK283" s="283">
        <v>1.0205</v>
      </c>
      <c r="CL283" s="283">
        <v>0.98570000000000002</v>
      </c>
      <c r="CM283" s="283">
        <v>0.99519999999999997</v>
      </c>
      <c r="CN283" s="283">
        <v>0.95730000000000004</v>
      </c>
      <c r="CO283" s="283">
        <v>18.922899999999998</v>
      </c>
      <c r="CP283" s="283">
        <v>17.557099999999998</v>
      </c>
      <c r="CQ283" s="283">
        <v>16.692799999999998</v>
      </c>
      <c r="CR283" s="283">
        <v>17.823399999999999</v>
      </c>
      <c r="CS283" s="283">
        <v>16.918600000000001</v>
      </c>
      <c r="CT283" s="283">
        <v>16.357700000000001</v>
      </c>
      <c r="CU283" s="283">
        <v>16.989100000000001</v>
      </c>
      <c r="CV283" s="283">
        <v>16.464700000000001</v>
      </c>
      <c r="CW283" s="283">
        <v>16.100999999999999</v>
      </c>
      <c r="CX283" s="283">
        <v>17.2363</v>
      </c>
      <c r="CY283" s="283">
        <v>16.544499999999999</v>
      </c>
      <c r="CZ283" s="283">
        <v>16.819900000000001</v>
      </c>
      <c r="DA283" s="283">
        <v>1.0459000000000001</v>
      </c>
      <c r="DB283" s="283">
        <v>1.0136000000000001</v>
      </c>
      <c r="DC283" s="283">
        <v>0.97399999999999998</v>
      </c>
      <c r="DD283" s="283">
        <v>0.95220000000000005</v>
      </c>
      <c r="DE283" s="283">
        <v>0.97019999999999995</v>
      </c>
      <c r="DF283" s="283">
        <v>0.97770000000000001</v>
      </c>
      <c r="DG283" s="283">
        <v>19.101800000000001</v>
      </c>
      <c r="DH283" s="283">
        <v>17.476199999999999</v>
      </c>
      <c r="DI283" s="283">
        <v>17.017499999999998</v>
      </c>
      <c r="DJ283" s="283">
        <v>18.2636</v>
      </c>
      <c r="DK283" s="283">
        <v>17.242000000000001</v>
      </c>
      <c r="DL283" s="283">
        <v>17.471299999999999</v>
      </c>
      <c r="DM283" s="283">
        <v>17.245100000000001</v>
      </c>
      <c r="DN283" s="283">
        <v>16.475200000000001</v>
      </c>
      <c r="DO283" s="283">
        <v>16.743300000000001</v>
      </c>
      <c r="DP283" s="283">
        <v>18.11</v>
      </c>
      <c r="DQ283" s="283">
        <v>16.981100000000001</v>
      </c>
      <c r="DR283" s="283">
        <v>17.126000000000001</v>
      </c>
      <c r="DS283" s="283">
        <v>1.0406</v>
      </c>
      <c r="DT283" s="283">
        <v>1.0091000000000001</v>
      </c>
      <c r="DU283" s="283">
        <v>0.97650000000000003</v>
      </c>
      <c r="DV283" s="283">
        <v>0.94320000000000004</v>
      </c>
      <c r="DW283" s="283">
        <v>0.96409999999999996</v>
      </c>
      <c r="DX283" s="283">
        <v>0.98819999999999997</v>
      </c>
      <c r="DY283" s="283">
        <v>18.840800000000002</v>
      </c>
      <c r="DZ283" s="283">
        <v>17.505500000000001</v>
      </c>
      <c r="EA283" s="283">
        <v>17.235399999999998</v>
      </c>
      <c r="EB283" s="283">
        <v>18.105399999999999</v>
      </c>
      <c r="EC283" s="283">
        <v>17.3475</v>
      </c>
      <c r="ED283" s="283">
        <v>17.6509</v>
      </c>
      <c r="EE283" s="283">
        <v>17.244</v>
      </c>
      <c r="EF283" s="283">
        <v>16.511800000000001</v>
      </c>
      <c r="EG283" s="283">
        <v>17.020199999999999</v>
      </c>
      <c r="EH283" s="283">
        <v>18.282900000000001</v>
      </c>
      <c r="EI283" s="283">
        <v>17.126899999999999</v>
      </c>
      <c r="EJ283" s="283">
        <v>17.222799999999999</v>
      </c>
      <c r="EL283" s="283">
        <v>2.3881000000000001</v>
      </c>
      <c r="EM283" s="283">
        <v>1.0156000000000001</v>
      </c>
      <c r="EN283" s="283">
        <v>2.1987999999999999</v>
      </c>
      <c r="EO283" s="283">
        <v>1.1178999999999999</v>
      </c>
      <c r="EP283" s="283">
        <v>1.0139</v>
      </c>
      <c r="EQ283" s="283">
        <v>1.2430000000000001</v>
      </c>
      <c r="ER283" s="283">
        <v>0.21310000000000001</v>
      </c>
      <c r="ES283" s="283">
        <v>0.1197</v>
      </c>
      <c r="ET283" s="283">
        <v>0.17780000000000001</v>
      </c>
      <c r="EU283" s="283">
        <v>8.9200000000000002E-2</v>
      </c>
      <c r="EV283" s="283">
        <v>0.1178</v>
      </c>
      <c r="EW283" s="283">
        <v>8.09E-2</v>
      </c>
      <c r="EX283" s="283">
        <v>0.27400000000000002</v>
      </c>
      <c r="EY283" s="283">
        <v>0.25480000000000003</v>
      </c>
      <c r="EZ283" s="283">
        <v>0.31879999999999997</v>
      </c>
      <c r="FA283" s="283">
        <v>0.24510000000000001</v>
      </c>
      <c r="FB283" s="283">
        <v>0.25130000000000002</v>
      </c>
      <c r="FC283" s="283">
        <v>0.25640000000000002</v>
      </c>
      <c r="FD283" s="283">
        <v>2.6353</v>
      </c>
      <c r="FE283" s="283">
        <v>1.1959</v>
      </c>
      <c r="FF283" s="283">
        <v>1.0113000000000001</v>
      </c>
      <c r="FG283" s="283">
        <v>0.95669999999999999</v>
      </c>
      <c r="FH283" s="283">
        <v>1.1860999999999999</v>
      </c>
      <c r="FI283" s="283">
        <v>1.0740000000000001</v>
      </c>
      <c r="FJ283" s="283">
        <v>0.1915</v>
      </c>
      <c r="FK283" s="283">
        <v>0.15229999999999999</v>
      </c>
      <c r="FL283" s="283">
        <v>0.15770000000000001</v>
      </c>
      <c r="FM283" s="283">
        <v>7.2700000000000001E-2</v>
      </c>
      <c r="FN283" s="283">
        <v>0.12740000000000001</v>
      </c>
      <c r="FO283" s="283">
        <v>0.15590000000000001</v>
      </c>
      <c r="FP283" s="283">
        <v>0.27300000000000002</v>
      </c>
      <c r="FQ283" s="283">
        <v>0.2465</v>
      </c>
      <c r="FR283" s="283">
        <v>0.31159999999999999</v>
      </c>
      <c r="FS283" s="283">
        <v>0.28539999999999999</v>
      </c>
      <c r="FT283" s="283">
        <v>0.20780000000000001</v>
      </c>
      <c r="FU283" s="283">
        <v>0.29020000000000001</v>
      </c>
      <c r="FV283" s="283">
        <v>2.6507999999999998</v>
      </c>
      <c r="FW283" s="283">
        <v>1.7625</v>
      </c>
      <c r="FX283" s="283">
        <v>0.87490000000000001</v>
      </c>
      <c r="FY283" s="283">
        <v>0.61929999999999996</v>
      </c>
      <c r="FZ283" s="283">
        <v>1.0444</v>
      </c>
      <c r="GA283" s="283">
        <v>1.2821</v>
      </c>
      <c r="GB283" s="283">
        <v>0.1769</v>
      </c>
      <c r="GC283" s="283">
        <v>0.20530000000000001</v>
      </c>
      <c r="GD283" s="283">
        <v>0.18740000000000001</v>
      </c>
      <c r="GE283" s="283">
        <v>6.6699999999999995E-2</v>
      </c>
      <c r="GF283" s="283">
        <v>0.11650000000000001</v>
      </c>
      <c r="GG283" s="283">
        <v>0.2142</v>
      </c>
      <c r="GH283" s="283">
        <v>0.16969999999999999</v>
      </c>
      <c r="GI283" s="283">
        <v>0.24729999999999999</v>
      </c>
      <c r="GJ283" s="283">
        <v>0.39179999999999998</v>
      </c>
      <c r="GK283" s="283">
        <v>0.27400000000000002</v>
      </c>
      <c r="GL283" s="283">
        <v>0.23680000000000001</v>
      </c>
      <c r="GM283" s="283">
        <v>0.30559999999999998</v>
      </c>
    </row>
    <row r="284" spans="1:195">
      <c r="A284" s="71">
        <v>45574</v>
      </c>
      <c r="B284" s="283">
        <v>13.0885</v>
      </c>
      <c r="C284" s="283">
        <v>12.842599999999999</v>
      </c>
      <c r="D284" s="283">
        <v>12.9198</v>
      </c>
      <c r="E284" s="283">
        <v>12.7737</v>
      </c>
      <c r="F284" s="283">
        <v>13.0281</v>
      </c>
      <c r="G284" s="283">
        <v>12.992000000000001</v>
      </c>
      <c r="H284" s="283">
        <v>12.8459</v>
      </c>
      <c r="I284" s="283">
        <v>10.9001</v>
      </c>
      <c r="J284" s="283">
        <v>12.992000000000001</v>
      </c>
      <c r="K284" s="283">
        <v>11.1259</v>
      </c>
      <c r="L284" s="283">
        <v>12.959300000000001</v>
      </c>
      <c r="M284" s="283">
        <v>13.0952</v>
      </c>
      <c r="N284" s="283">
        <v>7.8651999999999997</v>
      </c>
      <c r="O284" s="283">
        <v>0.5242</v>
      </c>
      <c r="P284" s="283">
        <v>1.8713</v>
      </c>
      <c r="Q284" s="283">
        <v>0.37719999999999998</v>
      </c>
      <c r="R284" s="283">
        <v>1.1326000000000001</v>
      </c>
      <c r="S284" s="283">
        <v>1.3031999999999999</v>
      </c>
      <c r="T284" s="283">
        <v>0.85489999999999999</v>
      </c>
      <c r="U284" s="283">
        <v>8.7900000000000006E-2</v>
      </c>
      <c r="V284" s="283">
        <v>0.23949999999999999</v>
      </c>
      <c r="W284" s="283">
        <v>0.1087</v>
      </c>
      <c r="X284" s="283">
        <v>0.16769999999999999</v>
      </c>
      <c r="Y284" s="283">
        <v>0.128</v>
      </c>
      <c r="Z284" s="283">
        <v>0.34039999999999998</v>
      </c>
      <c r="AA284" s="283">
        <v>0.30780000000000002</v>
      </c>
      <c r="AB284" s="283">
        <v>0.44850000000000001</v>
      </c>
      <c r="AC284" s="283">
        <v>0.90239999999999998</v>
      </c>
      <c r="AD284" s="283">
        <v>0.27179999999999999</v>
      </c>
      <c r="AE284" s="283">
        <v>0.34410000000000002</v>
      </c>
      <c r="AF284" s="283">
        <v>8.2402999999999995</v>
      </c>
      <c r="AG284" s="283">
        <v>0.84060000000000001</v>
      </c>
      <c r="AH284" s="283">
        <v>0.92</v>
      </c>
      <c r="AI284" s="283">
        <v>0.28589999999999999</v>
      </c>
      <c r="AJ284" s="283">
        <v>0.83730000000000004</v>
      </c>
      <c r="AK284" s="283">
        <v>1.018</v>
      </c>
      <c r="AL284" s="283">
        <v>1.2925</v>
      </c>
      <c r="AM284" s="283">
        <v>0.15989999999999999</v>
      </c>
      <c r="AN284" s="283">
        <v>0.2349</v>
      </c>
      <c r="AO284" s="283">
        <v>0.15679999999999999</v>
      </c>
      <c r="AP284" s="283">
        <v>0.19020000000000001</v>
      </c>
      <c r="AQ284" s="283">
        <v>0.25540000000000002</v>
      </c>
      <c r="AR284" s="283">
        <v>0.3962</v>
      </c>
      <c r="AS284" s="283">
        <v>0.32269999999999999</v>
      </c>
      <c r="AT284" s="283">
        <v>0.44700000000000001</v>
      </c>
      <c r="AU284" s="283">
        <v>1.3856999999999999</v>
      </c>
      <c r="AV284" s="283">
        <v>0.38540000000000002</v>
      </c>
      <c r="AW284" s="283">
        <v>0.43909999999999999</v>
      </c>
      <c r="AX284" s="283">
        <v>13.114000000000001</v>
      </c>
      <c r="AY284" s="283">
        <v>3.3003999999999998</v>
      </c>
      <c r="AZ284" s="283">
        <v>0.4733</v>
      </c>
      <c r="BA284" s="283">
        <v>0.1226</v>
      </c>
      <c r="BB284" s="283">
        <v>0.61699999999999999</v>
      </c>
      <c r="BC284" s="283">
        <v>1.4173</v>
      </c>
      <c r="BD284" s="283">
        <v>1.4024000000000001</v>
      </c>
      <c r="BE284" s="283">
        <v>0.58930000000000005</v>
      </c>
      <c r="BF284" s="283">
        <v>0.21729999999999999</v>
      </c>
      <c r="BG284" s="283">
        <v>0.1069</v>
      </c>
      <c r="BH284" s="283">
        <v>0.17860000000000001</v>
      </c>
      <c r="BI284" s="283">
        <v>0.4592</v>
      </c>
      <c r="BJ284" s="283">
        <v>0.15210000000000001</v>
      </c>
      <c r="BK284" s="283">
        <v>0.23369999999999999</v>
      </c>
      <c r="BL284" s="283">
        <v>0.4879</v>
      </c>
      <c r="BM284" s="283">
        <v>1.2406999999999999</v>
      </c>
      <c r="BN284" s="283">
        <v>0.37869999999999998</v>
      </c>
      <c r="BO284" s="283">
        <v>0.34429999999999999</v>
      </c>
      <c r="BQ284" s="283">
        <v>2.5266999999999999</v>
      </c>
      <c r="BR284" s="283">
        <v>1.3586</v>
      </c>
      <c r="BS284" s="283">
        <v>1.1654</v>
      </c>
      <c r="BT284" s="283">
        <v>0.87239999999999995</v>
      </c>
      <c r="BU284" s="283">
        <v>1.0786</v>
      </c>
      <c r="BV284" s="283">
        <v>1.2338</v>
      </c>
      <c r="BW284" s="283">
        <v>0.38229999999999997</v>
      </c>
      <c r="BX284" s="283">
        <v>0.31709999999999999</v>
      </c>
      <c r="BY284" s="283">
        <v>0.3493</v>
      </c>
      <c r="BZ284" s="283">
        <v>0.15129999999999999</v>
      </c>
      <c r="CA284" s="283">
        <v>0.2334</v>
      </c>
      <c r="CB284" s="283">
        <v>0.29970000000000002</v>
      </c>
      <c r="CC284" s="283">
        <v>0.45629999999999998</v>
      </c>
      <c r="CD284" s="283">
        <v>0.48409999999999997</v>
      </c>
      <c r="CE284" s="283">
        <v>0.67290000000000005</v>
      </c>
      <c r="CF284" s="283">
        <v>0.52310000000000001</v>
      </c>
      <c r="CG284" s="283">
        <v>0.44879999999999998</v>
      </c>
      <c r="CH284" s="283">
        <v>0.5454</v>
      </c>
      <c r="CI284" s="283">
        <v>1.0584</v>
      </c>
      <c r="CJ284" s="283">
        <v>1.0342</v>
      </c>
      <c r="CK284" s="283">
        <v>1.0051000000000001</v>
      </c>
      <c r="CL284" s="283">
        <v>0.98699999999999999</v>
      </c>
      <c r="CM284" s="283">
        <v>0.99539999999999995</v>
      </c>
      <c r="CN284" s="283">
        <v>0.9617</v>
      </c>
      <c r="CO284" s="283">
        <v>18.866900000000001</v>
      </c>
      <c r="CP284" s="283">
        <v>17.480799999999999</v>
      </c>
      <c r="CQ284" s="283">
        <v>16.619</v>
      </c>
      <c r="CR284" s="283">
        <v>17.825900000000001</v>
      </c>
      <c r="CS284" s="283">
        <v>16.902899999999999</v>
      </c>
      <c r="CT284" s="283">
        <v>16.535</v>
      </c>
      <c r="CU284" s="283">
        <v>16.801400000000001</v>
      </c>
      <c r="CV284" s="283">
        <v>16.197299999999998</v>
      </c>
      <c r="CW284" s="283">
        <v>15.9588</v>
      </c>
      <c r="CX284" s="283">
        <v>17.021999999999998</v>
      </c>
      <c r="CY284" s="283">
        <v>16.272400000000001</v>
      </c>
      <c r="CZ284" s="283">
        <v>16.593900000000001</v>
      </c>
      <c r="DA284" s="283">
        <v>1.0449999999999999</v>
      </c>
      <c r="DB284" s="283">
        <v>1.0125</v>
      </c>
      <c r="DC284" s="283">
        <v>0.96189999999999998</v>
      </c>
      <c r="DD284" s="283">
        <v>0.95440000000000003</v>
      </c>
      <c r="DE284" s="283">
        <v>0.97260000000000002</v>
      </c>
      <c r="DF284" s="283">
        <v>0.97889999999999999</v>
      </c>
      <c r="DG284" s="283">
        <v>18.999600000000001</v>
      </c>
      <c r="DH284" s="283">
        <v>17.371600000000001</v>
      </c>
      <c r="DI284" s="283">
        <v>16.904900000000001</v>
      </c>
      <c r="DJ284" s="283">
        <v>18.181100000000001</v>
      </c>
      <c r="DK284" s="283">
        <v>17.157</v>
      </c>
      <c r="DL284" s="283">
        <v>17.575199999999999</v>
      </c>
      <c r="DM284" s="283">
        <v>16.980699999999999</v>
      </c>
      <c r="DN284" s="283">
        <v>16.1983</v>
      </c>
      <c r="DO284" s="283">
        <v>16.5352</v>
      </c>
      <c r="DP284" s="283">
        <v>17.792200000000001</v>
      </c>
      <c r="DQ284" s="283">
        <v>16.655200000000001</v>
      </c>
      <c r="DR284" s="283">
        <v>16.890799999999999</v>
      </c>
      <c r="DS284" s="283">
        <v>1.0403</v>
      </c>
      <c r="DT284" s="283">
        <v>1.0089999999999999</v>
      </c>
      <c r="DU284" s="283">
        <v>0.97370000000000001</v>
      </c>
      <c r="DV284" s="283">
        <v>0.94479999999999997</v>
      </c>
      <c r="DW284" s="283">
        <v>0.96460000000000001</v>
      </c>
      <c r="DX284" s="283">
        <v>0.98919999999999997</v>
      </c>
      <c r="DY284" s="283">
        <v>18.723199999999999</v>
      </c>
      <c r="DZ284" s="283">
        <v>17.385100000000001</v>
      </c>
      <c r="EA284" s="283">
        <v>17.109400000000001</v>
      </c>
      <c r="EB284" s="283">
        <v>17.997199999999999</v>
      </c>
      <c r="EC284" s="283">
        <v>17.2303</v>
      </c>
      <c r="ED284" s="283">
        <v>17.5717</v>
      </c>
      <c r="EE284" s="283">
        <v>16.957000000000001</v>
      </c>
      <c r="EF284" s="283">
        <v>16.2182</v>
      </c>
      <c r="EG284" s="283">
        <v>16.785399999999999</v>
      </c>
      <c r="EH284" s="283">
        <v>17.948399999999999</v>
      </c>
      <c r="EI284" s="283">
        <v>16.812799999999999</v>
      </c>
      <c r="EJ284" s="283">
        <v>16.969200000000001</v>
      </c>
      <c r="EL284" s="283">
        <v>2.3734999999999999</v>
      </c>
      <c r="EM284" s="283">
        <v>1.0154000000000001</v>
      </c>
      <c r="EN284" s="283">
        <v>2.1960999999999999</v>
      </c>
      <c r="EO284" s="283">
        <v>1.1379999999999999</v>
      </c>
      <c r="EP284" s="283">
        <v>1.0334000000000001</v>
      </c>
      <c r="EQ284" s="283">
        <v>1.2775000000000001</v>
      </c>
      <c r="ER284" s="283">
        <v>0.21049999999999999</v>
      </c>
      <c r="ES284" s="283">
        <v>0.1198</v>
      </c>
      <c r="ET284" s="283">
        <v>0.17660000000000001</v>
      </c>
      <c r="EU284" s="283">
        <v>8.8700000000000001E-2</v>
      </c>
      <c r="EV284" s="283">
        <v>0.11799999999999999</v>
      </c>
      <c r="EW284" s="283">
        <v>8.0399999999999999E-2</v>
      </c>
      <c r="EX284" s="283">
        <v>0.26690000000000003</v>
      </c>
      <c r="EY284" s="283">
        <v>0.24410000000000001</v>
      </c>
      <c r="EZ284" s="283">
        <v>0.30480000000000002</v>
      </c>
      <c r="FA284" s="283">
        <v>0.2346</v>
      </c>
      <c r="FB284" s="283">
        <v>0.23619999999999999</v>
      </c>
      <c r="FC284" s="283">
        <v>0.23860000000000001</v>
      </c>
      <c r="FD284" s="283">
        <v>2.6206999999999998</v>
      </c>
      <c r="FE284" s="283">
        <v>1.1963999999999999</v>
      </c>
      <c r="FF284" s="283">
        <v>0.99980000000000002</v>
      </c>
      <c r="FG284" s="283">
        <v>0.94079999999999997</v>
      </c>
      <c r="FH284" s="283">
        <v>1.1932</v>
      </c>
      <c r="FI284" s="283">
        <v>1.0969</v>
      </c>
      <c r="FJ284" s="283">
        <v>0.1893</v>
      </c>
      <c r="FK284" s="283">
        <v>0.15160000000000001</v>
      </c>
      <c r="FL284" s="283">
        <v>0.15640000000000001</v>
      </c>
      <c r="FM284" s="283">
        <v>7.22E-2</v>
      </c>
      <c r="FN284" s="283">
        <v>0.12670000000000001</v>
      </c>
      <c r="FO284" s="283">
        <v>0.15640000000000001</v>
      </c>
      <c r="FP284" s="283">
        <v>0.2676</v>
      </c>
      <c r="FQ284" s="283">
        <v>0.2387</v>
      </c>
      <c r="FR284" s="283">
        <v>0.30690000000000001</v>
      </c>
      <c r="FS284" s="283">
        <v>0.28439999999999999</v>
      </c>
      <c r="FT284" s="283">
        <v>0.2001</v>
      </c>
      <c r="FU284" s="283">
        <v>0.27979999999999999</v>
      </c>
      <c r="FV284" s="283">
        <v>2.6661000000000001</v>
      </c>
      <c r="FW284" s="283">
        <v>1.8569</v>
      </c>
      <c r="FX284" s="283">
        <v>0.86</v>
      </c>
      <c r="FY284" s="283">
        <v>0.59699999999999998</v>
      </c>
      <c r="FZ284" s="283">
        <v>1.0584</v>
      </c>
      <c r="GA284" s="283">
        <v>1.2837000000000001</v>
      </c>
      <c r="GB284" s="283">
        <v>0.1731</v>
      </c>
      <c r="GC284" s="283">
        <v>0.20200000000000001</v>
      </c>
      <c r="GD284" s="283">
        <v>0.18479999999999999</v>
      </c>
      <c r="GE284" s="283">
        <v>6.4899999999999999E-2</v>
      </c>
      <c r="GF284" s="283">
        <v>0.10879999999999999</v>
      </c>
      <c r="GG284" s="283">
        <v>0.21490000000000001</v>
      </c>
      <c r="GH284" s="283">
        <v>0.16309999999999999</v>
      </c>
      <c r="GI284" s="283">
        <v>0.2422</v>
      </c>
      <c r="GJ284" s="283">
        <v>0.38769999999999999</v>
      </c>
      <c r="GK284" s="283">
        <v>0.2732</v>
      </c>
      <c r="GL284" s="283">
        <v>0.22889999999999999</v>
      </c>
      <c r="GM284" s="283">
        <v>0.30199999999999999</v>
      </c>
    </row>
    <row r="285" spans="1:195">
      <c r="A285" s="71">
        <v>45575</v>
      </c>
      <c r="B285" s="283">
        <v>13.0717</v>
      </c>
      <c r="C285" s="283">
        <v>12.8401</v>
      </c>
      <c r="D285" s="283">
        <v>12.940799999999999</v>
      </c>
      <c r="E285" s="283">
        <v>12.7536</v>
      </c>
      <c r="F285" s="283">
        <v>13.007899999999999</v>
      </c>
      <c r="G285" s="283">
        <v>12.984400000000001</v>
      </c>
      <c r="H285" s="283">
        <v>12.8375</v>
      </c>
      <c r="I285" s="283">
        <v>10.8649</v>
      </c>
      <c r="J285" s="283">
        <v>12.9786</v>
      </c>
      <c r="K285" s="283">
        <v>11.0663</v>
      </c>
      <c r="L285" s="283">
        <v>12.9567</v>
      </c>
      <c r="M285" s="283">
        <v>13.0944</v>
      </c>
      <c r="N285" s="283">
        <v>7.8208000000000002</v>
      </c>
      <c r="O285" s="283">
        <v>0.5222</v>
      </c>
      <c r="P285" s="283">
        <v>1.8253999999999999</v>
      </c>
      <c r="Q285" s="283">
        <v>0.38200000000000001</v>
      </c>
      <c r="R285" s="283">
        <v>1.1646000000000001</v>
      </c>
      <c r="S285" s="283">
        <v>1.3169999999999999</v>
      </c>
      <c r="T285" s="283">
        <v>0.84540000000000004</v>
      </c>
      <c r="U285" s="283">
        <v>8.77E-2</v>
      </c>
      <c r="V285" s="283">
        <v>0.2384</v>
      </c>
      <c r="W285" s="283">
        <v>0.1081</v>
      </c>
      <c r="X285" s="283">
        <v>0.16789999999999999</v>
      </c>
      <c r="Y285" s="283">
        <v>0.13059999999999999</v>
      </c>
      <c r="Z285" s="283">
        <v>0.33589999999999998</v>
      </c>
      <c r="AA285" s="283">
        <v>0.3004</v>
      </c>
      <c r="AB285" s="283">
        <v>0.4304</v>
      </c>
      <c r="AC285" s="283">
        <v>0.87939999999999996</v>
      </c>
      <c r="AD285" s="283">
        <v>0.25790000000000002</v>
      </c>
      <c r="AE285" s="283">
        <v>0.32679999999999998</v>
      </c>
      <c r="AF285" s="283">
        <v>8.1750000000000007</v>
      </c>
      <c r="AG285" s="283">
        <v>0.84350000000000003</v>
      </c>
      <c r="AH285" s="283">
        <v>0.90569999999999995</v>
      </c>
      <c r="AI285" s="283">
        <v>0.28339999999999999</v>
      </c>
      <c r="AJ285" s="283">
        <v>0.85409999999999997</v>
      </c>
      <c r="AK285" s="283">
        <v>1.0268999999999999</v>
      </c>
      <c r="AL285" s="283">
        <v>1.2761</v>
      </c>
      <c r="AM285" s="283">
        <v>0.15989999999999999</v>
      </c>
      <c r="AN285" s="283">
        <v>0.23350000000000001</v>
      </c>
      <c r="AO285" s="283">
        <v>0.15609999999999999</v>
      </c>
      <c r="AP285" s="283">
        <v>0.18959999999999999</v>
      </c>
      <c r="AQ285" s="283">
        <v>0.25779999999999997</v>
      </c>
      <c r="AR285" s="283">
        <v>0.39169999999999999</v>
      </c>
      <c r="AS285" s="283">
        <v>0.31680000000000003</v>
      </c>
      <c r="AT285" s="283">
        <v>0.44209999999999999</v>
      </c>
      <c r="AU285" s="283">
        <v>1.3818999999999999</v>
      </c>
      <c r="AV285" s="283">
        <v>0.37090000000000001</v>
      </c>
      <c r="AW285" s="283">
        <v>0.43049999999999999</v>
      </c>
      <c r="AX285" s="283">
        <v>13.438599999999999</v>
      </c>
      <c r="AY285" s="283">
        <v>3.4841000000000002</v>
      </c>
      <c r="AZ285" s="283">
        <v>0.45660000000000001</v>
      </c>
      <c r="BA285" s="283">
        <v>0.11940000000000001</v>
      </c>
      <c r="BB285" s="283">
        <v>0.62790000000000001</v>
      </c>
      <c r="BC285" s="283">
        <v>1.4081999999999999</v>
      </c>
      <c r="BD285" s="283">
        <v>1.3889</v>
      </c>
      <c r="BE285" s="283">
        <v>0.58799999999999997</v>
      </c>
      <c r="BF285" s="283">
        <v>0.21310000000000001</v>
      </c>
      <c r="BG285" s="283">
        <v>0.10340000000000001</v>
      </c>
      <c r="BH285" s="283">
        <v>0.16880000000000001</v>
      </c>
      <c r="BI285" s="283">
        <v>0.46660000000000001</v>
      </c>
      <c r="BJ285" s="283">
        <v>0.14760000000000001</v>
      </c>
      <c r="BK285" s="283">
        <v>0.23269999999999999</v>
      </c>
      <c r="BL285" s="283">
        <v>0.4839</v>
      </c>
      <c r="BM285" s="283">
        <v>1.2363</v>
      </c>
      <c r="BN285" s="283">
        <v>0.37059999999999998</v>
      </c>
      <c r="BO285" s="283">
        <v>0.34360000000000002</v>
      </c>
      <c r="BQ285" s="283">
        <v>2.4980000000000002</v>
      </c>
      <c r="BR285" s="283">
        <v>1.3735999999999999</v>
      </c>
      <c r="BS285" s="283">
        <v>1.1537999999999999</v>
      </c>
      <c r="BT285" s="283">
        <v>0.86280000000000001</v>
      </c>
      <c r="BU285" s="283">
        <v>1.1016999999999999</v>
      </c>
      <c r="BV285" s="283">
        <v>1.254</v>
      </c>
      <c r="BW285" s="283">
        <v>0.376</v>
      </c>
      <c r="BX285" s="283">
        <v>0.31359999999999999</v>
      </c>
      <c r="BY285" s="283">
        <v>0.34670000000000001</v>
      </c>
      <c r="BZ285" s="283">
        <v>0.15049999999999999</v>
      </c>
      <c r="CA285" s="283">
        <v>0.2283</v>
      </c>
      <c r="CB285" s="283">
        <v>0.30049999999999999</v>
      </c>
      <c r="CC285" s="283">
        <v>0.44550000000000001</v>
      </c>
      <c r="CD285" s="283">
        <v>0.47039999999999998</v>
      </c>
      <c r="CE285" s="283">
        <v>0.65849999999999997</v>
      </c>
      <c r="CF285" s="283">
        <v>0.51629999999999998</v>
      </c>
      <c r="CG285" s="283">
        <v>0.42699999999999999</v>
      </c>
      <c r="CH285" s="283">
        <v>0.52510000000000001</v>
      </c>
      <c r="CI285" s="283">
        <v>1.0557000000000001</v>
      </c>
      <c r="CJ285" s="283">
        <v>1.0339</v>
      </c>
      <c r="CK285" s="283">
        <v>0.99229999999999996</v>
      </c>
      <c r="CL285" s="283">
        <v>0.98850000000000005</v>
      </c>
      <c r="CM285" s="283">
        <v>0.99409999999999998</v>
      </c>
      <c r="CN285" s="283">
        <v>0.95909999999999995</v>
      </c>
      <c r="CO285" s="283">
        <v>18.9986</v>
      </c>
      <c r="CP285" s="283">
        <v>17.616800000000001</v>
      </c>
      <c r="CQ285" s="283">
        <v>16.7393</v>
      </c>
      <c r="CR285" s="283">
        <v>17.9954</v>
      </c>
      <c r="CS285" s="283">
        <v>17.038499999999999</v>
      </c>
      <c r="CT285" s="283">
        <v>16.869599999999998</v>
      </c>
      <c r="CU285" s="283">
        <v>16.843299999999999</v>
      </c>
      <c r="CV285" s="283">
        <v>16.166899999999998</v>
      </c>
      <c r="CW285" s="283">
        <v>15.932600000000001</v>
      </c>
      <c r="CX285" s="283">
        <v>17.04</v>
      </c>
      <c r="CY285" s="283">
        <v>16.262899999999998</v>
      </c>
      <c r="CZ285" s="283">
        <v>16.611999999999998</v>
      </c>
      <c r="DA285" s="283">
        <v>1.0425</v>
      </c>
      <c r="DB285" s="283">
        <v>1.0113000000000001</v>
      </c>
      <c r="DC285" s="283">
        <v>0.96199999999999997</v>
      </c>
      <c r="DD285" s="283">
        <v>0.95569999999999999</v>
      </c>
      <c r="DE285" s="283">
        <v>0.97170000000000001</v>
      </c>
      <c r="DF285" s="283">
        <v>0.97829999999999995</v>
      </c>
      <c r="DG285" s="283">
        <v>19.077999999999999</v>
      </c>
      <c r="DH285" s="283">
        <v>17.401800000000001</v>
      </c>
      <c r="DI285" s="283">
        <v>16.9391</v>
      </c>
      <c r="DJ285" s="283">
        <v>18.3004</v>
      </c>
      <c r="DK285" s="283">
        <v>17.207999999999998</v>
      </c>
      <c r="DL285" s="283">
        <v>17.608599999999999</v>
      </c>
      <c r="DM285" s="283">
        <v>16.945799999999998</v>
      </c>
      <c r="DN285" s="283">
        <v>16.093299999999999</v>
      </c>
      <c r="DO285" s="283">
        <v>16.485600000000002</v>
      </c>
      <c r="DP285" s="283">
        <v>17.7316</v>
      </c>
      <c r="DQ285" s="283">
        <v>16.562100000000001</v>
      </c>
      <c r="DR285" s="283">
        <v>16.850999999999999</v>
      </c>
      <c r="DS285" s="283">
        <v>1.0382</v>
      </c>
      <c r="DT285" s="283">
        <v>1.0069999999999999</v>
      </c>
      <c r="DU285" s="283">
        <v>0.97030000000000005</v>
      </c>
      <c r="DV285" s="283">
        <v>0.94610000000000005</v>
      </c>
      <c r="DW285" s="283">
        <v>0.96460000000000001</v>
      </c>
      <c r="DX285" s="283">
        <v>0.98809999999999998</v>
      </c>
      <c r="DY285" s="283">
        <v>18.712299999999999</v>
      </c>
      <c r="DZ285" s="283">
        <v>17.334900000000001</v>
      </c>
      <c r="EA285" s="283">
        <v>17.0518</v>
      </c>
      <c r="EB285" s="283">
        <v>18.023700000000002</v>
      </c>
      <c r="EC285" s="283">
        <v>17.213799999999999</v>
      </c>
      <c r="ED285" s="283">
        <v>17.573599999999999</v>
      </c>
      <c r="EE285" s="283">
        <v>16.826499999999999</v>
      </c>
      <c r="EF285" s="283">
        <v>16.0685</v>
      </c>
      <c r="EG285" s="283">
        <v>16.667400000000001</v>
      </c>
      <c r="EH285" s="283">
        <v>17.7851</v>
      </c>
      <c r="EI285" s="283">
        <v>16.658100000000001</v>
      </c>
      <c r="EJ285" s="283">
        <v>16.8689</v>
      </c>
      <c r="EL285" s="283">
        <v>2.3353999999999999</v>
      </c>
      <c r="EM285" s="283">
        <v>1.0159</v>
      </c>
      <c r="EN285" s="283">
        <v>2.1920999999999999</v>
      </c>
      <c r="EO285" s="283">
        <v>1.1508</v>
      </c>
      <c r="EP285" s="283">
        <v>1.0609999999999999</v>
      </c>
      <c r="EQ285" s="283">
        <v>1.3159000000000001</v>
      </c>
      <c r="ER285" s="283">
        <v>0.20730000000000001</v>
      </c>
      <c r="ES285" s="283">
        <v>0.1191</v>
      </c>
      <c r="ET285" s="283">
        <v>0.1762</v>
      </c>
      <c r="EU285" s="283">
        <v>8.8800000000000004E-2</v>
      </c>
      <c r="EV285" s="283">
        <v>0.1172</v>
      </c>
      <c r="EW285" s="283">
        <v>8.0399999999999999E-2</v>
      </c>
      <c r="EX285" s="283">
        <v>0.26050000000000001</v>
      </c>
      <c r="EY285" s="283">
        <v>0.2346</v>
      </c>
      <c r="EZ285" s="283">
        <v>0.2913</v>
      </c>
      <c r="FA285" s="283">
        <v>0.22639999999999999</v>
      </c>
      <c r="FB285" s="283">
        <v>0.22109999999999999</v>
      </c>
      <c r="FC285" s="283">
        <v>0.22140000000000001</v>
      </c>
      <c r="FD285" s="283">
        <v>2.6023999999999998</v>
      </c>
      <c r="FE285" s="283">
        <v>1.1968000000000001</v>
      </c>
      <c r="FF285" s="283">
        <v>0.9929</v>
      </c>
      <c r="FG285" s="283">
        <v>0.92930000000000001</v>
      </c>
      <c r="FH285" s="283">
        <v>1.2151000000000001</v>
      </c>
      <c r="FI285" s="283">
        <v>1.1192</v>
      </c>
      <c r="FJ285" s="283">
        <v>0.18629999999999999</v>
      </c>
      <c r="FK285" s="283">
        <v>0.15090000000000001</v>
      </c>
      <c r="FL285" s="283">
        <v>0.15579999999999999</v>
      </c>
      <c r="FM285" s="283">
        <v>7.1599999999999997E-2</v>
      </c>
      <c r="FN285" s="283">
        <v>0.12609999999999999</v>
      </c>
      <c r="FO285" s="283">
        <v>0.15690000000000001</v>
      </c>
      <c r="FP285" s="283">
        <v>0.26329999999999998</v>
      </c>
      <c r="FQ285" s="283">
        <v>0.23219999999999999</v>
      </c>
      <c r="FR285" s="283">
        <v>0.3029</v>
      </c>
      <c r="FS285" s="283">
        <v>0.28339999999999999</v>
      </c>
      <c r="FT285" s="283">
        <v>0.19109999999999999</v>
      </c>
      <c r="FU285" s="283">
        <v>0.27060000000000001</v>
      </c>
      <c r="FV285" s="283">
        <v>2.6453000000000002</v>
      </c>
      <c r="FW285" s="283">
        <v>1.9245000000000001</v>
      </c>
      <c r="FX285" s="283">
        <v>0.84489999999999998</v>
      </c>
      <c r="FY285" s="283">
        <v>0.57799999999999996</v>
      </c>
      <c r="FZ285" s="283">
        <v>1.077</v>
      </c>
      <c r="GA285" s="283">
        <v>1.2895000000000001</v>
      </c>
      <c r="GB285" s="283">
        <v>0.16969999999999999</v>
      </c>
      <c r="GC285" s="283">
        <v>0.19850000000000001</v>
      </c>
      <c r="GD285" s="283">
        <v>0.1822</v>
      </c>
      <c r="GE285" s="283">
        <v>6.4199999999999993E-2</v>
      </c>
      <c r="GF285" s="283">
        <v>0.1031</v>
      </c>
      <c r="GG285" s="283">
        <v>0.21560000000000001</v>
      </c>
      <c r="GH285" s="283">
        <v>0.15790000000000001</v>
      </c>
      <c r="GI285" s="283">
        <v>0.23780000000000001</v>
      </c>
      <c r="GJ285" s="283">
        <v>0.38479999999999998</v>
      </c>
      <c r="GK285" s="283">
        <v>0.2732</v>
      </c>
      <c r="GL285" s="283">
        <v>0.2208</v>
      </c>
      <c r="GM285" s="283">
        <v>0.2984</v>
      </c>
    </row>
    <row r="286" spans="1:195">
      <c r="A286" s="71">
        <v>45576</v>
      </c>
      <c r="B286" s="283">
        <v>13.044</v>
      </c>
      <c r="C286" s="283">
        <v>12.8535</v>
      </c>
      <c r="D286" s="283">
        <v>12.9156</v>
      </c>
      <c r="E286" s="283">
        <v>12.7628</v>
      </c>
      <c r="F286" s="283">
        <v>12.9542</v>
      </c>
      <c r="G286" s="283">
        <v>12.9206</v>
      </c>
      <c r="H286" s="283">
        <v>12.841699999999999</v>
      </c>
      <c r="I286" s="283">
        <v>10.535</v>
      </c>
      <c r="J286" s="283">
        <v>12.929</v>
      </c>
      <c r="K286" s="283">
        <v>10.9832</v>
      </c>
      <c r="L286" s="283">
        <v>12.9316</v>
      </c>
      <c r="M286" s="283">
        <v>13.0709</v>
      </c>
      <c r="N286" s="283">
        <v>7.7196999999999996</v>
      </c>
      <c r="O286" s="283">
        <v>0.51970000000000005</v>
      </c>
      <c r="P286" s="283">
        <v>1.9315</v>
      </c>
      <c r="Q286" s="283">
        <v>0.38519999999999999</v>
      </c>
      <c r="R286" s="283">
        <v>1.2069000000000001</v>
      </c>
      <c r="S286" s="283">
        <v>1.3391999999999999</v>
      </c>
      <c r="T286" s="283">
        <v>0.82940000000000003</v>
      </c>
      <c r="U286" s="283">
        <v>8.6999999999999994E-2</v>
      </c>
      <c r="V286" s="283">
        <v>0.23680000000000001</v>
      </c>
      <c r="W286" s="283">
        <v>0.1074</v>
      </c>
      <c r="X286" s="283">
        <v>0.16739999999999999</v>
      </c>
      <c r="Y286" s="283">
        <v>0.1226</v>
      </c>
      <c r="Z286" s="283">
        <v>0.3301</v>
      </c>
      <c r="AA286" s="283">
        <v>0.29310000000000003</v>
      </c>
      <c r="AB286" s="283">
        <v>0.41320000000000001</v>
      </c>
      <c r="AC286" s="283">
        <v>0.85699999999999998</v>
      </c>
      <c r="AD286" s="283">
        <v>0.2429</v>
      </c>
      <c r="AE286" s="283">
        <v>0.3085</v>
      </c>
      <c r="AF286" s="283">
        <v>8.1222999999999992</v>
      </c>
      <c r="AG286" s="283">
        <v>0.84589999999999999</v>
      </c>
      <c r="AH286" s="283">
        <v>0.89590000000000003</v>
      </c>
      <c r="AI286" s="283">
        <v>0.28179999999999999</v>
      </c>
      <c r="AJ286" s="283">
        <v>0.87790000000000001</v>
      </c>
      <c r="AK286" s="283">
        <v>1.044</v>
      </c>
      <c r="AL286" s="283">
        <v>1.2555000000000001</v>
      </c>
      <c r="AM286" s="283">
        <v>0.1598</v>
      </c>
      <c r="AN286" s="283">
        <v>0.2316</v>
      </c>
      <c r="AO286" s="283">
        <v>0.15459999999999999</v>
      </c>
      <c r="AP286" s="283">
        <v>0.18890000000000001</v>
      </c>
      <c r="AQ286" s="283">
        <v>0.25850000000000001</v>
      </c>
      <c r="AR286" s="283">
        <v>0.38769999999999999</v>
      </c>
      <c r="AS286" s="283">
        <v>0.311</v>
      </c>
      <c r="AT286" s="283">
        <v>0.43880000000000002</v>
      </c>
      <c r="AU286" s="283">
        <v>1.3757999999999999</v>
      </c>
      <c r="AV286" s="283">
        <v>0.3543</v>
      </c>
      <c r="AW286" s="283">
        <v>0.42030000000000001</v>
      </c>
      <c r="AX286" s="283">
        <v>13.7013</v>
      </c>
      <c r="AY286" s="283">
        <v>3.6758999999999999</v>
      </c>
      <c r="AZ286" s="283">
        <v>0.44359999999999999</v>
      </c>
      <c r="BA286" s="283">
        <v>0.1164</v>
      </c>
      <c r="BB286" s="283">
        <v>0.63900000000000001</v>
      </c>
      <c r="BC286" s="283">
        <v>1.4058999999999999</v>
      </c>
      <c r="BD286" s="283">
        <v>1.3747</v>
      </c>
      <c r="BE286" s="283">
        <v>0.58960000000000001</v>
      </c>
      <c r="BF286" s="283">
        <v>0.2094</v>
      </c>
      <c r="BG286" s="283">
        <v>0.1003</v>
      </c>
      <c r="BH286" s="283">
        <v>0.16039999999999999</v>
      </c>
      <c r="BI286" s="283">
        <v>0.47189999999999999</v>
      </c>
      <c r="BJ286" s="283">
        <v>0.1439</v>
      </c>
      <c r="BK286" s="283">
        <v>0.2319</v>
      </c>
      <c r="BL286" s="283">
        <v>0.48020000000000002</v>
      </c>
      <c r="BM286" s="283">
        <v>1.2365999999999999</v>
      </c>
      <c r="BN286" s="283">
        <v>0.3629</v>
      </c>
      <c r="BO286" s="283">
        <v>0.34150000000000003</v>
      </c>
      <c r="BQ286" s="283">
        <v>2.4897</v>
      </c>
      <c r="BR286" s="283">
        <v>1.3951</v>
      </c>
      <c r="BS286" s="283">
        <v>1.1556</v>
      </c>
      <c r="BT286" s="283">
        <v>0.85389999999999999</v>
      </c>
      <c r="BU286" s="283">
        <v>1.1346000000000001</v>
      </c>
      <c r="BV286" s="283">
        <v>1.2721</v>
      </c>
      <c r="BW286" s="283">
        <v>0.37140000000000001</v>
      </c>
      <c r="BX286" s="283">
        <v>0.31240000000000001</v>
      </c>
      <c r="BY286" s="283">
        <v>0.34360000000000002</v>
      </c>
      <c r="BZ286" s="283">
        <v>0.1492</v>
      </c>
      <c r="CA286" s="283">
        <v>0.22389999999999999</v>
      </c>
      <c r="CB286" s="283">
        <v>0.29730000000000001</v>
      </c>
      <c r="CC286" s="283">
        <v>0.43640000000000001</v>
      </c>
      <c r="CD286" s="283">
        <v>0.46039999999999998</v>
      </c>
      <c r="CE286" s="283">
        <v>0.64510000000000001</v>
      </c>
      <c r="CF286" s="283">
        <v>0.5111</v>
      </c>
      <c r="CG286" s="283">
        <v>0.40579999999999999</v>
      </c>
      <c r="CH286" s="283">
        <v>0.5071</v>
      </c>
      <c r="CI286" s="283">
        <v>1.0519000000000001</v>
      </c>
      <c r="CJ286" s="283">
        <v>1.0291999999999999</v>
      </c>
      <c r="CK286" s="283">
        <v>0.98980000000000001</v>
      </c>
      <c r="CL286" s="283">
        <v>0.98060000000000003</v>
      </c>
      <c r="CM286" s="283">
        <v>0.99429999999999996</v>
      </c>
      <c r="CN286" s="283">
        <v>0.96389999999999998</v>
      </c>
      <c r="CO286" s="283">
        <v>19.017700000000001</v>
      </c>
      <c r="CP286" s="283">
        <v>17.569199999999999</v>
      </c>
      <c r="CQ286" s="283">
        <v>16.683599999999998</v>
      </c>
      <c r="CR286" s="283">
        <v>18.079499999999999</v>
      </c>
      <c r="CS286" s="283">
        <v>17.071000000000002</v>
      </c>
      <c r="CT286" s="283">
        <v>16.854800000000001</v>
      </c>
      <c r="CU286" s="283">
        <v>16.742000000000001</v>
      </c>
      <c r="CV286" s="283">
        <v>16.052399999999999</v>
      </c>
      <c r="CW286" s="283">
        <v>15.9297</v>
      </c>
      <c r="CX286" s="283">
        <v>17.073699999999999</v>
      </c>
      <c r="CY286" s="283">
        <v>16.143799999999999</v>
      </c>
      <c r="CZ286" s="283">
        <v>16.526</v>
      </c>
      <c r="DA286" s="283">
        <v>1.0409999999999999</v>
      </c>
      <c r="DB286" s="283">
        <v>1.0094000000000001</v>
      </c>
      <c r="DC286" s="283">
        <v>0.96199999999999997</v>
      </c>
      <c r="DD286" s="283">
        <v>0.95479999999999998</v>
      </c>
      <c r="DE286" s="283">
        <v>0.97219999999999995</v>
      </c>
      <c r="DF286" s="283">
        <v>0.97809999999999997</v>
      </c>
      <c r="DG286" s="283">
        <v>19.032299999999999</v>
      </c>
      <c r="DH286" s="283">
        <v>17.351600000000001</v>
      </c>
      <c r="DI286" s="283">
        <v>16.8872</v>
      </c>
      <c r="DJ286" s="283">
        <v>18.2834</v>
      </c>
      <c r="DK286" s="283">
        <v>17.190300000000001</v>
      </c>
      <c r="DL286" s="283">
        <v>17.554500000000001</v>
      </c>
      <c r="DM286" s="283">
        <v>16.820799999999998</v>
      </c>
      <c r="DN286" s="283">
        <v>15.9689</v>
      </c>
      <c r="DO286" s="283">
        <v>16.3886</v>
      </c>
      <c r="DP286" s="283">
        <v>17.617000000000001</v>
      </c>
      <c r="DQ286" s="283">
        <v>16.425000000000001</v>
      </c>
      <c r="DR286" s="283">
        <v>16.754799999999999</v>
      </c>
      <c r="DS286" s="283">
        <v>1.0378000000000001</v>
      </c>
      <c r="DT286" s="283">
        <v>1.0065999999999999</v>
      </c>
      <c r="DU286" s="283">
        <v>0.9698</v>
      </c>
      <c r="DV286" s="283">
        <v>0.94699999999999995</v>
      </c>
      <c r="DW286" s="283">
        <v>0.96579999999999999</v>
      </c>
      <c r="DX286" s="283">
        <v>0.98819999999999997</v>
      </c>
      <c r="DY286" s="283">
        <v>18.678799999999999</v>
      </c>
      <c r="DZ286" s="283">
        <v>17.299800000000001</v>
      </c>
      <c r="EA286" s="283">
        <v>17.006</v>
      </c>
      <c r="EB286" s="283">
        <v>17.998100000000001</v>
      </c>
      <c r="EC286" s="283">
        <v>17.186800000000002</v>
      </c>
      <c r="ED286" s="283">
        <v>17.535799999999998</v>
      </c>
      <c r="EE286" s="283">
        <v>16.699400000000001</v>
      </c>
      <c r="EF286" s="283">
        <v>15.9398</v>
      </c>
      <c r="EG286" s="283">
        <v>16.548200000000001</v>
      </c>
      <c r="EH286" s="283">
        <v>17.633800000000001</v>
      </c>
      <c r="EI286" s="283">
        <v>16.504100000000001</v>
      </c>
      <c r="EJ286" s="283">
        <v>16.745000000000001</v>
      </c>
      <c r="EL286" s="283">
        <v>2.3273999999999999</v>
      </c>
      <c r="EM286" s="283">
        <v>1.0209999999999999</v>
      </c>
      <c r="EN286" s="283">
        <v>2.3001</v>
      </c>
      <c r="EO286" s="283">
        <v>1.1605000000000001</v>
      </c>
      <c r="EP286" s="283">
        <v>1.1021000000000001</v>
      </c>
      <c r="EQ286" s="283">
        <v>1.3579000000000001</v>
      </c>
      <c r="ER286" s="283">
        <v>0.20519999999999999</v>
      </c>
      <c r="ES286" s="283">
        <v>0.1192</v>
      </c>
      <c r="ET286" s="283">
        <v>0.17510000000000001</v>
      </c>
      <c r="EU286" s="283">
        <v>8.8200000000000001E-2</v>
      </c>
      <c r="EV286" s="283">
        <v>0.1167</v>
      </c>
      <c r="EW286" s="283">
        <v>7.6100000000000001E-2</v>
      </c>
      <c r="EX286" s="283">
        <v>0.25490000000000002</v>
      </c>
      <c r="EY286" s="283">
        <v>0.22739999999999999</v>
      </c>
      <c r="EZ286" s="283">
        <v>0.27829999999999999</v>
      </c>
      <c r="FA286" s="283">
        <v>0.21959999999999999</v>
      </c>
      <c r="FB286" s="283">
        <v>0.20630000000000001</v>
      </c>
      <c r="FC286" s="283">
        <v>0.2049</v>
      </c>
      <c r="FD286" s="283">
        <v>2.5808</v>
      </c>
      <c r="FE286" s="283">
        <v>1.2035</v>
      </c>
      <c r="FF286" s="283">
        <v>0.9899</v>
      </c>
      <c r="FG286" s="283">
        <v>0.91239999999999999</v>
      </c>
      <c r="FH286" s="283">
        <v>1.2508999999999999</v>
      </c>
      <c r="FI286" s="283">
        <v>1.1415</v>
      </c>
      <c r="FJ286" s="283">
        <v>0.1835</v>
      </c>
      <c r="FK286" s="283">
        <v>0.15090000000000001</v>
      </c>
      <c r="FL286" s="283">
        <v>0.1552</v>
      </c>
      <c r="FM286" s="283">
        <v>7.1099999999999997E-2</v>
      </c>
      <c r="FN286" s="283">
        <v>0.12540000000000001</v>
      </c>
      <c r="FO286" s="283">
        <v>0.15679999999999999</v>
      </c>
      <c r="FP286" s="283">
        <v>0.25979999999999998</v>
      </c>
      <c r="FQ286" s="283">
        <v>0.2273</v>
      </c>
      <c r="FR286" s="283">
        <v>0.2994</v>
      </c>
      <c r="FS286" s="283">
        <v>0.2848</v>
      </c>
      <c r="FT286" s="283">
        <v>0.1817</v>
      </c>
      <c r="FU286" s="283">
        <v>0.26229999999999998</v>
      </c>
      <c r="FV286" s="283">
        <v>2.6474000000000002</v>
      </c>
      <c r="FW286" s="283">
        <v>2.0026000000000002</v>
      </c>
      <c r="FX286" s="283">
        <v>0.83199999999999996</v>
      </c>
      <c r="FY286" s="283">
        <v>0.56540000000000001</v>
      </c>
      <c r="FZ286" s="283">
        <v>1.1000000000000001</v>
      </c>
      <c r="GA286" s="283">
        <v>1.2899</v>
      </c>
      <c r="GB286" s="283">
        <v>0.1676</v>
      </c>
      <c r="GC286" s="283">
        <v>0.19670000000000001</v>
      </c>
      <c r="GD286" s="283">
        <v>0.17949999999999999</v>
      </c>
      <c r="GE286" s="283">
        <v>6.3299999999999995E-2</v>
      </c>
      <c r="GF286" s="283">
        <v>9.8199999999999996E-2</v>
      </c>
      <c r="GG286" s="283">
        <v>0.2157</v>
      </c>
      <c r="GH286" s="283">
        <v>0.15379999999999999</v>
      </c>
      <c r="GI286" s="283">
        <v>0.2349</v>
      </c>
      <c r="GJ286" s="283">
        <v>0.38219999999999998</v>
      </c>
      <c r="GK286" s="283">
        <v>0.27200000000000002</v>
      </c>
      <c r="GL286" s="283">
        <v>0.2135</v>
      </c>
      <c r="GM286" s="283">
        <v>0.29630000000000001</v>
      </c>
    </row>
    <row r="287" spans="1:195">
      <c r="A287" s="71">
        <v>45577</v>
      </c>
      <c r="B287" s="283">
        <v>13.082599999999999</v>
      </c>
      <c r="C287" s="283">
        <v>12.842599999999999</v>
      </c>
      <c r="D287" s="283">
        <v>12.949199999999999</v>
      </c>
      <c r="E287" s="283">
        <v>12.7662</v>
      </c>
      <c r="F287" s="283">
        <v>13.0298</v>
      </c>
      <c r="G287" s="283">
        <v>12.9777</v>
      </c>
      <c r="H287" s="283">
        <v>12.851000000000001</v>
      </c>
      <c r="I287" s="283">
        <v>10.638199999999999</v>
      </c>
      <c r="J287" s="283">
        <v>12.983599999999999</v>
      </c>
      <c r="K287" s="283">
        <v>10.838800000000001</v>
      </c>
      <c r="L287" s="283">
        <v>12.984400000000001</v>
      </c>
      <c r="M287" s="283">
        <v>13.084300000000001</v>
      </c>
      <c r="N287" s="283">
        <v>7.6460999999999997</v>
      </c>
      <c r="O287" s="283">
        <v>0.52110000000000001</v>
      </c>
      <c r="P287" s="283">
        <v>1.8711</v>
      </c>
      <c r="Q287" s="283">
        <v>0.38819999999999999</v>
      </c>
      <c r="R287" s="283">
        <v>1.2524</v>
      </c>
      <c r="S287" s="283">
        <v>1.3574999999999999</v>
      </c>
      <c r="T287" s="283">
        <v>0.8095</v>
      </c>
      <c r="U287" s="283">
        <v>8.6599999999999996E-2</v>
      </c>
      <c r="V287" s="283">
        <v>0.23499999999999999</v>
      </c>
      <c r="W287" s="283">
        <v>0.10589999999999999</v>
      </c>
      <c r="X287" s="283">
        <v>0.16619999999999999</v>
      </c>
      <c r="Y287" s="283">
        <v>0.12559999999999999</v>
      </c>
      <c r="Z287" s="283">
        <v>0.32419999999999999</v>
      </c>
      <c r="AA287" s="283">
        <v>0.28649999999999998</v>
      </c>
      <c r="AB287" s="283">
        <v>0.39389999999999997</v>
      </c>
      <c r="AC287" s="283">
        <v>0.83530000000000004</v>
      </c>
      <c r="AD287" s="283">
        <v>0.2288</v>
      </c>
      <c r="AE287" s="283">
        <v>0.29010000000000002</v>
      </c>
      <c r="AF287" s="283">
        <v>8.0721000000000007</v>
      </c>
      <c r="AG287" s="283">
        <v>0.85109999999999997</v>
      </c>
      <c r="AH287" s="283">
        <v>0.88990000000000002</v>
      </c>
      <c r="AI287" s="283">
        <v>0.27900000000000003</v>
      </c>
      <c r="AJ287" s="283">
        <v>0.90510000000000002</v>
      </c>
      <c r="AK287" s="283">
        <v>1.0546</v>
      </c>
      <c r="AL287" s="283">
        <v>1.2377</v>
      </c>
      <c r="AM287" s="283">
        <v>0.15989999999999999</v>
      </c>
      <c r="AN287" s="283">
        <v>0.2306</v>
      </c>
      <c r="AO287" s="283">
        <v>0.15329999999999999</v>
      </c>
      <c r="AP287" s="283">
        <v>0.18790000000000001</v>
      </c>
      <c r="AQ287" s="283">
        <v>0.2591</v>
      </c>
      <c r="AR287" s="283">
        <v>0.38340000000000002</v>
      </c>
      <c r="AS287" s="283">
        <v>0.30730000000000002</v>
      </c>
      <c r="AT287" s="283">
        <v>0.43409999999999999</v>
      </c>
      <c r="AU287" s="283">
        <v>1.3741000000000001</v>
      </c>
      <c r="AV287" s="283">
        <v>0.33950000000000002</v>
      </c>
      <c r="AW287" s="283">
        <v>0.41160000000000002</v>
      </c>
      <c r="AX287" s="283">
        <v>13.8056</v>
      </c>
      <c r="AY287" s="283">
        <v>3.8611</v>
      </c>
      <c r="AZ287" s="283">
        <v>0.432</v>
      </c>
      <c r="BA287" s="283">
        <v>0.114</v>
      </c>
      <c r="BB287" s="283">
        <v>0.65149999999999997</v>
      </c>
      <c r="BC287" s="283">
        <v>1.4016999999999999</v>
      </c>
      <c r="BD287" s="283">
        <v>1.3546</v>
      </c>
      <c r="BE287" s="283">
        <v>0.59340000000000004</v>
      </c>
      <c r="BF287" s="283">
        <v>0.20649999999999999</v>
      </c>
      <c r="BG287" s="283">
        <v>9.8100000000000007E-2</v>
      </c>
      <c r="BH287" s="283">
        <v>0.1537</v>
      </c>
      <c r="BI287" s="283">
        <v>0.47789999999999999</v>
      </c>
      <c r="BJ287" s="283">
        <v>0.14069999999999999</v>
      </c>
      <c r="BK287" s="283">
        <v>0.23200000000000001</v>
      </c>
      <c r="BL287" s="283">
        <v>0.47760000000000002</v>
      </c>
      <c r="BM287" s="283">
        <v>1.2343</v>
      </c>
      <c r="BN287" s="283">
        <v>0.35610000000000003</v>
      </c>
      <c r="BO287" s="283">
        <v>0.3407</v>
      </c>
      <c r="BQ287" s="283">
        <v>2.4988999999999999</v>
      </c>
      <c r="BR287" s="283">
        <v>1.4117999999999999</v>
      </c>
      <c r="BS287" s="283">
        <v>1.1561999999999999</v>
      </c>
      <c r="BT287" s="283">
        <v>0.84509999999999996</v>
      </c>
      <c r="BU287" s="283">
        <v>1.1700999999999999</v>
      </c>
      <c r="BV287" s="283">
        <v>1.2918000000000001</v>
      </c>
      <c r="BW287" s="283">
        <v>0.37069999999999997</v>
      </c>
      <c r="BX287" s="283">
        <v>0.31040000000000001</v>
      </c>
      <c r="BY287" s="283">
        <v>0.34189999999999998</v>
      </c>
      <c r="BZ287" s="283">
        <v>0.14829999999999999</v>
      </c>
      <c r="CA287" s="283">
        <v>0.21990000000000001</v>
      </c>
      <c r="CB287" s="283">
        <v>0.29570000000000002</v>
      </c>
      <c r="CC287" s="283">
        <v>0.42770000000000002</v>
      </c>
      <c r="CD287" s="283">
        <v>0.45119999999999999</v>
      </c>
      <c r="CE287" s="283">
        <v>0.63239999999999996</v>
      </c>
      <c r="CF287" s="283">
        <v>0.50609999999999999</v>
      </c>
      <c r="CG287" s="283">
        <v>0.3856</v>
      </c>
      <c r="CH287" s="283">
        <v>0.48949999999999999</v>
      </c>
      <c r="CI287" s="283">
        <v>1.0561</v>
      </c>
      <c r="CJ287" s="283">
        <v>1.0337000000000001</v>
      </c>
      <c r="CK287" s="283">
        <v>1.0045999999999999</v>
      </c>
      <c r="CL287" s="283">
        <v>0.97709999999999997</v>
      </c>
      <c r="CM287" s="283">
        <v>0.99470000000000003</v>
      </c>
      <c r="CN287" s="283">
        <v>0.95720000000000005</v>
      </c>
      <c r="CO287" s="283">
        <v>18.9404</v>
      </c>
      <c r="CP287" s="283">
        <v>17.5412</v>
      </c>
      <c r="CQ287" s="283">
        <v>16.647500000000001</v>
      </c>
      <c r="CR287" s="283">
        <v>17.933900000000001</v>
      </c>
      <c r="CS287" s="283">
        <v>16.969200000000001</v>
      </c>
      <c r="CT287" s="283">
        <v>16.5718</v>
      </c>
      <c r="CU287" s="283">
        <v>16.636299999999999</v>
      </c>
      <c r="CV287" s="283">
        <v>16.009399999999999</v>
      </c>
      <c r="CW287" s="283">
        <v>15.780099999999999</v>
      </c>
      <c r="CX287" s="283">
        <v>17.026599999999998</v>
      </c>
      <c r="CY287" s="283">
        <v>16.095099999999999</v>
      </c>
      <c r="CZ287" s="283">
        <v>16.485600000000002</v>
      </c>
      <c r="DA287" s="283">
        <v>1.0435000000000001</v>
      </c>
      <c r="DB287" s="283">
        <v>1.0107999999999999</v>
      </c>
      <c r="DC287" s="283">
        <v>0.96179999999999999</v>
      </c>
      <c r="DD287" s="283">
        <v>0.95079999999999998</v>
      </c>
      <c r="DE287" s="283">
        <v>0.97070000000000001</v>
      </c>
      <c r="DF287" s="283">
        <v>0.97750000000000004</v>
      </c>
      <c r="DG287" s="283">
        <v>19.039000000000001</v>
      </c>
      <c r="DH287" s="283">
        <v>17.356100000000001</v>
      </c>
      <c r="DI287" s="283">
        <v>16.878799999999998</v>
      </c>
      <c r="DJ287" s="283">
        <v>18.2453</v>
      </c>
      <c r="DK287" s="283">
        <v>17.171099999999999</v>
      </c>
      <c r="DL287" s="283">
        <v>17.549600000000002</v>
      </c>
      <c r="DM287" s="283">
        <v>16.762699999999999</v>
      </c>
      <c r="DN287" s="283">
        <v>15.9313</v>
      </c>
      <c r="DO287" s="283">
        <v>16.346699999999998</v>
      </c>
      <c r="DP287" s="283">
        <v>17.629799999999999</v>
      </c>
      <c r="DQ287" s="283">
        <v>16.412099999999999</v>
      </c>
      <c r="DR287" s="283">
        <v>16.7226</v>
      </c>
      <c r="DS287" s="283">
        <v>1.0392999999999999</v>
      </c>
      <c r="DT287" s="283">
        <v>1.0061</v>
      </c>
      <c r="DU287" s="283">
        <v>0.96970000000000001</v>
      </c>
      <c r="DV287" s="283">
        <v>0.94579999999999997</v>
      </c>
      <c r="DW287" s="283">
        <v>0.96519999999999995</v>
      </c>
      <c r="DX287" s="283">
        <v>0.98760000000000003</v>
      </c>
      <c r="DY287" s="283">
        <v>18.6966</v>
      </c>
      <c r="DZ287" s="283">
        <v>17.2882</v>
      </c>
      <c r="EA287" s="283">
        <v>16.989699999999999</v>
      </c>
      <c r="EB287" s="283">
        <v>17.990300000000001</v>
      </c>
      <c r="EC287" s="283">
        <v>17.183900000000001</v>
      </c>
      <c r="ED287" s="283">
        <v>17.521100000000001</v>
      </c>
      <c r="EE287" s="283">
        <v>16.6462</v>
      </c>
      <c r="EF287" s="283">
        <v>15.883699999999999</v>
      </c>
      <c r="EG287" s="283">
        <v>16.4861</v>
      </c>
      <c r="EH287" s="283">
        <v>17.6006</v>
      </c>
      <c r="EI287" s="283">
        <v>16.4556</v>
      </c>
      <c r="EJ287" s="283">
        <v>16.692799999999998</v>
      </c>
      <c r="EL287" s="283">
        <v>2.3172999999999999</v>
      </c>
      <c r="EM287" s="283">
        <v>1.0164</v>
      </c>
      <c r="EN287" s="283">
        <v>2.3336999999999999</v>
      </c>
      <c r="EO287" s="283">
        <v>1.1711</v>
      </c>
      <c r="EP287" s="283">
        <v>1.1427</v>
      </c>
      <c r="EQ287" s="283">
        <v>1.4012</v>
      </c>
      <c r="ER287" s="283">
        <v>0.20319999999999999</v>
      </c>
      <c r="ES287" s="283">
        <v>0.11849999999999999</v>
      </c>
      <c r="ET287" s="283">
        <v>0.17449999999999999</v>
      </c>
      <c r="EU287" s="283">
        <v>8.77E-2</v>
      </c>
      <c r="EV287" s="283">
        <v>0.1166</v>
      </c>
      <c r="EW287" s="283">
        <v>7.4800000000000005E-2</v>
      </c>
      <c r="EX287" s="283">
        <v>0.24929999999999999</v>
      </c>
      <c r="EY287" s="283">
        <v>0.22009999999999999</v>
      </c>
      <c r="EZ287" s="283">
        <v>0.26529999999999998</v>
      </c>
      <c r="FA287" s="283">
        <v>0.21290000000000001</v>
      </c>
      <c r="FB287" s="283">
        <v>0.19270000000000001</v>
      </c>
      <c r="FC287" s="283">
        <v>0.18940000000000001</v>
      </c>
      <c r="FD287" s="283">
        <v>2.5748000000000002</v>
      </c>
      <c r="FE287" s="283">
        <v>1.2172000000000001</v>
      </c>
      <c r="FF287" s="283">
        <v>0.98629999999999995</v>
      </c>
      <c r="FG287" s="283">
        <v>0.90490000000000004</v>
      </c>
      <c r="FH287" s="283">
        <v>1.2831999999999999</v>
      </c>
      <c r="FI287" s="283">
        <v>1.1694</v>
      </c>
      <c r="FJ287" s="283">
        <v>0.1817</v>
      </c>
      <c r="FK287" s="283">
        <v>0.15090000000000001</v>
      </c>
      <c r="FL287" s="283">
        <v>0.15459999999999999</v>
      </c>
      <c r="FM287" s="283">
        <v>7.0599999999999996E-2</v>
      </c>
      <c r="FN287" s="283">
        <v>0.124</v>
      </c>
      <c r="FO287" s="283">
        <v>0.15670000000000001</v>
      </c>
      <c r="FP287" s="283">
        <v>0.2571</v>
      </c>
      <c r="FQ287" s="283">
        <v>0.22220000000000001</v>
      </c>
      <c r="FR287" s="283">
        <v>0.29680000000000001</v>
      </c>
      <c r="FS287" s="283">
        <v>0.28410000000000002</v>
      </c>
      <c r="FT287" s="283">
        <v>0.1731</v>
      </c>
      <c r="FU287" s="283">
        <v>0.25380000000000003</v>
      </c>
      <c r="FV287" s="283">
        <v>2.6949999999999998</v>
      </c>
      <c r="FW287" s="283">
        <v>2.0743</v>
      </c>
      <c r="FX287" s="283">
        <v>0.82920000000000005</v>
      </c>
      <c r="FY287" s="283">
        <v>0.54900000000000004</v>
      </c>
      <c r="FZ287" s="283">
        <v>1.1323000000000001</v>
      </c>
      <c r="GA287" s="283">
        <v>1.2918000000000001</v>
      </c>
      <c r="GB287" s="283">
        <v>0.1699</v>
      </c>
      <c r="GC287" s="283">
        <v>0.1948</v>
      </c>
      <c r="GD287" s="283">
        <v>0.17829999999999999</v>
      </c>
      <c r="GE287" s="283">
        <v>6.3E-2</v>
      </c>
      <c r="GF287" s="283">
        <v>9.3899999999999997E-2</v>
      </c>
      <c r="GG287" s="283">
        <v>0.215</v>
      </c>
      <c r="GH287" s="283">
        <v>0.14960000000000001</v>
      </c>
      <c r="GI287" s="283">
        <v>0.2334</v>
      </c>
      <c r="GJ287" s="283">
        <v>0.38</v>
      </c>
      <c r="GK287" s="283">
        <v>0.27250000000000002</v>
      </c>
      <c r="GL287" s="283">
        <v>0.20610000000000001</v>
      </c>
      <c r="GM287" s="283">
        <v>0.29420000000000002</v>
      </c>
    </row>
    <row r="288" spans="1:195">
      <c r="A288" s="71">
        <v>45578</v>
      </c>
      <c r="B288" s="283">
        <v>13.0852</v>
      </c>
      <c r="C288" s="283">
        <v>12.8451</v>
      </c>
      <c r="D288" s="283">
        <v>12.945</v>
      </c>
      <c r="E288" s="283">
        <v>12.769500000000001</v>
      </c>
      <c r="F288" s="283">
        <v>13.0298</v>
      </c>
      <c r="G288" s="283">
        <v>12.997</v>
      </c>
      <c r="H288" s="283">
        <v>12.810700000000001</v>
      </c>
      <c r="I288" s="283">
        <v>10.9261</v>
      </c>
      <c r="J288" s="283">
        <v>13.001200000000001</v>
      </c>
      <c r="K288" s="283">
        <v>10.134600000000001</v>
      </c>
      <c r="L288" s="283">
        <v>12.9693</v>
      </c>
      <c r="M288" s="283">
        <v>13.0952</v>
      </c>
      <c r="N288" s="283">
        <v>7.5808</v>
      </c>
      <c r="O288" s="283">
        <v>0.51980000000000004</v>
      </c>
      <c r="P288" s="283">
        <v>1.9883</v>
      </c>
      <c r="Q288" s="283">
        <v>0.39329999999999998</v>
      </c>
      <c r="R288" s="283">
        <v>1.3110999999999999</v>
      </c>
      <c r="S288" s="283">
        <v>1.3714</v>
      </c>
      <c r="T288" s="283">
        <v>0.78510000000000002</v>
      </c>
      <c r="U288" s="283">
        <v>8.5400000000000004E-2</v>
      </c>
      <c r="V288" s="283">
        <v>0.23219999999999999</v>
      </c>
      <c r="W288" s="283">
        <v>0.1036</v>
      </c>
      <c r="X288" s="283">
        <v>0.1643</v>
      </c>
      <c r="Y288" s="283">
        <v>0.1168</v>
      </c>
      <c r="Z288" s="283">
        <v>0.31659999999999999</v>
      </c>
      <c r="AA288" s="283">
        <v>0.27889999999999998</v>
      </c>
      <c r="AB288" s="283">
        <v>0.37009999999999998</v>
      </c>
      <c r="AC288" s="283">
        <v>0.80510000000000004</v>
      </c>
      <c r="AD288" s="283">
        <v>0.2127</v>
      </c>
      <c r="AE288" s="283">
        <v>0.26989999999999997</v>
      </c>
      <c r="AF288" s="283">
        <v>8.0265000000000004</v>
      </c>
      <c r="AG288" s="283">
        <v>0.85760000000000003</v>
      </c>
      <c r="AH288" s="283">
        <v>0.87739999999999996</v>
      </c>
      <c r="AI288" s="283">
        <v>0.27810000000000001</v>
      </c>
      <c r="AJ288" s="283">
        <v>0.93899999999999995</v>
      </c>
      <c r="AK288" s="283">
        <v>1.0694999999999999</v>
      </c>
      <c r="AL288" s="283">
        <v>1.2138</v>
      </c>
      <c r="AM288" s="283">
        <v>0.15959999999999999</v>
      </c>
      <c r="AN288" s="283">
        <v>0.22819999999999999</v>
      </c>
      <c r="AO288" s="283">
        <v>0.1512</v>
      </c>
      <c r="AP288" s="283">
        <v>0.18609999999999999</v>
      </c>
      <c r="AQ288" s="283">
        <v>0.26</v>
      </c>
      <c r="AR288" s="283">
        <v>0.37840000000000001</v>
      </c>
      <c r="AS288" s="283">
        <v>0.30259999999999998</v>
      </c>
      <c r="AT288" s="283">
        <v>0.42759999999999998</v>
      </c>
      <c r="AU288" s="283">
        <v>1.3604000000000001</v>
      </c>
      <c r="AV288" s="283">
        <v>0.32229999999999998</v>
      </c>
      <c r="AW288" s="283">
        <v>0.39979999999999999</v>
      </c>
      <c r="AX288" s="283">
        <v>14.0755</v>
      </c>
      <c r="AY288" s="283">
        <v>4.0518999999999998</v>
      </c>
      <c r="AZ288" s="283">
        <v>0.4204</v>
      </c>
      <c r="BA288" s="283">
        <v>0.1119</v>
      </c>
      <c r="BB288" s="283">
        <v>0.66479999999999995</v>
      </c>
      <c r="BC288" s="283">
        <v>1.4016</v>
      </c>
      <c r="BD288" s="283">
        <v>1.3492</v>
      </c>
      <c r="BE288" s="283">
        <v>0.59740000000000004</v>
      </c>
      <c r="BF288" s="283">
        <v>0.2034</v>
      </c>
      <c r="BG288" s="283">
        <v>9.5899999999999999E-2</v>
      </c>
      <c r="BH288" s="283">
        <v>0.1474</v>
      </c>
      <c r="BI288" s="283">
        <v>0.48380000000000001</v>
      </c>
      <c r="BJ288" s="283">
        <v>0.13769999999999999</v>
      </c>
      <c r="BK288" s="283">
        <v>0.23180000000000001</v>
      </c>
      <c r="BL288" s="283">
        <v>0.47349999999999998</v>
      </c>
      <c r="BM288" s="283">
        <v>1.2307999999999999</v>
      </c>
      <c r="BN288" s="283">
        <v>0.34870000000000001</v>
      </c>
      <c r="BO288" s="283">
        <v>0.33779999999999999</v>
      </c>
      <c r="BQ288" s="283">
        <v>2.4548999999999999</v>
      </c>
      <c r="BR288" s="283">
        <v>1.4209000000000001</v>
      </c>
      <c r="BS288" s="283">
        <v>1.1412</v>
      </c>
      <c r="BT288" s="283">
        <v>0.84199999999999997</v>
      </c>
      <c r="BU288" s="283">
        <v>1.2141999999999999</v>
      </c>
      <c r="BV288" s="283">
        <v>1.3086</v>
      </c>
      <c r="BW288" s="283">
        <v>0.36130000000000001</v>
      </c>
      <c r="BX288" s="283">
        <v>0.30840000000000001</v>
      </c>
      <c r="BY288" s="283">
        <v>0.33879999999999999</v>
      </c>
      <c r="BZ288" s="283">
        <v>0.1472</v>
      </c>
      <c r="CA288" s="283">
        <v>0.21709999999999999</v>
      </c>
      <c r="CB288" s="283">
        <v>0.2969</v>
      </c>
      <c r="CC288" s="283">
        <v>0.4204</v>
      </c>
      <c r="CD288" s="283">
        <v>0.44359999999999999</v>
      </c>
      <c r="CE288" s="283">
        <v>0.61880000000000002</v>
      </c>
      <c r="CF288" s="283">
        <v>0.49930000000000002</v>
      </c>
      <c r="CG288" s="283">
        <v>0.36530000000000001</v>
      </c>
      <c r="CH288" s="283">
        <v>0.47289999999999999</v>
      </c>
      <c r="CI288" s="283">
        <v>1.0532999999999999</v>
      </c>
      <c r="CJ288" s="283">
        <v>1.032</v>
      </c>
      <c r="CK288" s="283">
        <v>1.0071000000000001</v>
      </c>
      <c r="CL288" s="283">
        <v>0.98850000000000005</v>
      </c>
      <c r="CM288" s="283">
        <v>1.0069999999999999</v>
      </c>
      <c r="CN288" s="283">
        <v>0.94940000000000002</v>
      </c>
      <c r="CO288" s="283">
        <v>18.4572</v>
      </c>
      <c r="CP288" s="283">
        <v>17.2226</v>
      </c>
      <c r="CQ288" s="283">
        <v>16.423200000000001</v>
      </c>
      <c r="CR288" s="283">
        <v>17.523299999999999</v>
      </c>
      <c r="CS288" s="283">
        <v>16.688199999999998</v>
      </c>
      <c r="CT288" s="283">
        <v>16.306799999999999</v>
      </c>
      <c r="CU288" s="283">
        <v>16.342199999999998</v>
      </c>
      <c r="CV288" s="283">
        <v>15.8096</v>
      </c>
      <c r="CW288" s="283">
        <v>15.334199999999999</v>
      </c>
      <c r="CX288" s="283">
        <v>16.532599999999999</v>
      </c>
      <c r="CY288" s="283">
        <v>15.699</v>
      </c>
      <c r="CZ288" s="283">
        <v>16.151</v>
      </c>
      <c r="DA288" s="283">
        <v>1.04</v>
      </c>
      <c r="DB288" s="283">
        <v>1.0085</v>
      </c>
      <c r="DC288" s="283">
        <v>0.96109999999999995</v>
      </c>
      <c r="DD288" s="283">
        <v>0.95630000000000004</v>
      </c>
      <c r="DE288" s="283">
        <v>0.9748</v>
      </c>
      <c r="DF288" s="283">
        <v>0.98099999999999998</v>
      </c>
      <c r="DG288" s="283">
        <v>18.774799999999999</v>
      </c>
      <c r="DH288" s="283">
        <v>17.1965</v>
      </c>
      <c r="DI288" s="283">
        <v>16.753699999999998</v>
      </c>
      <c r="DJ288" s="283">
        <v>18.052499999999998</v>
      </c>
      <c r="DK288" s="283">
        <v>17.051300000000001</v>
      </c>
      <c r="DL288" s="283">
        <v>17.4315</v>
      </c>
      <c r="DM288" s="283">
        <v>16.584</v>
      </c>
      <c r="DN288" s="283">
        <v>15.781000000000001</v>
      </c>
      <c r="DO288" s="283">
        <v>16.173200000000001</v>
      </c>
      <c r="DP288" s="283">
        <v>17.342400000000001</v>
      </c>
      <c r="DQ288" s="283">
        <v>16.1889</v>
      </c>
      <c r="DR288" s="283">
        <v>16.487200000000001</v>
      </c>
      <c r="DS288" s="283">
        <v>1.0373000000000001</v>
      </c>
      <c r="DT288" s="283">
        <v>1.0055000000000001</v>
      </c>
      <c r="DU288" s="283">
        <v>0.96899999999999997</v>
      </c>
      <c r="DV288" s="283">
        <v>0.94730000000000003</v>
      </c>
      <c r="DW288" s="283">
        <v>0.96560000000000001</v>
      </c>
      <c r="DX288" s="283">
        <v>0.98839999999999995</v>
      </c>
      <c r="DY288" s="283">
        <v>18.554200000000002</v>
      </c>
      <c r="DZ288" s="283">
        <v>17.209499999999998</v>
      </c>
      <c r="EA288" s="283">
        <v>16.915099999999999</v>
      </c>
      <c r="EB288" s="283">
        <v>17.886700000000001</v>
      </c>
      <c r="EC288" s="283">
        <v>17.115400000000001</v>
      </c>
      <c r="ED288" s="283">
        <v>17.4558</v>
      </c>
      <c r="EE288" s="283">
        <v>16.5092</v>
      </c>
      <c r="EF288" s="283">
        <v>15.7499</v>
      </c>
      <c r="EG288" s="283">
        <v>16.362300000000001</v>
      </c>
      <c r="EH288" s="283">
        <v>17.427499999999998</v>
      </c>
      <c r="EI288" s="283">
        <v>16.311199999999999</v>
      </c>
      <c r="EJ288" s="283">
        <v>16.5547</v>
      </c>
      <c r="EL288" s="283">
        <v>2.2991000000000001</v>
      </c>
      <c r="EM288" s="283">
        <v>1.0101</v>
      </c>
      <c r="EN288" s="283">
        <v>2.3517999999999999</v>
      </c>
      <c r="EO288" s="283">
        <v>1.1920999999999999</v>
      </c>
      <c r="EP288" s="283">
        <v>1.1962999999999999</v>
      </c>
      <c r="EQ288" s="283">
        <v>1.4393</v>
      </c>
      <c r="ER288" s="283">
        <v>0.19919999999999999</v>
      </c>
      <c r="ES288" s="283">
        <v>0.11799999999999999</v>
      </c>
      <c r="ET288" s="283">
        <v>0.17319999999999999</v>
      </c>
      <c r="EU288" s="283">
        <v>8.6699999999999999E-2</v>
      </c>
      <c r="EV288" s="283">
        <v>0.1168</v>
      </c>
      <c r="EW288" s="283">
        <v>7.3599999999999999E-2</v>
      </c>
      <c r="EX288" s="283">
        <v>0.2445</v>
      </c>
      <c r="EY288" s="283">
        <v>0.21379999999999999</v>
      </c>
      <c r="EZ288" s="283">
        <v>0.25169999999999998</v>
      </c>
      <c r="FA288" s="283">
        <v>0.2051</v>
      </c>
      <c r="FB288" s="283">
        <v>0.1787</v>
      </c>
      <c r="FC288" s="283">
        <v>0.1749</v>
      </c>
      <c r="FD288" s="283">
        <v>2.5373000000000001</v>
      </c>
      <c r="FE288" s="283">
        <v>1.2163999999999999</v>
      </c>
      <c r="FF288" s="283">
        <v>0.97829999999999995</v>
      </c>
      <c r="FG288" s="283">
        <v>0.89259999999999995</v>
      </c>
      <c r="FH288" s="283">
        <v>1.3295999999999999</v>
      </c>
      <c r="FI288" s="283">
        <v>1.1919</v>
      </c>
      <c r="FJ288" s="283">
        <v>0.1782</v>
      </c>
      <c r="FK288" s="283">
        <v>0.1502</v>
      </c>
      <c r="FL288" s="283">
        <v>0.15329999999999999</v>
      </c>
      <c r="FM288" s="283">
        <v>7.0199999999999999E-2</v>
      </c>
      <c r="FN288" s="283">
        <v>0.1234</v>
      </c>
      <c r="FO288" s="283">
        <v>0.15670000000000001</v>
      </c>
      <c r="FP288" s="283">
        <v>0.25369999999999998</v>
      </c>
      <c r="FQ288" s="283">
        <v>0.21870000000000001</v>
      </c>
      <c r="FR288" s="283">
        <v>0.29360000000000003</v>
      </c>
      <c r="FS288" s="283">
        <v>0.28420000000000001</v>
      </c>
      <c r="FT288" s="283">
        <v>0.16450000000000001</v>
      </c>
      <c r="FU288" s="283">
        <v>0.24629999999999999</v>
      </c>
      <c r="FV288" s="283">
        <v>2.6084999999999998</v>
      </c>
      <c r="FW288" s="283">
        <v>2.1385000000000001</v>
      </c>
      <c r="FX288" s="283">
        <v>0.80989999999999995</v>
      </c>
      <c r="FY288" s="283">
        <v>0.54179999999999995</v>
      </c>
      <c r="FZ288" s="283">
        <v>1.1667000000000001</v>
      </c>
      <c r="GA288" s="283">
        <v>1.2959000000000001</v>
      </c>
      <c r="GB288" s="283">
        <v>0.16370000000000001</v>
      </c>
      <c r="GC288" s="283">
        <v>0.19309999999999999</v>
      </c>
      <c r="GD288" s="283">
        <v>0.17630000000000001</v>
      </c>
      <c r="GE288" s="283">
        <v>6.2799999999999995E-2</v>
      </c>
      <c r="GF288" s="283">
        <v>9.0300000000000005E-2</v>
      </c>
      <c r="GG288" s="283">
        <v>0.2177</v>
      </c>
      <c r="GH288" s="283">
        <v>0.1469</v>
      </c>
      <c r="GI288" s="283">
        <v>0.2319</v>
      </c>
      <c r="GJ288" s="283">
        <v>0.37769999999999998</v>
      </c>
      <c r="GK288" s="283">
        <v>0.2712</v>
      </c>
      <c r="GL288" s="283">
        <v>0.1988</v>
      </c>
      <c r="GM288" s="283">
        <v>0.29149999999999998</v>
      </c>
    </row>
    <row r="289" spans="1:195">
      <c r="A289" s="71">
        <v>45579</v>
      </c>
      <c r="B289" s="283">
        <v>13.100300000000001</v>
      </c>
      <c r="C289" s="283">
        <v>12.851800000000001</v>
      </c>
      <c r="D289" s="283">
        <v>12.975199999999999</v>
      </c>
      <c r="E289" s="283">
        <v>12.7872</v>
      </c>
      <c r="F289" s="283">
        <v>13.0541</v>
      </c>
      <c r="G289" s="283">
        <v>12.9903</v>
      </c>
      <c r="H289" s="283">
        <v>12.8644</v>
      </c>
      <c r="I289" s="283">
        <v>10.664199999999999</v>
      </c>
      <c r="J289" s="283">
        <v>13.008800000000001</v>
      </c>
      <c r="K289" s="283">
        <v>9.3622999999999994</v>
      </c>
      <c r="L289" s="283">
        <v>12.9559</v>
      </c>
      <c r="M289" s="283">
        <v>13.0969</v>
      </c>
      <c r="N289" s="283">
        <v>7.508</v>
      </c>
      <c r="O289" s="283">
        <v>0.51759999999999995</v>
      </c>
      <c r="P289" s="283">
        <v>1.9898</v>
      </c>
      <c r="Q289" s="283">
        <v>0.39760000000000001</v>
      </c>
      <c r="R289" s="283">
        <v>1.3629</v>
      </c>
      <c r="S289" s="283">
        <v>1.4014</v>
      </c>
      <c r="T289" s="283">
        <v>0.77449999999999997</v>
      </c>
      <c r="U289" s="283">
        <v>8.48E-2</v>
      </c>
      <c r="V289" s="283">
        <v>0.23080000000000001</v>
      </c>
      <c r="W289" s="283">
        <v>0.1032</v>
      </c>
      <c r="X289" s="283">
        <v>0.16389999999999999</v>
      </c>
      <c r="Y289" s="283">
        <v>0.11600000000000001</v>
      </c>
      <c r="Z289" s="283">
        <v>0.31159999999999999</v>
      </c>
      <c r="AA289" s="283">
        <v>0.27210000000000001</v>
      </c>
      <c r="AB289" s="283">
        <v>0.35389999999999999</v>
      </c>
      <c r="AC289" s="283">
        <v>0.78369999999999995</v>
      </c>
      <c r="AD289" s="283">
        <v>0.19969999999999999</v>
      </c>
      <c r="AE289" s="283">
        <v>0.2525</v>
      </c>
      <c r="AF289" s="283">
        <v>7.9916</v>
      </c>
      <c r="AG289" s="283">
        <v>0.86129999999999995</v>
      </c>
      <c r="AH289" s="283">
        <v>0.86560000000000004</v>
      </c>
      <c r="AI289" s="283">
        <v>0.27550000000000002</v>
      </c>
      <c r="AJ289" s="283">
        <v>0.97699999999999998</v>
      </c>
      <c r="AK289" s="283">
        <v>1.0837000000000001</v>
      </c>
      <c r="AL289" s="283">
        <v>1.1934</v>
      </c>
      <c r="AM289" s="283">
        <v>0.159</v>
      </c>
      <c r="AN289" s="283">
        <v>0.2261</v>
      </c>
      <c r="AO289" s="283">
        <v>0.14929999999999999</v>
      </c>
      <c r="AP289" s="283">
        <v>0.18459999999999999</v>
      </c>
      <c r="AQ289" s="283">
        <v>0.26119999999999999</v>
      </c>
      <c r="AR289" s="283">
        <v>0.37159999999999999</v>
      </c>
      <c r="AS289" s="283">
        <v>0.29830000000000001</v>
      </c>
      <c r="AT289" s="283">
        <v>0.42030000000000001</v>
      </c>
      <c r="AU289" s="283">
        <v>1.349</v>
      </c>
      <c r="AV289" s="283">
        <v>0.30530000000000002</v>
      </c>
      <c r="AW289" s="283">
        <v>0.38779999999999998</v>
      </c>
      <c r="AX289" s="283">
        <v>14.2209</v>
      </c>
      <c r="AY289" s="283">
        <v>4.2359</v>
      </c>
      <c r="AZ289" s="283">
        <v>0.41070000000000001</v>
      </c>
      <c r="BA289" s="283">
        <v>0.11</v>
      </c>
      <c r="BB289" s="283">
        <v>0.67889999999999995</v>
      </c>
      <c r="BC289" s="283">
        <v>1.4033</v>
      </c>
      <c r="BD289" s="283">
        <v>1.333</v>
      </c>
      <c r="BE289" s="283">
        <v>0.60129999999999995</v>
      </c>
      <c r="BF289" s="283">
        <v>0.20030000000000001</v>
      </c>
      <c r="BG289" s="283">
        <v>9.3700000000000006E-2</v>
      </c>
      <c r="BH289" s="283">
        <v>0.1419</v>
      </c>
      <c r="BI289" s="283">
        <v>0.48759999999999998</v>
      </c>
      <c r="BJ289" s="283">
        <v>0.13439999999999999</v>
      </c>
      <c r="BK289" s="283">
        <v>0.23089999999999999</v>
      </c>
      <c r="BL289" s="283">
        <v>0.46839999999999998</v>
      </c>
      <c r="BM289" s="283">
        <v>1.222</v>
      </c>
      <c r="BN289" s="283">
        <v>0.34010000000000001</v>
      </c>
      <c r="BO289" s="283">
        <v>0.33379999999999999</v>
      </c>
      <c r="BQ289" s="283">
        <v>2.4287999999999998</v>
      </c>
      <c r="BR289" s="283">
        <v>1.4330000000000001</v>
      </c>
      <c r="BS289" s="283">
        <v>1.1326000000000001</v>
      </c>
      <c r="BT289" s="283">
        <v>0.8387</v>
      </c>
      <c r="BU289" s="283">
        <v>1.2524999999999999</v>
      </c>
      <c r="BV289" s="283">
        <v>1.3222</v>
      </c>
      <c r="BW289" s="283">
        <v>0.35639999999999999</v>
      </c>
      <c r="BX289" s="283">
        <v>0.30709999999999998</v>
      </c>
      <c r="BY289" s="283">
        <v>0.33660000000000001</v>
      </c>
      <c r="BZ289" s="283">
        <v>0.14680000000000001</v>
      </c>
      <c r="CA289" s="283">
        <v>0.21429999999999999</v>
      </c>
      <c r="CB289" s="283">
        <v>0.29709999999999998</v>
      </c>
      <c r="CC289" s="283">
        <v>0.41410000000000002</v>
      </c>
      <c r="CD289" s="283">
        <v>0.43580000000000002</v>
      </c>
      <c r="CE289" s="283">
        <v>0.60619999999999996</v>
      </c>
      <c r="CF289" s="283">
        <v>0.49370000000000003</v>
      </c>
      <c r="CG289" s="283">
        <v>0.34789999999999999</v>
      </c>
      <c r="CH289" s="283">
        <v>0.45850000000000002</v>
      </c>
      <c r="CI289" s="283">
        <v>1.0492999999999999</v>
      </c>
      <c r="CJ289" s="283">
        <v>1.0248999999999999</v>
      </c>
      <c r="CK289" s="283">
        <v>0.96789999999999998</v>
      </c>
      <c r="CL289" s="283">
        <v>0.97430000000000005</v>
      </c>
      <c r="CM289" s="283">
        <v>0.99590000000000001</v>
      </c>
      <c r="CN289" s="283">
        <v>0.96819999999999995</v>
      </c>
      <c r="CO289" s="283">
        <v>18.4833</v>
      </c>
      <c r="CP289" s="283">
        <v>17.121600000000001</v>
      </c>
      <c r="CQ289" s="283">
        <v>16.329000000000001</v>
      </c>
      <c r="CR289" s="283">
        <v>17.615200000000002</v>
      </c>
      <c r="CS289" s="283">
        <v>16.705100000000002</v>
      </c>
      <c r="CT289" s="283">
        <v>16.870699999999999</v>
      </c>
      <c r="CU289" s="283">
        <v>16.227499999999999</v>
      </c>
      <c r="CV289" s="283">
        <v>15.610200000000001</v>
      </c>
      <c r="CW289" s="283">
        <v>15.5137</v>
      </c>
      <c r="CX289" s="283">
        <v>16.6557</v>
      </c>
      <c r="CY289" s="283">
        <v>15.675000000000001</v>
      </c>
      <c r="CZ289" s="283">
        <v>16.023499999999999</v>
      </c>
      <c r="DA289" s="283">
        <v>1.0415000000000001</v>
      </c>
      <c r="DB289" s="283">
        <v>1.0079</v>
      </c>
      <c r="DC289" s="283">
        <v>0.95650000000000002</v>
      </c>
      <c r="DD289" s="283">
        <v>0.95320000000000005</v>
      </c>
      <c r="DE289" s="283">
        <v>0.97470000000000001</v>
      </c>
      <c r="DF289" s="283">
        <v>0.98129999999999995</v>
      </c>
      <c r="DG289" s="283">
        <v>18.552600000000002</v>
      </c>
      <c r="DH289" s="283">
        <v>16.994599999999998</v>
      </c>
      <c r="DI289" s="283">
        <v>16.555499999999999</v>
      </c>
      <c r="DJ289" s="283">
        <v>17.8126</v>
      </c>
      <c r="DK289" s="283">
        <v>16.8612</v>
      </c>
      <c r="DL289" s="283">
        <v>17.3079</v>
      </c>
      <c r="DM289" s="283">
        <v>16.299700000000001</v>
      </c>
      <c r="DN289" s="283">
        <v>15.5449</v>
      </c>
      <c r="DO289" s="283">
        <v>15.9482</v>
      </c>
      <c r="DP289" s="283">
        <v>17.100200000000001</v>
      </c>
      <c r="DQ289" s="283">
        <v>15.948</v>
      </c>
      <c r="DR289" s="283">
        <v>16.252600000000001</v>
      </c>
      <c r="DS289" s="283">
        <v>1.0376000000000001</v>
      </c>
      <c r="DT289" s="283">
        <v>1.0056</v>
      </c>
      <c r="DU289" s="283">
        <v>0.96789999999999998</v>
      </c>
      <c r="DV289" s="283">
        <v>0.94650000000000001</v>
      </c>
      <c r="DW289" s="283">
        <v>0.96619999999999995</v>
      </c>
      <c r="DX289" s="283">
        <v>0.99019999999999997</v>
      </c>
      <c r="DY289" s="283">
        <v>18.316800000000001</v>
      </c>
      <c r="DZ289" s="283">
        <v>17.031700000000001</v>
      </c>
      <c r="EA289" s="283">
        <v>16.7301</v>
      </c>
      <c r="EB289" s="283">
        <v>17.653300000000002</v>
      </c>
      <c r="EC289" s="283">
        <v>16.936499999999999</v>
      </c>
      <c r="ED289" s="283">
        <v>17.284500000000001</v>
      </c>
      <c r="EE289" s="283">
        <v>16.245999999999999</v>
      </c>
      <c r="EF289" s="283">
        <v>15.5235</v>
      </c>
      <c r="EG289" s="283">
        <v>16.159400000000002</v>
      </c>
      <c r="EH289" s="283">
        <v>17.164200000000001</v>
      </c>
      <c r="EI289" s="283">
        <v>16.0671</v>
      </c>
      <c r="EJ289" s="283">
        <v>16.32</v>
      </c>
      <c r="EL289" s="283">
        <v>2.2761999999999998</v>
      </c>
      <c r="EM289" s="283">
        <v>1.0033000000000001</v>
      </c>
      <c r="EN289" s="283">
        <v>2.3269000000000002</v>
      </c>
      <c r="EO289" s="283">
        <v>1.2052</v>
      </c>
      <c r="EP289" s="283">
        <v>1.2425999999999999</v>
      </c>
      <c r="EQ289" s="283">
        <v>1.4717</v>
      </c>
      <c r="ER289" s="283">
        <v>0.1973</v>
      </c>
      <c r="ES289" s="283">
        <v>0.1173</v>
      </c>
      <c r="ET289" s="283">
        <v>0.1726</v>
      </c>
      <c r="EU289" s="283">
        <v>8.6699999999999999E-2</v>
      </c>
      <c r="EV289" s="283">
        <v>0.11700000000000001</v>
      </c>
      <c r="EW289" s="283">
        <v>7.4200000000000002E-2</v>
      </c>
      <c r="EX289" s="283">
        <v>0.24030000000000001</v>
      </c>
      <c r="EY289" s="283">
        <v>0.20730000000000001</v>
      </c>
      <c r="EZ289" s="283">
        <v>0.23930000000000001</v>
      </c>
      <c r="FA289" s="283">
        <v>0.19939999999999999</v>
      </c>
      <c r="FB289" s="283">
        <v>0.1668</v>
      </c>
      <c r="FC289" s="283">
        <v>0.16259999999999999</v>
      </c>
      <c r="FD289" s="283">
        <v>2.5087999999999999</v>
      </c>
      <c r="FE289" s="283">
        <v>1.2242</v>
      </c>
      <c r="FF289" s="283">
        <v>0.97140000000000004</v>
      </c>
      <c r="FG289" s="283">
        <v>0.88660000000000005</v>
      </c>
      <c r="FH289" s="283">
        <v>1.3757999999999999</v>
      </c>
      <c r="FI289" s="283">
        <v>1.2159</v>
      </c>
      <c r="FJ289" s="283">
        <v>0.17510000000000001</v>
      </c>
      <c r="FK289" s="283">
        <v>0.14949999999999999</v>
      </c>
      <c r="FL289" s="283">
        <v>0.15279999999999999</v>
      </c>
      <c r="FM289" s="283">
        <v>6.9800000000000001E-2</v>
      </c>
      <c r="FN289" s="283">
        <v>0.1221</v>
      </c>
      <c r="FO289" s="283">
        <v>0.1573</v>
      </c>
      <c r="FP289" s="283">
        <v>0.25119999999999998</v>
      </c>
      <c r="FQ289" s="283">
        <v>0.21590000000000001</v>
      </c>
      <c r="FR289" s="283">
        <v>0.29039999999999999</v>
      </c>
      <c r="FS289" s="283">
        <v>0.2833</v>
      </c>
      <c r="FT289" s="283">
        <v>0.157</v>
      </c>
      <c r="FU289" s="283">
        <v>0.23880000000000001</v>
      </c>
      <c r="FV289" s="283">
        <v>2.5808</v>
      </c>
      <c r="FW289" s="283">
        <v>2.2025000000000001</v>
      </c>
      <c r="FX289" s="283">
        <v>0.80259999999999998</v>
      </c>
      <c r="FY289" s="283">
        <v>0.53449999999999998</v>
      </c>
      <c r="FZ289" s="283">
        <v>1.194</v>
      </c>
      <c r="GA289" s="283">
        <v>1.2967</v>
      </c>
      <c r="GB289" s="283">
        <v>0.16120000000000001</v>
      </c>
      <c r="GC289" s="283">
        <v>0.1925</v>
      </c>
      <c r="GD289" s="283">
        <v>0.17430000000000001</v>
      </c>
      <c r="GE289" s="283">
        <v>6.25E-2</v>
      </c>
      <c r="GF289" s="283">
        <v>8.7400000000000005E-2</v>
      </c>
      <c r="GG289" s="283">
        <v>0.2172</v>
      </c>
      <c r="GH289" s="283">
        <v>0.14430000000000001</v>
      </c>
      <c r="GI289" s="283">
        <v>0.22969999999999999</v>
      </c>
      <c r="GJ289" s="283">
        <v>0.37540000000000001</v>
      </c>
      <c r="GK289" s="283">
        <v>0.27</v>
      </c>
      <c r="GL289" s="283">
        <v>0.19239999999999999</v>
      </c>
      <c r="GM289" s="283">
        <v>0.28949999999999998</v>
      </c>
    </row>
    <row r="290" spans="1:195">
      <c r="A290" s="71">
        <v>45580</v>
      </c>
      <c r="B290" s="283">
        <v>13.0952</v>
      </c>
      <c r="C290" s="283">
        <v>12.8451</v>
      </c>
      <c r="D290" s="283">
        <v>12.94</v>
      </c>
      <c r="E290" s="283">
        <v>12.7553</v>
      </c>
      <c r="F290" s="283">
        <v>13.032299999999999</v>
      </c>
      <c r="G290" s="283">
        <v>12.992800000000001</v>
      </c>
      <c r="H290" s="283">
        <v>12.8325</v>
      </c>
      <c r="I290" s="283">
        <v>10.881600000000001</v>
      </c>
      <c r="J290" s="283">
        <v>12.9635</v>
      </c>
      <c r="K290" s="283">
        <v>8.6747999999999994</v>
      </c>
      <c r="L290" s="283">
        <v>12.9777</v>
      </c>
      <c r="M290" s="283">
        <v>13.1036</v>
      </c>
      <c r="N290" s="283">
        <v>7.4507000000000003</v>
      </c>
      <c r="O290" s="283">
        <v>0.51839999999999997</v>
      </c>
      <c r="P290" s="283">
        <v>2.1362000000000001</v>
      </c>
      <c r="Q290" s="283">
        <v>0.40639999999999998</v>
      </c>
      <c r="R290" s="283">
        <v>1.4468000000000001</v>
      </c>
      <c r="S290" s="283">
        <v>1.4159999999999999</v>
      </c>
      <c r="T290" s="283">
        <v>0.77280000000000004</v>
      </c>
      <c r="U290" s="283">
        <v>8.5800000000000001E-2</v>
      </c>
      <c r="V290" s="283">
        <v>0.23250000000000001</v>
      </c>
      <c r="W290" s="283">
        <v>0.1037</v>
      </c>
      <c r="X290" s="283">
        <v>0.16550000000000001</v>
      </c>
      <c r="Y290" s="283">
        <v>0.10879999999999999</v>
      </c>
      <c r="Z290" s="283">
        <v>0.30969999999999998</v>
      </c>
      <c r="AA290" s="283">
        <v>0.26740000000000003</v>
      </c>
      <c r="AB290" s="283">
        <v>0.33310000000000001</v>
      </c>
      <c r="AC290" s="283">
        <v>0.76200000000000001</v>
      </c>
      <c r="AD290" s="283">
        <v>0.18479999999999999</v>
      </c>
      <c r="AE290" s="283">
        <v>0.23519999999999999</v>
      </c>
      <c r="AF290" s="283">
        <v>7.8994999999999997</v>
      </c>
      <c r="AG290" s="283">
        <v>0.86829999999999996</v>
      </c>
      <c r="AH290" s="283">
        <v>0.85570000000000002</v>
      </c>
      <c r="AI290" s="283">
        <v>0.27400000000000002</v>
      </c>
      <c r="AJ290" s="283">
        <v>1.0299</v>
      </c>
      <c r="AK290" s="283">
        <v>1.1048</v>
      </c>
      <c r="AL290" s="283">
        <v>1.1891</v>
      </c>
      <c r="AM290" s="283">
        <v>0.16120000000000001</v>
      </c>
      <c r="AN290" s="283">
        <v>0.22720000000000001</v>
      </c>
      <c r="AO290" s="283">
        <v>0.15049999999999999</v>
      </c>
      <c r="AP290" s="283">
        <v>0.1857</v>
      </c>
      <c r="AQ290" s="283">
        <v>0.26550000000000001</v>
      </c>
      <c r="AR290" s="283">
        <v>0.37209999999999999</v>
      </c>
      <c r="AS290" s="283">
        <v>0.29720000000000002</v>
      </c>
      <c r="AT290" s="283">
        <v>0.4204</v>
      </c>
      <c r="AU290" s="283">
        <v>1.3584000000000001</v>
      </c>
      <c r="AV290" s="283">
        <v>0.28860000000000002</v>
      </c>
      <c r="AW290" s="283">
        <v>0.38059999999999999</v>
      </c>
      <c r="AX290" s="283">
        <v>14.242699999999999</v>
      </c>
      <c r="AY290" s="283">
        <v>4.4069000000000003</v>
      </c>
      <c r="AZ290" s="283">
        <v>0.40229999999999999</v>
      </c>
      <c r="BA290" s="283">
        <v>0.1087</v>
      </c>
      <c r="BB290" s="283">
        <v>0.69489999999999996</v>
      </c>
      <c r="BC290" s="283">
        <v>1.403</v>
      </c>
      <c r="BD290" s="283">
        <v>1.3351999999999999</v>
      </c>
      <c r="BE290" s="283">
        <v>0.61</v>
      </c>
      <c r="BF290" s="283">
        <v>0.19919999999999999</v>
      </c>
      <c r="BG290" s="283">
        <v>9.3700000000000006E-2</v>
      </c>
      <c r="BH290" s="283">
        <v>0.1384</v>
      </c>
      <c r="BI290" s="283">
        <v>0.49519999999999997</v>
      </c>
      <c r="BJ290" s="283">
        <v>0.13320000000000001</v>
      </c>
      <c r="BK290" s="283">
        <v>0.23250000000000001</v>
      </c>
      <c r="BL290" s="283">
        <v>0.46789999999999998</v>
      </c>
      <c r="BM290" s="283">
        <v>1.2255</v>
      </c>
      <c r="BN290" s="283">
        <v>0.33460000000000001</v>
      </c>
      <c r="BO290" s="283">
        <v>0.33350000000000002</v>
      </c>
      <c r="BQ290" s="283">
        <v>2.4499</v>
      </c>
      <c r="BR290" s="283">
        <v>1.4497</v>
      </c>
      <c r="BS290" s="283">
        <v>1.1284000000000001</v>
      </c>
      <c r="BT290" s="283">
        <v>0.83109999999999995</v>
      </c>
      <c r="BU290" s="283">
        <v>1.3071999999999999</v>
      </c>
      <c r="BV290" s="283">
        <v>1.3387</v>
      </c>
      <c r="BW290" s="283">
        <v>0.3579</v>
      </c>
      <c r="BX290" s="283">
        <v>0.30780000000000002</v>
      </c>
      <c r="BY290" s="283">
        <v>0.33579999999999999</v>
      </c>
      <c r="BZ290" s="283">
        <v>0.14610000000000001</v>
      </c>
      <c r="CA290" s="283">
        <v>0.21229999999999999</v>
      </c>
      <c r="CB290" s="283">
        <v>0.29759999999999998</v>
      </c>
      <c r="CC290" s="283">
        <v>0.40699999999999997</v>
      </c>
      <c r="CD290" s="283">
        <v>0.4279</v>
      </c>
      <c r="CE290" s="283">
        <v>0.59279999999999999</v>
      </c>
      <c r="CF290" s="283">
        <v>0.48970000000000002</v>
      </c>
      <c r="CG290" s="283">
        <v>0.32740000000000002</v>
      </c>
      <c r="CH290" s="283">
        <v>0.44290000000000002</v>
      </c>
      <c r="CI290" s="283">
        <v>1.0445</v>
      </c>
      <c r="CJ290" s="283">
        <v>1.0284</v>
      </c>
      <c r="CK290" s="283">
        <v>0.97960000000000003</v>
      </c>
      <c r="CL290" s="283">
        <v>0.97350000000000003</v>
      </c>
      <c r="CM290" s="283">
        <v>0.99570000000000003</v>
      </c>
      <c r="CN290" s="283">
        <v>0.96550000000000002</v>
      </c>
      <c r="CO290" s="283">
        <v>18.8476</v>
      </c>
      <c r="CP290" s="283">
        <v>17.618600000000001</v>
      </c>
      <c r="CQ290" s="283">
        <v>16.7959</v>
      </c>
      <c r="CR290" s="283">
        <v>18.044799999999999</v>
      </c>
      <c r="CS290" s="283">
        <v>17.132000000000001</v>
      </c>
      <c r="CT290" s="283">
        <v>17.146100000000001</v>
      </c>
      <c r="CU290" s="283">
        <v>16.563700000000001</v>
      </c>
      <c r="CV290" s="283">
        <v>15.955500000000001</v>
      </c>
      <c r="CW290" s="283">
        <v>15.823700000000001</v>
      </c>
      <c r="CX290" s="283">
        <v>17.014500000000002</v>
      </c>
      <c r="CY290" s="283">
        <v>16.025200000000002</v>
      </c>
      <c r="CZ290" s="283">
        <v>16.389399999999998</v>
      </c>
      <c r="DA290" s="283">
        <v>1.0345</v>
      </c>
      <c r="DB290" s="283">
        <v>1.0071000000000001</v>
      </c>
      <c r="DC290" s="283">
        <v>0.95479999999999998</v>
      </c>
      <c r="DD290" s="283">
        <v>0.95079999999999998</v>
      </c>
      <c r="DE290" s="283">
        <v>0.97260000000000002</v>
      </c>
      <c r="DF290" s="283">
        <v>0.98370000000000002</v>
      </c>
      <c r="DG290" s="283">
        <v>18.945499999999999</v>
      </c>
      <c r="DH290" s="283">
        <v>17.349</v>
      </c>
      <c r="DI290" s="283">
        <v>16.903600000000001</v>
      </c>
      <c r="DJ290" s="283">
        <v>18.3139</v>
      </c>
      <c r="DK290" s="283">
        <v>17.227499999999999</v>
      </c>
      <c r="DL290" s="283">
        <v>17.7044</v>
      </c>
      <c r="DM290" s="283">
        <v>16.643799999999999</v>
      </c>
      <c r="DN290" s="283">
        <v>15.821</v>
      </c>
      <c r="DO290" s="283">
        <v>16.334299999999999</v>
      </c>
      <c r="DP290" s="283">
        <v>17.5044</v>
      </c>
      <c r="DQ290" s="283">
        <v>16.266300000000001</v>
      </c>
      <c r="DR290" s="283">
        <v>16.604199999999999</v>
      </c>
      <c r="DS290" s="283">
        <v>1.0328999999999999</v>
      </c>
      <c r="DT290" s="283">
        <v>1.0042</v>
      </c>
      <c r="DU290" s="283">
        <v>0.96409999999999996</v>
      </c>
      <c r="DV290" s="283">
        <v>0.9456</v>
      </c>
      <c r="DW290" s="283">
        <v>0.96509999999999996</v>
      </c>
      <c r="DX290" s="283">
        <v>0.99</v>
      </c>
      <c r="DY290" s="283">
        <v>18.5945</v>
      </c>
      <c r="DZ290" s="283">
        <v>17.206399999999999</v>
      </c>
      <c r="EA290" s="283">
        <v>16.8886</v>
      </c>
      <c r="EB290" s="283">
        <v>18.002700000000001</v>
      </c>
      <c r="EC290" s="283">
        <v>17.1342</v>
      </c>
      <c r="ED290" s="283">
        <v>17.517900000000001</v>
      </c>
      <c r="EE290" s="283">
        <v>16.460699999999999</v>
      </c>
      <c r="EF290" s="283">
        <v>15.6998</v>
      </c>
      <c r="EG290" s="283">
        <v>16.356200000000001</v>
      </c>
      <c r="EH290" s="283">
        <v>17.407399999999999</v>
      </c>
      <c r="EI290" s="283">
        <v>16.267800000000001</v>
      </c>
      <c r="EJ290" s="283">
        <v>16.521799999999999</v>
      </c>
      <c r="EL290" s="283">
        <v>2.2751000000000001</v>
      </c>
      <c r="EM290" s="283">
        <v>1.0097</v>
      </c>
      <c r="EN290" s="283">
        <v>2.331</v>
      </c>
      <c r="EO290" s="283">
        <v>1.2249000000000001</v>
      </c>
      <c r="EP290" s="283">
        <v>1.3080000000000001</v>
      </c>
      <c r="EQ290" s="283">
        <v>1.5143</v>
      </c>
      <c r="ER290" s="283">
        <v>0.19700000000000001</v>
      </c>
      <c r="ES290" s="283">
        <v>0.1179</v>
      </c>
      <c r="ET290" s="283">
        <v>0.17230000000000001</v>
      </c>
      <c r="EU290" s="283">
        <v>8.6599999999999996E-2</v>
      </c>
      <c r="EV290" s="283">
        <v>0.1168</v>
      </c>
      <c r="EW290" s="283">
        <v>7.3899999999999993E-2</v>
      </c>
      <c r="EX290" s="283">
        <v>0.2359</v>
      </c>
      <c r="EY290" s="283">
        <v>0.19980000000000001</v>
      </c>
      <c r="EZ290" s="283">
        <v>0.22539999999999999</v>
      </c>
      <c r="FA290" s="283">
        <v>0.19259999999999999</v>
      </c>
      <c r="FB290" s="283">
        <v>0.15279999999999999</v>
      </c>
      <c r="FC290" s="283">
        <v>0.1489</v>
      </c>
      <c r="FD290" s="283">
        <v>2.5446</v>
      </c>
      <c r="FE290" s="283">
        <v>1.2297</v>
      </c>
      <c r="FF290" s="283">
        <v>0.96909999999999996</v>
      </c>
      <c r="FG290" s="283">
        <v>0.87470000000000003</v>
      </c>
      <c r="FH290" s="283">
        <v>1.4479</v>
      </c>
      <c r="FI290" s="283">
        <v>1.2412000000000001</v>
      </c>
      <c r="FJ290" s="283">
        <v>0.1772</v>
      </c>
      <c r="FK290" s="283">
        <v>0.15</v>
      </c>
      <c r="FL290" s="283">
        <v>0.15260000000000001</v>
      </c>
      <c r="FM290" s="283">
        <v>6.9699999999999998E-2</v>
      </c>
      <c r="FN290" s="283">
        <v>0.122</v>
      </c>
      <c r="FO290" s="283">
        <v>0.1575</v>
      </c>
      <c r="FP290" s="283">
        <v>0.248</v>
      </c>
      <c r="FQ290" s="283">
        <v>0.21290000000000001</v>
      </c>
      <c r="FR290" s="283">
        <v>0.28739999999999999</v>
      </c>
      <c r="FS290" s="283">
        <v>0.28360000000000002</v>
      </c>
      <c r="FT290" s="283">
        <v>0.14699999999999999</v>
      </c>
      <c r="FU290" s="283">
        <v>0.23150000000000001</v>
      </c>
      <c r="FV290" s="283">
        <v>2.6238000000000001</v>
      </c>
      <c r="FW290" s="283">
        <v>2.2650999999999999</v>
      </c>
      <c r="FX290" s="283">
        <v>0.79700000000000004</v>
      </c>
      <c r="FY290" s="283">
        <v>0.52129999999999999</v>
      </c>
      <c r="FZ290" s="283">
        <v>1.2323999999999999</v>
      </c>
      <c r="GA290" s="283">
        <v>1.3</v>
      </c>
      <c r="GB290" s="283">
        <v>0.16200000000000001</v>
      </c>
      <c r="GC290" s="283">
        <v>0.19239999999999999</v>
      </c>
      <c r="GD290" s="283">
        <v>0.17369999999999999</v>
      </c>
      <c r="GE290" s="283">
        <v>6.1800000000000001E-2</v>
      </c>
      <c r="GF290" s="283">
        <v>8.5000000000000006E-2</v>
      </c>
      <c r="GG290" s="283">
        <v>0.21790000000000001</v>
      </c>
      <c r="GH290" s="283">
        <v>0.1414</v>
      </c>
      <c r="GI290" s="283">
        <v>0.2288</v>
      </c>
      <c r="GJ290" s="283">
        <v>0.3735</v>
      </c>
      <c r="GK290" s="283">
        <v>0.27129999999999999</v>
      </c>
      <c r="GL290" s="283">
        <v>0.1857</v>
      </c>
      <c r="GM290" s="283">
        <v>0.2873</v>
      </c>
    </row>
    <row r="291" spans="1:195">
      <c r="A291" s="71">
        <v>45581</v>
      </c>
      <c r="B291" s="283">
        <v>13.0969</v>
      </c>
      <c r="C291" s="283">
        <v>12.8401</v>
      </c>
      <c r="D291" s="283">
        <v>12.9643</v>
      </c>
      <c r="E291" s="283">
        <v>12.7813</v>
      </c>
      <c r="F291" s="283">
        <v>13.0449</v>
      </c>
      <c r="G291" s="283">
        <v>12.9945</v>
      </c>
      <c r="H291" s="283">
        <v>12.8568</v>
      </c>
      <c r="I291" s="283">
        <v>10.6877</v>
      </c>
      <c r="J291" s="283">
        <v>13.0038</v>
      </c>
      <c r="K291" s="283">
        <v>8.0123999999999995</v>
      </c>
      <c r="L291" s="283">
        <v>12.9383</v>
      </c>
      <c r="M291" s="283">
        <v>13.101100000000001</v>
      </c>
      <c r="N291" s="283">
        <v>7.44</v>
      </c>
      <c r="O291" s="283">
        <v>0.51849999999999996</v>
      </c>
      <c r="P291" s="283">
        <v>2.0407999999999999</v>
      </c>
      <c r="Q291" s="283">
        <v>0.41920000000000002</v>
      </c>
      <c r="R291" s="283">
        <v>1.5311999999999999</v>
      </c>
      <c r="S291" s="283">
        <v>1.4234</v>
      </c>
      <c r="T291" s="283">
        <v>0.75609999999999999</v>
      </c>
      <c r="U291" s="283">
        <v>8.4500000000000006E-2</v>
      </c>
      <c r="V291" s="283">
        <v>0.22950000000000001</v>
      </c>
      <c r="W291" s="283">
        <v>0.1016</v>
      </c>
      <c r="X291" s="283">
        <v>0.16300000000000001</v>
      </c>
      <c r="Y291" s="283">
        <v>0.1124</v>
      </c>
      <c r="Z291" s="283">
        <v>0.30249999999999999</v>
      </c>
      <c r="AA291" s="283">
        <v>0.26169999999999999</v>
      </c>
      <c r="AB291" s="283">
        <v>0.30740000000000001</v>
      </c>
      <c r="AC291" s="283">
        <v>0.72170000000000001</v>
      </c>
      <c r="AD291" s="283">
        <v>0.1709</v>
      </c>
      <c r="AE291" s="283">
        <v>0.216</v>
      </c>
      <c r="AF291" s="283">
        <v>7.9059999999999997</v>
      </c>
      <c r="AG291" s="283">
        <v>0.87819999999999998</v>
      </c>
      <c r="AH291" s="283">
        <v>0.85140000000000005</v>
      </c>
      <c r="AI291" s="283">
        <v>0.27229999999999999</v>
      </c>
      <c r="AJ291" s="283">
        <v>1.0846</v>
      </c>
      <c r="AK291" s="283">
        <v>1.1264000000000001</v>
      </c>
      <c r="AL291" s="283">
        <v>1.1727000000000001</v>
      </c>
      <c r="AM291" s="283">
        <v>0.161</v>
      </c>
      <c r="AN291" s="283">
        <v>0.22520000000000001</v>
      </c>
      <c r="AO291" s="283">
        <v>0.14829999999999999</v>
      </c>
      <c r="AP291" s="283">
        <v>0.18329999999999999</v>
      </c>
      <c r="AQ291" s="283">
        <v>0.26440000000000002</v>
      </c>
      <c r="AR291" s="283">
        <v>0.3664</v>
      </c>
      <c r="AS291" s="283">
        <v>0.29320000000000002</v>
      </c>
      <c r="AT291" s="283">
        <v>0.41349999999999998</v>
      </c>
      <c r="AU291" s="283">
        <v>1.3454999999999999</v>
      </c>
      <c r="AV291" s="283">
        <v>0.27029999999999998</v>
      </c>
      <c r="AW291" s="283">
        <v>0.36709999999999998</v>
      </c>
      <c r="AX291" s="283">
        <v>14.2783</v>
      </c>
      <c r="AY291" s="283">
        <v>4.5976999999999997</v>
      </c>
      <c r="AZ291" s="283">
        <v>0.39489999999999997</v>
      </c>
      <c r="BA291" s="283">
        <v>0.1071</v>
      </c>
      <c r="BB291" s="283">
        <v>0.71650000000000003</v>
      </c>
      <c r="BC291" s="283">
        <v>1.4036999999999999</v>
      </c>
      <c r="BD291" s="283">
        <v>1.3140000000000001</v>
      </c>
      <c r="BE291" s="283">
        <v>0.61770000000000003</v>
      </c>
      <c r="BF291" s="283">
        <v>0.1966</v>
      </c>
      <c r="BG291" s="283">
        <v>9.1999999999999998E-2</v>
      </c>
      <c r="BH291" s="283">
        <v>0.1343</v>
      </c>
      <c r="BI291" s="283">
        <v>0.49780000000000002</v>
      </c>
      <c r="BJ291" s="283">
        <v>0.13070000000000001</v>
      </c>
      <c r="BK291" s="283">
        <v>0.23219999999999999</v>
      </c>
      <c r="BL291" s="283">
        <v>0.46360000000000001</v>
      </c>
      <c r="BM291" s="283">
        <v>1.2201</v>
      </c>
      <c r="BN291" s="283">
        <v>0.3241</v>
      </c>
      <c r="BO291" s="283">
        <v>0.33029999999999998</v>
      </c>
      <c r="BQ291" s="283">
        <v>2.4392</v>
      </c>
      <c r="BR291" s="283">
        <v>1.4628000000000001</v>
      </c>
      <c r="BS291" s="283">
        <v>1.1207</v>
      </c>
      <c r="BT291" s="283">
        <v>0.83169999999999999</v>
      </c>
      <c r="BU291" s="283">
        <v>1.3654999999999999</v>
      </c>
      <c r="BV291" s="283">
        <v>1.3492999999999999</v>
      </c>
      <c r="BW291" s="283">
        <v>0.35439999999999999</v>
      </c>
      <c r="BX291" s="283">
        <v>0.30740000000000001</v>
      </c>
      <c r="BY291" s="283">
        <v>0.33429999999999999</v>
      </c>
      <c r="BZ291" s="283">
        <v>0.14530000000000001</v>
      </c>
      <c r="CA291" s="283">
        <v>0.2102</v>
      </c>
      <c r="CB291" s="283">
        <v>0.29830000000000001</v>
      </c>
      <c r="CC291" s="283">
        <v>0.40129999999999999</v>
      </c>
      <c r="CD291" s="283">
        <v>0.42109999999999997</v>
      </c>
      <c r="CE291" s="283">
        <v>0.57840000000000003</v>
      </c>
      <c r="CF291" s="283">
        <v>0.48249999999999998</v>
      </c>
      <c r="CG291" s="283">
        <v>0.30840000000000001</v>
      </c>
      <c r="CH291" s="283">
        <v>0.42870000000000003</v>
      </c>
      <c r="CI291" s="283">
        <v>1.0432999999999999</v>
      </c>
      <c r="CJ291" s="283">
        <v>1.0309999999999999</v>
      </c>
      <c r="CK291" s="283">
        <v>0.9869</v>
      </c>
      <c r="CL291" s="283">
        <v>0.96899999999999997</v>
      </c>
      <c r="CM291" s="283">
        <v>0.99680000000000002</v>
      </c>
      <c r="CN291" s="283">
        <v>0.95550000000000002</v>
      </c>
      <c r="CO291" s="283">
        <v>18.429300000000001</v>
      </c>
      <c r="CP291" s="283">
        <v>17.2715</v>
      </c>
      <c r="CQ291" s="283">
        <v>16.4923</v>
      </c>
      <c r="CR291" s="283">
        <v>17.664200000000001</v>
      </c>
      <c r="CS291" s="283">
        <v>16.752400000000002</v>
      </c>
      <c r="CT291" s="283">
        <v>16.7117</v>
      </c>
      <c r="CU291" s="283">
        <v>16.243300000000001</v>
      </c>
      <c r="CV291" s="283">
        <v>15.751300000000001</v>
      </c>
      <c r="CW291" s="283">
        <v>15.4704</v>
      </c>
      <c r="CX291" s="283">
        <v>16.762799999999999</v>
      </c>
      <c r="CY291" s="283">
        <v>15.801399999999999</v>
      </c>
      <c r="CZ291" s="283">
        <v>16.1906</v>
      </c>
      <c r="DA291" s="283">
        <v>1.0341</v>
      </c>
      <c r="DB291" s="283">
        <v>1.0085</v>
      </c>
      <c r="DC291" s="283">
        <v>0.9627</v>
      </c>
      <c r="DD291" s="283">
        <v>0.94640000000000002</v>
      </c>
      <c r="DE291" s="283">
        <v>0.97250000000000003</v>
      </c>
      <c r="DF291" s="283">
        <v>0.98</v>
      </c>
      <c r="DG291" s="283">
        <v>18.645600000000002</v>
      </c>
      <c r="DH291" s="283">
        <v>17.14</v>
      </c>
      <c r="DI291" s="283">
        <v>16.723600000000001</v>
      </c>
      <c r="DJ291" s="283">
        <v>18.031199999999998</v>
      </c>
      <c r="DK291" s="283">
        <v>16.994800000000001</v>
      </c>
      <c r="DL291" s="283">
        <v>17.371500000000001</v>
      </c>
      <c r="DM291" s="283">
        <v>16.395800000000001</v>
      </c>
      <c r="DN291" s="283">
        <v>15.654500000000001</v>
      </c>
      <c r="DO291" s="283">
        <v>16.126300000000001</v>
      </c>
      <c r="DP291" s="283">
        <v>17.323599999999999</v>
      </c>
      <c r="DQ291" s="283">
        <v>16.0977</v>
      </c>
      <c r="DR291" s="283">
        <v>16.454699999999999</v>
      </c>
      <c r="DS291" s="283">
        <v>1.0323</v>
      </c>
      <c r="DT291" s="283">
        <v>1.0049999999999999</v>
      </c>
      <c r="DU291" s="283">
        <v>0.96850000000000003</v>
      </c>
      <c r="DV291" s="283">
        <v>0.94259999999999999</v>
      </c>
      <c r="DW291" s="283">
        <v>0.96509999999999996</v>
      </c>
      <c r="DX291" s="283">
        <v>0.98960000000000004</v>
      </c>
      <c r="DY291" s="283">
        <v>18.3949</v>
      </c>
      <c r="DZ291" s="283">
        <v>17.1126</v>
      </c>
      <c r="EA291" s="283">
        <v>16.815200000000001</v>
      </c>
      <c r="EB291" s="283">
        <v>17.819700000000001</v>
      </c>
      <c r="EC291" s="283">
        <v>17.027100000000001</v>
      </c>
      <c r="ED291" s="283">
        <v>17.3612</v>
      </c>
      <c r="EE291" s="283">
        <v>16.291799999999999</v>
      </c>
      <c r="EF291" s="283">
        <v>15.5815</v>
      </c>
      <c r="EG291" s="283">
        <v>16.252400000000002</v>
      </c>
      <c r="EH291" s="283">
        <v>17.283799999999999</v>
      </c>
      <c r="EI291" s="283">
        <v>16.144400000000001</v>
      </c>
      <c r="EJ291" s="283">
        <v>16.4236</v>
      </c>
      <c r="EL291" s="283">
        <v>2.2448000000000001</v>
      </c>
      <c r="EM291" s="283">
        <v>1.0087999999999999</v>
      </c>
      <c r="EN291" s="283">
        <v>2.3222999999999998</v>
      </c>
      <c r="EO291" s="283">
        <v>1.248</v>
      </c>
      <c r="EP291" s="283">
        <v>1.3754</v>
      </c>
      <c r="EQ291" s="283">
        <v>1.5359</v>
      </c>
      <c r="ER291" s="283">
        <v>0.19350000000000001</v>
      </c>
      <c r="ES291" s="283">
        <v>0.1174</v>
      </c>
      <c r="ET291" s="283">
        <v>0.1719</v>
      </c>
      <c r="EU291" s="283">
        <v>8.6199999999999999E-2</v>
      </c>
      <c r="EV291" s="283">
        <v>0.1164</v>
      </c>
      <c r="EW291" s="283">
        <v>7.3999999999999996E-2</v>
      </c>
      <c r="EX291" s="283">
        <v>0.23200000000000001</v>
      </c>
      <c r="EY291" s="283">
        <v>0.19409999999999999</v>
      </c>
      <c r="EZ291" s="283">
        <v>0.2107</v>
      </c>
      <c r="FA291" s="283">
        <v>0.18590000000000001</v>
      </c>
      <c r="FB291" s="283">
        <v>0.1411</v>
      </c>
      <c r="FC291" s="283">
        <v>0.13719999999999999</v>
      </c>
      <c r="FD291" s="283">
        <v>2.5106000000000002</v>
      </c>
      <c r="FE291" s="283">
        <v>1.2422</v>
      </c>
      <c r="FF291" s="283">
        <v>0.9647</v>
      </c>
      <c r="FG291" s="283">
        <v>0.86939999999999995</v>
      </c>
      <c r="FH291" s="283">
        <v>1.5197000000000001</v>
      </c>
      <c r="FI291" s="283">
        <v>1.2705</v>
      </c>
      <c r="FJ291" s="283">
        <v>0.17380000000000001</v>
      </c>
      <c r="FK291" s="283">
        <v>0.15</v>
      </c>
      <c r="FL291" s="283">
        <v>0.15210000000000001</v>
      </c>
      <c r="FM291" s="283">
        <v>6.9199999999999998E-2</v>
      </c>
      <c r="FN291" s="283">
        <v>0.1208</v>
      </c>
      <c r="FO291" s="283">
        <v>0.15770000000000001</v>
      </c>
      <c r="FP291" s="283">
        <v>0.24540000000000001</v>
      </c>
      <c r="FQ291" s="283">
        <v>0.21010000000000001</v>
      </c>
      <c r="FR291" s="283">
        <v>0.28410000000000002</v>
      </c>
      <c r="FS291" s="283">
        <v>0.2823</v>
      </c>
      <c r="FT291" s="283">
        <v>0.13830000000000001</v>
      </c>
      <c r="FU291" s="283">
        <v>0.22359999999999999</v>
      </c>
      <c r="FV291" s="283">
        <v>2.6587000000000001</v>
      </c>
      <c r="FW291" s="283">
        <v>2.3092999999999999</v>
      </c>
      <c r="FX291" s="283">
        <v>0.78890000000000005</v>
      </c>
      <c r="FY291" s="283">
        <v>0.51790000000000003</v>
      </c>
      <c r="FZ291" s="283">
        <v>1.2778</v>
      </c>
      <c r="GA291" s="283">
        <v>1.3008</v>
      </c>
      <c r="GB291" s="283">
        <v>0.16309999999999999</v>
      </c>
      <c r="GC291" s="283">
        <v>0.1925</v>
      </c>
      <c r="GD291" s="283">
        <v>0.1724</v>
      </c>
      <c r="GE291" s="283">
        <v>6.1400000000000003E-2</v>
      </c>
      <c r="GF291" s="283">
        <v>8.3400000000000002E-2</v>
      </c>
      <c r="GG291" s="283">
        <v>0.21859999999999999</v>
      </c>
      <c r="GH291" s="283">
        <v>0.13950000000000001</v>
      </c>
      <c r="GI291" s="283">
        <v>0.22739999999999999</v>
      </c>
      <c r="GJ291" s="283">
        <v>0.37109999999999999</v>
      </c>
      <c r="GK291" s="283">
        <v>0.26929999999999998</v>
      </c>
      <c r="GL291" s="283">
        <v>0.1779</v>
      </c>
      <c r="GM291" s="283">
        <v>0.2853</v>
      </c>
    </row>
    <row r="292" spans="1:195">
      <c r="A292" s="71">
        <v>45582</v>
      </c>
      <c r="B292" s="283">
        <v>13.125500000000001</v>
      </c>
      <c r="C292" s="283">
        <v>12.886200000000001</v>
      </c>
      <c r="D292" s="283">
        <v>13.007099999999999</v>
      </c>
      <c r="E292" s="283">
        <v>12.7989</v>
      </c>
      <c r="F292" s="283">
        <v>13.081</v>
      </c>
      <c r="G292" s="283">
        <v>12.992800000000001</v>
      </c>
      <c r="H292" s="283">
        <v>12.8896</v>
      </c>
      <c r="I292" s="283">
        <v>11.0101</v>
      </c>
      <c r="J292" s="283">
        <v>13.043200000000001</v>
      </c>
      <c r="K292" s="283">
        <v>7.8647</v>
      </c>
      <c r="L292" s="283">
        <v>13.0029</v>
      </c>
      <c r="M292" s="283">
        <v>13.114599999999999</v>
      </c>
      <c r="N292" s="283">
        <v>7.3227000000000002</v>
      </c>
      <c r="O292" s="283">
        <v>0.51659999999999995</v>
      </c>
      <c r="P292" s="283">
        <v>2.2662</v>
      </c>
      <c r="Q292" s="283">
        <v>0.44569999999999999</v>
      </c>
      <c r="R292" s="283">
        <v>1.6001000000000001</v>
      </c>
      <c r="S292" s="283">
        <v>1.4656</v>
      </c>
      <c r="T292" s="283">
        <v>0.74519999999999997</v>
      </c>
      <c r="U292" s="283">
        <v>8.43E-2</v>
      </c>
      <c r="V292" s="283">
        <v>0.2291</v>
      </c>
      <c r="W292" s="283">
        <v>0.1018</v>
      </c>
      <c r="X292" s="283">
        <v>0.16320000000000001</v>
      </c>
      <c r="Y292" s="283">
        <v>0.1011</v>
      </c>
      <c r="Z292" s="283">
        <v>0.29980000000000001</v>
      </c>
      <c r="AA292" s="283">
        <v>0.25719999999999998</v>
      </c>
      <c r="AB292" s="283">
        <v>0.29260000000000003</v>
      </c>
      <c r="AC292" s="283">
        <v>0.67269999999999996</v>
      </c>
      <c r="AD292" s="283">
        <v>0.16070000000000001</v>
      </c>
      <c r="AE292" s="283">
        <v>0.1996</v>
      </c>
      <c r="AF292" s="283">
        <v>7.8491999999999997</v>
      </c>
      <c r="AG292" s="283">
        <v>0.88290000000000002</v>
      </c>
      <c r="AH292" s="283">
        <v>0.84770000000000001</v>
      </c>
      <c r="AI292" s="283">
        <v>0.27229999999999999</v>
      </c>
      <c r="AJ292" s="283">
        <v>1.1515</v>
      </c>
      <c r="AK292" s="283">
        <v>1.1558999999999999</v>
      </c>
      <c r="AL292" s="283">
        <v>1.1579999999999999</v>
      </c>
      <c r="AM292" s="283">
        <v>0.1613</v>
      </c>
      <c r="AN292" s="283">
        <v>0.22420000000000001</v>
      </c>
      <c r="AO292" s="283">
        <v>0.14749999999999999</v>
      </c>
      <c r="AP292" s="283">
        <v>0.1827</v>
      </c>
      <c r="AQ292" s="283">
        <v>0.26450000000000001</v>
      </c>
      <c r="AR292" s="283">
        <v>0.36309999999999998</v>
      </c>
      <c r="AS292" s="283">
        <v>0.29110000000000003</v>
      </c>
      <c r="AT292" s="283">
        <v>0.4078</v>
      </c>
      <c r="AU292" s="283">
        <v>1.3331999999999999</v>
      </c>
      <c r="AV292" s="283">
        <v>0.25280000000000002</v>
      </c>
      <c r="AW292" s="283">
        <v>0.3528</v>
      </c>
      <c r="AX292" s="283">
        <v>14.431100000000001</v>
      </c>
      <c r="AY292" s="283">
        <v>4.7633999999999999</v>
      </c>
      <c r="AZ292" s="283">
        <v>0.38940000000000002</v>
      </c>
      <c r="BA292" s="283">
        <v>0.1067</v>
      </c>
      <c r="BB292" s="283">
        <v>0.74429999999999996</v>
      </c>
      <c r="BC292" s="283">
        <v>1.4067000000000001</v>
      </c>
      <c r="BD292" s="283">
        <v>1.3164</v>
      </c>
      <c r="BE292" s="283">
        <v>0.62490000000000001</v>
      </c>
      <c r="BF292" s="283">
        <v>0.19520000000000001</v>
      </c>
      <c r="BG292" s="283">
        <v>9.1200000000000003E-2</v>
      </c>
      <c r="BH292" s="283">
        <v>0.13120000000000001</v>
      </c>
      <c r="BI292" s="283">
        <v>0.50129999999999997</v>
      </c>
      <c r="BJ292" s="283">
        <v>0.12920000000000001</v>
      </c>
      <c r="BK292" s="283">
        <v>0.2334</v>
      </c>
      <c r="BL292" s="283">
        <v>0.46079999999999999</v>
      </c>
      <c r="BM292" s="283">
        <v>1.2113</v>
      </c>
      <c r="BN292" s="283">
        <v>0.31359999999999999</v>
      </c>
      <c r="BO292" s="283">
        <v>0.32750000000000001</v>
      </c>
      <c r="BQ292" s="283">
        <v>2.4142000000000001</v>
      </c>
      <c r="BR292" s="283">
        <v>1.4697</v>
      </c>
      <c r="BS292" s="283">
        <v>1.1227</v>
      </c>
      <c r="BT292" s="283">
        <v>0.8276</v>
      </c>
      <c r="BU292" s="283">
        <v>1.4255</v>
      </c>
      <c r="BV292" s="283">
        <v>1.3629</v>
      </c>
      <c r="BW292" s="283">
        <v>0.35120000000000001</v>
      </c>
      <c r="BX292" s="283">
        <v>0.30649999999999999</v>
      </c>
      <c r="BY292" s="283">
        <v>0.33289999999999997</v>
      </c>
      <c r="BZ292" s="283">
        <v>0.14549999999999999</v>
      </c>
      <c r="CA292" s="283">
        <v>0.20849999999999999</v>
      </c>
      <c r="CB292" s="283">
        <v>0.29659999999999997</v>
      </c>
      <c r="CC292" s="283">
        <v>0.39610000000000001</v>
      </c>
      <c r="CD292" s="283">
        <v>0.41520000000000001</v>
      </c>
      <c r="CE292" s="283">
        <v>0.56640000000000001</v>
      </c>
      <c r="CF292" s="283">
        <v>0.47860000000000003</v>
      </c>
      <c r="CG292" s="283">
        <v>0.2913</v>
      </c>
      <c r="CH292" s="283">
        <v>0.41560000000000002</v>
      </c>
      <c r="CI292" s="283">
        <v>1.0290999999999999</v>
      </c>
      <c r="CJ292" s="283">
        <v>1.0190999999999999</v>
      </c>
      <c r="CK292" s="283">
        <v>0.98019999999999996</v>
      </c>
      <c r="CL292" s="283">
        <v>0.97270000000000001</v>
      </c>
      <c r="CM292" s="283">
        <v>1.0012000000000001</v>
      </c>
      <c r="CN292" s="283">
        <v>0.98129999999999995</v>
      </c>
      <c r="CO292" s="283">
        <v>18.444299999999998</v>
      </c>
      <c r="CP292" s="283">
        <v>17.191400000000002</v>
      </c>
      <c r="CQ292" s="283">
        <v>16.5322</v>
      </c>
      <c r="CR292" s="283">
        <v>17.923400000000001</v>
      </c>
      <c r="CS292" s="283">
        <v>16.8687</v>
      </c>
      <c r="CT292" s="283">
        <v>16.866</v>
      </c>
      <c r="CU292" s="283">
        <v>16.377800000000001</v>
      </c>
      <c r="CV292" s="283">
        <v>15.8162</v>
      </c>
      <c r="CW292" s="283">
        <v>15.854200000000001</v>
      </c>
      <c r="CX292" s="283">
        <v>16.837499999999999</v>
      </c>
      <c r="CY292" s="283">
        <v>15.7979</v>
      </c>
      <c r="CZ292" s="283">
        <v>16.156700000000001</v>
      </c>
      <c r="DA292" s="283">
        <v>1.0286</v>
      </c>
      <c r="DB292" s="283">
        <v>1.0049999999999999</v>
      </c>
      <c r="DC292" s="283">
        <v>0.96460000000000001</v>
      </c>
      <c r="DD292" s="283">
        <v>0.95299999999999996</v>
      </c>
      <c r="DE292" s="283">
        <v>0.97550000000000003</v>
      </c>
      <c r="DF292" s="283">
        <v>0.98850000000000005</v>
      </c>
      <c r="DG292" s="283">
        <v>18.533799999999999</v>
      </c>
      <c r="DH292" s="283">
        <v>17.089600000000001</v>
      </c>
      <c r="DI292" s="283">
        <v>16.719200000000001</v>
      </c>
      <c r="DJ292" s="283">
        <v>18.019100000000002</v>
      </c>
      <c r="DK292" s="283">
        <v>17.003900000000002</v>
      </c>
      <c r="DL292" s="283">
        <v>17.3322</v>
      </c>
      <c r="DM292" s="283">
        <v>16.441500000000001</v>
      </c>
      <c r="DN292" s="283">
        <v>15.692299999999999</v>
      </c>
      <c r="DO292" s="283">
        <v>16.218900000000001</v>
      </c>
      <c r="DP292" s="283">
        <v>17.251799999999999</v>
      </c>
      <c r="DQ292" s="283">
        <v>16.0869</v>
      </c>
      <c r="DR292" s="283">
        <v>16.4071</v>
      </c>
      <c r="DS292" s="283">
        <v>1.0296000000000001</v>
      </c>
      <c r="DT292" s="283">
        <v>1.004</v>
      </c>
      <c r="DU292" s="283">
        <v>0.96960000000000002</v>
      </c>
      <c r="DV292" s="283">
        <v>0.94410000000000005</v>
      </c>
      <c r="DW292" s="283">
        <v>0.96619999999999995</v>
      </c>
      <c r="DX292" s="283">
        <v>0.99280000000000002</v>
      </c>
      <c r="DY292" s="283">
        <v>18.341799999999999</v>
      </c>
      <c r="DZ292" s="283">
        <v>17.084499999999998</v>
      </c>
      <c r="EA292" s="283">
        <v>16.812799999999999</v>
      </c>
      <c r="EB292" s="283">
        <v>17.8139</v>
      </c>
      <c r="EC292" s="283">
        <v>17.015599999999999</v>
      </c>
      <c r="ED292" s="283">
        <v>17.340399999999999</v>
      </c>
      <c r="EE292" s="283">
        <v>16.294499999999999</v>
      </c>
      <c r="EF292" s="283">
        <v>15.603300000000001</v>
      </c>
      <c r="EG292" s="283">
        <v>16.291799999999999</v>
      </c>
      <c r="EH292" s="283">
        <v>17.259699999999999</v>
      </c>
      <c r="EI292" s="283">
        <v>16.148800000000001</v>
      </c>
      <c r="EJ292" s="283">
        <v>16.409300000000002</v>
      </c>
      <c r="EL292" s="283">
        <v>2.2423000000000002</v>
      </c>
      <c r="EM292" s="283">
        <v>1.0092000000000001</v>
      </c>
      <c r="EN292" s="283">
        <v>2.3645</v>
      </c>
      <c r="EO292" s="283">
        <v>1.2535000000000001</v>
      </c>
      <c r="EP292" s="283">
        <v>1.4397</v>
      </c>
      <c r="EQ292" s="283">
        <v>1.5566</v>
      </c>
      <c r="ER292" s="283">
        <v>0.1933</v>
      </c>
      <c r="ES292" s="283">
        <v>0.1174</v>
      </c>
      <c r="ET292" s="283">
        <v>0.1711</v>
      </c>
      <c r="EU292" s="283">
        <v>8.6199999999999999E-2</v>
      </c>
      <c r="EV292" s="283">
        <v>0.1163</v>
      </c>
      <c r="EW292" s="283">
        <v>7.2400000000000006E-2</v>
      </c>
      <c r="EX292" s="283">
        <v>0.22819999999999999</v>
      </c>
      <c r="EY292" s="283">
        <v>0.189</v>
      </c>
      <c r="EZ292" s="283">
        <v>0.19869999999999999</v>
      </c>
      <c r="FA292" s="283">
        <v>0.18210000000000001</v>
      </c>
      <c r="FB292" s="283">
        <v>0.1313</v>
      </c>
      <c r="FC292" s="283">
        <v>0.12759999999999999</v>
      </c>
      <c r="FD292" s="283">
        <v>2.5002</v>
      </c>
      <c r="FE292" s="283">
        <v>1.2487999999999999</v>
      </c>
      <c r="FF292" s="283">
        <v>0.96060000000000001</v>
      </c>
      <c r="FG292" s="283">
        <v>0.86029999999999995</v>
      </c>
      <c r="FH292" s="283">
        <v>1.5893999999999999</v>
      </c>
      <c r="FI292" s="283">
        <v>1.3029999999999999</v>
      </c>
      <c r="FJ292" s="283">
        <v>0.1734</v>
      </c>
      <c r="FK292" s="283">
        <v>0.15</v>
      </c>
      <c r="FL292" s="283">
        <v>0.15140000000000001</v>
      </c>
      <c r="FM292" s="283">
        <v>6.9400000000000003E-2</v>
      </c>
      <c r="FN292" s="283">
        <v>0.1201</v>
      </c>
      <c r="FO292" s="283">
        <v>0.15770000000000001</v>
      </c>
      <c r="FP292" s="283">
        <v>0.24260000000000001</v>
      </c>
      <c r="FQ292" s="283">
        <v>0.2072</v>
      </c>
      <c r="FR292" s="283">
        <v>0.28079999999999999</v>
      </c>
      <c r="FS292" s="283">
        <v>0.28199999999999997</v>
      </c>
      <c r="FT292" s="283">
        <v>0.13039999999999999</v>
      </c>
      <c r="FU292" s="283">
        <v>0.2155</v>
      </c>
      <c r="FV292" s="283">
        <v>2.5903999999999998</v>
      </c>
      <c r="FW292" s="283">
        <v>2.3422999999999998</v>
      </c>
      <c r="FX292" s="283">
        <v>0.78839999999999999</v>
      </c>
      <c r="FY292" s="283">
        <v>0.51539999999999997</v>
      </c>
      <c r="FZ292" s="283">
        <v>1.3309</v>
      </c>
      <c r="GA292" s="283">
        <v>1.3059000000000001</v>
      </c>
      <c r="GB292" s="283">
        <v>0.15939999999999999</v>
      </c>
      <c r="GC292" s="283">
        <v>0.19120000000000001</v>
      </c>
      <c r="GD292" s="283">
        <v>0.17180000000000001</v>
      </c>
      <c r="GE292" s="283">
        <v>6.1499999999999999E-2</v>
      </c>
      <c r="GF292" s="283">
        <v>8.1600000000000006E-2</v>
      </c>
      <c r="GG292" s="283">
        <v>0.21790000000000001</v>
      </c>
      <c r="GH292" s="283">
        <v>0.13819999999999999</v>
      </c>
      <c r="GI292" s="283">
        <v>0.22650000000000001</v>
      </c>
      <c r="GJ292" s="283">
        <v>0.36930000000000002</v>
      </c>
      <c r="GK292" s="283">
        <v>0.2681</v>
      </c>
      <c r="GL292" s="283">
        <v>0.17019999999999999</v>
      </c>
      <c r="GM292" s="283">
        <v>0.2828</v>
      </c>
    </row>
    <row r="293" spans="1:195">
      <c r="A293" s="71">
        <v>45583</v>
      </c>
      <c r="B293" s="283">
        <v>13.123799999999999</v>
      </c>
      <c r="C293" s="283">
        <v>12.850099999999999</v>
      </c>
      <c r="D293" s="283">
        <v>12.976100000000001</v>
      </c>
      <c r="E293" s="283">
        <v>12.804</v>
      </c>
      <c r="F293" s="283">
        <v>13.074299999999999</v>
      </c>
      <c r="G293" s="283">
        <v>13.009600000000001</v>
      </c>
      <c r="H293" s="283">
        <v>12.8543</v>
      </c>
      <c r="I293" s="283">
        <v>10.764099999999999</v>
      </c>
      <c r="J293" s="283">
        <v>13.0398</v>
      </c>
      <c r="L293" s="283">
        <v>12.9979</v>
      </c>
      <c r="M293" s="283">
        <v>13.1104</v>
      </c>
      <c r="N293" s="283">
        <v>7.2995999999999999</v>
      </c>
      <c r="O293" s="283">
        <v>0.51880000000000004</v>
      </c>
      <c r="P293" s="283">
        <v>2.5110000000000001</v>
      </c>
      <c r="R293" s="283">
        <v>1.6896</v>
      </c>
      <c r="S293" s="283">
        <v>1.4714</v>
      </c>
      <c r="T293" s="283">
        <v>0.73580000000000001</v>
      </c>
      <c r="U293" s="283">
        <v>8.4400000000000003E-2</v>
      </c>
      <c r="V293" s="283">
        <v>0.22750000000000001</v>
      </c>
      <c r="W293" s="283">
        <v>0.1008</v>
      </c>
      <c r="X293" s="283">
        <v>0.16270000000000001</v>
      </c>
      <c r="Y293" s="283">
        <v>9.06E-2</v>
      </c>
      <c r="Z293" s="283">
        <v>0.29399999999999998</v>
      </c>
      <c r="AA293" s="283">
        <v>0.25540000000000002</v>
      </c>
      <c r="AB293" s="283">
        <v>0.27279999999999999</v>
      </c>
      <c r="AD293" s="283">
        <v>0.15110000000000001</v>
      </c>
      <c r="AE293" s="283">
        <v>0.18540000000000001</v>
      </c>
      <c r="AF293" s="283">
        <v>7.8536999999999999</v>
      </c>
      <c r="AG293" s="283">
        <v>0.89329999999999998</v>
      </c>
      <c r="AH293" s="283">
        <v>0.84719999999999995</v>
      </c>
      <c r="AJ293" s="283">
        <v>1.2144999999999999</v>
      </c>
      <c r="AK293" s="283">
        <v>1.1934</v>
      </c>
      <c r="AL293" s="283">
        <v>1.1558999999999999</v>
      </c>
      <c r="AM293" s="283">
        <v>0.1628</v>
      </c>
      <c r="AN293" s="283">
        <v>0.2235</v>
      </c>
      <c r="AO293" s="283">
        <v>0.1472</v>
      </c>
      <c r="AP293" s="283">
        <v>0.18229999999999999</v>
      </c>
      <c r="AQ293" s="283">
        <v>0.26379999999999998</v>
      </c>
      <c r="AR293" s="283">
        <v>0.35909999999999997</v>
      </c>
      <c r="AS293" s="283">
        <v>0.28849999999999998</v>
      </c>
      <c r="AT293" s="283">
        <v>0.40329999999999999</v>
      </c>
      <c r="AV293" s="283">
        <v>0.23749999999999999</v>
      </c>
      <c r="AW293" s="283">
        <v>0.33789999999999998</v>
      </c>
      <c r="AX293" s="283">
        <v>14.484</v>
      </c>
      <c r="AY293" s="283">
        <v>4.9189999999999996</v>
      </c>
      <c r="AZ293" s="283">
        <v>0.3846</v>
      </c>
      <c r="BB293" s="283">
        <v>0.77900000000000003</v>
      </c>
      <c r="BC293" s="283">
        <v>1.4109</v>
      </c>
      <c r="BD293" s="283">
        <v>1.3169999999999999</v>
      </c>
      <c r="BE293" s="283">
        <v>0.63649999999999995</v>
      </c>
      <c r="BF293" s="283">
        <v>0.19439999999999999</v>
      </c>
      <c r="BG293" s="283">
        <v>9.0899999999999995E-2</v>
      </c>
      <c r="BH293" s="283">
        <v>0.12939999999999999</v>
      </c>
      <c r="BI293" s="283">
        <v>0.50549999999999995</v>
      </c>
      <c r="BJ293" s="283">
        <v>0.12759999999999999</v>
      </c>
      <c r="BK293" s="283">
        <v>0.2349</v>
      </c>
      <c r="BL293" s="283">
        <v>0.4587</v>
      </c>
      <c r="BN293" s="283">
        <v>0.30159999999999998</v>
      </c>
      <c r="BO293" s="283">
        <v>0.3251</v>
      </c>
      <c r="BQ293" s="283">
        <v>2.4161000000000001</v>
      </c>
      <c r="BR293" s="283">
        <v>1.4858</v>
      </c>
      <c r="BS293" s="283">
        <v>1.1253</v>
      </c>
      <c r="BU293" s="283">
        <v>1.4866999999999999</v>
      </c>
      <c r="BV293" s="283">
        <v>1.3682000000000001</v>
      </c>
      <c r="BW293" s="283">
        <v>0.34970000000000001</v>
      </c>
      <c r="BX293" s="283">
        <v>0.30809999999999998</v>
      </c>
      <c r="BY293" s="283">
        <v>0.33260000000000001</v>
      </c>
      <c r="BZ293" s="283">
        <v>0.1447</v>
      </c>
      <c r="CA293" s="283">
        <v>0.20730000000000001</v>
      </c>
      <c r="CB293" s="283">
        <v>0.29549999999999998</v>
      </c>
      <c r="CC293" s="283">
        <v>0.38990000000000002</v>
      </c>
      <c r="CD293" s="283">
        <v>0.4088</v>
      </c>
      <c r="CE293" s="283">
        <v>0.55389999999999995</v>
      </c>
      <c r="CG293" s="283">
        <v>0.27500000000000002</v>
      </c>
      <c r="CH293" s="283">
        <v>0.40479999999999999</v>
      </c>
      <c r="CI293" s="283">
        <v>1.0276000000000001</v>
      </c>
      <c r="CJ293" s="283">
        <v>1.0274000000000001</v>
      </c>
      <c r="CK293" s="283">
        <v>1.0038</v>
      </c>
      <c r="CM293" s="283">
        <v>0.995</v>
      </c>
      <c r="CN293" s="283">
        <v>0.98570000000000002</v>
      </c>
      <c r="CO293" s="283">
        <v>18.2318</v>
      </c>
      <c r="CP293" s="283">
        <v>17.2668</v>
      </c>
      <c r="CQ293" s="283">
        <v>16.5321</v>
      </c>
      <c r="CR293" s="283">
        <v>17.7425</v>
      </c>
      <c r="CS293" s="283">
        <v>16.805599999999998</v>
      </c>
      <c r="CT293" s="283">
        <v>16.468900000000001</v>
      </c>
      <c r="CU293" s="283">
        <v>16.225000000000001</v>
      </c>
      <c r="CV293" s="283">
        <v>15.7334</v>
      </c>
      <c r="CW293" s="283">
        <v>15.864599999999999</v>
      </c>
      <c r="CY293" s="283">
        <v>15.8124</v>
      </c>
      <c r="CZ293" s="283">
        <v>16.0944</v>
      </c>
      <c r="DA293" s="283">
        <v>1.0293000000000001</v>
      </c>
      <c r="DB293" s="283">
        <v>1.0089999999999999</v>
      </c>
      <c r="DC293" s="283">
        <v>0.97760000000000002</v>
      </c>
      <c r="DE293" s="283">
        <v>0.97309999999999997</v>
      </c>
      <c r="DF293" s="283">
        <v>0.99360000000000004</v>
      </c>
      <c r="DG293" s="283">
        <v>18.547499999999999</v>
      </c>
      <c r="DH293" s="283">
        <v>17.208600000000001</v>
      </c>
      <c r="DI293" s="283">
        <v>16.7822</v>
      </c>
      <c r="DJ293" s="283">
        <v>18.02</v>
      </c>
      <c r="DK293" s="283">
        <v>17.055099999999999</v>
      </c>
      <c r="DL293" s="283">
        <v>17.166</v>
      </c>
      <c r="DM293" s="283">
        <v>16.3766</v>
      </c>
      <c r="DN293" s="283">
        <v>15.6968</v>
      </c>
      <c r="DO293" s="283">
        <v>16.3004</v>
      </c>
      <c r="DQ293" s="283">
        <v>16.130299999999998</v>
      </c>
      <c r="DR293" s="283">
        <v>16.405799999999999</v>
      </c>
      <c r="DS293" s="283">
        <v>1.03</v>
      </c>
      <c r="DT293" s="283">
        <v>1.0049999999999999</v>
      </c>
      <c r="DU293" s="283">
        <v>0.97470000000000001</v>
      </c>
      <c r="DW293" s="283">
        <v>0.96460000000000001</v>
      </c>
      <c r="DX293" s="283">
        <v>0.99550000000000005</v>
      </c>
      <c r="DY293" s="283">
        <v>18.408000000000001</v>
      </c>
      <c r="DZ293" s="283">
        <v>17.1738</v>
      </c>
      <c r="EA293" s="283">
        <v>16.865200000000002</v>
      </c>
      <c r="EB293" s="283">
        <v>17.872499999999999</v>
      </c>
      <c r="EC293" s="283">
        <v>17.087599999999998</v>
      </c>
      <c r="ED293" s="283">
        <v>17.3033</v>
      </c>
      <c r="EE293" s="283">
        <v>16.299800000000001</v>
      </c>
      <c r="EF293" s="283">
        <v>15.635</v>
      </c>
      <c r="EG293" s="283">
        <v>16.3797</v>
      </c>
      <c r="EI293" s="283">
        <v>16.209</v>
      </c>
      <c r="EJ293" s="283">
        <v>16.453399999999998</v>
      </c>
      <c r="EL293" s="283">
        <v>2.2248000000000001</v>
      </c>
      <c r="EM293" s="283">
        <v>1.0125</v>
      </c>
      <c r="EN293" s="283">
        <v>2.4245999999999999</v>
      </c>
      <c r="EP293" s="283">
        <v>1.4888999999999999</v>
      </c>
      <c r="EQ293" s="283">
        <v>1.5566</v>
      </c>
      <c r="ER293" s="283">
        <v>0.1905</v>
      </c>
      <c r="ES293" s="283">
        <v>0.1174</v>
      </c>
      <c r="ET293" s="283">
        <v>0.17130000000000001</v>
      </c>
      <c r="EU293" s="283">
        <v>8.5599999999999996E-2</v>
      </c>
      <c r="EV293" s="283">
        <v>0.1159</v>
      </c>
      <c r="EW293" s="283">
        <v>7.0699999999999999E-2</v>
      </c>
      <c r="EX293" s="283">
        <v>0.2233</v>
      </c>
      <c r="EY293" s="283">
        <v>0.1835</v>
      </c>
      <c r="EZ293" s="283">
        <v>0.18729999999999999</v>
      </c>
      <c r="FB293" s="283">
        <v>0.12330000000000001</v>
      </c>
      <c r="FC293" s="283">
        <v>0.1203</v>
      </c>
      <c r="FD293" s="283">
        <v>2.5171999999999999</v>
      </c>
      <c r="FE293" s="283">
        <v>1.2529999999999999</v>
      </c>
      <c r="FF293" s="283">
        <v>0.96060000000000001</v>
      </c>
      <c r="FH293" s="283">
        <v>1.6778</v>
      </c>
      <c r="FI293" s="283">
        <v>1.3275999999999999</v>
      </c>
      <c r="FJ293" s="283">
        <v>0.1729</v>
      </c>
      <c r="FK293" s="283">
        <v>0.15049999999999999</v>
      </c>
      <c r="FL293" s="283">
        <v>0.1515</v>
      </c>
      <c r="FM293" s="283">
        <v>6.8699999999999997E-2</v>
      </c>
      <c r="FN293" s="283">
        <v>0.1201</v>
      </c>
      <c r="FO293" s="283">
        <v>0.1578</v>
      </c>
      <c r="FP293" s="283">
        <v>0.24060000000000001</v>
      </c>
      <c r="FQ293" s="283">
        <v>0.2051</v>
      </c>
      <c r="FR293" s="283">
        <v>0.27660000000000001</v>
      </c>
      <c r="FT293" s="283">
        <v>0.1222</v>
      </c>
      <c r="FU293" s="283">
        <v>0.2084</v>
      </c>
      <c r="FV293" s="283">
        <v>2.6067</v>
      </c>
      <c r="FW293" s="283">
        <v>2.3996</v>
      </c>
      <c r="FX293" s="283">
        <v>0.78400000000000003</v>
      </c>
      <c r="FZ293" s="283">
        <v>1.3887</v>
      </c>
      <c r="GA293" s="283">
        <v>1.3075000000000001</v>
      </c>
      <c r="GB293" s="283">
        <v>0.1605</v>
      </c>
      <c r="GC293" s="283">
        <v>0.193</v>
      </c>
      <c r="GD293" s="283">
        <v>0.1711</v>
      </c>
      <c r="GE293" s="283">
        <v>6.1600000000000002E-2</v>
      </c>
      <c r="GF293" s="283">
        <v>8.0399999999999999E-2</v>
      </c>
      <c r="GG293" s="283">
        <v>0.21820000000000001</v>
      </c>
      <c r="GH293" s="283">
        <v>0.1361</v>
      </c>
      <c r="GI293" s="283">
        <v>0.2248</v>
      </c>
      <c r="GJ293" s="283">
        <v>0.36680000000000001</v>
      </c>
      <c r="GL293" s="283">
        <v>0.16189999999999999</v>
      </c>
      <c r="GM293" s="283">
        <v>0.28050000000000003</v>
      </c>
    </row>
    <row r="294" spans="1:195">
      <c r="A294" s="71">
        <v>45584</v>
      </c>
      <c r="B294" s="283">
        <v>13.1859</v>
      </c>
      <c r="C294" s="283">
        <v>12.884600000000001</v>
      </c>
      <c r="D294" s="283">
        <v>13.0466</v>
      </c>
      <c r="E294" s="283">
        <v>12.8317</v>
      </c>
      <c r="F294" s="283">
        <v>13.166600000000001</v>
      </c>
      <c r="G294" s="283">
        <v>13.1935</v>
      </c>
      <c r="H294" s="283">
        <v>12.8652</v>
      </c>
      <c r="I294" s="283">
        <v>10.721299999999999</v>
      </c>
      <c r="J294" s="283">
        <v>13.075100000000001</v>
      </c>
      <c r="L294" s="283">
        <v>13.042400000000001</v>
      </c>
      <c r="M294" s="283">
        <v>13.1943</v>
      </c>
      <c r="N294" s="283">
        <v>7.4028</v>
      </c>
      <c r="O294" s="283">
        <v>0.51990000000000003</v>
      </c>
      <c r="P294" s="283">
        <v>2.5167000000000002</v>
      </c>
      <c r="R294" s="283">
        <v>1.0395000000000001</v>
      </c>
      <c r="S294" s="283">
        <v>1.1473</v>
      </c>
      <c r="T294" s="283">
        <v>0.67400000000000004</v>
      </c>
      <c r="U294" s="283">
        <v>7.8899999999999998E-2</v>
      </c>
      <c r="V294" s="283">
        <v>0.2165</v>
      </c>
      <c r="W294" s="283">
        <v>9.11E-2</v>
      </c>
      <c r="X294" s="283">
        <v>0.1517</v>
      </c>
      <c r="Y294" s="283">
        <v>8.5999999999999993E-2</v>
      </c>
      <c r="Z294" s="283">
        <v>0.34639999999999999</v>
      </c>
      <c r="AA294" s="283">
        <v>0.36980000000000002</v>
      </c>
      <c r="AB294" s="283">
        <v>0.50509999999999999</v>
      </c>
      <c r="AD294" s="283">
        <v>0.35580000000000001</v>
      </c>
      <c r="AE294" s="283">
        <v>0.44019999999999998</v>
      </c>
      <c r="AF294" s="283">
        <v>7.9669999999999996</v>
      </c>
      <c r="AG294" s="283">
        <v>0.90469999999999995</v>
      </c>
      <c r="AH294" s="283">
        <v>0.85440000000000005</v>
      </c>
      <c r="AJ294" s="283">
        <v>0.8337</v>
      </c>
      <c r="AK294" s="283">
        <v>1.0282</v>
      </c>
      <c r="AL294" s="283">
        <v>1.1031</v>
      </c>
      <c r="AM294" s="283">
        <v>0.15989999999999999</v>
      </c>
      <c r="AN294" s="283">
        <v>0.2177</v>
      </c>
      <c r="AO294" s="283">
        <v>0.13850000000000001</v>
      </c>
      <c r="AP294" s="283">
        <v>0.17680000000000001</v>
      </c>
      <c r="AQ294" s="283">
        <v>0.25480000000000003</v>
      </c>
      <c r="AR294" s="283">
        <v>0.3856</v>
      </c>
      <c r="AS294" s="283">
        <v>0.37119999999999997</v>
      </c>
      <c r="AT294" s="283">
        <v>0.47449999999999998</v>
      </c>
      <c r="AV294" s="283">
        <v>0.44519999999999998</v>
      </c>
      <c r="AW294" s="283">
        <v>0.46150000000000002</v>
      </c>
      <c r="AX294" s="283">
        <v>14.3431</v>
      </c>
      <c r="AY294" s="283">
        <v>5.0290999999999997</v>
      </c>
      <c r="AZ294" s="283">
        <v>0.37840000000000001</v>
      </c>
      <c r="BB294" s="283">
        <v>0.69720000000000004</v>
      </c>
      <c r="BC294" s="283">
        <v>1.4763999999999999</v>
      </c>
      <c r="BD294" s="283">
        <v>1.2907</v>
      </c>
      <c r="BE294" s="283">
        <v>0.65469999999999995</v>
      </c>
      <c r="BF294" s="283">
        <v>0.19220000000000001</v>
      </c>
      <c r="BG294" s="283">
        <v>0.09</v>
      </c>
      <c r="BH294" s="283">
        <v>0.13020000000000001</v>
      </c>
      <c r="BI294" s="283">
        <v>0.50800000000000001</v>
      </c>
      <c r="BJ294" s="283">
        <v>0.20080000000000001</v>
      </c>
      <c r="BK294" s="283">
        <v>0.28110000000000002</v>
      </c>
      <c r="BL294" s="283">
        <v>0.52210000000000001</v>
      </c>
      <c r="BN294" s="283">
        <v>0.4032</v>
      </c>
      <c r="BO294" s="283">
        <v>0.35360000000000003</v>
      </c>
      <c r="BQ294" s="283">
        <v>2.3651</v>
      </c>
      <c r="BR294" s="283">
        <v>1.4975000000000001</v>
      </c>
      <c r="BS294" s="283">
        <v>1.1091</v>
      </c>
      <c r="BU294" s="283">
        <v>1.1517999999999999</v>
      </c>
      <c r="BV294" s="283">
        <v>1.1581999999999999</v>
      </c>
      <c r="BW294" s="283">
        <v>0.3327</v>
      </c>
      <c r="BX294" s="283">
        <v>0.30690000000000001</v>
      </c>
      <c r="BY294" s="283">
        <v>0.32990000000000003</v>
      </c>
      <c r="BZ294" s="283">
        <v>0.14069999999999999</v>
      </c>
      <c r="CA294" s="283">
        <v>0.20499999999999999</v>
      </c>
      <c r="CB294" s="283">
        <v>0.29749999999999999</v>
      </c>
      <c r="CC294" s="283">
        <v>0.56740000000000002</v>
      </c>
      <c r="CD294" s="283">
        <v>0.65720000000000001</v>
      </c>
      <c r="CE294" s="283">
        <v>0.77869999999999995</v>
      </c>
      <c r="CG294" s="283">
        <v>0.5706</v>
      </c>
      <c r="CH294" s="283">
        <v>0.6724</v>
      </c>
      <c r="CI294" s="283">
        <v>1.0334000000000001</v>
      </c>
      <c r="CJ294" s="283">
        <v>1.0324</v>
      </c>
      <c r="CK294" s="283">
        <v>1.0829</v>
      </c>
      <c r="CM294" s="283">
        <v>1.0009999999999999</v>
      </c>
      <c r="CN294" s="283">
        <v>0.96189999999999998</v>
      </c>
      <c r="CO294" s="283">
        <v>14.958500000000001</v>
      </c>
      <c r="CP294" s="283">
        <v>15.203799999999999</v>
      </c>
      <c r="CQ294" s="283">
        <v>14.9908</v>
      </c>
      <c r="CR294" s="283">
        <v>14.4756</v>
      </c>
      <c r="CS294" s="283">
        <v>14.7264</v>
      </c>
      <c r="CT294" s="283">
        <v>13.843400000000001</v>
      </c>
      <c r="CU294" s="283">
        <v>13.7118</v>
      </c>
      <c r="CV294" s="283">
        <v>13.747</v>
      </c>
      <c r="CW294" s="283">
        <v>13.135300000000001</v>
      </c>
      <c r="CY294" s="283">
        <v>13.7338</v>
      </c>
      <c r="CZ294" s="283">
        <v>13.655099999999999</v>
      </c>
      <c r="DA294" s="283">
        <v>1.0275000000000001</v>
      </c>
      <c r="DB294" s="283">
        <v>1.0138</v>
      </c>
      <c r="DC294" s="283">
        <v>1.0013000000000001</v>
      </c>
      <c r="DE294" s="283">
        <v>0.95520000000000005</v>
      </c>
      <c r="DF294" s="283">
        <v>1.0106999999999999</v>
      </c>
      <c r="DG294" s="283">
        <v>16.5562</v>
      </c>
      <c r="DH294" s="283">
        <v>16.202300000000001</v>
      </c>
      <c r="DI294" s="283">
        <v>15.888199999999999</v>
      </c>
      <c r="DJ294" s="283">
        <v>16.1129</v>
      </c>
      <c r="DK294" s="283">
        <v>15.9823</v>
      </c>
      <c r="DL294" s="283">
        <v>15.867000000000001</v>
      </c>
      <c r="DM294" s="283">
        <v>14.5639</v>
      </c>
      <c r="DN294" s="283">
        <v>14.026199999999999</v>
      </c>
      <c r="DO294" s="283">
        <v>14.470800000000001</v>
      </c>
      <c r="DQ294" s="283">
        <v>14.684200000000001</v>
      </c>
      <c r="DR294" s="283">
        <v>14.318300000000001</v>
      </c>
      <c r="DS294" s="283">
        <v>1.0329999999999999</v>
      </c>
      <c r="DT294" s="283">
        <v>1.0088999999999999</v>
      </c>
      <c r="DU294" s="283">
        <v>0.98870000000000002</v>
      </c>
      <c r="DW294" s="283">
        <v>0.92930000000000001</v>
      </c>
      <c r="DX294" s="283">
        <v>1.0303</v>
      </c>
      <c r="DY294" s="283">
        <v>17.430399999999999</v>
      </c>
      <c r="DZ294" s="283">
        <v>16.728300000000001</v>
      </c>
      <c r="EA294" s="283">
        <v>16.4876</v>
      </c>
      <c r="EB294" s="283">
        <v>16.872900000000001</v>
      </c>
      <c r="EC294" s="283">
        <v>16.580400000000001</v>
      </c>
      <c r="ED294" s="283">
        <v>16.676600000000001</v>
      </c>
      <c r="EE294" s="283">
        <v>14.913399999999999</v>
      </c>
      <c r="EF294" s="283">
        <v>14.070499999999999</v>
      </c>
      <c r="EG294" s="283">
        <v>14.9975</v>
      </c>
      <c r="EI294" s="283">
        <v>15.1412</v>
      </c>
      <c r="EJ294" s="283">
        <v>14.556900000000001</v>
      </c>
      <c r="EL294" s="283">
        <v>2.1625000000000001</v>
      </c>
      <c r="EM294" s="283">
        <v>1.0170999999999999</v>
      </c>
      <c r="EN294" s="283">
        <v>2.4369999999999998</v>
      </c>
      <c r="EP294" s="283">
        <v>1.0994999999999999</v>
      </c>
      <c r="EQ294" s="283">
        <v>1.1172</v>
      </c>
      <c r="ER294" s="283">
        <v>0.1779</v>
      </c>
      <c r="ES294" s="283">
        <v>0.11459999999999999</v>
      </c>
      <c r="ET294" s="283">
        <v>0.1686</v>
      </c>
      <c r="EU294" s="283">
        <v>8.2299999999999998E-2</v>
      </c>
      <c r="EV294" s="283">
        <v>0.11269999999999999</v>
      </c>
      <c r="EW294" s="283">
        <v>6.9199999999999998E-2</v>
      </c>
      <c r="EX294" s="283">
        <v>0.31559999999999999</v>
      </c>
      <c r="EY294" s="283">
        <v>0.34320000000000001</v>
      </c>
      <c r="EZ294" s="283">
        <v>0.37090000000000001</v>
      </c>
      <c r="FB294" s="283">
        <v>0.31209999999999999</v>
      </c>
      <c r="FC294" s="283">
        <v>0.33189999999999997</v>
      </c>
      <c r="FD294" s="283">
        <v>2.4523999999999999</v>
      </c>
      <c r="FE294" s="283">
        <v>1.2573000000000001</v>
      </c>
      <c r="FF294" s="283">
        <v>0.95789999999999997</v>
      </c>
      <c r="FH294" s="283">
        <v>1.2377</v>
      </c>
      <c r="FI294" s="283">
        <v>1.0570999999999999</v>
      </c>
      <c r="FJ294" s="283">
        <v>0.16489999999999999</v>
      </c>
      <c r="FK294" s="283">
        <v>0.15010000000000001</v>
      </c>
      <c r="FL294" s="283">
        <v>0.14990000000000001</v>
      </c>
      <c r="FM294" s="283">
        <v>6.7299999999999999E-2</v>
      </c>
      <c r="FN294" s="283">
        <v>0.11940000000000001</v>
      </c>
      <c r="FO294" s="283">
        <v>0.1565</v>
      </c>
      <c r="FP294" s="283">
        <v>0.30669999999999997</v>
      </c>
      <c r="FQ294" s="283">
        <v>0.32</v>
      </c>
      <c r="FR294" s="283">
        <v>0.36759999999999998</v>
      </c>
      <c r="FT294" s="283">
        <v>0.25850000000000001</v>
      </c>
      <c r="FU294" s="283">
        <v>0.34770000000000001</v>
      </c>
      <c r="FV294" s="283">
        <v>2.5758000000000001</v>
      </c>
      <c r="FW294" s="283">
        <v>2.4011999999999998</v>
      </c>
      <c r="FX294" s="283">
        <v>0.7681</v>
      </c>
      <c r="FZ294" s="283">
        <v>1.1574</v>
      </c>
      <c r="GA294" s="283">
        <v>1.2695000000000001</v>
      </c>
      <c r="GB294" s="283">
        <v>0.15579999999999999</v>
      </c>
      <c r="GC294" s="283">
        <v>0.1946</v>
      </c>
      <c r="GD294" s="283">
        <v>0.1714</v>
      </c>
      <c r="GE294" s="283">
        <v>6.0499999999999998E-2</v>
      </c>
      <c r="GF294" s="283">
        <v>8.1000000000000003E-2</v>
      </c>
      <c r="GG294" s="283">
        <v>0.22309999999999999</v>
      </c>
      <c r="GH294" s="283">
        <v>0.2364</v>
      </c>
      <c r="GI294" s="283">
        <v>0.31979999999999997</v>
      </c>
      <c r="GJ294" s="283">
        <v>0.4224</v>
      </c>
      <c r="GL294" s="283">
        <v>0.27629999999999999</v>
      </c>
      <c r="GM294" s="283">
        <v>0.3327</v>
      </c>
    </row>
    <row r="295" spans="1:195">
      <c r="A295" s="71">
        <v>45585</v>
      </c>
      <c r="B295" s="283">
        <v>13.166600000000001</v>
      </c>
      <c r="C295" s="283">
        <v>12.859400000000001</v>
      </c>
      <c r="D295" s="283">
        <v>13.0038</v>
      </c>
      <c r="E295" s="283">
        <v>12.8073</v>
      </c>
      <c r="F295" s="283">
        <v>13.124599999999999</v>
      </c>
      <c r="G295" s="283">
        <v>13.0625</v>
      </c>
      <c r="H295" s="283">
        <v>12.8308</v>
      </c>
      <c r="I295" s="283">
        <v>10.507300000000001</v>
      </c>
      <c r="J295" s="283">
        <v>13.0642</v>
      </c>
      <c r="L295" s="283">
        <v>13.0121</v>
      </c>
      <c r="M295" s="283">
        <v>13.140599999999999</v>
      </c>
      <c r="N295" s="283">
        <v>7.4301000000000004</v>
      </c>
      <c r="O295" s="283">
        <v>0.51880000000000004</v>
      </c>
      <c r="P295" s="283">
        <v>2.4382000000000001</v>
      </c>
      <c r="R295" s="283">
        <v>0.97729999999999995</v>
      </c>
      <c r="S295" s="283">
        <v>1.2081999999999999</v>
      </c>
      <c r="T295" s="283">
        <v>0.66749999999999998</v>
      </c>
      <c r="U295" s="283">
        <v>7.8200000000000006E-2</v>
      </c>
      <c r="V295" s="283">
        <v>0.2145</v>
      </c>
      <c r="W295" s="283">
        <v>8.9800000000000005E-2</v>
      </c>
      <c r="X295" s="283">
        <v>0.15079999999999999</v>
      </c>
      <c r="Y295" s="283">
        <v>8.7999999999999995E-2</v>
      </c>
      <c r="Z295" s="283">
        <v>0.32590000000000002</v>
      </c>
      <c r="AA295" s="283">
        <v>0.32169999999999999</v>
      </c>
      <c r="AB295" s="283">
        <v>0.48599999999999999</v>
      </c>
      <c r="AD295" s="283">
        <v>0.3291</v>
      </c>
      <c r="AE295" s="283">
        <v>0.40229999999999999</v>
      </c>
      <c r="AF295" s="283">
        <v>7.9962</v>
      </c>
      <c r="AG295" s="283">
        <v>0.90869999999999995</v>
      </c>
      <c r="AH295" s="283">
        <v>0.84819999999999995</v>
      </c>
      <c r="AJ295" s="283">
        <v>0.7873</v>
      </c>
      <c r="AK295" s="283">
        <v>0.95689999999999997</v>
      </c>
      <c r="AL295" s="283">
        <v>1.0883</v>
      </c>
      <c r="AM295" s="283">
        <v>0.1588</v>
      </c>
      <c r="AN295" s="283">
        <v>0.2145</v>
      </c>
      <c r="AO295" s="283">
        <v>0.1361</v>
      </c>
      <c r="AP295" s="283">
        <v>0.17480000000000001</v>
      </c>
      <c r="AQ295" s="283">
        <v>0.25290000000000001</v>
      </c>
      <c r="AR295" s="283">
        <v>0.36630000000000001</v>
      </c>
      <c r="AS295" s="283">
        <v>0.33900000000000002</v>
      </c>
      <c r="AT295" s="283">
        <v>0.42930000000000001</v>
      </c>
      <c r="AV295" s="283">
        <v>0.43059999999999998</v>
      </c>
      <c r="AW295" s="283">
        <v>0.44869999999999999</v>
      </c>
      <c r="AX295" s="283">
        <v>14.186299999999999</v>
      </c>
      <c r="AY295" s="283">
        <v>5.1318000000000001</v>
      </c>
      <c r="AZ295" s="283">
        <v>0.37230000000000002</v>
      </c>
      <c r="BB295" s="283">
        <v>0.58630000000000004</v>
      </c>
      <c r="BC295" s="283">
        <v>1.4632000000000001</v>
      </c>
      <c r="BD295" s="283">
        <v>1.2688999999999999</v>
      </c>
      <c r="BE295" s="283">
        <v>0.66220000000000001</v>
      </c>
      <c r="BF295" s="283">
        <v>0.1895</v>
      </c>
      <c r="BG295" s="283">
        <v>8.9399999999999993E-2</v>
      </c>
      <c r="BH295" s="283">
        <v>0.129</v>
      </c>
      <c r="BI295" s="283">
        <v>0.50900000000000001</v>
      </c>
      <c r="BJ295" s="283">
        <v>0.18459999999999999</v>
      </c>
      <c r="BK295" s="283">
        <v>0.2465</v>
      </c>
      <c r="BL295" s="283">
        <v>0.4945</v>
      </c>
      <c r="BN295" s="283">
        <v>0.42049999999999998</v>
      </c>
      <c r="BO295" s="283">
        <v>0.33800000000000002</v>
      </c>
      <c r="BQ295" s="283">
        <v>2.3416999999999999</v>
      </c>
      <c r="BR295" s="283">
        <v>1.5067999999999999</v>
      </c>
      <c r="BS295" s="283">
        <v>1.0952</v>
      </c>
      <c r="BU295" s="283">
        <v>1.0669999999999999</v>
      </c>
      <c r="BV295" s="283">
        <v>1.1704000000000001</v>
      </c>
      <c r="BW295" s="283">
        <v>0.32819999999999999</v>
      </c>
      <c r="BX295" s="283">
        <v>0.309</v>
      </c>
      <c r="BY295" s="283">
        <v>0.32900000000000001</v>
      </c>
      <c r="BZ295" s="283">
        <v>0.1401</v>
      </c>
      <c r="CA295" s="283">
        <v>0.2051</v>
      </c>
      <c r="CB295" s="283">
        <v>0.3004</v>
      </c>
      <c r="CC295" s="283">
        <v>0.5151</v>
      </c>
      <c r="CD295" s="283">
        <v>0.57050000000000001</v>
      </c>
      <c r="CE295" s="283">
        <v>0.74039999999999995</v>
      </c>
      <c r="CG295" s="283">
        <v>0.53459999999999996</v>
      </c>
      <c r="CH295" s="283">
        <v>0.63260000000000005</v>
      </c>
      <c r="CI295" s="283">
        <v>1.0437000000000001</v>
      </c>
      <c r="CJ295" s="283">
        <v>1.0218</v>
      </c>
      <c r="CK295" s="283">
        <v>1.0634999999999999</v>
      </c>
      <c r="CM295" s="283">
        <v>1.0006999999999999</v>
      </c>
      <c r="CN295" s="283">
        <v>0.95850000000000002</v>
      </c>
      <c r="CO295" s="283">
        <v>14.6944</v>
      </c>
      <c r="CP295" s="283">
        <v>14.840400000000001</v>
      </c>
      <c r="CQ295" s="283">
        <v>14.523199999999999</v>
      </c>
      <c r="CR295" s="283">
        <v>14.0787</v>
      </c>
      <c r="CS295" s="283">
        <v>14.523199999999999</v>
      </c>
      <c r="CT295" s="283">
        <v>13.656599999999999</v>
      </c>
      <c r="CU295" s="283">
        <v>13.919</v>
      </c>
      <c r="CV295" s="283">
        <v>13.8576</v>
      </c>
      <c r="CW295" s="283">
        <v>13.4215</v>
      </c>
      <c r="CY295" s="283">
        <v>13.8482</v>
      </c>
      <c r="CZ295" s="283">
        <v>14.0029</v>
      </c>
      <c r="DA295" s="283">
        <v>1.0338000000000001</v>
      </c>
      <c r="DB295" s="283">
        <v>1.0124</v>
      </c>
      <c r="DC295" s="283">
        <v>0.99350000000000005</v>
      </c>
      <c r="DE295" s="283">
        <v>0.96199999999999997</v>
      </c>
      <c r="DF295" s="283">
        <v>0.997</v>
      </c>
      <c r="DG295" s="283">
        <v>15.9137</v>
      </c>
      <c r="DH295" s="283">
        <v>15.563599999999999</v>
      </c>
      <c r="DI295" s="283">
        <v>15.2477</v>
      </c>
      <c r="DJ295" s="283">
        <v>15.394</v>
      </c>
      <c r="DK295" s="283">
        <v>15.3729</v>
      </c>
      <c r="DL295" s="283">
        <v>15.3467</v>
      </c>
      <c r="DM295" s="283">
        <v>14.454599999999999</v>
      </c>
      <c r="DN295" s="283">
        <v>14.058400000000001</v>
      </c>
      <c r="DO295" s="283">
        <v>14.4887</v>
      </c>
      <c r="DQ295" s="283">
        <v>14.613799999999999</v>
      </c>
      <c r="DR295" s="283">
        <v>14.532999999999999</v>
      </c>
      <c r="DS295" s="283">
        <v>1.0317000000000001</v>
      </c>
      <c r="DT295" s="283">
        <v>1.0094000000000001</v>
      </c>
      <c r="DU295" s="283">
        <v>0.98809999999999998</v>
      </c>
      <c r="DW295" s="283">
        <v>0.94610000000000005</v>
      </c>
      <c r="DX295" s="283">
        <v>1.01</v>
      </c>
      <c r="DY295" s="283">
        <v>16.562200000000001</v>
      </c>
      <c r="DZ295" s="283">
        <v>16.059899999999999</v>
      </c>
      <c r="EA295" s="283">
        <v>15.850099999999999</v>
      </c>
      <c r="EB295" s="283">
        <v>16.054099999999998</v>
      </c>
      <c r="EC295" s="283">
        <v>15.911</v>
      </c>
      <c r="ED295" s="283">
        <v>16.040500000000002</v>
      </c>
      <c r="EE295" s="283">
        <v>14.728199999999999</v>
      </c>
      <c r="EF295" s="283">
        <v>14.216200000000001</v>
      </c>
      <c r="EG295" s="283">
        <v>15.0464</v>
      </c>
      <c r="EI295" s="283">
        <v>15.025399999999999</v>
      </c>
      <c r="EJ295" s="283">
        <v>14.896800000000001</v>
      </c>
      <c r="EL295" s="283">
        <v>2.1722999999999999</v>
      </c>
      <c r="EM295" s="283">
        <v>1.0223</v>
      </c>
      <c r="EN295" s="283">
        <v>2.4178000000000002</v>
      </c>
      <c r="EP295" s="283">
        <v>1.0412999999999999</v>
      </c>
      <c r="EQ295" s="283">
        <v>1.1732</v>
      </c>
      <c r="ER295" s="283">
        <v>0.17760000000000001</v>
      </c>
      <c r="ES295" s="283">
        <v>0.1147</v>
      </c>
      <c r="ET295" s="283">
        <v>0.16800000000000001</v>
      </c>
      <c r="EU295" s="283">
        <v>8.1699999999999995E-2</v>
      </c>
      <c r="EV295" s="283">
        <v>0.11219999999999999</v>
      </c>
      <c r="EW295" s="283">
        <v>6.9500000000000006E-2</v>
      </c>
      <c r="EX295" s="283">
        <v>0.29459999999999997</v>
      </c>
      <c r="EY295" s="283">
        <v>0.3009</v>
      </c>
      <c r="EZ295" s="283">
        <v>0.35830000000000001</v>
      </c>
      <c r="FB295" s="283">
        <v>0.28899999999999998</v>
      </c>
      <c r="FC295" s="283">
        <v>0.3054</v>
      </c>
      <c r="FD295" s="283">
        <v>2.4388000000000001</v>
      </c>
      <c r="FE295" s="283">
        <v>1.2638</v>
      </c>
      <c r="FF295" s="283">
        <v>0.95389999999999997</v>
      </c>
      <c r="FH295" s="283">
        <v>1.1832</v>
      </c>
      <c r="FI295" s="283">
        <v>1.0073000000000001</v>
      </c>
      <c r="FJ295" s="283">
        <v>0.16339999999999999</v>
      </c>
      <c r="FK295" s="283">
        <v>0.15029999999999999</v>
      </c>
      <c r="FL295" s="283">
        <v>0.14949999999999999</v>
      </c>
      <c r="FM295" s="283">
        <v>6.7000000000000004E-2</v>
      </c>
      <c r="FN295" s="283">
        <v>0.11890000000000001</v>
      </c>
      <c r="FO295" s="283">
        <v>0.15679999999999999</v>
      </c>
      <c r="FP295" s="283">
        <v>0.28860000000000002</v>
      </c>
      <c r="FQ295" s="283">
        <v>0.27989999999999998</v>
      </c>
      <c r="FR295" s="283">
        <v>0.3332</v>
      </c>
      <c r="FT295" s="283">
        <v>0.2366</v>
      </c>
      <c r="FU295" s="283">
        <v>0.33079999999999998</v>
      </c>
      <c r="FV295" s="283">
        <v>2.4990000000000001</v>
      </c>
      <c r="FW295" s="283">
        <v>2.4049999999999998</v>
      </c>
      <c r="FX295" s="283">
        <v>0.75460000000000005</v>
      </c>
      <c r="FZ295" s="283">
        <v>1.0262</v>
      </c>
      <c r="GA295" s="283">
        <v>1.2809999999999999</v>
      </c>
      <c r="GB295" s="283">
        <v>0.15110000000000001</v>
      </c>
      <c r="GC295" s="283">
        <v>0.1971</v>
      </c>
      <c r="GD295" s="283">
        <v>0.1709</v>
      </c>
      <c r="GE295" s="283">
        <v>6.0499999999999998E-2</v>
      </c>
      <c r="GF295" s="283">
        <v>8.2000000000000003E-2</v>
      </c>
      <c r="GG295" s="283">
        <v>0.22650000000000001</v>
      </c>
      <c r="GH295" s="283">
        <v>0.19980000000000001</v>
      </c>
      <c r="GI295" s="283">
        <v>0.27310000000000001</v>
      </c>
      <c r="GJ295" s="283">
        <v>0.40679999999999999</v>
      </c>
      <c r="GL295" s="283">
        <v>0.26619999999999999</v>
      </c>
      <c r="GM295" s="283">
        <v>0.3175</v>
      </c>
    </row>
    <row r="296" spans="1:195">
      <c r="A296" s="71">
        <v>45586</v>
      </c>
      <c r="B296" s="283">
        <v>13.159000000000001</v>
      </c>
      <c r="C296" s="283">
        <v>12.866099999999999</v>
      </c>
      <c r="D296" s="283">
        <v>13.0054</v>
      </c>
      <c r="E296" s="283">
        <v>12.8065</v>
      </c>
      <c r="F296" s="283">
        <v>13.128</v>
      </c>
      <c r="G296" s="283">
        <v>13.044</v>
      </c>
      <c r="H296" s="283">
        <v>12.8543</v>
      </c>
      <c r="I296" s="283">
        <v>10.969799999999999</v>
      </c>
      <c r="J296" s="283">
        <v>13.059200000000001</v>
      </c>
      <c r="L296" s="283">
        <v>13.0138</v>
      </c>
      <c r="M296" s="283">
        <v>13.125500000000001</v>
      </c>
      <c r="N296" s="283">
        <v>7.3289999999999997</v>
      </c>
      <c r="O296" s="283">
        <v>0.51239999999999997</v>
      </c>
      <c r="P296" s="283">
        <v>2.4135</v>
      </c>
      <c r="R296" s="283">
        <v>1.0286999999999999</v>
      </c>
      <c r="S296" s="283">
        <v>1.1634</v>
      </c>
      <c r="T296" s="283">
        <v>0.66200000000000003</v>
      </c>
      <c r="U296" s="283">
        <v>7.7399999999999997E-2</v>
      </c>
      <c r="V296" s="283">
        <v>0.21279999999999999</v>
      </c>
      <c r="W296" s="283">
        <v>9.0300000000000005E-2</v>
      </c>
      <c r="X296" s="283">
        <v>0.151</v>
      </c>
      <c r="Y296" s="283">
        <v>8.8200000000000001E-2</v>
      </c>
      <c r="Z296" s="283">
        <v>0.36199999999999999</v>
      </c>
      <c r="AA296" s="283">
        <v>0.36709999999999998</v>
      </c>
      <c r="AB296" s="283">
        <v>0.54</v>
      </c>
      <c r="AD296" s="283">
        <v>0.35680000000000001</v>
      </c>
      <c r="AE296" s="283">
        <v>0.46410000000000001</v>
      </c>
      <c r="AF296" s="283">
        <v>7.9577999999999998</v>
      </c>
      <c r="AG296" s="283">
        <v>0.91510000000000002</v>
      </c>
      <c r="AH296" s="283">
        <v>0.84189999999999998</v>
      </c>
      <c r="AJ296" s="283">
        <v>0.79659999999999997</v>
      </c>
      <c r="AK296" s="283">
        <v>0.98260000000000003</v>
      </c>
      <c r="AL296" s="283">
        <v>1.0758000000000001</v>
      </c>
      <c r="AM296" s="283">
        <v>0.159</v>
      </c>
      <c r="AN296" s="283">
        <v>0.21240000000000001</v>
      </c>
      <c r="AO296" s="283">
        <v>0.13519999999999999</v>
      </c>
      <c r="AP296" s="283">
        <v>0.17369999999999999</v>
      </c>
      <c r="AQ296" s="283">
        <v>0.25230000000000002</v>
      </c>
      <c r="AR296" s="283">
        <v>0.38900000000000001</v>
      </c>
      <c r="AS296" s="283">
        <v>0.37630000000000002</v>
      </c>
      <c r="AT296" s="283">
        <v>0.48470000000000002</v>
      </c>
      <c r="AV296" s="283">
        <v>0.4723</v>
      </c>
      <c r="AW296" s="283">
        <v>0.49320000000000003</v>
      </c>
      <c r="AX296" s="283">
        <v>13.901999999999999</v>
      </c>
      <c r="AY296" s="283">
        <v>5.2282000000000002</v>
      </c>
      <c r="AZ296" s="283">
        <v>0.36630000000000001</v>
      </c>
      <c r="BB296" s="283">
        <v>0.55630000000000002</v>
      </c>
      <c r="BC296" s="283">
        <v>1.4166000000000001</v>
      </c>
      <c r="BD296" s="283">
        <v>1.2525999999999999</v>
      </c>
      <c r="BE296" s="283">
        <v>0.67579999999999996</v>
      </c>
      <c r="BF296" s="283">
        <v>0.1875</v>
      </c>
      <c r="BG296" s="283">
        <v>9.01E-2</v>
      </c>
      <c r="BH296" s="283">
        <v>0.1293</v>
      </c>
      <c r="BI296" s="283">
        <v>0.51200000000000001</v>
      </c>
      <c r="BJ296" s="283">
        <v>0.18720000000000001</v>
      </c>
      <c r="BK296" s="283">
        <v>0.2412</v>
      </c>
      <c r="BL296" s="283">
        <v>0.49880000000000002</v>
      </c>
      <c r="BN296" s="283">
        <v>0.43359999999999999</v>
      </c>
      <c r="BO296" s="283">
        <v>0.35210000000000002</v>
      </c>
      <c r="BQ296" s="283">
        <v>2.3327</v>
      </c>
      <c r="BR296" s="283">
        <v>1.5116000000000001</v>
      </c>
      <c r="BS296" s="283">
        <v>1.0838000000000001</v>
      </c>
      <c r="BU296" s="283">
        <v>1.0589</v>
      </c>
      <c r="BV296" s="283">
        <v>1.1573</v>
      </c>
      <c r="BW296" s="283">
        <v>0.32700000000000001</v>
      </c>
      <c r="BX296" s="283">
        <v>0.31119999999999998</v>
      </c>
      <c r="BY296" s="283">
        <v>0.32900000000000001</v>
      </c>
      <c r="BZ296" s="283">
        <v>0.14019999999999999</v>
      </c>
      <c r="CA296" s="283">
        <v>0.2059</v>
      </c>
      <c r="CB296" s="283">
        <v>0.30359999999999998</v>
      </c>
      <c r="CC296" s="283">
        <v>0.53720000000000001</v>
      </c>
      <c r="CD296" s="283">
        <v>0.59199999999999997</v>
      </c>
      <c r="CE296" s="283">
        <v>0.76670000000000005</v>
      </c>
      <c r="CG296" s="283">
        <v>0.55900000000000005</v>
      </c>
      <c r="CH296" s="283">
        <v>0.66249999999999998</v>
      </c>
      <c r="CI296" s="283">
        <v>1.0196000000000001</v>
      </c>
      <c r="CJ296" s="283">
        <v>0.96389999999999998</v>
      </c>
      <c r="CK296" s="283">
        <v>1.0370999999999999</v>
      </c>
      <c r="CM296" s="283">
        <v>1.0056</v>
      </c>
      <c r="CN296" s="283">
        <v>0.9758</v>
      </c>
      <c r="CO296" s="283">
        <v>14.2232</v>
      </c>
      <c r="CP296" s="283">
        <v>14.4048</v>
      </c>
      <c r="CQ296" s="283">
        <v>14.130800000000001</v>
      </c>
      <c r="CR296" s="283">
        <v>13.9495</v>
      </c>
      <c r="CS296" s="283">
        <v>14.943899999999999</v>
      </c>
      <c r="CT296" s="283">
        <v>13.6249</v>
      </c>
      <c r="CU296" s="283">
        <v>13.883100000000001</v>
      </c>
      <c r="CV296" s="283">
        <v>13.773999999999999</v>
      </c>
      <c r="CW296" s="283">
        <v>13.5396</v>
      </c>
      <c r="CY296" s="283">
        <v>13.6968</v>
      </c>
      <c r="CZ296" s="283">
        <v>13.875500000000001</v>
      </c>
      <c r="DA296" s="283">
        <v>1.0226</v>
      </c>
      <c r="DB296" s="283">
        <v>1.0095000000000001</v>
      </c>
      <c r="DC296" s="283">
        <v>0.98670000000000002</v>
      </c>
      <c r="DE296" s="283">
        <v>0.97309999999999997</v>
      </c>
      <c r="DF296" s="283">
        <v>0.99919999999999998</v>
      </c>
      <c r="DG296" s="283">
        <v>15.3592</v>
      </c>
      <c r="DH296" s="283">
        <v>15.132400000000001</v>
      </c>
      <c r="DI296" s="283">
        <v>14.8462</v>
      </c>
      <c r="DJ296" s="283">
        <v>15.020099999999999</v>
      </c>
      <c r="DK296" s="283">
        <v>14.9901</v>
      </c>
      <c r="DL296" s="283">
        <v>15.0458</v>
      </c>
      <c r="DM296" s="283">
        <v>14.348000000000001</v>
      </c>
      <c r="DN296" s="283">
        <v>13.9857</v>
      </c>
      <c r="DO296" s="283">
        <v>14.382999999999999</v>
      </c>
      <c r="DQ296" s="283">
        <v>14.3718</v>
      </c>
      <c r="DR296" s="283">
        <v>14.3947</v>
      </c>
      <c r="DS296" s="283">
        <v>1.0265</v>
      </c>
      <c r="DT296" s="283">
        <v>1.0074000000000001</v>
      </c>
      <c r="DU296" s="283">
        <v>0.98570000000000002</v>
      </c>
      <c r="DW296" s="283">
        <v>0.95760000000000001</v>
      </c>
      <c r="DX296" s="283">
        <v>1.0072000000000001</v>
      </c>
      <c r="DY296" s="283">
        <v>16.0533</v>
      </c>
      <c r="DZ296" s="283">
        <v>15.646800000000001</v>
      </c>
      <c r="EA296" s="283">
        <v>15.4724</v>
      </c>
      <c r="EB296" s="283">
        <v>15.6394</v>
      </c>
      <c r="EC296" s="283">
        <v>15.531499999999999</v>
      </c>
      <c r="ED296" s="283">
        <v>15.696099999999999</v>
      </c>
      <c r="EE296" s="283">
        <v>14.5825</v>
      </c>
      <c r="EF296" s="283">
        <v>14.1496</v>
      </c>
      <c r="EG296" s="283">
        <v>14.9018</v>
      </c>
      <c r="EI296" s="283">
        <v>14.775399999999999</v>
      </c>
      <c r="EJ296" s="283">
        <v>14.795199999999999</v>
      </c>
      <c r="EL296" s="283">
        <v>2.1364999999999998</v>
      </c>
      <c r="EM296" s="283">
        <v>1.0144</v>
      </c>
      <c r="EN296" s="283">
        <v>2.3696999999999999</v>
      </c>
      <c r="EP296" s="283">
        <v>1.0624</v>
      </c>
      <c r="EQ296" s="283">
        <v>1.1546000000000001</v>
      </c>
      <c r="ER296" s="283">
        <v>0.17599999999999999</v>
      </c>
      <c r="ES296" s="283">
        <v>0.1148</v>
      </c>
      <c r="ET296" s="283">
        <v>0.16819999999999999</v>
      </c>
      <c r="EU296" s="283">
        <v>8.2400000000000001E-2</v>
      </c>
      <c r="EV296" s="283">
        <v>0.1132</v>
      </c>
      <c r="EW296" s="283">
        <v>7.0999999999999994E-2</v>
      </c>
      <c r="EX296" s="283">
        <v>0.31519999999999998</v>
      </c>
      <c r="EY296" s="283">
        <v>0.32850000000000001</v>
      </c>
      <c r="EZ296" s="283">
        <v>0.38250000000000001</v>
      </c>
      <c r="FB296" s="283">
        <v>0.30919999999999997</v>
      </c>
      <c r="FC296" s="283">
        <v>0.33129999999999998</v>
      </c>
      <c r="FD296" s="283">
        <v>2.4468999999999999</v>
      </c>
      <c r="FE296" s="283">
        <v>1.2685</v>
      </c>
      <c r="FF296" s="283">
        <v>0.94520000000000004</v>
      </c>
      <c r="FH296" s="283">
        <v>1.1892</v>
      </c>
      <c r="FI296" s="283">
        <v>1.0208999999999999</v>
      </c>
      <c r="FJ296" s="283">
        <v>0.16239999999999999</v>
      </c>
      <c r="FK296" s="283">
        <v>0.151</v>
      </c>
      <c r="FL296" s="283">
        <v>0.14899999999999999</v>
      </c>
      <c r="FM296" s="283">
        <v>6.6400000000000001E-2</v>
      </c>
      <c r="FN296" s="283">
        <v>0.11899999999999999</v>
      </c>
      <c r="FO296" s="283">
        <v>0.15759999999999999</v>
      </c>
      <c r="FP296" s="283">
        <v>0.2989</v>
      </c>
      <c r="FQ296" s="283">
        <v>0.2999</v>
      </c>
      <c r="FR296" s="283">
        <v>0.35520000000000002</v>
      </c>
      <c r="FT296" s="283">
        <v>0.25219999999999998</v>
      </c>
      <c r="FU296" s="283">
        <v>0.34789999999999999</v>
      </c>
      <c r="FV296" s="283">
        <v>2.5167999999999999</v>
      </c>
      <c r="FW296" s="283">
        <v>2.4331999999999998</v>
      </c>
      <c r="FX296" s="283">
        <v>0.74839999999999995</v>
      </c>
      <c r="FZ296" s="283">
        <v>0.97319999999999995</v>
      </c>
      <c r="GA296" s="283">
        <v>1.2588999999999999</v>
      </c>
      <c r="GB296" s="283">
        <v>0.15179999999999999</v>
      </c>
      <c r="GC296" s="283">
        <v>0.19950000000000001</v>
      </c>
      <c r="GD296" s="283">
        <v>0.17119999999999999</v>
      </c>
      <c r="GE296" s="283">
        <v>6.0299999999999999E-2</v>
      </c>
      <c r="GF296" s="283">
        <v>8.2000000000000003E-2</v>
      </c>
      <c r="GG296" s="283">
        <v>0.22869999999999999</v>
      </c>
      <c r="GH296" s="283">
        <v>0.20180000000000001</v>
      </c>
      <c r="GI296" s="283">
        <v>0.26090000000000002</v>
      </c>
      <c r="GJ296" s="283">
        <v>0.40300000000000002</v>
      </c>
      <c r="GL296" s="283">
        <v>0.26800000000000002</v>
      </c>
      <c r="GM296" s="283">
        <v>0.3201</v>
      </c>
    </row>
    <row r="297" spans="1:195">
      <c r="A297" s="71">
        <v>45587</v>
      </c>
      <c r="B297" s="283">
        <v>13.1548</v>
      </c>
      <c r="C297" s="283">
        <v>12.850099999999999</v>
      </c>
      <c r="D297" s="283">
        <v>12.984400000000001</v>
      </c>
      <c r="E297" s="283">
        <v>12.850099999999999</v>
      </c>
      <c r="F297" s="283">
        <v>13.1036</v>
      </c>
      <c r="G297" s="283">
        <v>13.0634</v>
      </c>
      <c r="H297" s="283">
        <v>12.852600000000001</v>
      </c>
      <c r="I297" s="283">
        <v>10.822900000000001</v>
      </c>
      <c r="J297" s="283">
        <v>13.040699999999999</v>
      </c>
      <c r="K297" s="283">
        <v>13.025600000000001</v>
      </c>
      <c r="L297" s="283">
        <v>13.007899999999999</v>
      </c>
      <c r="M297" s="283">
        <v>13.1355</v>
      </c>
      <c r="N297" s="283">
        <v>7.3695000000000004</v>
      </c>
      <c r="O297" s="283">
        <v>0.51600000000000001</v>
      </c>
      <c r="P297" s="283">
        <v>2.3856000000000002</v>
      </c>
      <c r="Q297" s="283">
        <v>0.30480000000000002</v>
      </c>
      <c r="R297" s="283">
        <v>1.0011000000000001</v>
      </c>
      <c r="S297" s="283">
        <v>1.1552</v>
      </c>
      <c r="T297" s="283">
        <v>0.66300000000000003</v>
      </c>
      <c r="U297" s="283">
        <v>7.6999999999999999E-2</v>
      </c>
      <c r="V297" s="283">
        <v>0.21210000000000001</v>
      </c>
      <c r="W297" s="283">
        <v>0.09</v>
      </c>
      <c r="X297" s="283">
        <v>0.1492</v>
      </c>
      <c r="Y297" s="283">
        <v>8.8900000000000007E-2</v>
      </c>
      <c r="Z297" s="283">
        <v>0.33629999999999999</v>
      </c>
      <c r="AA297" s="283">
        <v>0.32990000000000003</v>
      </c>
      <c r="AB297" s="283">
        <v>0.49230000000000002</v>
      </c>
      <c r="AC297" s="283">
        <v>1.1034999999999999</v>
      </c>
      <c r="AD297" s="283">
        <v>0.32950000000000002</v>
      </c>
      <c r="AE297" s="283">
        <v>0.42620000000000002</v>
      </c>
      <c r="AF297" s="283">
        <v>7.9645000000000001</v>
      </c>
      <c r="AG297" s="283">
        <v>0.92469999999999997</v>
      </c>
      <c r="AH297" s="283">
        <v>0.8377</v>
      </c>
      <c r="AI297" s="283">
        <v>0.26450000000000001</v>
      </c>
      <c r="AJ297" s="283">
        <v>0.78010000000000002</v>
      </c>
      <c r="AK297" s="283">
        <v>0.93149999999999999</v>
      </c>
      <c r="AL297" s="283">
        <v>1.075</v>
      </c>
      <c r="AM297" s="283">
        <v>0.16020000000000001</v>
      </c>
      <c r="AN297" s="283">
        <v>0.2117</v>
      </c>
      <c r="AO297" s="283">
        <v>0.13500000000000001</v>
      </c>
      <c r="AP297" s="283">
        <v>0.17330000000000001</v>
      </c>
      <c r="AQ297" s="283">
        <v>0.25280000000000002</v>
      </c>
      <c r="AR297" s="283">
        <v>0.378</v>
      </c>
      <c r="AS297" s="283">
        <v>0.35139999999999999</v>
      </c>
      <c r="AT297" s="283">
        <v>0.44479999999999997</v>
      </c>
      <c r="AU297" s="283">
        <v>1.4289000000000001</v>
      </c>
      <c r="AV297" s="283">
        <v>0.45050000000000001</v>
      </c>
      <c r="AW297" s="283">
        <v>0.47760000000000002</v>
      </c>
      <c r="AX297" s="283">
        <v>13.6898</v>
      </c>
      <c r="AY297" s="283">
        <v>5.3230000000000004</v>
      </c>
      <c r="AZ297" s="283">
        <v>0.36220000000000002</v>
      </c>
      <c r="BA297" s="283">
        <v>9.7799999999999998E-2</v>
      </c>
      <c r="BB297" s="283">
        <v>0.53139999999999998</v>
      </c>
      <c r="BC297" s="283">
        <v>1.4322999999999999</v>
      </c>
      <c r="BD297" s="283">
        <v>1.2484999999999999</v>
      </c>
      <c r="BE297" s="283">
        <v>0.69189999999999996</v>
      </c>
      <c r="BF297" s="283">
        <v>0.187</v>
      </c>
      <c r="BG297" s="283">
        <v>9.1200000000000003E-2</v>
      </c>
      <c r="BH297" s="283">
        <v>0.13</v>
      </c>
      <c r="BI297" s="283">
        <v>0.51619999999999999</v>
      </c>
      <c r="BJ297" s="283">
        <v>0.1772</v>
      </c>
      <c r="BK297" s="283">
        <v>0.24379999999999999</v>
      </c>
      <c r="BL297" s="283">
        <v>0.49609999999999999</v>
      </c>
      <c r="BM297" s="283">
        <v>1.8108</v>
      </c>
      <c r="BN297" s="283">
        <v>0.45889999999999997</v>
      </c>
      <c r="BO297" s="283">
        <v>0.34639999999999999</v>
      </c>
      <c r="BQ297" s="283">
        <v>2.3426999999999998</v>
      </c>
      <c r="BR297" s="283">
        <v>1.5244</v>
      </c>
      <c r="BS297" s="283">
        <v>1.0749</v>
      </c>
      <c r="BT297" s="283">
        <v>0.77210000000000001</v>
      </c>
      <c r="BU297" s="283">
        <v>1.0315000000000001</v>
      </c>
      <c r="BV297" s="283">
        <v>1.1627000000000001</v>
      </c>
      <c r="BW297" s="283">
        <v>0.32740000000000002</v>
      </c>
      <c r="BX297" s="283">
        <v>0.3145</v>
      </c>
      <c r="BY297" s="283">
        <v>0.32850000000000001</v>
      </c>
      <c r="BZ297" s="283">
        <v>0.13969999999999999</v>
      </c>
      <c r="CA297" s="283">
        <v>0.20630000000000001</v>
      </c>
      <c r="CB297" s="283">
        <v>0.30570000000000003</v>
      </c>
      <c r="CC297" s="283">
        <v>0.51149999999999995</v>
      </c>
      <c r="CD297" s="283">
        <v>0.55769999999999997</v>
      </c>
      <c r="CE297" s="283">
        <v>0.73929999999999996</v>
      </c>
      <c r="CF297" s="283">
        <v>0.66249999999999998</v>
      </c>
      <c r="CG297" s="283">
        <v>0.54069999999999996</v>
      </c>
      <c r="CH297" s="283">
        <v>0.63590000000000002</v>
      </c>
      <c r="CI297" s="283">
        <v>1.0318000000000001</v>
      </c>
      <c r="CJ297" s="283">
        <v>1.0266999999999999</v>
      </c>
      <c r="CK297" s="283">
        <v>1.0671999999999999</v>
      </c>
      <c r="CL297" s="283">
        <v>1.008</v>
      </c>
      <c r="CM297" s="283">
        <v>1.0190999999999999</v>
      </c>
      <c r="CN297" s="283">
        <v>0.9486</v>
      </c>
      <c r="CO297" s="283">
        <v>14.0083</v>
      </c>
      <c r="CP297" s="283">
        <v>14.2803</v>
      </c>
      <c r="CQ297" s="283">
        <v>13.9724</v>
      </c>
      <c r="CR297" s="283">
        <v>13.576000000000001</v>
      </c>
      <c r="CS297" s="283">
        <v>13.908300000000001</v>
      </c>
      <c r="CT297" s="283">
        <v>13.0928</v>
      </c>
      <c r="CU297" s="283">
        <v>13.8544</v>
      </c>
      <c r="CV297" s="283">
        <v>13.7858</v>
      </c>
      <c r="CW297" s="283">
        <v>13.282400000000001</v>
      </c>
      <c r="CX297" s="283">
        <v>13.744</v>
      </c>
      <c r="CY297" s="283">
        <v>13.527100000000001</v>
      </c>
      <c r="CZ297" s="283">
        <v>14.0016</v>
      </c>
      <c r="DA297" s="283">
        <v>1.0215000000000001</v>
      </c>
      <c r="DB297" s="283">
        <v>1.0087999999999999</v>
      </c>
      <c r="DC297" s="283">
        <v>0.98699999999999999</v>
      </c>
      <c r="DD297" s="283">
        <v>0.96509999999999996</v>
      </c>
      <c r="DE297" s="283">
        <v>0.97870000000000001</v>
      </c>
      <c r="DF297" s="283">
        <v>0.99099999999999999</v>
      </c>
      <c r="DG297" s="283">
        <v>15.1997</v>
      </c>
      <c r="DH297" s="283">
        <v>14.948600000000001</v>
      </c>
      <c r="DI297" s="283">
        <v>14.6614</v>
      </c>
      <c r="DJ297" s="283">
        <v>14.880100000000001</v>
      </c>
      <c r="DK297" s="283">
        <v>14.818199999999999</v>
      </c>
      <c r="DL297" s="283">
        <v>14.8543</v>
      </c>
      <c r="DM297" s="283">
        <v>14.353300000000001</v>
      </c>
      <c r="DN297" s="283">
        <v>13.9567</v>
      </c>
      <c r="DO297" s="283">
        <v>14.3187</v>
      </c>
      <c r="DP297" s="283">
        <v>14.872</v>
      </c>
      <c r="DQ297" s="283">
        <v>14.260400000000001</v>
      </c>
      <c r="DR297" s="283">
        <v>14.449299999999999</v>
      </c>
      <c r="DS297" s="283">
        <v>1.0226</v>
      </c>
      <c r="DT297" s="283">
        <v>1.0055000000000001</v>
      </c>
      <c r="DU297" s="283">
        <v>0.98429999999999995</v>
      </c>
      <c r="DV297" s="283">
        <v>0.94750000000000001</v>
      </c>
      <c r="DW297" s="283">
        <v>0.96299999999999997</v>
      </c>
      <c r="DX297" s="283">
        <v>1.0032000000000001</v>
      </c>
      <c r="DY297" s="283">
        <v>15.7744</v>
      </c>
      <c r="DZ297" s="283">
        <v>15.4047</v>
      </c>
      <c r="EA297" s="283">
        <v>15.2256</v>
      </c>
      <c r="EB297" s="283">
        <v>15.426600000000001</v>
      </c>
      <c r="EC297" s="283">
        <v>15.320399999999999</v>
      </c>
      <c r="ED297" s="283">
        <v>15.4688</v>
      </c>
      <c r="EE297" s="283">
        <v>14.523199999999999</v>
      </c>
      <c r="EF297" s="283">
        <v>14.0654</v>
      </c>
      <c r="EG297" s="283">
        <v>14.778499999999999</v>
      </c>
      <c r="EH297" s="283">
        <v>15.3276</v>
      </c>
      <c r="EI297" s="283">
        <v>14.6052</v>
      </c>
      <c r="EJ297" s="283">
        <v>14.7316</v>
      </c>
      <c r="EL297" s="283">
        <v>2.1442999999999999</v>
      </c>
      <c r="EM297" s="283">
        <v>1.0226</v>
      </c>
      <c r="EN297" s="283">
        <v>2.3635000000000002</v>
      </c>
      <c r="EO297" s="283">
        <v>0.95189999999999997</v>
      </c>
      <c r="EP297" s="283">
        <v>1.0346</v>
      </c>
      <c r="EQ297" s="283">
        <v>1.1713</v>
      </c>
      <c r="ER297" s="283">
        <v>0.1757</v>
      </c>
      <c r="ES297" s="283">
        <v>0.1148</v>
      </c>
      <c r="ET297" s="283">
        <v>0.16750000000000001</v>
      </c>
      <c r="EU297" s="283">
        <v>8.2000000000000003E-2</v>
      </c>
      <c r="EV297" s="283">
        <v>0.1123</v>
      </c>
      <c r="EW297" s="283">
        <v>7.0900000000000005E-2</v>
      </c>
      <c r="EX297" s="283">
        <v>0.29520000000000002</v>
      </c>
      <c r="EY297" s="283">
        <v>0.30180000000000001</v>
      </c>
      <c r="EZ297" s="283">
        <v>0.3624</v>
      </c>
      <c r="FA297" s="283">
        <v>0.31009999999999999</v>
      </c>
      <c r="FB297" s="283">
        <v>0.29170000000000001</v>
      </c>
      <c r="FC297" s="283">
        <v>0.30940000000000001</v>
      </c>
      <c r="FD297" s="283">
        <v>2.4470000000000001</v>
      </c>
      <c r="FE297" s="283">
        <v>1.2727999999999999</v>
      </c>
      <c r="FF297" s="283">
        <v>0.94550000000000001</v>
      </c>
      <c r="FG297" s="283">
        <v>0.95320000000000005</v>
      </c>
      <c r="FH297" s="283">
        <v>1.1514</v>
      </c>
      <c r="FI297" s="283">
        <v>0.998</v>
      </c>
      <c r="FJ297" s="283">
        <v>0.16250000000000001</v>
      </c>
      <c r="FK297" s="283">
        <v>0.15160000000000001</v>
      </c>
      <c r="FL297" s="283">
        <v>0.14899999999999999</v>
      </c>
      <c r="FM297" s="283">
        <v>6.6400000000000001E-2</v>
      </c>
      <c r="FN297" s="283">
        <v>0.1191</v>
      </c>
      <c r="FO297" s="283">
        <v>0.15759999999999999</v>
      </c>
      <c r="FP297" s="283">
        <v>0.28870000000000001</v>
      </c>
      <c r="FQ297" s="283">
        <v>0.27729999999999999</v>
      </c>
      <c r="FR297" s="283">
        <v>0.33360000000000001</v>
      </c>
      <c r="FS297" s="283">
        <v>0.3029</v>
      </c>
      <c r="FT297" s="283">
        <v>0.24079999999999999</v>
      </c>
      <c r="FU297" s="283">
        <v>0.33429999999999999</v>
      </c>
      <c r="FV297" s="283">
        <v>2.5364</v>
      </c>
      <c r="FW297" s="283">
        <v>2.44</v>
      </c>
      <c r="FX297" s="283">
        <v>0.73919999999999997</v>
      </c>
      <c r="FY297" s="283">
        <v>0.52339999999999998</v>
      </c>
      <c r="FZ297" s="283">
        <v>0.95640000000000003</v>
      </c>
      <c r="GA297" s="283">
        <v>1.2706</v>
      </c>
      <c r="GB297" s="283">
        <v>0.15240000000000001</v>
      </c>
      <c r="GC297" s="283">
        <v>0.2034</v>
      </c>
      <c r="GD297" s="283">
        <v>0.17119999999999999</v>
      </c>
      <c r="GE297" s="283">
        <v>6.0100000000000001E-2</v>
      </c>
      <c r="GF297" s="283">
        <v>8.3400000000000002E-2</v>
      </c>
      <c r="GG297" s="283">
        <v>0.2316</v>
      </c>
      <c r="GH297" s="283">
        <v>0.19439999999999999</v>
      </c>
      <c r="GI297" s="283">
        <v>0.25700000000000001</v>
      </c>
      <c r="GJ297" s="283">
        <v>0.40100000000000002</v>
      </c>
      <c r="GK297" s="283">
        <v>0.37140000000000001</v>
      </c>
      <c r="GL297" s="283">
        <v>0.26869999999999999</v>
      </c>
      <c r="GM297" s="283">
        <v>0.31559999999999999</v>
      </c>
    </row>
    <row r="298" spans="1:195">
      <c r="A298" s="71">
        <v>45588</v>
      </c>
      <c r="B298" s="283">
        <v>13.1297</v>
      </c>
      <c r="C298" s="283">
        <v>12.8401</v>
      </c>
      <c r="D298" s="283">
        <v>12.966799999999999</v>
      </c>
      <c r="E298" s="283">
        <v>12.849299999999999</v>
      </c>
      <c r="F298" s="283">
        <v>13.089399999999999</v>
      </c>
      <c r="G298" s="283">
        <v>13.0298</v>
      </c>
      <c r="H298" s="283">
        <v>12.8283</v>
      </c>
      <c r="I298" s="283">
        <v>10.6197</v>
      </c>
      <c r="J298" s="283">
        <v>13.0684</v>
      </c>
      <c r="K298" s="283">
        <v>13.058299999999999</v>
      </c>
      <c r="L298" s="283">
        <v>12.9886</v>
      </c>
      <c r="M298" s="283">
        <v>13.1188</v>
      </c>
      <c r="N298" s="283">
        <v>7.3560999999999996</v>
      </c>
      <c r="O298" s="283">
        <v>0.51239999999999997</v>
      </c>
      <c r="P298" s="283">
        <v>2.3637000000000001</v>
      </c>
      <c r="Q298" s="283">
        <v>0.30630000000000002</v>
      </c>
      <c r="R298" s="283">
        <v>1.0045999999999999</v>
      </c>
      <c r="S298" s="283">
        <v>1.1536999999999999</v>
      </c>
      <c r="T298" s="283">
        <v>0.66479999999999995</v>
      </c>
      <c r="U298" s="283">
        <v>7.5999999999999998E-2</v>
      </c>
      <c r="V298" s="283">
        <v>0.21010000000000001</v>
      </c>
      <c r="W298" s="283">
        <v>9.0399999999999994E-2</v>
      </c>
      <c r="X298" s="283">
        <v>0.14829999999999999</v>
      </c>
      <c r="Y298" s="283">
        <v>8.8900000000000007E-2</v>
      </c>
      <c r="Z298" s="283">
        <v>0.32729999999999998</v>
      </c>
      <c r="AA298" s="283">
        <v>0.31559999999999999</v>
      </c>
      <c r="AB298" s="283">
        <v>0.47310000000000002</v>
      </c>
      <c r="AC298" s="283">
        <v>1.0687</v>
      </c>
      <c r="AD298" s="283">
        <v>0.31409999999999999</v>
      </c>
      <c r="AE298" s="283">
        <v>0.41010000000000002</v>
      </c>
      <c r="AF298" s="283">
        <v>7.9787999999999997</v>
      </c>
      <c r="AG298" s="283">
        <v>0.93100000000000005</v>
      </c>
      <c r="AH298" s="283">
        <v>0.8357</v>
      </c>
      <c r="AI298" s="283">
        <v>0.25829999999999997</v>
      </c>
      <c r="AJ298" s="283">
        <v>0.79100000000000004</v>
      </c>
      <c r="AK298" s="283">
        <v>0.92</v>
      </c>
      <c r="AL298" s="283">
        <v>1.0638000000000001</v>
      </c>
      <c r="AM298" s="283">
        <v>0.15909999999999999</v>
      </c>
      <c r="AN298" s="283">
        <v>0.2089</v>
      </c>
      <c r="AO298" s="283">
        <v>0.1333</v>
      </c>
      <c r="AP298" s="283">
        <v>0.1709</v>
      </c>
      <c r="AQ298" s="283">
        <v>0.24990000000000001</v>
      </c>
      <c r="AR298" s="283">
        <v>0.36830000000000002</v>
      </c>
      <c r="AS298" s="283">
        <v>0.33910000000000001</v>
      </c>
      <c r="AT298" s="283">
        <v>0.43240000000000001</v>
      </c>
      <c r="AU298" s="283">
        <v>1.4257</v>
      </c>
      <c r="AV298" s="283">
        <v>0.42859999999999998</v>
      </c>
      <c r="AW298" s="283">
        <v>0.47</v>
      </c>
      <c r="AX298" s="283">
        <v>13.679500000000001</v>
      </c>
      <c r="AY298" s="283">
        <v>5.4264000000000001</v>
      </c>
      <c r="AZ298" s="283">
        <v>0.3594</v>
      </c>
      <c r="BA298" s="283">
        <v>9.3100000000000002E-2</v>
      </c>
      <c r="BB298" s="283">
        <v>0.5222</v>
      </c>
      <c r="BC298" s="283">
        <v>1.4231</v>
      </c>
      <c r="BD298" s="283">
        <v>1.2411000000000001</v>
      </c>
      <c r="BE298" s="283">
        <v>0.70120000000000005</v>
      </c>
      <c r="BF298" s="283">
        <v>0.1852</v>
      </c>
      <c r="BG298" s="283">
        <v>9.0700000000000003E-2</v>
      </c>
      <c r="BH298" s="283">
        <v>0.12920000000000001</v>
      </c>
      <c r="BI298" s="283">
        <v>0.51519999999999999</v>
      </c>
      <c r="BJ298" s="283">
        <v>0.1656</v>
      </c>
      <c r="BK298" s="283">
        <v>0.2394</v>
      </c>
      <c r="BL298" s="283">
        <v>0.48770000000000002</v>
      </c>
      <c r="BM298" s="283">
        <v>1.7781</v>
      </c>
      <c r="BN298" s="283">
        <v>0.45839999999999997</v>
      </c>
      <c r="BO298" s="283">
        <v>0.3427</v>
      </c>
      <c r="BQ298" s="283">
        <v>2.3273999999999999</v>
      </c>
      <c r="BR298" s="283">
        <v>1.5327</v>
      </c>
      <c r="BS298" s="283">
        <v>1.0674999999999999</v>
      </c>
      <c r="BT298" s="283">
        <v>0.75819999999999999</v>
      </c>
      <c r="BU298" s="283">
        <v>1.0293000000000001</v>
      </c>
      <c r="BV298" s="283">
        <v>1.1715</v>
      </c>
      <c r="BW298" s="283">
        <v>0.3256</v>
      </c>
      <c r="BX298" s="283">
        <v>0.31609999999999999</v>
      </c>
      <c r="BY298" s="283">
        <v>0.3271</v>
      </c>
      <c r="BZ298" s="283">
        <v>0.1399</v>
      </c>
      <c r="CA298" s="283">
        <v>0.20630000000000001</v>
      </c>
      <c r="CB298" s="283">
        <v>0.30640000000000001</v>
      </c>
      <c r="CC298" s="283">
        <v>0.49490000000000001</v>
      </c>
      <c r="CD298" s="283">
        <v>0.54020000000000001</v>
      </c>
      <c r="CE298" s="283">
        <v>0.72499999999999998</v>
      </c>
      <c r="CF298" s="283">
        <v>0.65269999999999995</v>
      </c>
      <c r="CG298" s="283">
        <v>0.52480000000000004</v>
      </c>
      <c r="CH298" s="283">
        <v>0.61890000000000001</v>
      </c>
      <c r="CI298" s="283">
        <v>1.0373000000000001</v>
      </c>
      <c r="CJ298" s="283">
        <v>1.0243</v>
      </c>
      <c r="CK298" s="283">
        <v>1.0563</v>
      </c>
      <c r="CL298" s="283">
        <v>1.0048999999999999</v>
      </c>
      <c r="CM298" s="283">
        <v>1.0152000000000001</v>
      </c>
      <c r="CN298" s="283">
        <v>0.94669999999999999</v>
      </c>
      <c r="CO298" s="283">
        <v>13.7469</v>
      </c>
      <c r="CP298" s="283">
        <v>13.864599999999999</v>
      </c>
      <c r="CQ298" s="283">
        <v>13.5525</v>
      </c>
      <c r="CR298" s="283">
        <v>13.2523</v>
      </c>
      <c r="CS298" s="283">
        <v>13.5357</v>
      </c>
      <c r="CT298" s="283">
        <v>12.829800000000001</v>
      </c>
      <c r="CU298" s="283">
        <v>13.6312</v>
      </c>
      <c r="CV298" s="283">
        <v>13.4209</v>
      </c>
      <c r="CW298" s="283">
        <v>13.036099999999999</v>
      </c>
      <c r="CX298" s="283">
        <v>13.565099999999999</v>
      </c>
      <c r="CY298" s="283">
        <v>13.2204</v>
      </c>
      <c r="CZ298" s="283">
        <v>13.7704</v>
      </c>
      <c r="DA298" s="283">
        <v>1.0267999999999999</v>
      </c>
      <c r="DB298" s="283">
        <v>1.0109999999999999</v>
      </c>
      <c r="DC298" s="283">
        <v>0.9869</v>
      </c>
      <c r="DD298" s="283">
        <v>0.96599999999999997</v>
      </c>
      <c r="DE298" s="283">
        <v>0.98209999999999997</v>
      </c>
      <c r="DF298" s="283">
        <v>0.98260000000000003</v>
      </c>
      <c r="DG298" s="283">
        <v>14.7456</v>
      </c>
      <c r="DH298" s="283">
        <v>14.431900000000001</v>
      </c>
      <c r="DI298" s="283">
        <v>14.180199999999999</v>
      </c>
      <c r="DJ298" s="283">
        <v>14.36</v>
      </c>
      <c r="DK298" s="283">
        <v>14.2744</v>
      </c>
      <c r="DL298" s="283">
        <v>14.3681</v>
      </c>
      <c r="DM298" s="283">
        <v>14.0238</v>
      </c>
      <c r="DN298" s="283">
        <v>13.576599999999999</v>
      </c>
      <c r="DO298" s="283">
        <v>13.921200000000001</v>
      </c>
      <c r="DP298" s="283">
        <v>14.518000000000001</v>
      </c>
      <c r="DQ298" s="283">
        <v>13.823600000000001</v>
      </c>
      <c r="DR298" s="283">
        <v>14.1671</v>
      </c>
      <c r="DS298" s="283">
        <v>1.0247999999999999</v>
      </c>
      <c r="DT298" s="283">
        <v>1.0089999999999999</v>
      </c>
      <c r="DU298" s="283">
        <v>0.98860000000000003</v>
      </c>
      <c r="DV298" s="283">
        <v>0.95189999999999997</v>
      </c>
      <c r="DW298" s="283">
        <v>0.96579999999999999</v>
      </c>
      <c r="DX298" s="283">
        <v>0.99870000000000003</v>
      </c>
      <c r="DY298" s="283">
        <v>15.2502</v>
      </c>
      <c r="DZ298" s="283">
        <v>14.947100000000001</v>
      </c>
      <c r="EA298" s="283">
        <v>14.805199999999999</v>
      </c>
      <c r="EB298" s="283">
        <v>14.8812</v>
      </c>
      <c r="EC298" s="283">
        <v>14.8142</v>
      </c>
      <c r="ED298" s="283">
        <v>14.9763</v>
      </c>
      <c r="EE298" s="283">
        <v>14.198</v>
      </c>
      <c r="EF298" s="283">
        <v>13.712300000000001</v>
      </c>
      <c r="EG298" s="283">
        <v>14.4116</v>
      </c>
      <c r="EH298" s="283">
        <v>14.9156</v>
      </c>
      <c r="EI298" s="283">
        <v>14.1972</v>
      </c>
      <c r="EJ298" s="283">
        <v>14.430099999999999</v>
      </c>
      <c r="EL298" s="283">
        <v>2.1412</v>
      </c>
      <c r="EM298" s="283">
        <v>1.0167999999999999</v>
      </c>
      <c r="EN298" s="283">
        <v>2.3763000000000001</v>
      </c>
      <c r="EO298" s="283">
        <v>0.95399999999999996</v>
      </c>
      <c r="EP298" s="283">
        <v>1.0303</v>
      </c>
      <c r="EQ298" s="283">
        <v>1.1814</v>
      </c>
      <c r="ER298" s="283">
        <v>0.17630000000000001</v>
      </c>
      <c r="ES298" s="283">
        <v>0.1143</v>
      </c>
      <c r="ET298" s="283">
        <v>0.16689999999999999</v>
      </c>
      <c r="EU298" s="283">
        <v>8.2400000000000001E-2</v>
      </c>
      <c r="EV298" s="283">
        <v>0.1124</v>
      </c>
      <c r="EW298" s="283">
        <v>7.0199999999999999E-2</v>
      </c>
      <c r="EX298" s="283">
        <v>0.28720000000000001</v>
      </c>
      <c r="EY298" s="283">
        <v>0.28920000000000001</v>
      </c>
      <c r="EZ298" s="283">
        <v>0.35120000000000001</v>
      </c>
      <c r="FA298" s="283">
        <v>0.30109999999999998</v>
      </c>
      <c r="FB298" s="283">
        <v>0.28070000000000001</v>
      </c>
      <c r="FC298" s="283">
        <v>0.29730000000000001</v>
      </c>
      <c r="FD298" s="283">
        <v>2.4434999999999998</v>
      </c>
      <c r="FE298" s="283">
        <v>1.2722</v>
      </c>
      <c r="FF298" s="283">
        <v>0.94120000000000004</v>
      </c>
      <c r="FG298" s="283">
        <v>0.93230000000000002</v>
      </c>
      <c r="FH298" s="283">
        <v>1.1548</v>
      </c>
      <c r="FI298" s="283">
        <v>1.0047999999999999</v>
      </c>
      <c r="FJ298" s="283">
        <v>0.16120000000000001</v>
      </c>
      <c r="FK298" s="283">
        <v>0.151</v>
      </c>
      <c r="FL298" s="283">
        <v>0.1479</v>
      </c>
      <c r="FM298" s="283">
        <v>6.6000000000000003E-2</v>
      </c>
      <c r="FN298" s="283">
        <v>0.1187</v>
      </c>
      <c r="FO298" s="283">
        <v>0.15709999999999999</v>
      </c>
      <c r="FP298" s="283">
        <v>0.2828</v>
      </c>
      <c r="FQ298" s="283">
        <v>0.26869999999999999</v>
      </c>
      <c r="FR298" s="283">
        <v>0.32600000000000001</v>
      </c>
      <c r="FS298" s="283">
        <v>0.30330000000000001</v>
      </c>
      <c r="FT298" s="283">
        <v>0.23269999999999999</v>
      </c>
      <c r="FU298" s="283">
        <v>0.32450000000000001</v>
      </c>
      <c r="FV298" s="283">
        <v>2.4975000000000001</v>
      </c>
      <c r="FW298" s="283">
        <v>2.4741</v>
      </c>
      <c r="FX298" s="283">
        <v>0.73060000000000003</v>
      </c>
      <c r="FY298" s="283">
        <v>0.50160000000000005</v>
      </c>
      <c r="FZ298" s="283">
        <v>0.95430000000000004</v>
      </c>
      <c r="GA298" s="283">
        <v>1.2778</v>
      </c>
      <c r="GB298" s="283">
        <v>0.15029999999999999</v>
      </c>
      <c r="GC298" s="283">
        <v>0.20660000000000001</v>
      </c>
      <c r="GD298" s="283">
        <v>0.17069999999999999</v>
      </c>
      <c r="GE298" s="283">
        <v>6.0199999999999997E-2</v>
      </c>
      <c r="GF298" s="283">
        <v>8.3500000000000005E-2</v>
      </c>
      <c r="GG298" s="283">
        <v>0.2336</v>
      </c>
      <c r="GH298" s="283">
        <v>0.18410000000000001</v>
      </c>
      <c r="GI298" s="283">
        <v>0.25190000000000001</v>
      </c>
      <c r="GJ298" s="283">
        <v>0.39810000000000001</v>
      </c>
      <c r="GK298" s="283">
        <v>0.36699999999999999</v>
      </c>
      <c r="GL298" s="283">
        <v>0.26400000000000001</v>
      </c>
      <c r="GM298" s="283">
        <v>0.3115</v>
      </c>
    </row>
    <row r="299" spans="1:195">
      <c r="A299" s="71">
        <v>45589</v>
      </c>
      <c r="B299" s="283">
        <v>13.1305</v>
      </c>
      <c r="C299" s="283">
        <v>12.8375</v>
      </c>
      <c r="D299" s="283">
        <v>12.9626</v>
      </c>
      <c r="E299" s="283">
        <v>12.8484</v>
      </c>
      <c r="F299" s="283">
        <v>13.0868</v>
      </c>
      <c r="G299" s="283">
        <v>13.007099999999999</v>
      </c>
      <c r="H299" s="283">
        <v>12.8325</v>
      </c>
      <c r="I299" s="283">
        <v>10.9933</v>
      </c>
      <c r="J299" s="283">
        <v>13.049099999999999</v>
      </c>
      <c r="K299" s="283">
        <v>13.0533</v>
      </c>
      <c r="L299" s="283">
        <v>12.9777</v>
      </c>
      <c r="M299" s="283">
        <v>13.116199999999999</v>
      </c>
      <c r="N299" s="283">
        <v>7.3106999999999998</v>
      </c>
      <c r="O299" s="283">
        <v>0.50629999999999997</v>
      </c>
      <c r="P299" s="283">
        <v>2.3685999999999998</v>
      </c>
      <c r="Q299" s="283">
        <v>0.30890000000000001</v>
      </c>
      <c r="R299" s="283">
        <v>1.0192000000000001</v>
      </c>
      <c r="T299" s="283">
        <v>0.66800000000000004</v>
      </c>
      <c r="U299" s="283">
        <v>7.5499999999999998E-2</v>
      </c>
      <c r="V299" s="283">
        <v>0.2094</v>
      </c>
      <c r="W299" s="283">
        <v>9.1399999999999995E-2</v>
      </c>
      <c r="X299" s="283">
        <v>0.14910000000000001</v>
      </c>
      <c r="Y299" s="283">
        <v>8.8400000000000006E-2</v>
      </c>
      <c r="Z299" s="283">
        <v>0.3221</v>
      </c>
      <c r="AA299" s="283">
        <v>0.30819999999999997</v>
      </c>
      <c r="AC299" s="283">
        <v>1.0428999999999999</v>
      </c>
      <c r="AD299" s="283">
        <v>0.3024</v>
      </c>
      <c r="AE299" s="283">
        <v>0.39479999999999998</v>
      </c>
      <c r="AF299" s="283">
        <v>7.9924999999999997</v>
      </c>
      <c r="AG299" s="283">
        <v>0.93679999999999997</v>
      </c>
      <c r="AH299" s="283">
        <v>0.83360000000000001</v>
      </c>
      <c r="AI299" s="283">
        <v>0.25430000000000003</v>
      </c>
      <c r="AJ299" s="283">
        <v>0.79830000000000001</v>
      </c>
      <c r="AK299" s="283">
        <v>0.93069999999999997</v>
      </c>
      <c r="AL299" s="283">
        <v>1.0602</v>
      </c>
      <c r="AM299" s="283">
        <v>0.16</v>
      </c>
      <c r="AN299" s="283">
        <v>0.20760000000000001</v>
      </c>
      <c r="AO299" s="283">
        <v>0.13270000000000001</v>
      </c>
      <c r="AP299" s="283">
        <v>0.17080000000000001</v>
      </c>
      <c r="AQ299" s="283">
        <v>0.249</v>
      </c>
      <c r="AR299" s="283">
        <v>0.36220000000000002</v>
      </c>
      <c r="AS299" s="283">
        <v>0.32929999999999998</v>
      </c>
      <c r="AT299" s="283">
        <v>0.42820000000000003</v>
      </c>
      <c r="AU299" s="283">
        <v>1.4244000000000001</v>
      </c>
      <c r="AV299" s="283">
        <v>0.41249999999999998</v>
      </c>
      <c r="AW299" s="283">
        <v>0.46</v>
      </c>
      <c r="AX299" s="283">
        <v>13.5831</v>
      </c>
      <c r="AY299" s="283">
        <v>5.5174000000000003</v>
      </c>
      <c r="AZ299" s="283">
        <v>0.35570000000000002</v>
      </c>
      <c r="BA299" s="283">
        <v>9.0499999999999997E-2</v>
      </c>
      <c r="BB299" s="283">
        <v>0.52029999999999998</v>
      </c>
      <c r="BC299" s="283">
        <v>1.4214</v>
      </c>
      <c r="BD299" s="283">
        <v>1.2395</v>
      </c>
      <c r="BE299" s="283">
        <v>0.7117</v>
      </c>
      <c r="BF299" s="283">
        <v>0.1837</v>
      </c>
      <c r="BG299" s="283">
        <v>9.1300000000000006E-2</v>
      </c>
      <c r="BH299" s="283">
        <v>0.129</v>
      </c>
      <c r="BI299" s="283">
        <v>0.51639999999999997</v>
      </c>
      <c r="BJ299" s="283">
        <v>0.1583</v>
      </c>
      <c r="BK299" s="283">
        <v>0.23749999999999999</v>
      </c>
      <c r="BL299" s="283">
        <v>0.48370000000000002</v>
      </c>
      <c r="BM299" s="283">
        <v>1.7491000000000001</v>
      </c>
      <c r="BN299" s="283">
        <v>0.45660000000000001</v>
      </c>
      <c r="BO299" s="283">
        <v>0.34029999999999999</v>
      </c>
      <c r="BQ299" s="283">
        <v>2.3302</v>
      </c>
      <c r="BR299" s="283">
        <v>1.5395000000000001</v>
      </c>
      <c r="BS299" s="283">
        <v>1.0620000000000001</v>
      </c>
      <c r="BT299" s="283">
        <v>0.74870000000000003</v>
      </c>
      <c r="BU299" s="283">
        <v>1.0293000000000001</v>
      </c>
      <c r="BW299" s="283">
        <v>0.32690000000000002</v>
      </c>
      <c r="BX299" s="283">
        <v>0.31830000000000003</v>
      </c>
      <c r="BY299" s="283">
        <v>0.32740000000000002</v>
      </c>
      <c r="BZ299" s="283">
        <v>0.14030000000000001</v>
      </c>
      <c r="CA299" s="283">
        <v>0.20680000000000001</v>
      </c>
      <c r="CB299" s="283">
        <v>0.30830000000000002</v>
      </c>
      <c r="CC299" s="283">
        <v>0.48159999999999997</v>
      </c>
      <c r="CD299" s="283">
        <v>0.52600000000000002</v>
      </c>
      <c r="CF299" s="283">
        <v>0.64319999999999999</v>
      </c>
      <c r="CG299" s="283">
        <v>0.51100000000000001</v>
      </c>
      <c r="CH299" s="283">
        <v>0.60229999999999995</v>
      </c>
      <c r="CI299" s="283">
        <v>1.0379</v>
      </c>
      <c r="CJ299" s="283">
        <v>1.0104</v>
      </c>
      <c r="CK299" s="283">
        <v>1.0703</v>
      </c>
      <c r="CL299" s="283">
        <v>1.0095000000000001</v>
      </c>
      <c r="CM299" s="283">
        <v>1.0202</v>
      </c>
      <c r="CO299" s="283">
        <v>13.5518</v>
      </c>
      <c r="CP299" s="283">
        <v>13.6518</v>
      </c>
      <c r="CQ299" s="283">
        <v>13.342599999999999</v>
      </c>
      <c r="CR299" s="283">
        <v>13.056699999999999</v>
      </c>
      <c r="CS299" s="283">
        <v>13.5116</v>
      </c>
      <c r="CT299" s="283">
        <v>12.465999999999999</v>
      </c>
      <c r="CU299" s="283">
        <v>13.509499999999999</v>
      </c>
      <c r="CV299" s="283">
        <v>13.2827</v>
      </c>
      <c r="CX299" s="283">
        <v>13.3818</v>
      </c>
      <c r="CY299" s="283">
        <v>13.0199</v>
      </c>
      <c r="CZ299" s="283">
        <v>13.6479</v>
      </c>
      <c r="DA299" s="283">
        <v>1.0262</v>
      </c>
      <c r="DB299" s="283">
        <v>1.0069999999999999</v>
      </c>
      <c r="DC299" s="283">
        <v>0.98729999999999996</v>
      </c>
      <c r="DD299" s="283">
        <v>0.96870000000000001</v>
      </c>
      <c r="DE299" s="283">
        <v>0.98550000000000004</v>
      </c>
      <c r="DF299" s="283">
        <v>0.997</v>
      </c>
      <c r="DG299" s="283">
        <v>14.511200000000001</v>
      </c>
      <c r="DH299" s="283">
        <v>14.1647</v>
      </c>
      <c r="DI299" s="283">
        <v>13.930400000000001</v>
      </c>
      <c r="DJ299" s="283">
        <v>14.140700000000001</v>
      </c>
      <c r="DK299" s="283">
        <v>14.0661</v>
      </c>
      <c r="DL299" s="283">
        <v>14.1099</v>
      </c>
      <c r="DM299" s="283">
        <v>13.882199999999999</v>
      </c>
      <c r="DN299" s="283">
        <v>13.3962</v>
      </c>
      <c r="DO299" s="283">
        <v>13.9739</v>
      </c>
      <c r="DP299" s="283">
        <v>14.3314</v>
      </c>
      <c r="DQ299" s="283">
        <v>13.5937</v>
      </c>
      <c r="DR299" s="283">
        <v>14.016</v>
      </c>
      <c r="DS299" s="283">
        <v>1.024</v>
      </c>
      <c r="DT299" s="283">
        <v>1.0071000000000001</v>
      </c>
      <c r="DU299" s="283">
        <v>0.98839999999999995</v>
      </c>
      <c r="DV299" s="283">
        <v>0.95430000000000004</v>
      </c>
      <c r="DW299" s="283">
        <v>0.96970000000000001</v>
      </c>
      <c r="DX299" s="283">
        <v>1.0011000000000001</v>
      </c>
      <c r="DY299" s="283">
        <v>14.9704</v>
      </c>
      <c r="DZ299" s="283">
        <v>14.6477</v>
      </c>
      <c r="EA299" s="283">
        <v>14.512499999999999</v>
      </c>
      <c r="EB299" s="283">
        <v>14.619199999999999</v>
      </c>
      <c r="EC299" s="283">
        <v>14.544700000000001</v>
      </c>
      <c r="ED299" s="283">
        <v>14.6835</v>
      </c>
      <c r="EE299" s="283">
        <v>14.025600000000001</v>
      </c>
      <c r="EF299" s="283">
        <v>13.513400000000001</v>
      </c>
      <c r="EG299" s="283">
        <v>14.266299999999999</v>
      </c>
      <c r="EH299" s="283">
        <v>14.6966</v>
      </c>
      <c r="EI299" s="283">
        <v>13.936199999999999</v>
      </c>
      <c r="EJ299" s="283">
        <v>14.2506</v>
      </c>
      <c r="EL299" s="283">
        <v>2.1507000000000001</v>
      </c>
      <c r="EM299" s="283">
        <v>1.0117</v>
      </c>
      <c r="EN299" s="283">
        <v>2.375</v>
      </c>
      <c r="EO299" s="283">
        <v>0.96260000000000001</v>
      </c>
      <c r="EP299" s="283">
        <v>1.0294000000000001</v>
      </c>
      <c r="ER299" s="283">
        <v>0.17829999999999999</v>
      </c>
      <c r="ES299" s="283">
        <v>0.1144</v>
      </c>
      <c r="ET299" s="283">
        <v>0.16700000000000001</v>
      </c>
      <c r="EU299" s="283">
        <v>8.2900000000000001E-2</v>
      </c>
      <c r="EV299" s="283">
        <v>0.11310000000000001</v>
      </c>
      <c r="EW299" s="283">
        <v>7.0300000000000001E-2</v>
      </c>
      <c r="EX299" s="283">
        <v>0.28100000000000003</v>
      </c>
      <c r="EY299" s="283">
        <v>0.27900000000000003</v>
      </c>
      <c r="FA299" s="283">
        <v>0.29189999999999999</v>
      </c>
      <c r="FB299" s="283">
        <v>0.27110000000000001</v>
      </c>
      <c r="FC299" s="283">
        <v>0.28510000000000002</v>
      </c>
      <c r="FD299" s="283">
        <v>2.4327000000000001</v>
      </c>
      <c r="FE299" s="283">
        <v>1.2712000000000001</v>
      </c>
      <c r="FF299" s="283">
        <v>0.9415</v>
      </c>
      <c r="FG299" s="283">
        <v>0.91439999999999999</v>
      </c>
      <c r="FH299" s="283">
        <v>1.1506000000000001</v>
      </c>
      <c r="FI299" s="283">
        <v>1.0243</v>
      </c>
      <c r="FJ299" s="283">
        <v>0.1608</v>
      </c>
      <c r="FK299" s="283">
        <v>0.15090000000000001</v>
      </c>
      <c r="FL299" s="283">
        <v>0.14810000000000001</v>
      </c>
      <c r="FM299" s="283">
        <v>6.6100000000000006E-2</v>
      </c>
      <c r="FN299" s="283">
        <v>0.1187</v>
      </c>
      <c r="FO299" s="283">
        <v>0.1573</v>
      </c>
      <c r="FP299" s="283">
        <v>0.27800000000000002</v>
      </c>
      <c r="FQ299" s="283">
        <v>0.26050000000000001</v>
      </c>
      <c r="FR299" s="283">
        <v>0.32129999999999997</v>
      </c>
      <c r="FS299" s="283">
        <v>0.30399999999999999</v>
      </c>
      <c r="FT299" s="283">
        <v>0.22639999999999999</v>
      </c>
      <c r="FU299" s="283">
        <v>0.31369999999999998</v>
      </c>
      <c r="FV299" s="283">
        <v>2.5026000000000002</v>
      </c>
      <c r="FW299" s="283">
        <v>2.5081000000000002</v>
      </c>
      <c r="FX299" s="283">
        <v>0.72409999999999997</v>
      </c>
      <c r="FY299" s="283">
        <v>0.48409999999999997</v>
      </c>
      <c r="FZ299" s="283">
        <v>0.95850000000000002</v>
      </c>
      <c r="GA299" s="283">
        <v>1.2818000000000001</v>
      </c>
      <c r="GB299" s="283">
        <v>0.15040000000000001</v>
      </c>
      <c r="GC299" s="283">
        <v>0.20949999999999999</v>
      </c>
      <c r="GD299" s="283">
        <v>0.17080000000000001</v>
      </c>
      <c r="GE299" s="283">
        <v>6.0100000000000001E-2</v>
      </c>
      <c r="GF299" s="283">
        <v>8.3500000000000005E-2</v>
      </c>
      <c r="GG299" s="283">
        <v>0.2359</v>
      </c>
      <c r="GH299" s="283">
        <v>0.1757</v>
      </c>
      <c r="GI299" s="283">
        <v>0.24859999999999999</v>
      </c>
      <c r="GJ299" s="283">
        <v>0.39589999999999997</v>
      </c>
      <c r="GK299" s="283">
        <v>0.36299999999999999</v>
      </c>
      <c r="GL299" s="283">
        <v>0.25940000000000002</v>
      </c>
      <c r="GM299" s="283">
        <v>0.30880000000000002</v>
      </c>
    </row>
    <row r="300" spans="1:195">
      <c r="A300" s="71">
        <v>45590</v>
      </c>
      <c r="B300" s="283">
        <v>13.1053</v>
      </c>
      <c r="C300" s="283">
        <v>12.792199999999999</v>
      </c>
      <c r="D300" s="283">
        <v>12.9626</v>
      </c>
      <c r="E300" s="283">
        <v>12.8392</v>
      </c>
      <c r="F300" s="283">
        <v>13.0692</v>
      </c>
      <c r="G300" s="283">
        <v>12.9802</v>
      </c>
      <c r="H300" s="283">
        <v>12.8065</v>
      </c>
      <c r="I300" s="283">
        <v>10.613899999999999</v>
      </c>
      <c r="J300" s="283">
        <v>13.026400000000001</v>
      </c>
      <c r="K300" s="283">
        <v>13.0466</v>
      </c>
      <c r="L300" s="283">
        <v>12.9635</v>
      </c>
      <c r="M300" s="283">
        <v>13.116199999999999</v>
      </c>
      <c r="N300" s="283">
        <v>7.3208000000000002</v>
      </c>
      <c r="O300" s="283">
        <v>0.50260000000000005</v>
      </c>
      <c r="P300" s="283">
        <v>2.3693</v>
      </c>
      <c r="Q300" s="283">
        <v>0.3115</v>
      </c>
      <c r="R300" s="283">
        <v>1.0297000000000001</v>
      </c>
      <c r="S300" s="283">
        <v>1.5446</v>
      </c>
      <c r="T300" s="283">
        <v>0.66839999999999999</v>
      </c>
      <c r="U300" s="283">
        <v>7.4700000000000003E-2</v>
      </c>
      <c r="V300" s="283">
        <v>0.2069</v>
      </c>
      <c r="W300" s="283">
        <v>9.1300000000000006E-2</v>
      </c>
      <c r="X300" s="283">
        <v>0.14860000000000001</v>
      </c>
      <c r="Y300" s="283">
        <v>8.7300000000000003E-2</v>
      </c>
      <c r="Z300" s="283">
        <v>0.31440000000000001</v>
      </c>
      <c r="AA300" s="283">
        <v>0.29649999999999999</v>
      </c>
      <c r="AB300" s="283">
        <v>0.58040000000000003</v>
      </c>
      <c r="AC300" s="283">
        <v>1.0094000000000001</v>
      </c>
      <c r="AD300" s="283">
        <v>0.28789999999999999</v>
      </c>
      <c r="AE300" s="283">
        <v>0.37580000000000002</v>
      </c>
      <c r="AF300" s="283">
        <v>8.0084</v>
      </c>
      <c r="AG300" s="283">
        <v>0.94189999999999996</v>
      </c>
      <c r="AH300" s="283">
        <v>0.82940000000000003</v>
      </c>
      <c r="AI300" s="283">
        <v>0.25109999999999999</v>
      </c>
      <c r="AJ300" s="283">
        <v>0.80269999999999997</v>
      </c>
      <c r="AK300" s="283">
        <v>0.94499999999999995</v>
      </c>
      <c r="AL300" s="283">
        <v>1.0536000000000001</v>
      </c>
      <c r="AM300" s="283">
        <v>0.1595</v>
      </c>
      <c r="AN300" s="283">
        <v>0.2054</v>
      </c>
      <c r="AO300" s="283">
        <v>0.13159999999999999</v>
      </c>
      <c r="AP300" s="283">
        <v>0.16930000000000001</v>
      </c>
      <c r="AQ300" s="283">
        <v>0.24759999999999999</v>
      </c>
      <c r="AR300" s="283">
        <v>0.35489999999999999</v>
      </c>
      <c r="AS300" s="283">
        <v>0.31869999999999998</v>
      </c>
      <c r="AT300" s="283">
        <v>0.4234</v>
      </c>
      <c r="AU300" s="283">
        <v>1.4133</v>
      </c>
      <c r="AV300" s="283">
        <v>0.39700000000000002</v>
      </c>
      <c r="AW300" s="283">
        <v>0.4481</v>
      </c>
      <c r="AX300" s="283">
        <v>13.5168</v>
      </c>
      <c r="AY300" s="283">
        <v>5.5941000000000001</v>
      </c>
      <c r="AZ300" s="283">
        <v>0.35220000000000001</v>
      </c>
      <c r="BA300" s="283">
        <v>8.8700000000000001E-2</v>
      </c>
      <c r="BB300" s="283">
        <v>0.5222</v>
      </c>
      <c r="BC300" s="283">
        <v>1.4174</v>
      </c>
      <c r="BD300" s="283">
        <v>1.2341</v>
      </c>
      <c r="BE300" s="283">
        <v>0.72130000000000005</v>
      </c>
      <c r="BF300" s="283">
        <v>0.18210000000000001</v>
      </c>
      <c r="BG300" s="283">
        <v>9.1300000000000006E-2</v>
      </c>
      <c r="BH300" s="283">
        <v>0.12889999999999999</v>
      </c>
      <c r="BI300" s="283">
        <v>0.5171</v>
      </c>
      <c r="BJ300" s="283">
        <v>0.15190000000000001</v>
      </c>
      <c r="BK300" s="283">
        <v>0.23530000000000001</v>
      </c>
      <c r="BL300" s="283">
        <v>0.47889999999999999</v>
      </c>
      <c r="BM300" s="283">
        <v>1.7124999999999999</v>
      </c>
      <c r="BN300" s="283">
        <v>0.4506</v>
      </c>
      <c r="BO300" s="283">
        <v>0.33789999999999998</v>
      </c>
      <c r="BQ300" s="283">
        <v>2.3235000000000001</v>
      </c>
      <c r="BR300" s="283">
        <v>1.5407999999999999</v>
      </c>
      <c r="BS300" s="283">
        <v>1.0558000000000001</v>
      </c>
      <c r="BT300" s="283">
        <v>0.74450000000000005</v>
      </c>
      <c r="BU300" s="283">
        <v>1.0295000000000001</v>
      </c>
      <c r="BV300" s="283">
        <v>1.2464999999999999</v>
      </c>
      <c r="BW300" s="283">
        <v>0.32640000000000002</v>
      </c>
      <c r="BX300" s="283">
        <v>0.32079999999999997</v>
      </c>
      <c r="BY300" s="283">
        <v>0.32700000000000001</v>
      </c>
      <c r="BZ300" s="283">
        <v>0.14050000000000001</v>
      </c>
      <c r="CA300" s="283">
        <v>0.2082</v>
      </c>
      <c r="CB300" s="283">
        <v>0.30969999999999998</v>
      </c>
      <c r="CC300" s="283">
        <v>0.47010000000000002</v>
      </c>
      <c r="CD300" s="283">
        <v>0.51300000000000001</v>
      </c>
      <c r="CE300" s="283">
        <v>0.73140000000000005</v>
      </c>
      <c r="CF300" s="283">
        <v>0.63149999999999995</v>
      </c>
      <c r="CG300" s="283">
        <v>0.49830000000000002</v>
      </c>
      <c r="CH300" s="283">
        <v>0.5867</v>
      </c>
      <c r="CI300" s="283">
        <v>1.0408999999999999</v>
      </c>
      <c r="CJ300" s="283">
        <v>0.93889999999999996</v>
      </c>
      <c r="CK300" s="283">
        <v>1.0753999999999999</v>
      </c>
      <c r="CL300" s="283">
        <v>1.0176000000000001</v>
      </c>
      <c r="CM300" s="283">
        <v>1.0259</v>
      </c>
      <c r="CN300" s="283">
        <v>0.99519999999999997</v>
      </c>
      <c r="CO300" s="283">
        <v>13.2051</v>
      </c>
      <c r="CP300" s="283">
        <v>13.2148</v>
      </c>
      <c r="CQ300" s="283">
        <v>12.893800000000001</v>
      </c>
      <c r="CR300" s="283">
        <v>12.686</v>
      </c>
      <c r="CS300" s="283">
        <v>14.074</v>
      </c>
      <c r="CT300" s="283">
        <v>11.989800000000001</v>
      </c>
      <c r="CU300" s="283">
        <v>13.1646</v>
      </c>
      <c r="CV300" s="283">
        <v>12.970800000000001</v>
      </c>
      <c r="CW300" s="283">
        <v>13.2445</v>
      </c>
      <c r="CX300" s="283">
        <v>12.9373</v>
      </c>
      <c r="CY300" s="283">
        <v>12.643599999999999</v>
      </c>
      <c r="CZ300" s="283">
        <v>13.308199999999999</v>
      </c>
      <c r="DA300" s="283">
        <v>1.0261</v>
      </c>
      <c r="DB300" s="283">
        <v>1.0065</v>
      </c>
      <c r="DC300" s="283">
        <v>0.98529999999999995</v>
      </c>
      <c r="DD300" s="283">
        <v>0.97309999999999997</v>
      </c>
      <c r="DE300" s="283">
        <v>0.98809999999999998</v>
      </c>
      <c r="DF300" s="283">
        <v>0.99390000000000001</v>
      </c>
      <c r="DG300" s="283">
        <v>14.1808</v>
      </c>
      <c r="DH300" s="283">
        <v>13.8245</v>
      </c>
      <c r="DI300" s="283">
        <v>13.577199999999999</v>
      </c>
      <c r="DJ300" s="283">
        <v>13.819800000000001</v>
      </c>
      <c r="DK300" s="283">
        <v>13.735099999999999</v>
      </c>
      <c r="DL300" s="283">
        <v>13.779500000000001</v>
      </c>
      <c r="DM300" s="283">
        <v>13.608700000000001</v>
      </c>
      <c r="DN300" s="283">
        <v>13.1349</v>
      </c>
      <c r="DO300" s="283">
        <v>13.6629</v>
      </c>
      <c r="DP300" s="283">
        <v>13.984400000000001</v>
      </c>
      <c r="DQ300" s="283">
        <v>13.2927</v>
      </c>
      <c r="DR300" s="283">
        <v>13.7464</v>
      </c>
      <c r="DS300" s="283">
        <v>1.024</v>
      </c>
      <c r="DT300" s="283">
        <v>1.0077</v>
      </c>
      <c r="DU300" s="283">
        <v>0.98819999999999997</v>
      </c>
      <c r="DV300" s="283">
        <v>0.95830000000000004</v>
      </c>
      <c r="DW300" s="283">
        <v>0.97099999999999997</v>
      </c>
      <c r="DX300" s="283">
        <v>1.0007999999999999</v>
      </c>
      <c r="DY300" s="283">
        <v>14.6562</v>
      </c>
      <c r="DZ300" s="283">
        <v>14.353199999999999</v>
      </c>
      <c r="EA300" s="283">
        <v>14.2203</v>
      </c>
      <c r="EB300" s="283">
        <v>14.312799999999999</v>
      </c>
      <c r="EC300" s="283">
        <v>14.242800000000001</v>
      </c>
      <c r="ED300" s="283">
        <v>14.3902</v>
      </c>
      <c r="EE300" s="283">
        <v>13.8062</v>
      </c>
      <c r="EF300" s="283">
        <v>13.2753</v>
      </c>
      <c r="EG300" s="283">
        <v>14.043200000000001</v>
      </c>
      <c r="EH300" s="283">
        <v>14.406700000000001</v>
      </c>
      <c r="EI300" s="283">
        <v>13.671799999999999</v>
      </c>
      <c r="EJ300" s="283">
        <v>14.0321</v>
      </c>
      <c r="EL300" s="283">
        <v>2.1488</v>
      </c>
      <c r="EM300" s="283">
        <v>1.004</v>
      </c>
      <c r="EN300" s="283">
        <v>2.3485999999999998</v>
      </c>
      <c r="EO300" s="283">
        <v>0.97550000000000003</v>
      </c>
      <c r="EP300" s="283">
        <v>1.0306999999999999</v>
      </c>
      <c r="EQ300" s="283">
        <v>1.3614999999999999</v>
      </c>
      <c r="ER300" s="283">
        <v>0.1782</v>
      </c>
      <c r="ES300" s="283">
        <v>0.1145</v>
      </c>
      <c r="ET300" s="283">
        <v>0.1673</v>
      </c>
      <c r="EU300" s="283">
        <v>8.2900000000000001E-2</v>
      </c>
      <c r="EV300" s="283">
        <v>0.114</v>
      </c>
      <c r="EW300" s="283">
        <v>7.1199999999999999E-2</v>
      </c>
      <c r="EX300" s="283">
        <v>0.27500000000000002</v>
      </c>
      <c r="EY300" s="283">
        <v>0.26950000000000002</v>
      </c>
      <c r="EZ300" s="283">
        <v>0.37169999999999997</v>
      </c>
      <c r="FA300" s="283">
        <v>0.28189999999999998</v>
      </c>
      <c r="FB300" s="283">
        <v>0.26150000000000001</v>
      </c>
      <c r="FC300" s="283">
        <v>0.27300000000000002</v>
      </c>
      <c r="FD300" s="283">
        <v>2.4020999999999999</v>
      </c>
      <c r="FE300" s="283">
        <v>1.2690999999999999</v>
      </c>
      <c r="FF300" s="283">
        <v>0.93730000000000002</v>
      </c>
      <c r="FG300" s="283">
        <v>0.90449999999999997</v>
      </c>
      <c r="FH300" s="283">
        <v>1.1413</v>
      </c>
      <c r="FI300" s="283">
        <v>1.0425</v>
      </c>
      <c r="FJ300" s="283">
        <v>0.15959999999999999</v>
      </c>
      <c r="FK300" s="283">
        <v>0.15090000000000001</v>
      </c>
      <c r="FL300" s="283">
        <v>0.14760000000000001</v>
      </c>
      <c r="FM300" s="283">
        <v>6.6400000000000001E-2</v>
      </c>
      <c r="FN300" s="283">
        <v>0.11890000000000001</v>
      </c>
      <c r="FO300" s="283">
        <v>0.1575</v>
      </c>
      <c r="FP300" s="283">
        <v>0.27329999999999999</v>
      </c>
      <c r="FQ300" s="283">
        <v>0.253</v>
      </c>
      <c r="FR300" s="283">
        <v>0.31659999999999999</v>
      </c>
      <c r="FS300" s="283">
        <v>0.30220000000000002</v>
      </c>
      <c r="FT300" s="283">
        <v>0.22170000000000001</v>
      </c>
      <c r="FU300" s="283">
        <v>0.30370000000000003</v>
      </c>
      <c r="FV300" s="283">
        <v>2.5066999999999999</v>
      </c>
      <c r="FW300" s="283">
        <v>2.5226999999999999</v>
      </c>
      <c r="FX300" s="283">
        <v>0.71930000000000005</v>
      </c>
      <c r="FY300" s="283">
        <v>0.47299999999999998</v>
      </c>
      <c r="FZ300" s="283">
        <v>0.96340000000000003</v>
      </c>
      <c r="GA300" s="283">
        <v>1.2788999999999999</v>
      </c>
      <c r="GB300" s="283">
        <v>0.15060000000000001</v>
      </c>
      <c r="GC300" s="283">
        <v>0.21260000000000001</v>
      </c>
      <c r="GD300" s="283">
        <v>0.17019999999999999</v>
      </c>
      <c r="GE300" s="283">
        <v>6.0100000000000001E-2</v>
      </c>
      <c r="GF300" s="283">
        <v>8.43E-2</v>
      </c>
      <c r="GG300" s="283">
        <v>0.23669999999999999</v>
      </c>
      <c r="GH300" s="283">
        <v>0.1696</v>
      </c>
      <c r="GI300" s="283">
        <v>0.24579999999999999</v>
      </c>
      <c r="GJ300" s="283">
        <v>0.39240000000000003</v>
      </c>
      <c r="GK300" s="283">
        <v>0.35859999999999997</v>
      </c>
      <c r="GL300" s="283">
        <v>0.25509999999999999</v>
      </c>
      <c r="GM300" s="283">
        <v>0.30680000000000002</v>
      </c>
    </row>
    <row r="301" spans="1:195">
      <c r="A301" s="71">
        <v>45591</v>
      </c>
      <c r="B301" s="283">
        <v>13.101100000000001</v>
      </c>
      <c r="C301" s="283">
        <v>12.819900000000001</v>
      </c>
      <c r="D301" s="283">
        <v>12.958399999999999</v>
      </c>
      <c r="E301" s="283">
        <v>12.8291</v>
      </c>
      <c r="F301" s="283">
        <v>13.081799999999999</v>
      </c>
      <c r="G301" s="283">
        <v>13.0314</v>
      </c>
      <c r="H301" s="283">
        <v>12.811500000000001</v>
      </c>
      <c r="I301" s="283">
        <v>10.6046</v>
      </c>
      <c r="J301" s="283">
        <v>12.983599999999999</v>
      </c>
      <c r="K301" s="283">
        <v>13.0365</v>
      </c>
      <c r="L301" s="283">
        <v>12.9643</v>
      </c>
      <c r="M301" s="283">
        <v>13.1028</v>
      </c>
      <c r="N301" s="283">
        <v>7.3239999999999998</v>
      </c>
      <c r="O301" s="283">
        <v>0.50090000000000001</v>
      </c>
      <c r="P301" s="283">
        <v>2.3872</v>
      </c>
      <c r="Q301" s="283">
        <v>0.31169999999999998</v>
      </c>
      <c r="R301" s="283">
        <v>1.0408999999999999</v>
      </c>
      <c r="S301" s="283">
        <v>1.6124000000000001</v>
      </c>
      <c r="T301" s="283">
        <v>0.66790000000000005</v>
      </c>
      <c r="U301" s="283">
        <v>7.3899999999999993E-2</v>
      </c>
      <c r="V301" s="283">
        <v>0.2049</v>
      </c>
      <c r="W301" s="283">
        <v>9.1200000000000003E-2</v>
      </c>
      <c r="X301" s="283">
        <v>0.14760000000000001</v>
      </c>
      <c r="Y301" s="283">
        <v>8.5800000000000001E-2</v>
      </c>
      <c r="Z301" s="283">
        <v>0.30609999999999998</v>
      </c>
      <c r="AA301" s="283">
        <v>0.28670000000000001</v>
      </c>
      <c r="AB301" s="283">
        <v>0.57989999999999997</v>
      </c>
      <c r="AC301" s="283">
        <v>0.98219999999999996</v>
      </c>
      <c r="AD301" s="283">
        <v>0.27539999999999998</v>
      </c>
      <c r="AE301" s="283">
        <v>0.35959999999999998</v>
      </c>
      <c r="AF301" s="283">
        <v>8.0500000000000007</v>
      </c>
      <c r="AG301" s="283">
        <v>0.94740000000000002</v>
      </c>
      <c r="AH301" s="283">
        <v>0.82540000000000002</v>
      </c>
      <c r="AI301" s="283">
        <v>0.24740000000000001</v>
      </c>
      <c r="AJ301" s="283">
        <v>0.80810000000000004</v>
      </c>
      <c r="AK301" s="283">
        <v>0.95309999999999995</v>
      </c>
      <c r="AL301" s="283">
        <v>1.048</v>
      </c>
      <c r="AM301" s="283">
        <v>0.159</v>
      </c>
      <c r="AN301" s="283">
        <v>0.20269999999999999</v>
      </c>
      <c r="AO301" s="283">
        <v>0.13020000000000001</v>
      </c>
      <c r="AP301" s="283">
        <v>0.1678</v>
      </c>
      <c r="AQ301" s="283">
        <v>0.2455</v>
      </c>
      <c r="AR301" s="283">
        <v>0.3468</v>
      </c>
      <c r="AS301" s="283">
        <v>0.30969999999999998</v>
      </c>
      <c r="AT301" s="283">
        <v>0.4173</v>
      </c>
      <c r="AU301" s="283">
        <v>1.4017999999999999</v>
      </c>
      <c r="AV301" s="283">
        <v>0.38319999999999999</v>
      </c>
      <c r="AW301" s="283">
        <v>0.43790000000000001</v>
      </c>
      <c r="AX301" s="283">
        <v>13.5413</v>
      </c>
      <c r="AY301" s="283">
        <v>5.6913</v>
      </c>
      <c r="AZ301" s="283">
        <v>0.34920000000000001</v>
      </c>
      <c r="BA301" s="283">
        <v>8.72E-2</v>
      </c>
      <c r="BB301" s="283">
        <v>0.52429999999999999</v>
      </c>
      <c r="BC301" s="283">
        <v>1.4141999999999999</v>
      </c>
      <c r="BD301" s="283">
        <v>1.2342</v>
      </c>
      <c r="BE301" s="283">
        <v>0.72970000000000002</v>
      </c>
      <c r="BF301" s="283">
        <v>0.1804</v>
      </c>
      <c r="BG301" s="283">
        <v>9.11E-2</v>
      </c>
      <c r="BH301" s="283">
        <v>0.12820000000000001</v>
      </c>
      <c r="BI301" s="283">
        <v>0.51649999999999996</v>
      </c>
      <c r="BJ301" s="283">
        <v>0.14610000000000001</v>
      </c>
      <c r="BK301" s="283">
        <v>0.23269999999999999</v>
      </c>
      <c r="BL301" s="283">
        <v>0.47349999999999998</v>
      </c>
      <c r="BM301" s="283">
        <v>1.6741999999999999</v>
      </c>
      <c r="BN301" s="283">
        <v>0.44390000000000002</v>
      </c>
      <c r="BO301" s="283">
        <v>0.33479999999999999</v>
      </c>
      <c r="BQ301" s="283">
        <v>2.3222999999999998</v>
      </c>
      <c r="BR301" s="283">
        <v>1.5464</v>
      </c>
      <c r="BS301" s="283">
        <v>1.0521</v>
      </c>
      <c r="BT301" s="283">
        <v>0.74080000000000001</v>
      </c>
      <c r="BU301" s="283">
        <v>1.0313000000000001</v>
      </c>
      <c r="BV301" s="283">
        <v>1.2665</v>
      </c>
      <c r="BW301" s="283">
        <v>0.32629999999999998</v>
      </c>
      <c r="BX301" s="283">
        <v>0.32179999999999997</v>
      </c>
      <c r="BY301" s="283">
        <v>0.32590000000000002</v>
      </c>
      <c r="BZ301" s="283">
        <v>0.14050000000000001</v>
      </c>
      <c r="CA301" s="283">
        <v>0.20810000000000001</v>
      </c>
      <c r="CB301" s="283">
        <v>0.30980000000000002</v>
      </c>
      <c r="CC301" s="283">
        <v>0.46039999999999998</v>
      </c>
      <c r="CD301" s="283">
        <v>0.502</v>
      </c>
      <c r="CE301" s="283">
        <v>0.7258</v>
      </c>
      <c r="CF301" s="283">
        <v>0.62150000000000005</v>
      </c>
      <c r="CG301" s="283">
        <v>0.48680000000000001</v>
      </c>
      <c r="CH301" s="283">
        <v>0.57310000000000005</v>
      </c>
      <c r="CI301" s="283">
        <v>1.0503</v>
      </c>
      <c r="CJ301" s="283">
        <v>0.95950000000000002</v>
      </c>
      <c r="CK301" s="283">
        <v>1.0894999999999999</v>
      </c>
      <c r="CL301" s="283">
        <v>1.0127999999999999</v>
      </c>
      <c r="CM301" s="283">
        <v>1.0326</v>
      </c>
      <c r="CN301" s="283">
        <v>0.99709999999999999</v>
      </c>
      <c r="CO301" s="283">
        <v>12.920199999999999</v>
      </c>
      <c r="CP301" s="283">
        <v>12.86</v>
      </c>
      <c r="CQ301" s="283">
        <v>12.4953</v>
      </c>
      <c r="CR301" s="283">
        <v>12.3012</v>
      </c>
      <c r="CS301" s="283">
        <v>13.402799999999999</v>
      </c>
      <c r="CT301" s="283">
        <v>11.4693</v>
      </c>
      <c r="CU301" s="283">
        <v>12.741199999999999</v>
      </c>
      <c r="CV301" s="283">
        <v>12.609500000000001</v>
      </c>
      <c r="CW301" s="283">
        <v>12.9275</v>
      </c>
      <c r="CX301" s="283">
        <v>12.5807</v>
      </c>
      <c r="CY301" s="283">
        <v>12.2119</v>
      </c>
      <c r="CZ301" s="283">
        <v>12.965199999999999</v>
      </c>
      <c r="DA301" s="283">
        <v>1.0333000000000001</v>
      </c>
      <c r="DB301" s="283">
        <v>1.0112000000000001</v>
      </c>
      <c r="DC301" s="283">
        <v>0.98899999999999999</v>
      </c>
      <c r="DD301" s="283">
        <v>0.97060000000000002</v>
      </c>
      <c r="DE301" s="283">
        <v>0.99170000000000003</v>
      </c>
      <c r="DF301" s="283">
        <v>0.9929</v>
      </c>
      <c r="DG301" s="283">
        <v>13.893599999999999</v>
      </c>
      <c r="DH301" s="283">
        <v>13.478999999999999</v>
      </c>
      <c r="DI301" s="283">
        <v>13.199400000000001</v>
      </c>
      <c r="DJ301" s="283">
        <v>13.4465</v>
      </c>
      <c r="DK301" s="283">
        <v>13.329800000000001</v>
      </c>
      <c r="DL301" s="283">
        <v>13.3467</v>
      </c>
      <c r="DM301" s="283">
        <v>13.2371</v>
      </c>
      <c r="DN301" s="283">
        <v>12.806900000000001</v>
      </c>
      <c r="DO301" s="283">
        <v>13.3369</v>
      </c>
      <c r="DP301" s="283">
        <v>13.638299999999999</v>
      </c>
      <c r="DQ301" s="283">
        <v>12.9145</v>
      </c>
      <c r="DR301" s="283">
        <v>13.432399999999999</v>
      </c>
      <c r="DS301" s="283">
        <v>1.028</v>
      </c>
      <c r="DT301" s="283">
        <v>1.0101</v>
      </c>
      <c r="DU301" s="283">
        <v>0.99070000000000003</v>
      </c>
      <c r="DV301" s="283">
        <v>0.95909999999999995</v>
      </c>
      <c r="DW301" s="283">
        <v>0.97319999999999995</v>
      </c>
      <c r="DX301" s="283">
        <v>1.0001</v>
      </c>
      <c r="DY301" s="283">
        <v>14.3642</v>
      </c>
      <c r="DZ301" s="283">
        <v>14.0406</v>
      </c>
      <c r="EA301" s="283">
        <v>13.890700000000001</v>
      </c>
      <c r="EB301" s="283">
        <v>13.9733</v>
      </c>
      <c r="EC301" s="283">
        <v>13.9001</v>
      </c>
      <c r="ED301" s="283">
        <v>14.0214</v>
      </c>
      <c r="EE301" s="283">
        <v>13.5014</v>
      </c>
      <c r="EF301" s="283">
        <v>12.979900000000001</v>
      </c>
      <c r="EG301" s="283">
        <v>13.747</v>
      </c>
      <c r="EH301" s="283">
        <v>14.0768</v>
      </c>
      <c r="EI301" s="283">
        <v>13.337999999999999</v>
      </c>
      <c r="EJ301" s="283">
        <v>13.746</v>
      </c>
      <c r="EL301" s="283">
        <v>2.1564000000000001</v>
      </c>
      <c r="EM301" s="283">
        <v>0.99790000000000001</v>
      </c>
      <c r="EN301" s="283">
        <v>2.3557999999999999</v>
      </c>
      <c r="EO301" s="283">
        <v>0.9849</v>
      </c>
      <c r="EP301" s="283">
        <v>1.0335000000000001</v>
      </c>
      <c r="EQ301" s="283">
        <v>1.4078999999999999</v>
      </c>
      <c r="ER301" s="283">
        <v>0.17879999999999999</v>
      </c>
      <c r="ES301" s="283">
        <v>0.1139</v>
      </c>
      <c r="ET301" s="283">
        <v>0.1668</v>
      </c>
      <c r="EU301" s="283">
        <v>8.2900000000000001E-2</v>
      </c>
      <c r="EV301" s="283">
        <v>0.11409999999999999</v>
      </c>
      <c r="EW301" s="283">
        <v>7.0800000000000002E-2</v>
      </c>
      <c r="EX301" s="283">
        <v>0.27</v>
      </c>
      <c r="EY301" s="283">
        <v>0.26119999999999999</v>
      </c>
      <c r="EZ301" s="283">
        <v>0.36909999999999998</v>
      </c>
      <c r="FA301" s="283">
        <v>0.2742</v>
      </c>
      <c r="FB301" s="283">
        <v>0.25269999999999998</v>
      </c>
      <c r="FC301" s="283">
        <v>0.2621</v>
      </c>
      <c r="FD301" s="283">
        <v>2.3955000000000002</v>
      </c>
      <c r="FE301" s="283">
        <v>1.2695000000000001</v>
      </c>
      <c r="FF301" s="283">
        <v>0.93769999999999998</v>
      </c>
      <c r="FG301" s="283">
        <v>0.89339999999999997</v>
      </c>
      <c r="FH301" s="283">
        <v>1.1425000000000001</v>
      </c>
      <c r="FI301" s="283">
        <v>1.0577000000000001</v>
      </c>
      <c r="FJ301" s="283">
        <v>0.15939999999999999</v>
      </c>
      <c r="FK301" s="283">
        <v>0.1502</v>
      </c>
      <c r="FL301" s="283">
        <v>0.14710000000000001</v>
      </c>
      <c r="FM301" s="283">
        <v>6.6500000000000004E-2</v>
      </c>
      <c r="FN301" s="283">
        <v>0.1183</v>
      </c>
      <c r="FO301" s="283">
        <v>0.15690000000000001</v>
      </c>
      <c r="FP301" s="283">
        <v>0.26950000000000002</v>
      </c>
      <c r="FQ301" s="283">
        <v>0.24759999999999999</v>
      </c>
      <c r="FR301" s="283">
        <v>0.31269999999999998</v>
      </c>
      <c r="FS301" s="283">
        <v>0.30159999999999998</v>
      </c>
      <c r="FT301" s="283">
        <v>0.2167</v>
      </c>
      <c r="FU301" s="283">
        <v>0.29570000000000002</v>
      </c>
      <c r="FV301" s="283">
        <v>2.4971999999999999</v>
      </c>
      <c r="FW301" s="283">
        <v>2.5468000000000002</v>
      </c>
      <c r="FX301" s="283">
        <v>0.71399999999999997</v>
      </c>
      <c r="FY301" s="283">
        <v>0.46450000000000002</v>
      </c>
      <c r="FZ301" s="283">
        <v>0.96519999999999995</v>
      </c>
      <c r="GA301" s="283">
        <v>1.2799</v>
      </c>
      <c r="GB301" s="283">
        <v>0.15</v>
      </c>
      <c r="GC301" s="283">
        <v>0.215</v>
      </c>
      <c r="GD301" s="283">
        <v>0.16969999999999999</v>
      </c>
      <c r="GE301" s="283">
        <v>6.0100000000000001E-2</v>
      </c>
      <c r="GF301" s="283">
        <v>8.4400000000000003E-2</v>
      </c>
      <c r="GG301" s="283">
        <v>0.23760000000000001</v>
      </c>
      <c r="GH301" s="283">
        <v>0.1641</v>
      </c>
      <c r="GI301" s="283">
        <v>0.24310000000000001</v>
      </c>
      <c r="GJ301" s="283">
        <v>0.39019999999999999</v>
      </c>
      <c r="GK301" s="283">
        <v>0.35339999999999999</v>
      </c>
      <c r="GL301" s="283">
        <v>0.25180000000000002</v>
      </c>
      <c r="GM301" s="283">
        <v>0.3049</v>
      </c>
    </row>
    <row r="302" spans="1:195">
      <c r="A302" s="71">
        <v>45592</v>
      </c>
      <c r="B302" s="283">
        <v>13.0944</v>
      </c>
      <c r="C302" s="283">
        <v>12.8308</v>
      </c>
      <c r="D302" s="283">
        <v>12.9551</v>
      </c>
      <c r="E302" s="283">
        <v>12.843400000000001</v>
      </c>
      <c r="F302" s="283">
        <v>13.075900000000001</v>
      </c>
      <c r="G302" s="283">
        <v>13.007899999999999</v>
      </c>
      <c r="H302" s="283">
        <v>12.818199999999999</v>
      </c>
      <c r="J302" s="283">
        <v>12.997</v>
      </c>
      <c r="K302" s="283">
        <v>13.034000000000001</v>
      </c>
      <c r="L302" s="283">
        <v>12.9802</v>
      </c>
      <c r="M302" s="283">
        <v>13.106999999999999</v>
      </c>
      <c r="N302" s="283">
        <v>7.3315999999999999</v>
      </c>
      <c r="O302" s="283">
        <v>0.50619999999999998</v>
      </c>
      <c r="P302" s="283">
        <v>2.3824000000000001</v>
      </c>
      <c r="Q302" s="283">
        <v>0.313</v>
      </c>
      <c r="S302" s="283">
        <v>1.6713</v>
      </c>
      <c r="T302" s="283">
        <v>0.67130000000000001</v>
      </c>
      <c r="U302" s="283">
        <v>7.3800000000000004E-2</v>
      </c>
      <c r="V302" s="283">
        <v>0.2039</v>
      </c>
      <c r="W302" s="283">
        <v>9.1600000000000001E-2</v>
      </c>
      <c r="X302" s="283">
        <v>0.14580000000000001</v>
      </c>
      <c r="Y302" s="283">
        <v>8.5599999999999996E-2</v>
      </c>
      <c r="Z302" s="283">
        <v>0.30130000000000001</v>
      </c>
      <c r="AB302" s="283">
        <v>0.57820000000000005</v>
      </c>
      <c r="AC302" s="283">
        <v>0.9627</v>
      </c>
      <c r="AD302" s="283">
        <v>0.26550000000000001</v>
      </c>
      <c r="AE302" s="283">
        <v>0.34589999999999999</v>
      </c>
      <c r="AF302" s="283">
        <v>8.0554000000000006</v>
      </c>
      <c r="AG302" s="283">
        <v>0.94830000000000003</v>
      </c>
      <c r="AH302" s="283">
        <v>0.82069999999999999</v>
      </c>
      <c r="AI302" s="283">
        <v>0.24729999999999999</v>
      </c>
      <c r="AK302" s="283">
        <v>0.96089999999999998</v>
      </c>
      <c r="AL302" s="283">
        <v>1.0450999999999999</v>
      </c>
      <c r="AM302" s="283">
        <v>0.1575</v>
      </c>
      <c r="AN302" s="283">
        <v>0.20130000000000001</v>
      </c>
      <c r="AO302" s="283">
        <v>0.12970000000000001</v>
      </c>
      <c r="AP302" s="283">
        <v>0.1661</v>
      </c>
      <c r="AQ302" s="283">
        <v>0.24529999999999999</v>
      </c>
      <c r="AR302" s="283">
        <v>0.34200000000000003</v>
      </c>
      <c r="AT302" s="283">
        <v>0.41370000000000001</v>
      </c>
      <c r="AU302" s="283">
        <v>1.3831</v>
      </c>
      <c r="AV302" s="283">
        <v>0.37230000000000002</v>
      </c>
      <c r="AW302" s="283">
        <v>0.43049999999999999</v>
      </c>
      <c r="AX302" s="283">
        <v>13.5562</v>
      </c>
      <c r="AY302" s="283">
        <v>5.7689000000000004</v>
      </c>
      <c r="AZ302" s="283">
        <v>0.34560000000000002</v>
      </c>
      <c r="BA302" s="283">
        <v>8.6300000000000002E-2</v>
      </c>
      <c r="BC302" s="283">
        <v>1.4091</v>
      </c>
      <c r="BD302" s="283">
        <v>1.2305999999999999</v>
      </c>
      <c r="BE302" s="283">
        <v>0.73450000000000004</v>
      </c>
      <c r="BF302" s="283">
        <v>0.17829999999999999</v>
      </c>
      <c r="BG302" s="283">
        <v>9.0800000000000006E-2</v>
      </c>
      <c r="BH302" s="283">
        <v>0.1273</v>
      </c>
      <c r="BI302" s="283">
        <v>0.5161</v>
      </c>
      <c r="BJ302" s="283">
        <v>0.14149999999999999</v>
      </c>
      <c r="BL302" s="283">
        <v>0.46949999999999997</v>
      </c>
      <c r="BM302" s="283">
        <v>1.6396999999999999</v>
      </c>
      <c r="BN302" s="283">
        <v>0.43740000000000001</v>
      </c>
      <c r="BO302" s="283">
        <v>0.3332</v>
      </c>
      <c r="BQ302" s="283">
        <v>2.3456000000000001</v>
      </c>
      <c r="BR302" s="283">
        <v>1.5577000000000001</v>
      </c>
      <c r="BS302" s="283">
        <v>1.0498000000000001</v>
      </c>
      <c r="BT302" s="283">
        <v>0.73650000000000004</v>
      </c>
      <c r="BV302" s="283">
        <v>1.2879</v>
      </c>
      <c r="BW302" s="283">
        <v>0.32900000000000001</v>
      </c>
      <c r="BX302" s="283">
        <v>0.32340000000000002</v>
      </c>
      <c r="BY302" s="283">
        <v>0.32529999999999998</v>
      </c>
      <c r="BZ302" s="283">
        <v>0.14030000000000001</v>
      </c>
      <c r="CA302" s="283">
        <v>0.20760000000000001</v>
      </c>
      <c r="CB302" s="283">
        <v>0.30980000000000002</v>
      </c>
      <c r="CC302" s="283">
        <v>0.45129999999999998</v>
      </c>
      <c r="CE302" s="283">
        <v>0.72040000000000004</v>
      </c>
      <c r="CF302" s="283">
        <v>0.61280000000000001</v>
      </c>
      <c r="CG302" s="283">
        <v>0.47539999999999999</v>
      </c>
      <c r="CH302" s="283">
        <v>0.55940000000000001</v>
      </c>
      <c r="CI302" s="283">
        <v>1.0541</v>
      </c>
      <c r="CJ302" s="283">
        <v>1.0273000000000001</v>
      </c>
      <c r="CK302" s="283">
        <v>1.0710999999999999</v>
      </c>
      <c r="CL302" s="283">
        <v>1.0138</v>
      </c>
      <c r="CN302" s="283">
        <v>1.0043</v>
      </c>
      <c r="CO302" s="283">
        <v>12.877599999999999</v>
      </c>
      <c r="CP302" s="283">
        <v>12.661300000000001</v>
      </c>
      <c r="CQ302" s="283">
        <v>12.242900000000001</v>
      </c>
      <c r="CR302" s="283">
        <v>12.2163</v>
      </c>
      <c r="CS302" s="283">
        <v>12.3247</v>
      </c>
      <c r="CT302" s="283">
        <v>11.430400000000001</v>
      </c>
      <c r="CU302" s="283">
        <v>12.554399999999999</v>
      </c>
      <c r="CW302" s="283">
        <v>12.794600000000001</v>
      </c>
      <c r="CX302" s="283">
        <v>12.3835</v>
      </c>
      <c r="CY302" s="283">
        <v>11.977399999999999</v>
      </c>
      <c r="CZ302" s="283">
        <v>12.7402</v>
      </c>
      <c r="DA302" s="283">
        <v>1.0374000000000001</v>
      </c>
      <c r="DB302" s="283">
        <v>1.0142</v>
      </c>
      <c r="DC302" s="283">
        <v>0.98470000000000002</v>
      </c>
      <c r="DD302" s="283">
        <v>0.97170000000000001</v>
      </c>
      <c r="DF302" s="283">
        <v>0.99539999999999995</v>
      </c>
      <c r="DG302" s="283">
        <v>13.7453</v>
      </c>
      <c r="DH302" s="283">
        <v>13.217000000000001</v>
      </c>
      <c r="DI302" s="283">
        <v>12.9178</v>
      </c>
      <c r="DJ302" s="283">
        <v>13.2491</v>
      </c>
      <c r="DK302" s="283">
        <v>13.031599999999999</v>
      </c>
      <c r="DL302" s="283">
        <v>13.1191</v>
      </c>
      <c r="DM302" s="283">
        <v>13.0093</v>
      </c>
      <c r="DO302" s="283">
        <v>13.1256</v>
      </c>
      <c r="DP302" s="283">
        <v>13.387499999999999</v>
      </c>
      <c r="DQ302" s="283">
        <v>12.6335</v>
      </c>
      <c r="DR302" s="283">
        <v>13.1867</v>
      </c>
      <c r="DS302" s="283">
        <v>1.0309999999999999</v>
      </c>
      <c r="DT302" s="283">
        <v>1.0108999999999999</v>
      </c>
      <c r="DU302" s="283">
        <v>0.98829999999999996</v>
      </c>
      <c r="DV302" s="283">
        <v>0.96030000000000004</v>
      </c>
      <c r="DX302" s="283">
        <v>1.0005999999999999</v>
      </c>
      <c r="DY302" s="283">
        <v>14.1394</v>
      </c>
      <c r="DZ302" s="283">
        <v>13.757099999999999</v>
      </c>
      <c r="EA302" s="283">
        <v>13.588100000000001</v>
      </c>
      <c r="EB302" s="283">
        <v>13.7149</v>
      </c>
      <c r="EC302" s="283">
        <v>13.6089</v>
      </c>
      <c r="ED302" s="283">
        <v>13.7494</v>
      </c>
      <c r="EE302" s="283">
        <v>13.2462</v>
      </c>
      <c r="EG302" s="283">
        <v>13.4977</v>
      </c>
      <c r="EH302" s="283">
        <v>13.794</v>
      </c>
      <c r="EI302" s="283">
        <v>13.0389</v>
      </c>
      <c r="EJ302" s="283">
        <v>13.4895</v>
      </c>
      <c r="EL302" s="283">
        <v>2.1797</v>
      </c>
      <c r="EM302" s="283">
        <v>0.99519999999999997</v>
      </c>
      <c r="EN302" s="283">
        <v>2.3557000000000001</v>
      </c>
      <c r="EO302" s="283">
        <v>0.99139999999999995</v>
      </c>
      <c r="EQ302" s="283">
        <v>1.4574</v>
      </c>
      <c r="ER302" s="283">
        <v>0.1807</v>
      </c>
      <c r="ES302" s="283">
        <v>0.1139</v>
      </c>
      <c r="ET302" s="283">
        <v>0.16689999999999999</v>
      </c>
      <c r="EU302" s="283">
        <v>8.2900000000000001E-2</v>
      </c>
      <c r="EV302" s="283">
        <v>0.1145</v>
      </c>
      <c r="EW302" s="283">
        <v>7.0800000000000002E-2</v>
      </c>
      <c r="EX302" s="283">
        <v>0.26500000000000001</v>
      </c>
      <c r="EZ302" s="283">
        <v>0.36580000000000001</v>
      </c>
      <c r="FA302" s="283">
        <v>0.26729999999999998</v>
      </c>
      <c r="FB302" s="283">
        <v>0.24440000000000001</v>
      </c>
      <c r="FC302" s="283">
        <v>0.251</v>
      </c>
      <c r="FD302" s="283">
        <v>2.4222000000000001</v>
      </c>
      <c r="FE302" s="283">
        <v>1.2765</v>
      </c>
      <c r="FF302" s="283">
        <v>0.93369999999999997</v>
      </c>
      <c r="FG302" s="283">
        <v>0.88219999999999998</v>
      </c>
      <c r="FI302" s="283">
        <v>1.0741000000000001</v>
      </c>
      <c r="FJ302" s="283">
        <v>0.15970000000000001</v>
      </c>
      <c r="FK302" s="283">
        <v>0.15040000000000001</v>
      </c>
      <c r="FL302" s="283">
        <v>0.14649999999999999</v>
      </c>
      <c r="FM302" s="283">
        <v>6.59E-2</v>
      </c>
      <c r="FN302" s="283">
        <v>0.1178</v>
      </c>
      <c r="FO302" s="283">
        <v>0.15690000000000001</v>
      </c>
      <c r="FP302" s="283">
        <v>0.2661</v>
      </c>
      <c r="FR302" s="283">
        <v>0.30940000000000001</v>
      </c>
      <c r="FS302" s="283">
        <v>0.30159999999999998</v>
      </c>
      <c r="FT302" s="283">
        <v>0.21149999999999999</v>
      </c>
      <c r="FU302" s="283">
        <v>0.28810000000000002</v>
      </c>
      <c r="FV302" s="283">
        <v>2.5182000000000002</v>
      </c>
      <c r="FW302" s="283">
        <v>2.5895000000000001</v>
      </c>
      <c r="FX302" s="283">
        <v>0.7117</v>
      </c>
      <c r="FY302" s="283">
        <v>0.45710000000000001</v>
      </c>
      <c r="GA302" s="283">
        <v>1.2830999999999999</v>
      </c>
      <c r="GB302" s="283">
        <v>0.1515</v>
      </c>
      <c r="GC302" s="283">
        <v>0.217</v>
      </c>
      <c r="GD302" s="283">
        <v>0.1691</v>
      </c>
      <c r="GE302" s="283">
        <v>6.0199999999999997E-2</v>
      </c>
      <c r="GF302" s="283">
        <v>8.3799999999999999E-2</v>
      </c>
      <c r="GG302" s="283">
        <v>0.23769999999999999</v>
      </c>
      <c r="GH302" s="283">
        <v>0.1593</v>
      </c>
      <c r="GJ302" s="283">
        <v>0.38850000000000001</v>
      </c>
      <c r="GK302" s="283">
        <v>0.34860000000000002</v>
      </c>
      <c r="GL302" s="283">
        <v>0.2485</v>
      </c>
      <c r="GM302" s="283">
        <v>0.30280000000000001</v>
      </c>
    </row>
    <row r="303" spans="1:195">
      <c r="A303" s="71">
        <v>45593</v>
      </c>
      <c r="B303" s="283">
        <v>13.142200000000001</v>
      </c>
      <c r="C303" s="283">
        <v>12.861000000000001</v>
      </c>
      <c r="D303" s="283">
        <v>13.0046</v>
      </c>
      <c r="E303" s="283">
        <v>12.857699999999999</v>
      </c>
      <c r="F303" s="283">
        <v>13.123799999999999</v>
      </c>
      <c r="G303" s="283">
        <v>13.049899999999999</v>
      </c>
      <c r="H303" s="283">
        <v>12.852600000000001</v>
      </c>
      <c r="J303" s="283">
        <v>13.0398</v>
      </c>
      <c r="K303" s="283">
        <v>13.051600000000001</v>
      </c>
      <c r="L303" s="283">
        <v>13.001200000000001</v>
      </c>
      <c r="M303" s="283">
        <v>13.1355</v>
      </c>
      <c r="N303" s="283">
        <v>7.2882999999999996</v>
      </c>
      <c r="O303" s="283">
        <v>0.4995</v>
      </c>
      <c r="P303" s="283">
        <v>2.2761999999999998</v>
      </c>
      <c r="Q303" s="283">
        <v>0.313</v>
      </c>
      <c r="S303" s="283">
        <v>1.7061999999999999</v>
      </c>
      <c r="T303" s="283">
        <v>0.67810000000000004</v>
      </c>
      <c r="U303" s="283">
        <v>7.3700000000000002E-2</v>
      </c>
      <c r="V303" s="283">
        <v>0.2036</v>
      </c>
      <c r="W303" s="283">
        <v>9.2999999999999999E-2</v>
      </c>
      <c r="X303" s="283">
        <v>0.14760000000000001</v>
      </c>
      <c r="Y303" s="283">
        <v>8.9499999999999996E-2</v>
      </c>
      <c r="Z303" s="283">
        <v>0.29799999999999999</v>
      </c>
      <c r="AB303" s="283">
        <v>0.57199999999999995</v>
      </c>
      <c r="AC303" s="283">
        <v>0.95209999999999995</v>
      </c>
      <c r="AD303" s="283">
        <v>0.25779999999999997</v>
      </c>
      <c r="AE303" s="283">
        <v>0.3352</v>
      </c>
      <c r="AF303" s="283">
        <v>8.0510999999999999</v>
      </c>
      <c r="AG303" s="283">
        <v>0.94450000000000001</v>
      </c>
      <c r="AH303" s="283">
        <v>0.81810000000000005</v>
      </c>
      <c r="AI303" s="283">
        <v>0.24510000000000001</v>
      </c>
      <c r="AK303" s="283">
        <v>0.97270000000000001</v>
      </c>
      <c r="AL303" s="283">
        <v>1.0430999999999999</v>
      </c>
      <c r="AM303" s="283">
        <v>0.15640000000000001</v>
      </c>
      <c r="AN303" s="283">
        <v>0.2</v>
      </c>
      <c r="AO303" s="283">
        <v>0.12959999999999999</v>
      </c>
      <c r="AP303" s="283">
        <v>0.1656</v>
      </c>
      <c r="AQ303" s="283">
        <v>0.24440000000000001</v>
      </c>
      <c r="AR303" s="283">
        <v>0.33689999999999998</v>
      </c>
      <c r="AT303" s="283">
        <v>0.41</v>
      </c>
      <c r="AU303" s="283">
        <v>1.3744000000000001</v>
      </c>
      <c r="AV303" s="283">
        <v>0.36299999999999999</v>
      </c>
      <c r="AW303" s="283">
        <v>0.42149999999999999</v>
      </c>
      <c r="AX303" s="283">
        <v>13.5968</v>
      </c>
      <c r="AY303" s="283">
        <v>5.8343999999999996</v>
      </c>
      <c r="AZ303" s="283">
        <v>0.34179999999999999</v>
      </c>
      <c r="BA303" s="283">
        <v>8.5800000000000001E-2</v>
      </c>
      <c r="BC303" s="283">
        <v>1.4116</v>
      </c>
      <c r="BD303" s="283">
        <v>1.2302999999999999</v>
      </c>
      <c r="BE303" s="283">
        <v>0.73970000000000002</v>
      </c>
      <c r="BF303" s="283">
        <v>0.17660000000000001</v>
      </c>
      <c r="BG303" s="283">
        <v>9.0499999999999997E-2</v>
      </c>
      <c r="BH303" s="283">
        <v>0.1268</v>
      </c>
      <c r="BI303" s="283">
        <v>0.51680000000000004</v>
      </c>
      <c r="BJ303" s="283">
        <v>0.13750000000000001</v>
      </c>
      <c r="BL303" s="283">
        <v>0.46589999999999998</v>
      </c>
      <c r="BM303" s="283">
        <v>1.6017999999999999</v>
      </c>
      <c r="BN303" s="283">
        <v>0.43140000000000001</v>
      </c>
      <c r="BO303" s="283">
        <v>0.33</v>
      </c>
      <c r="BQ303" s="283">
        <v>2.3496999999999999</v>
      </c>
      <c r="BR303" s="283">
        <v>1.5613999999999999</v>
      </c>
      <c r="BS303" s="283">
        <v>1.0475000000000001</v>
      </c>
      <c r="BT303" s="283">
        <v>0.73299999999999998</v>
      </c>
      <c r="BV303" s="283">
        <v>1.3031999999999999</v>
      </c>
      <c r="BW303" s="283">
        <v>0.32919999999999999</v>
      </c>
      <c r="BX303" s="283">
        <v>0.32379999999999998</v>
      </c>
      <c r="BY303" s="283">
        <v>0.32500000000000001</v>
      </c>
      <c r="BZ303" s="283">
        <v>0.1401</v>
      </c>
      <c r="CA303" s="283">
        <v>0.2074</v>
      </c>
      <c r="CB303" s="283">
        <v>0.31019999999999998</v>
      </c>
      <c r="CC303" s="283">
        <v>0.44379999999999997</v>
      </c>
      <c r="CE303" s="283">
        <v>0.71460000000000001</v>
      </c>
      <c r="CF303" s="283">
        <v>0.60550000000000004</v>
      </c>
      <c r="CG303" s="283">
        <v>0.46610000000000001</v>
      </c>
      <c r="CH303" s="283">
        <v>0.5484</v>
      </c>
      <c r="CI303" s="283">
        <v>1.0409999999999999</v>
      </c>
      <c r="CJ303" s="283">
        <v>1.0104</v>
      </c>
      <c r="CK303" s="283">
        <v>0.998</v>
      </c>
      <c r="CL303" s="283">
        <v>1.0017</v>
      </c>
      <c r="CN303" s="283">
        <v>1.0035000000000001</v>
      </c>
      <c r="CO303" s="283">
        <v>13.052099999999999</v>
      </c>
      <c r="CP303" s="283">
        <v>12.5045</v>
      </c>
      <c r="CQ303" s="283">
        <v>12.084300000000001</v>
      </c>
      <c r="CR303" s="283">
        <v>12.537699999999999</v>
      </c>
      <c r="CS303" s="283">
        <v>12.375500000000001</v>
      </c>
      <c r="CT303" s="283">
        <v>12.1088</v>
      </c>
      <c r="CU303" s="283">
        <v>12.4459</v>
      </c>
      <c r="CW303" s="283">
        <v>12.5388</v>
      </c>
      <c r="CX303" s="283">
        <v>12.425000000000001</v>
      </c>
      <c r="CY303" s="283">
        <v>11.896100000000001</v>
      </c>
      <c r="CZ303" s="283">
        <v>12.494999999999999</v>
      </c>
      <c r="DA303" s="283">
        <v>1.0373000000000001</v>
      </c>
      <c r="DB303" s="283">
        <v>1.0095000000000001</v>
      </c>
      <c r="DC303" s="283">
        <v>0.97719999999999996</v>
      </c>
      <c r="DD303" s="283">
        <v>0.97370000000000001</v>
      </c>
      <c r="DF303" s="283">
        <v>0.99470000000000003</v>
      </c>
      <c r="DG303" s="283">
        <v>13.582700000000001</v>
      </c>
      <c r="DH303" s="283">
        <v>12.991400000000001</v>
      </c>
      <c r="DI303" s="283">
        <v>12.679500000000001</v>
      </c>
      <c r="DJ303" s="283">
        <v>13.094200000000001</v>
      </c>
      <c r="DK303" s="283">
        <v>12.869400000000001</v>
      </c>
      <c r="DL303" s="283">
        <v>12.976000000000001</v>
      </c>
      <c r="DM303" s="283">
        <v>12.761699999999999</v>
      </c>
      <c r="DO303" s="283">
        <v>12.823499999999999</v>
      </c>
      <c r="DP303" s="283">
        <v>13.1058</v>
      </c>
      <c r="DQ303" s="283">
        <v>12.3996</v>
      </c>
      <c r="DR303" s="283">
        <v>12.8918</v>
      </c>
      <c r="DS303" s="283">
        <v>1.0331999999999999</v>
      </c>
      <c r="DT303" s="283">
        <v>1.0114000000000001</v>
      </c>
      <c r="DU303" s="283">
        <v>0.98670000000000002</v>
      </c>
      <c r="DV303" s="283">
        <v>0.96120000000000005</v>
      </c>
      <c r="DX303" s="283">
        <v>1.0031000000000001</v>
      </c>
      <c r="DY303" s="283">
        <v>13.956300000000001</v>
      </c>
      <c r="DZ303" s="283">
        <v>13.550599999999999</v>
      </c>
      <c r="EA303" s="283">
        <v>13.3443</v>
      </c>
      <c r="EB303" s="283">
        <v>13.507999999999999</v>
      </c>
      <c r="EC303" s="283">
        <v>13.397600000000001</v>
      </c>
      <c r="ED303" s="283">
        <v>13.524699999999999</v>
      </c>
      <c r="EE303" s="283">
        <v>13.012499999999999</v>
      </c>
      <c r="EG303" s="283">
        <v>13.2799</v>
      </c>
      <c r="EH303" s="283">
        <v>13.537100000000001</v>
      </c>
      <c r="EI303" s="283">
        <v>12.8058</v>
      </c>
      <c r="EJ303" s="283">
        <v>13.239100000000001</v>
      </c>
      <c r="EL303" s="283">
        <v>2.1821999999999999</v>
      </c>
      <c r="EM303" s="283">
        <v>0.999</v>
      </c>
      <c r="EN303" s="283">
        <v>2.3241000000000001</v>
      </c>
      <c r="EO303" s="283">
        <v>0.99860000000000004</v>
      </c>
      <c r="EQ303" s="283">
        <v>1.5023</v>
      </c>
      <c r="ER303" s="283">
        <v>0.18190000000000001</v>
      </c>
      <c r="ES303" s="283">
        <v>0.1139</v>
      </c>
      <c r="ET303" s="283">
        <v>0.16689999999999999</v>
      </c>
      <c r="EU303" s="283">
        <v>8.3299999999999999E-2</v>
      </c>
      <c r="EV303" s="283">
        <v>0.114</v>
      </c>
      <c r="EW303" s="283">
        <v>7.1800000000000003E-2</v>
      </c>
      <c r="EX303" s="283">
        <v>0.26129999999999998</v>
      </c>
      <c r="EZ303" s="283">
        <v>0.36220000000000002</v>
      </c>
      <c r="FA303" s="283">
        <v>0.2616</v>
      </c>
      <c r="FB303" s="283">
        <v>0.2374</v>
      </c>
      <c r="FC303" s="283">
        <v>0.24110000000000001</v>
      </c>
      <c r="FD303" s="283">
        <v>2.4140000000000001</v>
      </c>
      <c r="FE303" s="283">
        <v>1.2702</v>
      </c>
      <c r="FF303" s="283">
        <v>0.93830000000000002</v>
      </c>
      <c r="FG303" s="283">
        <v>0.87119999999999997</v>
      </c>
      <c r="FI303" s="283">
        <v>1.0846</v>
      </c>
      <c r="FJ303" s="283">
        <v>0.15909999999999999</v>
      </c>
      <c r="FK303" s="283">
        <v>0.14979999999999999</v>
      </c>
      <c r="FL303" s="283">
        <v>0.1467</v>
      </c>
      <c r="FM303" s="283">
        <v>6.59E-2</v>
      </c>
      <c r="FN303" s="283">
        <v>0.1179</v>
      </c>
      <c r="FO303" s="283">
        <v>0.15640000000000001</v>
      </c>
      <c r="FP303" s="283">
        <v>0.26269999999999999</v>
      </c>
      <c r="FR303" s="283">
        <v>0.30669999999999997</v>
      </c>
      <c r="FS303" s="283">
        <v>0.30159999999999998</v>
      </c>
      <c r="FT303" s="283">
        <v>0.20849999999999999</v>
      </c>
      <c r="FU303" s="283">
        <v>0.2828</v>
      </c>
      <c r="FV303" s="283">
        <v>2.5367000000000002</v>
      </c>
      <c r="FW303" s="283">
        <v>2.5983999999999998</v>
      </c>
      <c r="FX303" s="283">
        <v>0.70950000000000002</v>
      </c>
      <c r="FY303" s="283">
        <v>0.4506</v>
      </c>
      <c r="GA303" s="283">
        <v>1.2806</v>
      </c>
      <c r="GB303" s="283">
        <v>0.151</v>
      </c>
      <c r="GC303" s="283">
        <v>0.218</v>
      </c>
      <c r="GD303" s="283">
        <v>0.1686</v>
      </c>
      <c r="GE303" s="283">
        <v>5.9499999999999997E-2</v>
      </c>
      <c r="GF303" s="283">
        <v>8.3900000000000002E-2</v>
      </c>
      <c r="GG303" s="283">
        <v>0.23760000000000001</v>
      </c>
      <c r="GH303" s="283">
        <v>0.15529999999999999</v>
      </c>
      <c r="GJ303" s="283">
        <v>0.38619999999999999</v>
      </c>
      <c r="GK303" s="283">
        <v>0.34460000000000002</v>
      </c>
      <c r="GL303" s="283">
        <v>0.24510000000000001</v>
      </c>
      <c r="GM303" s="283">
        <v>0.30159999999999998</v>
      </c>
    </row>
    <row r="304" spans="1:195">
      <c r="A304" s="71">
        <v>45594</v>
      </c>
      <c r="B304" s="283">
        <v>13.150600000000001</v>
      </c>
      <c r="C304" s="283">
        <v>12.8703</v>
      </c>
      <c r="D304" s="283">
        <v>13.026400000000001</v>
      </c>
      <c r="E304" s="283">
        <v>12.8652</v>
      </c>
      <c r="F304" s="283">
        <v>13.1313</v>
      </c>
      <c r="G304" s="283">
        <v>13.009600000000001</v>
      </c>
      <c r="H304" s="283">
        <v>12.8795</v>
      </c>
      <c r="I304" s="283">
        <v>12.055999999999999</v>
      </c>
      <c r="J304" s="283">
        <v>13.042400000000001</v>
      </c>
      <c r="K304" s="283">
        <v>13.050800000000001</v>
      </c>
      <c r="L304" s="283">
        <v>13.017200000000001</v>
      </c>
      <c r="M304" s="283">
        <v>13.132199999999999</v>
      </c>
      <c r="N304" s="283">
        <v>7.2999000000000001</v>
      </c>
      <c r="O304" s="283">
        <v>0.50380000000000003</v>
      </c>
      <c r="P304" s="283">
        <v>2.2770999999999999</v>
      </c>
      <c r="Q304" s="283">
        <v>0.31359999999999999</v>
      </c>
      <c r="R304" s="283">
        <v>1.0857000000000001</v>
      </c>
      <c r="S304" s="283">
        <v>1.7282</v>
      </c>
      <c r="T304" s="283">
        <v>0.68720000000000003</v>
      </c>
      <c r="U304" s="283">
        <v>7.4700000000000003E-2</v>
      </c>
      <c r="V304" s="283">
        <v>0.2059</v>
      </c>
      <c r="W304" s="283">
        <v>9.4100000000000003E-2</v>
      </c>
      <c r="X304" s="283">
        <v>0.1482</v>
      </c>
      <c r="Y304" s="283">
        <v>9.0399999999999994E-2</v>
      </c>
      <c r="Z304" s="283">
        <v>0.29430000000000001</v>
      </c>
      <c r="AA304" s="283">
        <v>0.27389999999999998</v>
      </c>
      <c r="AB304" s="283">
        <v>0.56679999999999997</v>
      </c>
      <c r="AC304" s="283">
        <v>0.93830000000000002</v>
      </c>
      <c r="AD304" s="283">
        <v>0.25230000000000002</v>
      </c>
      <c r="AE304" s="283">
        <v>0.32800000000000001</v>
      </c>
      <c r="AF304" s="283">
        <v>8.0450999999999997</v>
      </c>
      <c r="AG304" s="283">
        <v>0.9526</v>
      </c>
      <c r="AH304" s="283">
        <v>0.82140000000000002</v>
      </c>
      <c r="AI304" s="283">
        <v>0.2447</v>
      </c>
      <c r="AJ304" s="283">
        <v>0.82509999999999994</v>
      </c>
      <c r="AK304" s="283">
        <v>0.97409999999999997</v>
      </c>
      <c r="AL304" s="283">
        <v>1.0507</v>
      </c>
      <c r="AM304" s="283">
        <v>0.1583</v>
      </c>
      <c r="AN304" s="283">
        <v>0.2011</v>
      </c>
      <c r="AO304" s="283">
        <v>0.13059999999999999</v>
      </c>
      <c r="AP304" s="283">
        <v>0.16619999999999999</v>
      </c>
      <c r="AQ304" s="283">
        <v>0.24479999999999999</v>
      </c>
      <c r="AR304" s="283">
        <v>0.33450000000000002</v>
      </c>
      <c r="AS304" s="283">
        <v>0.29580000000000001</v>
      </c>
      <c r="AT304" s="283">
        <v>0.4078</v>
      </c>
      <c r="AU304" s="283">
        <v>1.3669</v>
      </c>
      <c r="AV304" s="283">
        <v>0.35849999999999999</v>
      </c>
      <c r="AW304" s="283">
        <v>0.41860000000000003</v>
      </c>
      <c r="AX304" s="283">
        <v>13.714700000000001</v>
      </c>
      <c r="AY304" s="283">
        <v>5.9005000000000001</v>
      </c>
      <c r="AZ304" s="283">
        <v>0.3402</v>
      </c>
      <c r="BA304" s="283">
        <v>8.5099999999999995E-2</v>
      </c>
      <c r="BB304" s="283">
        <v>0.53680000000000005</v>
      </c>
      <c r="BC304" s="283">
        <v>1.4063000000000001</v>
      </c>
      <c r="BD304" s="283">
        <v>1.2458</v>
      </c>
      <c r="BE304" s="283">
        <v>0.74860000000000004</v>
      </c>
      <c r="BF304" s="283">
        <v>0.1769</v>
      </c>
      <c r="BG304" s="283">
        <v>9.0800000000000006E-2</v>
      </c>
      <c r="BH304" s="283">
        <v>0.12690000000000001</v>
      </c>
      <c r="BI304" s="283">
        <v>0.51980000000000004</v>
      </c>
      <c r="BJ304" s="283">
        <v>0.13500000000000001</v>
      </c>
      <c r="BK304" s="283">
        <v>0.23050000000000001</v>
      </c>
      <c r="BL304" s="283">
        <v>0.46529999999999999</v>
      </c>
      <c r="BM304" s="283">
        <v>1.5871</v>
      </c>
      <c r="BN304" s="283">
        <v>0.42949999999999999</v>
      </c>
      <c r="BO304" s="283">
        <v>0.33079999999999998</v>
      </c>
      <c r="BQ304" s="283">
        <v>2.3456999999999999</v>
      </c>
      <c r="BR304" s="283">
        <v>1.5684</v>
      </c>
      <c r="BS304" s="283">
        <v>1.0435000000000001</v>
      </c>
      <c r="BT304" s="283">
        <v>0.73019999999999996</v>
      </c>
      <c r="BU304" s="283">
        <v>1.0494000000000001</v>
      </c>
      <c r="BV304" s="283">
        <v>1.319</v>
      </c>
      <c r="BW304" s="283">
        <v>0.33110000000000001</v>
      </c>
      <c r="BX304" s="283">
        <v>0.3251</v>
      </c>
      <c r="BY304" s="283">
        <v>0.32529999999999998</v>
      </c>
      <c r="BZ304" s="283">
        <v>0.14119999999999999</v>
      </c>
      <c r="CA304" s="283">
        <v>0.20730000000000001</v>
      </c>
      <c r="CB304" s="283">
        <v>0.31169999999999998</v>
      </c>
      <c r="CC304" s="283">
        <v>0.43709999999999999</v>
      </c>
      <c r="CD304" s="283">
        <v>0.47910000000000003</v>
      </c>
      <c r="CE304" s="283">
        <v>0.71140000000000003</v>
      </c>
      <c r="CF304" s="283">
        <v>0.59860000000000002</v>
      </c>
      <c r="CG304" s="283">
        <v>0.45660000000000001</v>
      </c>
      <c r="CH304" s="283">
        <v>0.5393</v>
      </c>
      <c r="CI304" s="283">
        <v>1.0503</v>
      </c>
      <c r="CJ304" s="283">
        <v>1.0265</v>
      </c>
      <c r="CK304" s="283">
        <v>1.0213000000000001</v>
      </c>
      <c r="CL304" s="283">
        <v>1.0133000000000001</v>
      </c>
      <c r="CM304" s="283">
        <v>1.0201</v>
      </c>
      <c r="CN304" s="283">
        <v>0.98950000000000005</v>
      </c>
      <c r="CO304" s="283">
        <v>13.449299999999999</v>
      </c>
      <c r="CP304" s="283">
        <v>12.798299999999999</v>
      </c>
      <c r="CQ304" s="283">
        <v>12.364599999999999</v>
      </c>
      <c r="CR304" s="283">
        <v>12.805400000000001</v>
      </c>
      <c r="CS304" s="283">
        <v>12.4679</v>
      </c>
      <c r="CT304" s="283">
        <v>12.1066</v>
      </c>
      <c r="CU304" s="283">
        <v>12.4139</v>
      </c>
      <c r="CV304" s="283">
        <v>12.257300000000001</v>
      </c>
      <c r="CW304" s="283">
        <v>12.432</v>
      </c>
      <c r="CX304" s="283">
        <v>12.2509</v>
      </c>
      <c r="CY304" s="283">
        <v>12.016</v>
      </c>
      <c r="CZ304" s="283">
        <v>12.563599999999999</v>
      </c>
      <c r="DA304" s="283">
        <v>1.0446</v>
      </c>
      <c r="DB304" s="283">
        <v>1.0150999999999999</v>
      </c>
      <c r="DC304" s="283">
        <v>0.9869</v>
      </c>
      <c r="DD304" s="283">
        <v>0.97699999999999998</v>
      </c>
      <c r="DE304" s="283">
        <v>0.99029999999999996</v>
      </c>
      <c r="DF304" s="283">
        <v>0.99039999999999995</v>
      </c>
      <c r="DG304" s="283">
        <v>13.8117</v>
      </c>
      <c r="DH304" s="283">
        <v>13.1594</v>
      </c>
      <c r="DI304" s="283">
        <v>12.837199999999999</v>
      </c>
      <c r="DJ304" s="283">
        <v>13.2218</v>
      </c>
      <c r="DK304" s="283">
        <v>12.963699999999999</v>
      </c>
      <c r="DL304" s="283">
        <v>13.007099999999999</v>
      </c>
      <c r="DM304" s="283">
        <v>12.782500000000001</v>
      </c>
      <c r="DN304" s="283">
        <v>12.404999999999999</v>
      </c>
      <c r="DO304" s="283">
        <v>12.805400000000001</v>
      </c>
      <c r="DP304" s="283">
        <v>13.083500000000001</v>
      </c>
      <c r="DQ304" s="283">
        <v>12.5267</v>
      </c>
      <c r="DR304" s="283">
        <v>12.929</v>
      </c>
      <c r="DS304" s="283">
        <v>1.0355000000000001</v>
      </c>
      <c r="DT304" s="283">
        <v>1.0103</v>
      </c>
      <c r="DU304" s="283">
        <v>0.98719999999999997</v>
      </c>
      <c r="DV304" s="283">
        <v>0.96220000000000006</v>
      </c>
      <c r="DW304" s="283">
        <v>0.97389999999999999</v>
      </c>
      <c r="DX304" s="283">
        <v>1.0014000000000001</v>
      </c>
      <c r="DY304" s="283">
        <v>14.1067</v>
      </c>
      <c r="DZ304" s="283">
        <v>13.599</v>
      </c>
      <c r="EA304" s="283">
        <v>13.3779</v>
      </c>
      <c r="EB304" s="283">
        <v>13.6235</v>
      </c>
      <c r="EC304" s="283">
        <v>13.461</v>
      </c>
      <c r="ED304" s="283">
        <v>13.550700000000001</v>
      </c>
      <c r="EE304" s="283">
        <v>13.0459</v>
      </c>
      <c r="EF304" s="283">
        <v>12.5381</v>
      </c>
      <c r="EG304" s="283">
        <v>13.265499999999999</v>
      </c>
      <c r="EH304" s="283">
        <v>13.558400000000001</v>
      </c>
      <c r="EI304" s="283">
        <v>12.873699999999999</v>
      </c>
      <c r="EJ304" s="283">
        <v>13.246700000000001</v>
      </c>
      <c r="EL304" s="283">
        <v>2.1844000000000001</v>
      </c>
      <c r="EM304" s="283">
        <v>0.99819999999999998</v>
      </c>
      <c r="EN304" s="283">
        <v>2.2534000000000001</v>
      </c>
      <c r="EO304" s="283">
        <v>0.99870000000000003</v>
      </c>
      <c r="EP304" s="283">
        <v>1.0563</v>
      </c>
      <c r="EQ304" s="283">
        <v>1.5381</v>
      </c>
      <c r="ER304" s="283">
        <v>0.1832</v>
      </c>
      <c r="ES304" s="283">
        <v>0.1145</v>
      </c>
      <c r="ET304" s="283">
        <v>0.16750000000000001</v>
      </c>
      <c r="EU304" s="283">
        <v>8.3900000000000002E-2</v>
      </c>
      <c r="EV304" s="283">
        <v>0.1147</v>
      </c>
      <c r="EW304" s="283">
        <v>7.4300000000000005E-2</v>
      </c>
      <c r="EX304" s="283">
        <v>0.25700000000000001</v>
      </c>
      <c r="EY304" s="283">
        <v>0.2432</v>
      </c>
      <c r="EZ304" s="283">
        <v>0.35980000000000001</v>
      </c>
      <c r="FA304" s="283">
        <v>0.25740000000000002</v>
      </c>
      <c r="FB304" s="283">
        <v>0.23019999999999999</v>
      </c>
      <c r="FC304" s="283">
        <v>0.2339</v>
      </c>
      <c r="FD304" s="283">
        <v>2.4134000000000002</v>
      </c>
      <c r="FE304" s="283">
        <v>1.2692000000000001</v>
      </c>
      <c r="FF304" s="283">
        <v>0.93830000000000002</v>
      </c>
      <c r="FG304" s="283">
        <v>0.86309999999999998</v>
      </c>
      <c r="FH304" s="283">
        <v>1.1538999999999999</v>
      </c>
      <c r="FI304" s="283">
        <v>1.0969</v>
      </c>
      <c r="FJ304" s="283">
        <v>0.16039999999999999</v>
      </c>
      <c r="FK304" s="283">
        <v>0.14960000000000001</v>
      </c>
      <c r="FL304" s="283">
        <v>0.14660000000000001</v>
      </c>
      <c r="FM304" s="283">
        <v>6.6400000000000001E-2</v>
      </c>
      <c r="FN304" s="283">
        <v>0.1178</v>
      </c>
      <c r="FO304" s="283">
        <v>0.15620000000000001</v>
      </c>
      <c r="FP304" s="283">
        <v>0.25990000000000002</v>
      </c>
      <c r="FQ304" s="283">
        <v>0.23649999999999999</v>
      </c>
      <c r="FR304" s="283">
        <v>0.30470000000000003</v>
      </c>
      <c r="FS304" s="283">
        <v>0.30109999999999998</v>
      </c>
      <c r="FT304" s="283">
        <v>0.20499999999999999</v>
      </c>
      <c r="FU304" s="283">
        <v>0.27779999999999999</v>
      </c>
      <c r="FV304" s="283">
        <v>2.5211999999999999</v>
      </c>
      <c r="FW304" s="283">
        <v>2.6379000000000001</v>
      </c>
      <c r="FX304" s="283">
        <v>0.7107</v>
      </c>
      <c r="FY304" s="283">
        <v>0.4486</v>
      </c>
      <c r="FZ304" s="283">
        <v>0.9839</v>
      </c>
      <c r="GA304" s="283">
        <v>1.2851999999999999</v>
      </c>
      <c r="GB304" s="283">
        <v>0.15129999999999999</v>
      </c>
      <c r="GC304" s="283">
        <v>0.21929999999999999</v>
      </c>
      <c r="GD304" s="283">
        <v>0.1686</v>
      </c>
      <c r="GE304" s="283">
        <v>0.06</v>
      </c>
      <c r="GF304" s="283">
        <v>8.3099999999999993E-2</v>
      </c>
      <c r="GG304" s="283">
        <v>0.23719999999999999</v>
      </c>
      <c r="GH304" s="283">
        <v>0.1525</v>
      </c>
      <c r="GI304" s="283">
        <v>0.23799999999999999</v>
      </c>
      <c r="GJ304" s="283">
        <v>0.3856</v>
      </c>
      <c r="GK304" s="283">
        <v>0.34010000000000001</v>
      </c>
      <c r="GL304" s="283">
        <v>0.2419</v>
      </c>
      <c r="GM304" s="283">
        <v>0.3</v>
      </c>
    </row>
    <row r="305" spans="1:195">
      <c r="A305" s="71">
        <v>45595</v>
      </c>
      <c r="B305" s="283">
        <v>13.159000000000001</v>
      </c>
      <c r="C305" s="283">
        <v>12.861000000000001</v>
      </c>
      <c r="D305" s="283">
        <v>13.0063</v>
      </c>
      <c r="E305" s="283">
        <v>12.8619</v>
      </c>
      <c r="F305" s="283">
        <v>13.139699999999999</v>
      </c>
      <c r="G305" s="283">
        <v>13.1532</v>
      </c>
      <c r="H305" s="283">
        <v>12.875299999999999</v>
      </c>
      <c r="I305" s="283">
        <v>12.6226</v>
      </c>
      <c r="J305" s="283">
        <v>13.0524</v>
      </c>
      <c r="K305" s="283">
        <v>13.0314</v>
      </c>
      <c r="L305" s="283">
        <v>13.0289</v>
      </c>
      <c r="M305" s="283">
        <v>13.166600000000001</v>
      </c>
      <c r="N305" s="283">
        <v>7.2979000000000003</v>
      </c>
      <c r="O305" s="283">
        <v>0.50729999999999997</v>
      </c>
      <c r="P305" s="283">
        <v>2.4140999999999999</v>
      </c>
      <c r="Q305" s="283">
        <v>0.31659999999999999</v>
      </c>
      <c r="R305" s="283">
        <v>1.0672999999999999</v>
      </c>
      <c r="S305" s="283">
        <v>1.6837</v>
      </c>
      <c r="T305" s="283">
        <v>0.67169999999999996</v>
      </c>
      <c r="U305" s="283">
        <v>7.4399999999999994E-2</v>
      </c>
      <c r="V305" s="283">
        <v>0.20380000000000001</v>
      </c>
      <c r="W305" s="283">
        <v>9.1999999999999998E-2</v>
      </c>
      <c r="X305" s="283">
        <v>0.14660000000000001</v>
      </c>
      <c r="Y305" s="283">
        <v>8.4400000000000003E-2</v>
      </c>
      <c r="Z305" s="283">
        <v>0.30430000000000001</v>
      </c>
      <c r="AA305" s="283">
        <v>0.27129999999999999</v>
      </c>
      <c r="AB305" s="283">
        <v>0.5534</v>
      </c>
      <c r="AC305" s="283">
        <v>0.96109999999999995</v>
      </c>
      <c r="AD305" s="283">
        <v>0.25419999999999998</v>
      </c>
      <c r="AE305" s="283">
        <v>0.32869999999999999</v>
      </c>
      <c r="AF305" s="283">
        <v>8.0446000000000009</v>
      </c>
      <c r="AG305" s="283">
        <v>0.97540000000000004</v>
      </c>
      <c r="AH305" s="283">
        <v>0.82299999999999995</v>
      </c>
      <c r="AI305" s="283">
        <v>0.24560000000000001</v>
      </c>
      <c r="AJ305" s="283">
        <v>0.82799999999999996</v>
      </c>
      <c r="AK305" s="283">
        <v>0.97750000000000004</v>
      </c>
      <c r="AL305" s="283">
        <v>1.0468999999999999</v>
      </c>
      <c r="AM305" s="283">
        <v>0.16220000000000001</v>
      </c>
      <c r="AN305" s="283">
        <v>0.2009</v>
      </c>
      <c r="AO305" s="283">
        <v>0.13009999999999999</v>
      </c>
      <c r="AP305" s="283">
        <v>0.1663</v>
      </c>
      <c r="AQ305" s="283">
        <v>0.24410000000000001</v>
      </c>
      <c r="AR305" s="283">
        <v>0.33339999999999997</v>
      </c>
      <c r="AS305" s="283">
        <v>0.29260000000000003</v>
      </c>
      <c r="AT305" s="283">
        <v>0.40529999999999999</v>
      </c>
      <c r="AU305" s="283">
        <v>1.3574999999999999</v>
      </c>
      <c r="AV305" s="283">
        <v>0.35339999999999999</v>
      </c>
      <c r="AW305" s="283">
        <v>0.41460000000000002</v>
      </c>
      <c r="AX305" s="283">
        <v>13.591799999999999</v>
      </c>
      <c r="AY305" s="283">
        <v>5.9290000000000003</v>
      </c>
      <c r="AZ305" s="283">
        <v>0.3397</v>
      </c>
      <c r="BA305" s="283">
        <v>8.4500000000000006E-2</v>
      </c>
      <c r="BB305" s="283">
        <v>0.54079999999999995</v>
      </c>
      <c r="BC305" s="283">
        <v>1.4071</v>
      </c>
      <c r="BD305" s="283">
        <v>1.2486999999999999</v>
      </c>
      <c r="BE305" s="283">
        <v>0.7631</v>
      </c>
      <c r="BF305" s="283">
        <v>0.1777</v>
      </c>
      <c r="BG305" s="283">
        <v>9.1899999999999996E-2</v>
      </c>
      <c r="BH305" s="283">
        <v>0.12870000000000001</v>
      </c>
      <c r="BI305" s="283">
        <v>0.52300000000000002</v>
      </c>
      <c r="BJ305" s="283">
        <v>0.13250000000000001</v>
      </c>
      <c r="BK305" s="283">
        <v>0.23089999999999999</v>
      </c>
      <c r="BL305" s="283">
        <v>0.46389999999999998</v>
      </c>
      <c r="BM305" s="283">
        <v>1.5685</v>
      </c>
      <c r="BN305" s="283">
        <v>0.4269</v>
      </c>
      <c r="BO305" s="283">
        <v>0.32969999999999999</v>
      </c>
      <c r="BQ305" s="283">
        <v>2.3527</v>
      </c>
      <c r="BR305" s="283">
        <v>1.5757000000000001</v>
      </c>
      <c r="BS305" s="283">
        <v>1.0432999999999999</v>
      </c>
      <c r="BT305" s="283">
        <v>0.73629999999999995</v>
      </c>
      <c r="BU305" s="283">
        <v>1.0449999999999999</v>
      </c>
      <c r="BV305" s="283">
        <v>1.3125</v>
      </c>
      <c r="BW305" s="283">
        <v>0.3327</v>
      </c>
      <c r="BX305" s="283">
        <v>0.3281</v>
      </c>
      <c r="BY305" s="283">
        <v>0.32590000000000002</v>
      </c>
      <c r="BZ305" s="283">
        <v>0.1414</v>
      </c>
      <c r="CA305" s="283">
        <v>0.2082</v>
      </c>
      <c r="CB305" s="283">
        <v>0.31230000000000002</v>
      </c>
      <c r="CC305" s="283">
        <v>0.44259999999999999</v>
      </c>
      <c r="CD305" s="283">
        <v>0.47689999999999999</v>
      </c>
      <c r="CE305" s="283">
        <v>0.70809999999999995</v>
      </c>
      <c r="CF305" s="283">
        <v>0.60109999999999997</v>
      </c>
      <c r="CG305" s="283">
        <v>0.45639999999999997</v>
      </c>
      <c r="CH305" s="283">
        <v>0.53949999999999998</v>
      </c>
      <c r="CI305" s="283">
        <v>1.0293000000000001</v>
      </c>
      <c r="CJ305" s="283">
        <v>1.0415000000000001</v>
      </c>
      <c r="CK305" s="283">
        <v>1.0914999999999999</v>
      </c>
      <c r="CL305" s="283">
        <v>1.0226</v>
      </c>
      <c r="CM305" s="283">
        <v>1.0328999999999999</v>
      </c>
      <c r="CN305" s="283">
        <v>0.96130000000000004</v>
      </c>
      <c r="CO305" s="283">
        <v>12.440300000000001</v>
      </c>
      <c r="CP305" s="283">
        <v>12.556900000000001</v>
      </c>
      <c r="CQ305" s="283">
        <v>12.129200000000001</v>
      </c>
      <c r="CR305" s="283">
        <v>12.085800000000001</v>
      </c>
      <c r="CS305" s="283">
        <v>12.0562</v>
      </c>
      <c r="CT305" s="283">
        <v>11.1129</v>
      </c>
      <c r="CU305" s="283">
        <v>12.215199999999999</v>
      </c>
      <c r="CV305" s="283">
        <v>12.136900000000001</v>
      </c>
      <c r="CW305" s="283">
        <v>11.6988</v>
      </c>
      <c r="CX305" s="283">
        <v>11.9458</v>
      </c>
      <c r="CY305" s="283">
        <v>11.750299999999999</v>
      </c>
      <c r="CZ305" s="283">
        <v>12.1692</v>
      </c>
      <c r="DA305" s="283">
        <v>1.0294000000000001</v>
      </c>
      <c r="DB305" s="283">
        <v>1.0204</v>
      </c>
      <c r="DC305" s="283">
        <v>1.0037</v>
      </c>
      <c r="DD305" s="283">
        <v>0.98309999999999997</v>
      </c>
      <c r="DE305" s="283">
        <v>0.99180000000000001</v>
      </c>
      <c r="DF305" s="283">
        <v>0.98929999999999996</v>
      </c>
      <c r="DG305" s="283">
        <v>13.5723</v>
      </c>
      <c r="DH305" s="283">
        <v>13.231999999999999</v>
      </c>
      <c r="DI305" s="283">
        <v>12.8482</v>
      </c>
      <c r="DJ305" s="283">
        <v>13.1851</v>
      </c>
      <c r="DK305" s="283">
        <v>12.967700000000001</v>
      </c>
      <c r="DL305" s="283">
        <v>12.800599999999999</v>
      </c>
      <c r="DM305" s="283">
        <v>12.760199999999999</v>
      </c>
      <c r="DN305" s="283">
        <v>12.4102</v>
      </c>
      <c r="DO305" s="283">
        <v>12.645</v>
      </c>
      <c r="DP305" s="283">
        <v>12.979699999999999</v>
      </c>
      <c r="DQ305" s="283">
        <v>12.5129</v>
      </c>
      <c r="DR305" s="283">
        <v>12.7814</v>
      </c>
      <c r="DS305" s="283">
        <v>1.0323</v>
      </c>
      <c r="DT305" s="283">
        <v>1.0126999999999999</v>
      </c>
      <c r="DU305" s="283">
        <v>0.99250000000000005</v>
      </c>
      <c r="DV305" s="283">
        <v>0.96560000000000001</v>
      </c>
      <c r="DW305" s="283">
        <v>0.97389999999999999</v>
      </c>
      <c r="DX305" s="283">
        <v>1.0005999999999999</v>
      </c>
      <c r="DY305" s="283">
        <v>14.176399999999999</v>
      </c>
      <c r="DZ305" s="283">
        <v>13.691800000000001</v>
      </c>
      <c r="EA305" s="283">
        <v>13.426600000000001</v>
      </c>
      <c r="EB305" s="283">
        <v>13.7325</v>
      </c>
      <c r="EC305" s="283">
        <v>13.5197</v>
      </c>
      <c r="ED305" s="283">
        <v>13.5275</v>
      </c>
      <c r="EE305" s="283">
        <v>13.062099999999999</v>
      </c>
      <c r="EF305" s="283">
        <v>12.5731</v>
      </c>
      <c r="EG305" s="283">
        <v>13.2172</v>
      </c>
      <c r="EH305" s="283">
        <v>13.5273</v>
      </c>
      <c r="EI305" s="283">
        <v>12.910399999999999</v>
      </c>
      <c r="EJ305" s="283">
        <v>13.209</v>
      </c>
      <c r="EL305" s="283">
        <v>2.1509</v>
      </c>
      <c r="EM305" s="283">
        <v>0.998</v>
      </c>
      <c r="EN305" s="283">
        <v>2.2812000000000001</v>
      </c>
      <c r="EO305" s="283">
        <v>1.0165999999999999</v>
      </c>
      <c r="EP305" s="283">
        <v>1.0305</v>
      </c>
      <c r="EQ305" s="283">
        <v>1.5053000000000001</v>
      </c>
      <c r="ER305" s="283">
        <v>0.1812</v>
      </c>
      <c r="ES305" s="283">
        <v>0.1145</v>
      </c>
      <c r="ET305" s="283">
        <v>0.16700000000000001</v>
      </c>
      <c r="EU305" s="283">
        <v>8.4199999999999997E-2</v>
      </c>
      <c r="EV305" s="283">
        <v>0.1148</v>
      </c>
      <c r="EW305" s="283">
        <v>7.3200000000000001E-2</v>
      </c>
      <c r="EX305" s="283">
        <v>0.26819999999999999</v>
      </c>
      <c r="EY305" s="283">
        <v>0.24179999999999999</v>
      </c>
      <c r="EZ305" s="283">
        <v>0.3579</v>
      </c>
      <c r="FA305" s="283">
        <v>0.26390000000000002</v>
      </c>
      <c r="FB305" s="283">
        <v>0.23469999999999999</v>
      </c>
      <c r="FC305" s="283">
        <v>0.23780000000000001</v>
      </c>
      <c r="FD305" s="283">
        <v>2.4037999999999999</v>
      </c>
      <c r="FE305" s="283">
        <v>1.2784</v>
      </c>
      <c r="FF305" s="283">
        <v>0.93799999999999994</v>
      </c>
      <c r="FG305" s="283">
        <v>0.85880000000000001</v>
      </c>
      <c r="FH305" s="283">
        <v>1.1628000000000001</v>
      </c>
      <c r="FI305" s="283">
        <v>1.1033999999999999</v>
      </c>
      <c r="FJ305" s="283">
        <v>0.15989999999999999</v>
      </c>
      <c r="FK305" s="283">
        <v>0.15060000000000001</v>
      </c>
      <c r="FL305" s="283">
        <v>0.1474</v>
      </c>
      <c r="FM305" s="283">
        <v>6.6500000000000004E-2</v>
      </c>
      <c r="FN305" s="283">
        <v>0.1178</v>
      </c>
      <c r="FO305" s="283">
        <v>0.15709999999999999</v>
      </c>
      <c r="FP305" s="283">
        <v>0.25919999999999999</v>
      </c>
      <c r="FQ305" s="283">
        <v>0.23519999999999999</v>
      </c>
      <c r="FR305" s="283">
        <v>0.30270000000000002</v>
      </c>
      <c r="FS305" s="283">
        <v>0.30180000000000001</v>
      </c>
      <c r="FT305" s="283">
        <v>0.20230000000000001</v>
      </c>
      <c r="FU305" s="283">
        <v>0.27429999999999999</v>
      </c>
      <c r="FV305" s="283">
        <v>2.5985</v>
      </c>
      <c r="FW305" s="283">
        <v>2.6387</v>
      </c>
      <c r="FX305" s="283">
        <v>0.70950000000000002</v>
      </c>
      <c r="FY305" s="283">
        <v>0.44319999999999998</v>
      </c>
      <c r="FZ305" s="283">
        <v>0.99270000000000003</v>
      </c>
      <c r="GA305" s="283">
        <v>1.2871999999999999</v>
      </c>
      <c r="GB305" s="283">
        <v>0.15579999999999999</v>
      </c>
      <c r="GC305" s="283">
        <v>0.2225</v>
      </c>
      <c r="GD305" s="283">
        <v>0.16919999999999999</v>
      </c>
      <c r="GE305" s="283">
        <v>5.9900000000000002E-2</v>
      </c>
      <c r="GF305" s="283">
        <v>8.43E-2</v>
      </c>
      <c r="GG305" s="283">
        <v>0.23849999999999999</v>
      </c>
      <c r="GH305" s="283">
        <v>0.14910000000000001</v>
      </c>
      <c r="GI305" s="283">
        <v>0.23730000000000001</v>
      </c>
      <c r="GJ305" s="283">
        <v>0.38440000000000002</v>
      </c>
      <c r="GK305" s="283">
        <v>0.33639999999999998</v>
      </c>
      <c r="GL305" s="283">
        <v>0.23899999999999999</v>
      </c>
      <c r="GM305" s="283">
        <v>0.29859999999999998</v>
      </c>
    </row>
    <row r="306" spans="1:195">
      <c r="A306" s="71">
        <v>45596</v>
      </c>
      <c r="B306" s="283">
        <v>13.1431</v>
      </c>
      <c r="C306" s="283">
        <v>12.852600000000001</v>
      </c>
      <c r="D306" s="283">
        <v>13.0029</v>
      </c>
      <c r="E306" s="283">
        <v>12.843400000000001</v>
      </c>
      <c r="F306" s="283">
        <v>13.117100000000001</v>
      </c>
      <c r="G306" s="283">
        <v>13.2363</v>
      </c>
      <c r="H306" s="283">
        <v>12.8627</v>
      </c>
      <c r="I306" s="283">
        <v>12.735099999999999</v>
      </c>
      <c r="J306" s="283">
        <v>13.0314</v>
      </c>
      <c r="K306" s="283">
        <v>12.984400000000001</v>
      </c>
      <c r="L306" s="283">
        <v>13.023899999999999</v>
      </c>
      <c r="M306" s="283">
        <v>13.2102</v>
      </c>
      <c r="N306" s="283">
        <v>7.7236000000000002</v>
      </c>
      <c r="O306" s="283">
        <v>0.50760000000000005</v>
      </c>
      <c r="P306" s="283">
        <v>2.4186999999999999</v>
      </c>
      <c r="Q306" s="283">
        <v>0.31419999999999998</v>
      </c>
      <c r="R306" s="283">
        <v>1.0599000000000001</v>
      </c>
      <c r="S306" s="283">
        <v>1.6475</v>
      </c>
      <c r="T306" s="283">
        <v>0.63990000000000002</v>
      </c>
      <c r="U306" s="283">
        <v>7.1800000000000003E-2</v>
      </c>
      <c r="V306" s="283">
        <v>0.19800000000000001</v>
      </c>
      <c r="W306" s="283">
        <v>8.2900000000000001E-2</v>
      </c>
      <c r="X306" s="283">
        <v>0.1414</v>
      </c>
      <c r="Y306" s="283">
        <v>8.1900000000000001E-2</v>
      </c>
      <c r="Z306" s="283">
        <v>0.2979</v>
      </c>
      <c r="AA306" s="283">
        <v>0.26629999999999998</v>
      </c>
      <c r="AB306" s="283">
        <v>0.54179999999999995</v>
      </c>
      <c r="AC306" s="283">
        <v>0.94799999999999995</v>
      </c>
      <c r="AD306" s="283">
        <v>0.25119999999999998</v>
      </c>
      <c r="AE306" s="283">
        <v>0.32879999999999998</v>
      </c>
      <c r="AF306" s="283">
        <v>8.1336999999999993</v>
      </c>
      <c r="AG306" s="283">
        <v>0.99119999999999997</v>
      </c>
      <c r="AH306" s="283">
        <v>0.82050000000000001</v>
      </c>
      <c r="AI306" s="283">
        <v>0.24629999999999999</v>
      </c>
      <c r="AJ306" s="283">
        <v>0.82630000000000003</v>
      </c>
      <c r="AK306" s="283">
        <v>0.97009999999999996</v>
      </c>
      <c r="AL306" s="283">
        <v>1.0226</v>
      </c>
      <c r="AM306" s="283">
        <v>0.16159999999999999</v>
      </c>
      <c r="AN306" s="283">
        <v>0.19739999999999999</v>
      </c>
      <c r="AO306" s="283">
        <v>0.12570000000000001</v>
      </c>
      <c r="AP306" s="283">
        <v>0.16300000000000001</v>
      </c>
      <c r="AQ306" s="283">
        <v>0.24049999999999999</v>
      </c>
      <c r="AR306" s="283">
        <v>0.33</v>
      </c>
      <c r="AS306" s="283">
        <v>0.28699999999999998</v>
      </c>
      <c r="AT306" s="283">
        <v>0.39729999999999999</v>
      </c>
      <c r="AU306" s="283">
        <v>1.3399000000000001</v>
      </c>
      <c r="AV306" s="283">
        <v>0.3473</v>
      </c>
      <c r="AW306" s="283">
        <v>0.40949999999999998</v>
      </c>
      <c r="AX306" s="283">
        <v>14.054399999999999</v>
      </c>
      <c r="AY306" s="283">
        <v>6.0064000000000002</v>
      </c>
      <c r="AZ306" s="283">
        <v>0.33810000000000001</v>
      </c>
      <c r="BA306" s="283">
        <v>8.4599999999999995E-2</v>
      </c>
      <c r="BB306" s="283">
        <v>0.54359999999999997</v>
      </c>
      <c r="BC306" s="283">
        <v>1.4044000000000001</v>
      </c>
      <c r="BD306" s="283">
        <v>1.2423999999999999</v>
      </c>
      <c r="BE306" s="283">
        <v>0.77429999999999999</v>
      </c>
      <c r="BF306" s="283">
        <v>0.1767</v>
      </c>
      <c r="BG306" s="283">
        <v>8.8400000000000006E-2</v>
      </c>
      <c r="BH306" s="283">
        <v>0.12889999999999999</v>
      </c>
      <c r="BI306" s="283">
        <v>0.52270000000000005</v>
      </c>
      <c r="BJ306" s="283">
        <v>0.1293</v>
      </c>
      <c r="BK306" s="283">
        <v>0.2291</v>
      </c>
      <c r="BL306" s="283">
        <v>0.45860000000000001</v>
      </c>
      <c r="BM306" s="283">
        <v>1.5289999999999999</v>
      </c>
      <c r="BN306" s="283">
        <v>0.4214</v>
      </c>
      <c r="BO306" s="283">
        <v>0.3266</v>
      </c>
      <c r="BQ306" s="283">
        <v>2.3376000000000001</v>
      </c>
      <c r="BR306" s="283">
        <v>1.5875999999999999</v>
      </c>
      <c r="BS306" s="283">
        <v>1.0379</v>
      </c>
      <c r="BT306" s="283">
        <v>0.73839999999999995</v>
      </c>
      <c r="BU306" s="283">
        <v>1.0392999999999999</v>
      </c>
      <c r="BV306" s="283">
        <v>1.3027</v>
      </c>
      <c r="BW306" s="283">
        <v>0.32529999999999998</v>
      </c>
      <c r="BX306" s="283">
        <v>0.33019999999999999</v>
      </c>
      <c r="BY306" s="283">
        <v>0.3246</v>
      </c>
      <c r="BZ306" s="283">
        <v>0.13919999999999999</v>
      </c>
      <c r="CA306" s="283">
        <v>0.20799999999999999</v>
      </c>
      <c r="CB306" s="283">
        <v>0.31280000000000002</v>
      </c>
      <c r="CC306" s="283">
        <v>0.44259999999999999</v>
      </c>
      <c r="CD306" s="283">
        <v>0.47610000000000002</v>
      </c>
      <c r="CE306" s="283">
        <v>0.70620000000000005</v>
      </c>
      <c r="CF306" s="283">
        <v>0.59940000000000004</v>
      </c>
      <c r="CG306" s="283">
        <v>0.45810000000000001</v>
      </c>
      <c r="CH306" s="283">
        <v>0.54210000000000003</v>
      </c>
      <c r="CI306" s="283">
        <v>1.0395000000000001</v>
      </c>
      <c r="CJ306" s="283">
        <v>1.06</v>
      </c>
      <c r="CK306" s="283">
        <v>1.1651</v>
      </c>
      <c r="CL306" s="283">
        <v>1.0669</v>
      </c>
      <c r="CM306" s="283">
        <v>1.0707</v>
      </c>
      <c r="CN306" s="283">
        <v>0.92900000000000005</v>
      </c>
      <c r="CO306" s="283">
        <v>10.762700000000001</v>
      </c>
      <c r="CP306" s="283">
        <v>11.5922</v>
      </c>
      <c r="CQ306" s="283">
        <v>11.310499999999999</v>
      </c>
      <c r="CR306" s="283">
        <v>10.353999999999999</v>
      </c>
      <c r="CS306" s="283">
        <v>10.936199999999999</v>
      </c>
      <c r="CT306" s="283">
        <v>9.7079000000000004</v>
      </c>
      <c r="CU306" s="283">
        <v>11.148899999999999</v>
      </c>
      <c r="CV306" s="283">
        <v>11.481199999999999</v>
      </c>
      <c r="CW306" s="283">
        <v>10.639099999999999</v>
      </c>
      <c r="CX306" s="283">
        <v>10.4496</v>
      </c>
      <c r="CY306" s="283">
        <v>10.7232</v>
      </c>
      <c r="CZ306" s="283">
        <v>11.452</v>
      </c>
      <c r="DA306" s="283">
        <v>1.0249999999999999</v>
      </c>
      <c r="DB306" s="283">
        <v>1.0248999999999999</v>
      </c>
      <c r="DC306" s="283">
        <v>1.0101</v>
      </c>
      <c r="DD306" s="283">
        <v>0.99280000000000002</v>
      </c>
      <c r="DE306" s="283">
        <v>0.99829999999999997</v>
      </c>
      <c r="DF306" s="283">
        <v>0.98470000000000002</v>
      </c>
      <c r="DG306" s="283">
        <v>12.6074</v>
      </c>
      <c r="DH306" s="283">
        <v>12.695399999999999</v>
      </c>
      <c r="DI306" s="283">
        <v>12.3324</v>
      </c>
      <c r="DJ306" s="283">
        <v>12.299899999999999</v>
      </c>
      <c r="DK306" s="283">
        <v>12.387</v>
      </c>
      <c r="DL306" s="283">
        <v>12.2089</v>
      </c>
      <c r="DM306" s="283">
        <v>12.1866</v>
      </c>
      <c r="DN306" s="283">
        <v>12.0002</v>
      </c>
      <c r="DO306" s="283">
        <v>12.0953</v>
      </c>
      <c r="DP306" s="283">
        <v>12.274800000000001</v>
      </c>
      <c r="DQ306" s="283">
        <v>12.020099999999999</v>
      </c>
      <c r="DR306" s="283">
        <v>12.283200000000001</v>
      </c>
      <c r="DS306" s="283">
        <v>1.0295000000000001</v>
      </c>
      <c r="DT306" s="283">
        <v>1.0155000000000001</v>
      </c>
      <c r="DU306" s="283">
        <v>0.99609999999999999</v>
      </c>
      <c r="DV306" s="283">
        <v>0.96909999999999996</v>
      </c>
      <c r="DW306" s="283">
        <v>0.97350000000000003</v>
      </c>
      <c r="DX306" s="283">
        <v>0.99880000000000002</v>
      </c>
      <c r="DY306" s="283">
        <v>13.5764</v>
      </c>
      <c r="DZ306" s="283">
        <v>13.373200000000001</v>
      </c>
      <c r="EA306" s="283">
        <v>13.1076</v>
      </c>
      <c r="EB306" s="283">
        <v>13.1873</v>
      </c>
      <c r="EC306" s="283">
        <v>13.169600000000001</v>
      </c>
      <c r="ED306" s="283">
        <v>13.158300000000001</v>
      </c>
      <c r="EE306" s="283">
        <v>12.707599999999999</v>
      </c>
      <c r="EF306" s="283">
        <v>12.2661</v>
      </c>
      <c r="EG306" s="283">
        <v>12.8499</v>
      </c>
      <c r="EH306" s="283">
        <v>13.1122</v>
      </c>
      <c r="EI306" s="283">
        <v>12.5999</v>
      </c>
      <c r="EJ306" s="283">
        <v>12.864800000000001</v>
      </c>
      <c r="EL306" s="283">
        <v>2.1475</v>
      </c>
      <c r="EM306" s="283">
        <v>1.0006999999999999</v>
      </c>
      <c r="EN306" s="283">
        <v>2.2978999999999998</v>
      </c>
      <c r="EO306" s="283">
        <v>1.0130999999999999</v>
      </c>
      <c r="EP306" s="283">
        <v>1.0177</v>
      </c>
      <c r="EQ306" s="283">
        <v>1.4697</v>
      </c>
      <c r="ER306" s="283">
        <v>0.17660000000000001</v>
      </c>
      <c r="ES306" s="283">
        <v>0.1135</v>
      </c>
      <c r="ET306" s="283">
        <v>0.16600000000000001</v>
      </c>
      <c r="EU306" s="283">
        <v>8.2199999999999995E-2</v>
      </c>
      <c r="EV306" s="283">
        <v>0.1134</v>
      </c>
      <c r="EW306" s="283">
        <v>7.22E-2</v>
      </c>
      <c r="EX306" s="283">
        <v>0.2702</v>
      </c>
      <c r="EY306" s="283">
        <v>0.24299999999999999</v>
      </c>
      <c r="EZ306" s="283">
        <v>0.35749999999999998</v>
      </c>
      <c r="FA306" s="283">
        <v>0.26669999999999999</v>
      </c>
      <c r="FB306" s="283">
        <v>0.23880000000000001</v>
      </c>
      <c r="FC306" s="283">
        <v>0.2432</v>
      </c>
      <c r="FD306" s="283">
        <v>2.4117000000000002</v>
      </c>
      <c r="FE306" s="283">
        <v>1.2739</v>
      </c>
      <c r="FF306" s="283">
        <v>0.93289999999999995</v>
      </c>
      <c r="FG306" s="283">
        <v>0.86939999999999995</v>
      </c>
      <c r="FH306" s="283">
        <v>1.1506000000000001</v>
      </c>
      <c r="FI306" s="283">
        <v>1.1019000000000001</v>
      </c>
      <c r="FJ306" s="283">
        <v>0.15709999999999999</v>
      </c>
      <c r="FK306" s="283">
        <v>0.1507</v>
      </c>
      <c r="FL306" s="283">
        <v>0.14630000000000001</v>
      </c>
      <c r="FM306" s="283">
        <v>6.5100000000000005E-2</v>
      </c>
      <c r="FN306" s="283">
        <v>0.1183</v>
      </c>
      <c r="FO306" s="283">
        <v>0.15679999999999999</v>
      </c>
      <c r="FP306" s="283">
        <v>0.26029999999999998</v>
      </c>
      <c r="FQ306" s="283">
        <v>0.2326</v>
      </c>
      <c r="FR306" s="283">
        <v>0.30109999999999998</v>
      </c>
      <c r="FS306" s="283">
        <v>0.2994</v>
      </c>
      <c r="FT306" s="283">
        <v>0.20219999999999999</v>
      </c>
      <c r="FU306" s="283">
        <v>0.2732</v>
      </c>
      <c r="FV306" s="283">
        <v>2.5448</v>
      </c>
      <c r="FW306" s="283">
        <v>2.6610999999999998</v>
      </c>
      <c r="FX306" s="283">
        <v>0.70479999999999998</v>
      </c>
      <c r="FY306" s="283">
        <v>0.43980000000000002</v>
      </c>
      <c r="FZ306" s="283">
        <v>0.99780000000000002</v>
      </c>
      <c r="GA306" s="283">
        <v>1.2890999999999999</v>
      </c>
      <c r="GB306" s="283">
        <v>0.1525</v>
      </c>
      <c r="GC306" s="283">
        <v>0.2263</v>
      </c>
      <c r="GD306" s="283">
        <v>0.16930000000000001</v>
      </c>
      <c r="GE306" s="283">
        <v>5.9900000000000002E-2</v>
      </c>
      <c r="GF306" s="283">
        <v>8.5000000000000006E-2</v>
      </c>
      <c r="GG306" s="283">
        <v>0.24030000000000001</v>
      </c>
      <c r="GH306" s="283">
        <v>0.1464</v>
      </c>
      <c r="GI306" s="283">
        <v>0.23669999999999999</v>
      </c>
      <c r="GJ306" s="283">
        <v>0.38340000000000002</v>
      </c>
      <c r="GK306" s="283">
        <v>0.33289999999999997</v>
      </c>
      <c r="GL306" s="283">
        <v>0.23719999999999999</v>
      </c>
      <c r="GM306" s="283">
        <v>0.2974</v>
      </c>
    </row>
    <row r="307" spans="1:195">
      <c r="A307" s="71">
        <v>45597</v>
      </c>
      <c r="B307" s="283">
        <v>13.122999999999999</v>
      </c>
      <c r="C307" s="283">
        <v>12.8233</v>
      </c>
      <c r="D307" s="283">
        <v>12.975199999999999</v>
      </c>
      <c r="E307" s="283">
        <v>12.8283</v>
      </c>
      <c r="F307" s="283">
        <v>13.097799999999999</v>
      </c>
      <c r="G307" s="283">
        <v>13.1448</v>
      </c>
      <c r="H307" s="283">
        <v>12.8124</v>
      </c>
      <c r="I307" s="283">
        <v>12.6965</v>
      </c>
      <c r="J307" s="283">
        <v>13.1515</v>
      </c>
      <c r="K307" s="283">
        <v>12.976900000000001</v>
      </c>
      <c r="L307" s="283">
        <v>12.9903</v>
      </c>
      <c r="M307" s="283">
        <v>13.165800000000001</v>
      </c>
      <c r="N307" s="283">
        <v>7.7827000000000002</v>
      </c>
      <c r="O307" s="283">
        <v>0.50770000000000004</v>
      </c>
      <c r="P307" s="283">
        <v>2.3559000000000001</v>
      </c>
      <c r="Q307" s="283">
        <v>0.31069999999999998</v>
      </c>
      <c r="R307" s="283">
        <v>1.0657000000000001</v>
      </c>
      <c r="S307" s="283">
        <v>1.6637999999999999</v>
      </c>
      <c r="T307" s="283">
        <v>0.62790000000000001</v>
      </c>
      <c r="U307" s="283">
        <v>7.0000000000000007E-2</v>
      </c>
      <c r="V307" s="283">
        <v>0.19270000000000001</v>
      </c>
      <c r="W307" s="283">
        <v>8.0699999999999994E-2</v>
      </c>
      <c r="X307" s="283">
        <v>0.13800000000000001</v>
      </c>
      <c r="Y307" s="283">
        <v>8.1799999999999998E-2</v>
      </c>
      <c r="Z307" s="283">
        <v>0.2878</v>
      </c>
      <c r="AA307" s="283">
        <v>0.26</v>
      </c>
      <c r="AB307" s="283">
        <v>0.53300000000000003</v>
      </c>
      <c r="AC307" s="283">
        <v>0.9264</v>
      </c>
      <c r="AD307" s="283">
        <v>0.24390000000000001</v>
      </c>
      <c r="AE307" s="283">
        <v>0.32029999999999997</v>
      </c>
      <c r="AF307" s="283">
        <v>8.1907999999999994</v>
      </c>
      <c r="AG307" s="283">
        <v>0.99639999999999995</v>
      </c>
      <c r="AH307" s="283">
        <v>0.81730000000000003</v>
      </c>
      <c r="AI307" s="283">
        <v>0.245</v>
      </c>
      <c r="AJ307" s="283">
        <v>0.82520000000000004</v>
      </c>
      <c r="AK307" s="283">
        <v>0.96079999999999999</v>
      </c>
      <c r="AL307" s="283">
        <v>0.99909999999999999</v>
      </c>
      <c r="AM307" s="283">
        <v>0.1588</v>
      </c>
      <c r="AN307" s="283">
        <v>0.19270000000000001</v>
      </c>
      <c r="AO307" s="283">
        <v>0.122</v>
      </c>
      <c r="AP307" s="283">
        <v>0.15939999999999999</v>
      </c>
      <c r="AQ307" s="283">
        <v>0.23569999999999999</v>
      </c>
      <c r="AR307" s="283">
        <v>0.32240000000000002</v>
      </c>
      <c r="AS307" s="283">
        <v>0.27939999999999998</v>
      </c>
      <c r="AT307" s="283">
        <v>0.38840000000000002</v>
      </c>
      <c r="AU307" s="283">
        <v>1.3159000000000001</v>
      </c>
      <c r="AV307" s="283">
        <v>0.33850000000000002</v>
      </c>
      <c r="AW307" s="283">
        <v>0.40429999999999999</v>
      </c>
      <c r="AX307" s="283">
        <v>14.138500000000001</v>
      </c>
      <c r="AY307" s="283">
        <v>6.0971000000000002</v>
      </c>
      <c r="AZ307" s="283">
        <v>0.3352</v>
      </c>
      <c r="BA307" s="283">
        <v>8.4199999999999997E-2</v>
      </c>
      <c r="BB307" s="283">
        <v>0.54679999999999995</v>
      </c>
      <c r="BC307" s="283">
        <v>1.397</v>
      </c>
      <c r="BD307" s="283">
        <v>1.2225999999999999</v>
      </c>
      <c r="BE307" s="283">
        <v>0.77510000000000001</v>
      </c>
      <c r="BF307" s="283">
        <v>0.1729</v>
      </c>
      <c r="BG307" s="283">
        <v>8.6499999999999994E-2</v>
      </c>
      <c r="BH307" s="283">
        <v>0.12709999999999999</v>
      </c>
      <c r="BI307" s="283">
        <v>0.51590000000000003</v>
      </c>
      <c r="BJ307" s="283">
        <v>0.12540000000000001</v>
      </c>
      <c r="BK307" s="283">
        <v>0.22470000000000001</v>
      </c>
      <c r="BL307" s="283">
        <v>0.44779999999999998</v>
      </c>
      <c r="BM307" s="283">
        <v>1.4883</v>
      </c>
      <c r="BN307" s="283">
        <v>0.41099999999999998</v>
      </c>
      <c r="BO307" s="283">
        <v>0.32050000000000001</v>
      </c>
      <c r="BQ307" s="283">
        <v>2.3041999999999998</v>
      </c>
      <c r="BR307" s="283">
        <v>1.5986</v>
      </c>
      <c r="BS307" s="283">
        <v>1.0307999999999999</v>
      </c>
      <c r="BT307" s="283">
        <v>0.74119999999999997</v>
      </c>
      <c r="BU307" s="283">
        <v>1.0447</v>
      </c>
      <c r="BV307" s="283">
        <v>1.3099000000000001</v>
      </c>
      <c r="BW307" s="283">
        <v>0.31869999999999998</v>
      </c>
      <c r="BX307" s="283">
        <v>0.33100000000000002</v>
      </c>
      <c r="BY307" s="283">
        <v>0.32200000000000001</v>
      </c>
      <c r="BZ307" s="283">
        <v>0.13830000000000001</v>
      </c>
      <c r="CA307" s="283">
        <v>0.20699999999999999</v>
      </c>
      <c r="CB307" s="283">
        <v>0.31240000000000001</v>
      </c>
      <c r="CC307" s="283">
        <v>0.4375</v>
      </c>
      <c r="CD307" s="283">
        <v>0.47310000000000002</v>
      </c>
      <c r="CE307" s="283">
        <v>0.70379999999999998</v>
      </c>
      <c r="CF307" s="283">
        <v>0.59030000000000005</v>
      </c>
      <c r="CG307" s="283">
        <v>0.45279999999999998</v>
      </c>
      <c r="CH307" s="283">
        <v>0.5373</v>
      </c>
      <c r="CI307" s="283">
        <v>1.0557000000000001</v>
      </c>
      <c r="CJ307" s="283">
        <v>1.0619000000000001</v>
      </c>
      <c r="CK307" s="283">
        <v>1.1656</v>
      </c>
      <c r="CL307" s="283">
        <v>1.0409999999999999</v>
      </c>
      <c r="CM307" s="283">
        <v>1.0649999999999999</v>
      </c>
      <c r="CN307" s="283">
        <v>0.91869999999999996</v>
      </c>
      <c r="CO307" s="283">
        <v>9.9549000000000003</v>
      </c>
      <c r="CP307" s="283">
        <v>10.746600000000001</v>
      </c>
      <c r="CQ307" s="283">
        <v>10.4411</v>
      </c>
      <c r="CR307" s="283">
        <v>9.4292999999999996</v>
      </c>
      <c r="CS307" s="283">
        <v>10.1204</v>
      </c>
      <c r="CT307" s="283">
        <v>8.9579000000000004</v>
      </c>
      <c r="CU307" s="283">
        <v>10.3896</v>
      </c>
      <c r="CV307" s="283">
        <v>10.6823</v>
      </c>
      <c r="CW307" s="283">
        <v>9.9788999999999994</v>
      </c>
      <c r="CX307" s="283">
        <v>9.98</v>
      </c>
      <c r="CY307" s="283">
        <v>10.0307</v>
      </c>
      <c r="CZ307" s="283">
        <v>10.8622</v>
      </c>
      <c r="DA307" s="283">
        <v>1.0383</v>
      </c>
      <c r="DB307" s="283">
        <v>1.0304</v>
      </c>
      <c r="DC307" s="283">
        <v>1.0116000000000001</v>
      </c>
      <c r="DD307" s="283">
        <v>0.97840000000000005</v>
      </c>
      <c r="DE307" s="283">
        <v>0.99829999999999997</v>
      </c>
      <c r="DF307" s="283">
        <v>0.97109999999999996</v>
      </c>
      <c r="DG307" s="283">
        <v>11.6698</v>
      </c>
      <c r="DH307" s="283">
        <v>11.856400000000001</v>
      </c>
      <c r="DI307" s="283">
        <v>11.4932</v>
      </c>
      <c r="DJ307" s="283">
        <v>11.2393</v>
      </c>
      <c r="DK307" s="283">
        <v>11.506500000000001</v>
      </c>
      <c r="DL307" s="283">
        <v>11.3614</v>
      </c>
      <c r="DM307" s="283">
        <v>11.3529</v>
      </c>
      <c r="DN307" s="283">
        <v>11.2043</v>
      </c>
      <c r="DO307" s="283">
        <v>11.3004</v>
      </c>
      <c r="DP307" s="283">
        <v>11.603899999999999</v>
      </c>
      <c r="DQ307" s="283">
        <v>11.223100000000001</v>
      </c>
      <c r="DR307" s="283">
        <v>11.6363</v>
      </c>
      <c r="DS307" s="283">
        <v>1.0350999999999999</v>
      </c>
      <c r="DT307" s="283">
        <v>1.0219</v>
      </c>
      <c r="DU307" s="283">
        <v>1.0036</v>
      </c>
      <c r="DV307" s="283">
        <v>0.96499999999999997</v>
      </c>
      <c r="DW307" s="283">
        <v>0.97240000000000004</v>
      </c>
      <c r="DX307" s="283">
        <v>0.99299999999999999</v>
      </c>
      <c r="DY307" s="283">
        <v>12.678599999999999</v>
      </c>
      <c r="DZ307" s="283">
        <v>12.6875</v>
      </c>
      <c r="EA307" s="283">
        <v>12.472899999999999</v>
      </c>
      <c r="EB307" s="283">
        <v>12.2486</v>
      </c>
      <c r="EC307" s="283">
        <v>12.4162</v>
      </c>
      <c r="ED307" s="283">
        <v>12.4278</v>
      </c>
      <c r="EE307" s="283">
        <v>11.9572</v>
      </c>
      <c r="EF307" s="283">
        <v>11.5618</v>
      </c>
      <c r="EG307" s="283">
        <v>12.1629</v>
      </c>
      <c r="EH307" s="283">
        <v>12.3904</v>
      </c>
      <c r="EI307" s="283">
        <v>11.8903</v>
      </c>
      <c r="EJ307" s="283">
        <v>12.2484</v>
      </c>
      <c r="EL307" s="283">
        <v>2.125</v>
      </c>
      <c r="EM307" s="283">
        <v>0.99990000000000001</v>
      </c>
      <c r="EN307" s="283">
        <v>2.2959000000000001</v>
      </c>
      <c r="EO307" s="283">
        <v>1.0144</v>
      </c>
      <c r="EP307" s="283">
        <v>1.0262</v>
      </c>
      <c r="EQ307" s="283">
        <v>1.4943</v>
      </c>
      <c r="ER307" s="283">
        <v>0.17399999999999999</v>
      </c>
      <c r="ES307" s="283">
        <v>0.1125</v>
      </c>
      <c r="ET307" s="283">
        <v>0.16420000000000001</v>
      </c>
      <c r="EU307" s="283">
        <v>8.1900000000000001E-2</v>
      </c>
      <c r="EV307" s="283">
        <v>0.11260000000000001</v>
      </c>
      <c r="EW307" s="283">
        <v>7.1499999999999994E-2</v>
      </c>
      <c r="EX307" s="283">
        <v>0.26579999999999998</v>
      </c>
      <c r="EY307" s="283">
        <v>0.24129999999999999</v>
      </c>
      <c r="EZ307" s="283">
        <v>0.35649999999999998</v>
      </c>
      <c r="FA307" s="283">
        <v>0.26200000000000001</v>
      </c>
      <c r="FB307" s="283">
        <v>0.2351</v>
      </c>
      <c r="FC307" s="283">
        <v>0.23860000000000001</v>
      </c>
      <c r="FD307" s="283">
        <v>2.3996</v>
      </c>
      <c r="FE307" s="283">
        <v>1.2750999999999999</v>
      </c>
      <c r="FF307" s="283">
        <v>0.93279999999999996</v>
      </c>
      <c r="FG307" s="283">
        <v>0.87090000000000001</v>
      </c>
      <c r="FH307" s="283">
        <v>1.1457999999999999</v>
      </c>
      <c r="FI307" s="283">
        <v>1.0979000000000001</v>
      </c>
      <c r="FJ307" s="283">
        <v>0.15440000000000001</v>
      </c>
      <c r="FK307" s="283">
        <v>0.14949999999999999</v>
      </c>
      <c r="FL307" s="283">
        <v>0.14530000000000001</v>
      </c>
      <c r="FM307" s="283">
        <v>6.4299999999999996E-2</v>
      </c>
      <c r="FN307" s="283">
        <v>0.1173</v>
      </c>
      <c r="FO307" s="283">
        <v>0.15579999999999999</v>
      </c>
      <c r="FP307" s="283">
        <v>0.25940000000000002</v>
      </c>
      <c r="FQ307" s="283">
        <v>0.23100000000000001</v>
      </c>
      <c r="FR307" s="283">
        <v>0.29880000000000001</v>
      </c>
      <c r="FS307" s="283">
        <v>0.2979</v>
      </c>
      <c r="FT307" s="283">
        <v>0.2016</v>
      </c>
      <c r="FU307" s="283">
        <v>0.2722</v>
      </c>
      <c r="FV307" s="283">
        <v>2.4817999999999998</v>
      </c>
      <c r="FW307" s="283">
        <v>2.6846000000000001</v>
      </c>
      <c r="FX307" s="283">
        <v>0.69769999999999999</v>
      </c>
      <c r="FY307" s="283">
        <v>0.44309999999999999</v>
      </c>
      <c r="FZ307" s="283">
        <v>1.0054000000000001</v>
      </c>
      <c r="GA307" s="283">
        <v>1.2910999999999999</v>
      </c>
      <c r="GB307" s="283">
        <v>0.14799999999999999</v>
      </c>
      <c r="GC307" s="283">
        <v>0.2291</v>
      </c>
      <c r="GD307" s="283">
        <v>0.16819999999999999</v>
      </c>
      <c r="GE307" s="283">
        <v>5.96E-2</v>
      </c>
      <c r="GF307" s="283">
        <v>8.5300000000000001E-2</v>
      </c>
      <c r="GG307" s="283">
        <v>0.24110000000000001</v>
      </c>
      <c r="GH307" s="283">
        <v>0.1447</v>
      </c>
      <c r="GI307" s="283">
        <v>0.23549999999999999</v>
      </c>
      <c r="GJ307" s="283">
        <v>0.3826</v>
      </c>
      <c r="GK307" s="283">
        <v>0.3266</v>
      </c>
      <c r="GL307" s="283">
        <v>0.23430000000000001</v>
      </c>
      <c r="GM307" s="283">
        <v>0.29630000000000001</v>
      </c>
    </row>
    <row r="308" spans="1:195">
      <c r="A308" s="71">
        <v>45598</v>
      </c>
      <c r="B308" s="283">
        <v>13.109500000000001</v>
      </c>
      <c r="C308" s="283">
        <v>12.8375</v>
      </c>
      <c r="D308" s="283">
        <v>12.934900000000001</v>
      </c>
      <c r="E308" s="283">
        <v>12.8392</v>
      </c>
      <c r="F308" s="283">
        <v>13.106199999999999</v>
      </c>
      <c r="G308" s="283">
        <v>13.1381</v>
      </c>
      <c r="H308" s="283">
        <v>12.8409</v>
      </c>
      <c r="I308" s="283">
        <v>12.8056</v>
      </c>
      <c r="J308" s="283">
        <v>13.1305</v>
      </c>
      <c r="K308" s="283">
        <v>12.983599999999999</v>
      </c>
      <c r="L308" s="283">
        <v>12.999599999999999</v>
      </c>
      <c r="M308" s="283">
        <v>13.1305</v>
      </c>
      <c r="N308" s="283">
        <v>7.8357999999999999</v>
      </c>
      <c r="O308" s="283">
        <v>0.50790000000000002</v>
      </c>
      <c r="P308" s="283">
        <v>2.2989000000000002</v>
      </c>
      <c r="Q308" s="283">
        <v>0.31109999999999999</v>
      </c>
      <c r="R308" s="283">
        <v>1.0783</v>
      </c>
      <c r="S308" s="283">
        <v>1.6778</v>
      </c>
      <c r="T308" s="283">
        <v>0.61780000000000002</v>
      </c>
      <c r="U308" s="283">
        <v>6.8400000000000002E-2</v>
      </c>
      <c r="V308" s="283">
        <v>0.18809999999999999</v>
      </c>
      <c r="W308" s="283">
        <v>7.8799999999999995E-2</v>
      </c>
      <c r="X308" s="283">
        <v>0.1346</v>
      </c>
      <c r="Y308" s="283">
        <v>8.1799999999999998E-2</v>
      </c>
      <c r="Z308" s="283">
        <v>0.27860000000000001</v>
      </c>
      <c r="AA308" s="283">
        <v>0.25309999999999999</v>
      </c>
      <c r="AB308" s="283">
        <v>0.51910000000000001</v>
      </c>
      <c r="AC308" s="283">
        <v>0.89549999999999996</v>
      </c>
      <c r="AD308" s="283">
        <v>0.23469999999999999</v>
      </c>
      <c r="AE308" s="283">
        <v>0.30940000000000001</v>
      </c>
      <c r="AF308" s="283">
        <v>8.1908999999999992</v>
      </c>
      <c r="AG308" s="283">
        <v>1.0051000000000001</v>
      </c>
      <c r="AH308" s="283">
        <v>0.81299999999999994</v>
      </c>
      <c r="AI308" s="283">
        <v>0.24440000000000001</v>
      </c>
      <c r="AJ308" s="283">
        <v>0.82840000000000003</v>
      </c>
      <c r="AK308" s="283">
        <v>0.95920000000000005</v>
      </c>
      <c r="AL308" s="283">
        <v>0.97640000000000005</v>
      </c>
      <c r="AM308" s="283">
        <v>0.15679999999999999</v>
      </c>
      <c r="AN308" s="283">
        <v>0.188</v>
      </c>
      <c r="AO308" s="283">
        <v>0.1192</v>
      </c>
      <c r="AP308" s="283">
        <v>0.156</v>
      </c>
      <c r="AQ308" s="283">
        <v>0.23119999999999999</v>
      </c>
      <c r="AR308" s="283">
        <v>0.31459999999999999</v>
      </c>
      <c r="AS308" s="283">
        <v>0.27300000000000002</v>
      </c>
      <c r="AT308" s="283">
        <v>0.37969999999999998</v>
      </c>
      <c r="AU308" s="283">
        <v>1.2871999999999999</v>
      </c>
      <c r="AV308" s="283">
        <v>0.32950000000000002</v>
      </c>
      <c r="AW308" s="283">
        <v>0.39589999999999997</v>
      </c>
      <c r="AX308" s="283">
        <v>14.167400000000001</v>
      </c>
      <c r="AY308" s="283">
        <v>6.1688999999999998</v>
      </c>
      <c r="AZ308" s="283">
        <v>0.3322</v>
      </c>
      <c r="BA308" s="283">
        <v>8.4199999999999997E-2</v>
      </c>
      <c r="BB308" s="283">
        <v>0.55049999999999999</v>
      </c>
      <c r="BC308" s="283">
        <v>1.4327000000000001</v>
      </c>
      <c r="BD308" s="283">
        <v>1.2020999999999999</v>
      </c>
      <c r="BE308" s="283">
        <v>0.77729999999999999</v>
      </c>
      <c r="BF308" s="283">
        <v>0.16969999999999999</v>
      </c>
      <c r="BG308" s="283">
        <v>8.48E-2</v>
      </c>
      <c r="BH308" s="283">
        <v>0.126</v>
      </c>
      <c r="BI308" s="283">
        <v>0.51080000000000003</v>
      </c>
      <c r="BJ308" s="283">
        <v>0.12189999999999999</v>
      </c>
      <c r="BK308" s="283">
        <v>0.2208</v>
      </c>
      <c r="BL308" s="283">
        <v>0.45090000000000002</v>
      </c>
      <c r="BM308" s="283">
        <v>1.4464999999999999</v>
      </c>
      <c r="BN308" s="283">
        <v>0.4012</v>
      </c>
      <c r="BO308" s="283">
        <v>0.31469999999999998</v>
      </c>
      <c r="BQ308" s="283">
        <v>2.3050999999999999</v>
      </c>
      <c r="BR308" s="283">
        <v>1.6084000000000001</v>
      </c>
      <c r="BS308" s="283">
        <v>1.0234000000000001</v>
      </c>
      <c r="BT308" s="283">
        <v>0.74199999999999999</v>
      </c>
      <c r="BU308" s="283">
        <v>1.0502</v>
      </c>
      <c r="BV308" s="283">
        <v>1.3197000000000001</v>
      </c>
      <c r="BW308" s="283">
        <v>0.31609999999999999</v>
      </c>
      <c r="BX308" s="283">
        <v>0.33279999999999998</v>
      </c>
      <c r="BY308" s="283">
        <v>0.32040000000000002</v>
      </c>
      <c r="BZ308" s="283">
        <v>0.1371</v>
      </c>
      <c r="CA308" s="283">
        <v>0.2069</v>
      </c>
      <c r="CB308" s="283">
        <v>0.31309999999999999</v>
      </c>
      <c r="CC308" s="283">
        <v>0.43190000000000001</v>
      </c>
      <c r="CD308" s="283">
        <v>0.46989999999999998</v>
      </c>
      <c r="CE308" s="283">
        <v>0.70009999999999994</v>
      </c>
      <c r="CF308" s="283">
        <v>0.58220000000000005</v>
      </c>
      <c r="CG308" s="283">
        <v>0.44750000000000001</v>
      </c>
      <c r="CH308" s="283">
        <v>0.53049999999999997</v>
      </c>
      <c r="CI308" s="283">
        <v>1.0703</v>
      </c>
      <c r="CJ308" s="283">
        <v>1.0652999999999999</v>
      </c>
      <c r="CK308" s="283">
        <v>1.1658999999999999</v>
      </c>
      <c r="CL308" s="283">
        <v>1.0510999999999999</v>
      </c>
      <c r="CM308" s="283">
        <v>1.0747</v>
      </c>
      <c r="CN308" s="283">
        <v>0.92090000000000005</v>
      </c>
      <c r="CO308" s="283">
        <v>9.2909000000000006</v>
      </c>
      <c r="CP308" s="283">
        <v>9.9654000000000007</v>
      </c>
      <c r="CQ308" s="283">
        <v>9.6927000000000003</v>
      </c>
      <c r="CR308" s="283">
        <v>8.6809999999999992</v>
      </c>
      <c r="CS308" s="283">
        <v>9.3544</v>
      </c>
      <c r="CT308" s="283">
        <v>8.3133999999999997</v>
      </c>
      <c r="CU308" s="283">
        <v>9.6911000000000005</v>
      </c>
      <c r="CV308" s="283">
        <v>9.9295000000000009</v>
      </c>
      <c r="CW308" s="283">
        <v>9.3803999999999998</v>
      </c>
      <c r="CX308" s="283">
        <v>9.2202000000000002</v>
      </c>
      <c r="CY308" s="283">
        <v>9.2392000000000003</v>
      </c>
      <c r="CZ308" s="283">
        <v>10.186400000000001</v>
      </c>
      <c r="DA308" s="283">
        <v>1.0456000000000001</v>
      </c>
      <c r="DB308" s="283">
        <v>1.0358000000000001</v>
      </c>
      <c r="DC308" s="283">
        <v>1.0115000000000001</v>
      </c>
      <c r="DD308" s="283">
        <v>0.98250000000000004</v>
      </c>
      <c r="DE308" s="283">
        <v>1.006</v>
      </c>
      <c r="DF308" s="283">
        <v>0.97089999999999999</v>
      </c>
      <c r="DG308" s="283">
        <v>10.922000000000001</v>
      </c>
      <c r="DH308" s="283">
        <v>11.1332</v>
      </c>
      <c r="DI308" s="283">
        <v>10.770300000000001</v>
      </c>
      <c r="DJ308" s="283">
        <v>10.4452</v>
      </c>
      <c r="DK308" s="283">
        <v>10.748699999999999</v>
      </c>
      <c r="DL308" s="283">
        <v>10.648199999999999</v>
      </c>
      <c r="DM308" s="283">
        <v>10.651199999999999</v>
      </c>
      <c r="DN308" s="283">
        <v>10.5131</v>
      </c>
      <c r="DO308" s="283">
        <v>10.639099999999999</v>
      </c>
      <c r="DP308" s="283">
        <v>10.841200000000001</v>
      </c>
      <c r="DQ308" s="283">
        <v>10.45</v>
      </c>
      <c r="DR308" s="283">
        <v>10.957800000000001</v>
      </c>
      <c r="DS308" s="283">
        <v>1.0386</v>
      </c>
      <c r="DT308" s="283">
        <v>1.0248999999999999</v>
      </c>
      <c r="DU308" s="283">
        <v>1.0068999999999999</v>
      </c>
      <c r="DV308" s="283">
        <v>0.96479999999999999</v>
      </c>
      <c r="DW308" s="283">
        <v>0.97560000000000002</v>
      </c>
      <c r="DX308" s="283">
        <v>0.99219999999999997</v>
      </c>
      <c r="DY308" s="283">
        <v>11.9506</v>
      </c>
      <c r="DZ308" s="283">
        <v>12.057399999999999</v>
      </c>
      <c r="EA308" s="283">
        <v>11.8736</v>
      </c>
      <c r="EB308" s="283">
        <v>11.5067</v>
      </c>
      <c r="EC308" s="283">
        <v>11.764699999999999</v>
      </c>
      <c r="ED308" s="283">
        <v>11.792199999999999</v>
      </c>
      <c r="EE308" s="283">
        <v>11.321999999999999</v>
      </c>
      <c r="EF308" s="283">
        <v>10.939399999999999</v>
      </c>
      <c r="EG308" s="283">
        <v>11.5657</v>
      </c>
      <c r="EH308" s="283">
        <v>11.734500000000001</v>
      </c>
      <c r="EI308" s="283">
        <v>11.2126</v>
      </c>
      <c r="EJ308" s="283">
        <v>11.6564</v>
      </c>
      <c r="EL308" s="283">
        <v>2.1307999999999998</v>
      </c>
      <c r="EM308" s="283">
        <v>0.99070000000000003</v>
      </c>
      <c r="EN308" s="283">
        <v>2.2665000000000002</v>
      </c>
      <c r="EO308" s="283">
        <v>1.0195000000000001</v>
      </c>
      <c r="EP308" s="283">
        <v>1.0336000000000001</v>
      </c>
      <c r="EQ308" s="283">
        <v>1.5198</v>
      </c>
      <c r="ER308" s="283">
        <v>0.17219999999999999</v>
      </c>
      <c r="ES308" s="283">
        <v>0.1119</v>
      </c>
      <c r="ET308" s="283">
        <v>0.16320000000000001</v>
      </c>
      <c r="EU308" s="283">
        <v>8.0799999999999997E-2</v>
      </c>
      <c r="EV308" s="283">
        <v>0.1129</v>
      </c>
      <c r="EW308" s="283">
        <v>7.1999999999999995E-2</v>
      </c>
      <c r="EX308" s="283">
        <v>0.26119999999999999</v>
      </c>
      <c r="EY308" s="283">
        <v>0.23880000000000001</v>
      </c>
      <c r="EZ308" s="283">
        <v>0.35470000000000002</v>
      </c>
      <c r="FA308" s="283">
        <v>0.25619999999999998</v>
      </c>
      <c r="FB308" s="283">
        <v>0.23100000000000001</v>
      </c>
      <c r="FC308" s="283">
        <v>0.2334</v>
      </c>
      <c r="FD308" s="283">
        <v>2.3887</v>
      </c>
      <c r="FE308" s="283">
        <v>1.2824</v>
      </c>
      <c r="FF308" s="283">
        <v>0.92779999999999996</v>
      </c>
      <c r="FG308" s="283">
        <v>0.87119999999999997</v>
      </c>
      <c r="FH308" s="283">
        <v>1.1489</v>
      </c>
      <c r="FI308" s="283">
        <v>1.1044</v>
      </c>
      <c r="FJ308" s="283">
        <v>0.15340000000000001</v>
      </c>
      <c r="FK308" s="283">
        <v>0.14899999999999999</v>
      </c>
      <c r="FL308" s="283">
        <v>0.14430000000000001</v>
      </c>
      <c r="FM308" s="283">
        <v>6.4199999999999993E-2</v>
      </c>
      <c r="FN308" s="283">
        <v>0.1162</v>
      </c>
      <c r="FO308" s="283">
        <v>0.15559999999999999</v>
      </c>
      <c r="FP308" s="283">
        <v>0.25779999999999997</v>
      </c>
      <c r="FQ308" s="283">
        <v>0.2301</v>
      </c>
      <c r="FR308" s="283">
        <v>0.29720000000000002</v>
      </c>
      <c r="FS308" s="283">
        <v>0.2959</v>
      </c>
      <c r="FT308" s="283">
        <v>0.20019999999999999</v>
      </c>
      <c r="FU308" s="283">
        <v>0.26910000000000001</v>
      </c>
      <c r="FV308" s="283">
        <v>2.4824000000000002</v>
      </c>
      <c r="FW308" s="283">
        <v>2.7187999999999999</v>
      </c>
      <c r="FX308" s="283">
        <v>0.69420000000000004</v>
      </c>
      <c r="FY308" s="283">
        <v>0.44269999999999998</v>
      </c>
      <c r="FZ308" s="283">
        <v>1.0099</v>
      </c>
      <c r="GA308" s="283">
        <v>1.2922</v>
      </c>
      <c r="GB308" s="283">
        <v>0.14710000000000001</v>
      </c>
      <c r="GC308" s="283">
        <v>0.2326</v>
      </c>
      <c r="GD308" s="283">
        <v>0.1678</v>
      </c>
      <c r="GE308" s="283">
        <v>5.9200000000000003E-2</v>
      </c>
      <c r="GF308" s="283">
        <v>8.5500000000000007E-2</v>
      </c>
      <c r="GG308" s="283">
        <v>0.24179999999999999</v>
      </c>
      <c r="GH308" s="283">
        <v>0.1429</v>
      </c>
      <c r="GI308" s="283">
        <v>0.2344</v>
      </c>
      <c r="GJ308" s="283">
        <v>0.38059999999999999</v>
      </c>
      <c r="GK308" s="283">
        <v>0.32269999999999999</v>
      </c>
      <c r="GL308" s="283">
        <v>0.2321</v>
      </c>
      <c r="GM308" s="283">
        <v>0.29449999999999998</v>
      </c>
    </row>
    <row r="309" spans="1:195">
      <c r="A309" s="71">
        <v>45599</v>
      </c>
      <c r="B309" s="283">
        <v>13.1599</v>
      </c>
      <c r="C309" s="283">
        <v>12.877000000000001</v>
      </c>
      <c r="D309" s="283">
        <v>13.0449</v>
      </c>
      <c r="E309" s="283">
        <v>12.8728</v>
      </c>
      <c r="F309" s="283">
        <v>13.1557</v>
      </c>
      <c r="G309" s="283">
        <v>13.1381</v>
      </c>
      <c r="H309" s="283">
        <v>12.893800000000001</v>
      </c>
      <c r="I309" s="283">
        <v>12.8216</v>
      </c>
      <c r="J309" s="283">
        <v>13.159000000000001</v>
      </c>
      <c r="K309" s="283">
        <v>13.0214</v>
      </c>
      <c r="L309" s="283">
        <v>13.0289</v>
      </c>
      <c r="M309" s="283">
        <v>13.18</v>
      </c>
      <c r="N309" s="283">
        <v>7.7209000000000003</v>
      </c>
      <c r="O309" s="283">
        <v>0.49769999999999998</v>
      </c>
      <c r="P309" s="283">
        <v>2.1528999999999998</v>
      </c>
      <c r="Q309" s="283">
        <v>0.30940000000000001</v>
      </c>
      <c r="R309" s="283">
        <v>1.0854999999999999</v>
      </c>
      <c r="S309" s="283">
        <v>1.7045999999999999</v>
      </c>
      <c r="T309" s="283">
        <v>0.62790000000000001</v>
      </c>
      <c r="U309" s="283">
        <v>6.8400000000000002E-2</v>
      </c>
      <c r="V309" s="283">
        <v>0.1883</v>
      </c>
      <c r="W309" s="283">
        <v>8.1299999999999997E-2</v>
      </c>
      <c r="X309" s="283">
        <v>0.13750000000000001</v>
      </c>
      <c r="Y309" s="283">
        <v>8.7400000000000005E-2</v>
      </c>
      <c r="Z309" s="283">
        <v>0.27810000000000001</v>
      </c>
      <c r="AA309" s="283">
        <v>0.252</v>
      </c>
      <c r="AB309" s="283">
        <v>0.52039999999999997</v>
      </c>
      <c r="AC309" s="283">
        <v>0.89880000000000004</v>
      </c>
      <c r="AD309" s="283">
        <v>0.2321</v>
      </c>
      <c r="AE309" s="283">
        <v>0.30530000000000002</v>
      </c>
      <c r="AF309" s="283">
        <v>8.1419999999999995</v>
      </c>
      <c r="AG309" s="283">
        <v>1.0051000000000001</v>
      </c>
      <c r="AH309" s="283">
        <v>0.80500000000000005</v>
      </c>
      <c r="AI309" s="283">
        <v>0.24310000000000001</v>
      </c>
      <c r="AJ309" s="283">
        <v>0.83230000000000004</v>
      </c>
      <c r="AK309" s="283">
        <v>0.9647</v>
      </c>
      <c r="AL309" s="283">
        <v>0.96799999999999997</v>
      </c>
      <c r="AM309" s="283">
        <v>0.15629999999999999</v>
      </c>
      <c r="AN309" s="283">
        <v>0.18579999999999999</v>
      </c>
      <c r="AO309" s="283">
        <v>0.11890000000000001</v>
      </c>
      <c r="AP309" s="283">
        <v>0.1555</v>
      </c>
      <c r="AQ309" s="283">
        <v>0.23080000000000001</v>
      </c>
      <c r="AR309" s="283">
        <v>0.31</v>
      </c>
      <c r="AS309" s="283">
        <v>0.26889999999999997</v>
      </c>
      <c r="AT309" s="283">
        <v>0.37609999999999999</v>
      </c>
      <c r="AU309" s="283">
        <v>1.2753000000000001</v>
      </c>
      <c r="AV309" s="283">
        <v>0.3231</v>
      </c>
      <c r="AW309" s="283">
        <v>0.38990000000000002</v>
      </c>
      <c r="AX309" s="283">
        <v>14.1655</v>
      </c>
      <c r="AY309" s="283">
        <v>6.2378999999999998</v>
      </c>
      <c r="AZ309" s="283">
        <v>0.32979999999999998</v>
      </c>
      <c r="BA309" s="283">
        <v>8.4099999999999994E-2</v>
      </c>
      <c r="BB309" s="283">
        <v>0.55300000000000005</v>
      </c>
      <c r="BC309" s="283">
        <v>1.4013</v>
      </c>
      <c r="BD309" s="283">
        <v>1.1946000000000001</v>
      </c>
      <c r="BE309" s="283">
        <v>0.78200000000000003</v>
      </c>
      <c r="BF309" s="283">
        <v>0.1676</v>
      </c>
      <c r="BG309" s="283">
        <v>8.43E-2</v>
      </c>
      <c r="BH309" s="283">
        <v>0.12540000000000001</v>
      </c>
      <c r="BI309" s="283">
        <v>0.50819999999999999</v>
      </c>
      <c r="BJ309" s="283">
        <v>0.1188</v>
      </c>
      <c r="BK309" s="283">
        <v>0.21809999999999999</v>
      </c>
      <c r="BL309" s="283">
        <v>0.4345</v>
      </c>
      <c r="BM309" s="283">
        <v>1.4126000000000001</v>
      </c>
      <c r="BN309" s="283">
        <v>0.39429999999999998</v>
      </c>
      <c r="BO309" s="283">
        <v>0.31009999999999999</v>
      </c>
      <c r="BQ309" s="283">
        <v>2.2858000000000001</v>
      </c>
      <c r="BR309" s="283">
        <v>1.6158999999999999</v>
      </c>
      <c r="BS309" s="283">
        <v>1.0193000000000001</v>
      </c>
      <c r="BT309" s="283">
        <v>0.74209999999999998</v>
      </c>
      <c r="BU309" s="283">
        <v>1.0511999999999999</v>
      </c>
      <c r="BV309" s="283">
        <v>1.3264</v>
      </c>
      <c r="BW309" s="283">
        <v>0.31530000000000002</v>
      </c>
      <c r="BX309" s="283">
        <v>0.33510000000000001</v>
      </c>
      <c r="BY309" s="283">
        <v>0.32</v>
      </c>
      <c r="BZ309" s="283">
        <v>0.13800000000000001</v>
      </c>
      <c r="CA309" s="283">
        <v>0.2074</v>
      </c>
      <c r="CB309" s="283">
        <v>0.31390000000000001</v>
      </c>
      <c r="CC309" s="283">
        <v>0.42799999999999999</v>
      </c>
      <c r="CD309" s="283">
        <v>0.4657</v>
      </c>
      <c r="CE309" s="283">
        <v>0.69699999999999995</v>
      </c>
      <c r="CF309" s="283">
        <v>0.57669999999999999</v>
      </c>
      <c r="CG309" s="283">
        <v>0.44309999999999999</v>
      </c>
      <c r="CH309" s="283">
        <v>0.52549999999999997</v>
      </c>
      <c r="CI309" s="283">
        <v>1.0313000000000001</v>
      </c>
      <c r="CJ309" s="283">
        <v>1.0133000000000001</v>
      </c>
      <c r="CK309" s="283">
        <v>1.02</v>
      </c>
      <c r="CL309" s="283">
        <v>1.0068999999999999</v>
      </c>
      <c r="CM309" s="283">
        <v>1.0388999999999999</v>
      </c>
      <c r="CN309" s="283">
        <v>0.94889999999999997</v>
      </c>
      <c r="CO309" s="283">
        <v>9.7319999999999993</v>
      </c>
      <c r="CP309" s="283">
        <v>9.7857000000000003</v>
      </c>
      <c r="CQ309" s="283">
        <v>9.4908000000000001</v>
      </c>
      <c r="CR309" s="283">
        <v>9.4364000000000008</v>
      </c>
      <c r="CS309" s="283">
        <v>9.6575000000000006</v>
      </c>
      <c r="CT309" s="283">
        <v>9.3048999999999999</v>
      </c>
      <c r="CU309" s="283">
        <v>9.7765000000000004</v>
      </c>
      <c r="CV309" s="283">
        <v>9.6567000000000007</v>
      </c>
      <c r="CW309" s="283">
        <v>9.4487000000000005</v>
      </c>
      <c r="CX309" s="283">
        <v>9.7096</v>
      </c>
      <c r="CY309" s="283">
        <v>9.2950999999999997</v>
      </c>
      <c r="CZ309" s="283">
        <v>9.9577000000000009</v>
      </c>
      <c r="DA309" s="283">
        <v>1.0383</v>
      </c>
      <c r="DB309" s="283">
        <v>1.0241</v>
      </c>
      <c r="DC309" s="283">
        <v>0.99219999999999997</v>
      </c>
      <c r="DD309" s="283">
        <v>0.98089999999999999</v>
      </c>
      <c r="DE309" s="283">
        <v>1.0057</v>
      </c>
      <c r="DF309" s="283">
        <v>0.97050000000000003</v>
      </c>
      <c r="DG309" s="283">
        <v>10.5922</v>
      </c>
      <c r="DH309" s="283">
        <v>10.676</v>
      </c>
      <c r="DI309" s="283">
        <v>10.341200000000001</v>
      </c>
      <c r="DJ309" s="283">
        <v>10.201599999999999</v>
      </c>
      <c r="DK309" s="283">
        <v>10.4246</v>
      </c>
      <c r="DL309" s="283">
        <v>10.4221</v>
      </c>
      <c r="DM309" s="283">
        <v>10.2803</v>
      </c>
      <c r="DN309" s="283">
        <v>10.0602</v>
      </c>
      <c r="DO309" s="283">
        <v>10.1921</v>
      </c>
      <c r="DP309" s="283">
        <v>10.480499999999999</v>
      </c>
      <c r="DQ309" s="283">
        <v>10.003299999999999</v>
      </c>
      <c r="DR309" s="283">
        <v>10.502000000000001</v>
      </c>
      <c r="DS309" s="283">
        <v>1.0358000000000001</v>
      </c>
      <c r="DT309" s="283">
        <v>1.0246</v>
      </c>
      <c r="DU309" s="283">
        <v>1.0037</v>
      </c>
      <c r="DV309" s="283">
        <v>0.9657</v>
      </c>
      <c r="DW309" s="283">
        <v>0.97729999999999995</v>
      </c>
      <c r="DX309" s="283">
        <v>0.99280000000000002</v>
      </c>
      <c r="DY309" s="283">
        <v>11.4565</v>
      </c>
      <c r="DZ309" s="283">
        <v>11.574400000000001</v>
      </c>
      <c r="EA309" s="283">
        <v>11.3894</v>
      </c>
      <c r="EB309" s="283">
        <v>11.0604</v>
      </c>
      <c r="EC309" s="283">
        <v>11.297000000000001</v>
      </c>
      <c r="ED309" s="283">
        <v>11.3476</v>
      </c>
      <c r="EE309" s="283">
        <v>10.8399</v>
      </c>
      <c r="EF309" s="283">
        <v>10.4581</v>
      </c>
      <c r="EG309" s="283">
        <v>11.093999999999999</v>
      </c>
      <c r="EH309" s="283">
        <v>11.224399999999999</v>
      </c>
      <c r="EI309" s="283">
        <v>10.7012</v>
      </c>
      <c r="EJ309" s="283">
        <v>11.174300000000001</v>
      </c>
      <c r="EL309" s="283">
        <v>2.1335000000000002</v>
      </c>
      <c r="EM309" s="283">
        <v>0.99339999999999995</v>
      </c>
      <c r="EN309" s="283">
        <v>2.2484000000000002</v>
      </c>
      <c r="EO309" s="283">
        <v>1.0165999999999999</v>
      </c>
      <c r="EP309" s="283">
        <v>1.0368999999999999</v>
      </c>
      <c r="EQ309" s="283">
        <v>1.5421</v>
      </c>
      <c r="ER309" s="283">
        <v>0.17449999999999999</v>
      </c>
      <c r="ES309" s="283">
        <v>0.1118</v>
      </c>
      <c r="ET309" s="283">
        <v>0.16339999999999999</v>
      </c>
      <c r="EU309" s="283">
        <v>8.1799999999999998E-2</v>
      </c>
      <c r="EV309" s="283">
        <v>0.11260000000000001</v>
      </c>
      <c r="EW309" s="283">
        <v>7.2700000000000001E-2</v>
      </c>
      <c r="EX309" s="283">
        <v>0.25829999999999997</v>
      </c>
      <c r="EY309" s="283">
        <v>0.23580000000000001</v>
      </c>
      <c r="EZ309" s="283">
        <v>0.35320000000000001</v>
      </c>
      <c r="FA309" s="283">
        <v>0.25409999999999999</v>
      </c>
      <c r="FB309" s="283">
        <v>0.22739999999999999</v>
      </c>
      <c r="FC309" s="283">
        <v>0.2291</v>
      </c>
      <c r="FD309" s="283">
        <v>2.3837000000000002</v>
      </c>
      <c r="FE309" s="283">
        <v>1.2816000000000001</v>
      </c>
      <c r="FF309" s="283">
        <v>0.9244</v>
      </c>
      <c r="FG309" s="283">
        <v>0.87270000000000003</v>
      </c>
      <c r="FH309" s="283">
        <v>1.1439999999999999</v>
      </c>
      <c r="FI309" s="283">
        <v>1.1072</v>
      </c>
      <c r="FJ309" s="283">
        <v>0.153</v>
      </c>
      <c r="FK309" s="283">
        <v>0.14910000000000001</v>
      </c>
      <c r="FL309" s="283">
        <v>0.14380000000000001</v>
      </c>
      <c r="FM309" s="283">
        <v>6.4199999999999993E-2</v>
      </c>
      <c r="FN309" s="283">
        <v>0.1163</v>
      </c>
      <c r="FO309" s="283">
        <v>0.15559999999999999</v>
      </c>
      <c r="FP309" s="283">
        <v>0.25590000000000002</v>
      </c>
      <c r="FQ309" s="283">
        <v>0.2281</v>
      </c>
      <c r="FR309" s="283">
        <v>0.29599999999999999</v>
      </c>
      <c r="FS309" s="283">
        <v>0.29320000000000002</v>
      </c>
      <c r="FT309" s="283">
        <v>0.19939999999999999</v>
      </c>
      <c r="FU309" s="283">
        <v>0.26729999999999998</v>
      </c>
      <c r="FV309" s="283">
        <v>2.4249999999999998</v>
      </c>
      <c r="FW309" s="283">
        <v>2.7269000000000001</v>
      </c>
      <c r="FX309" s="283">
        <v>0.69110000000000005</v>
      </c>
      <c r="FY309" s="283">
        <v>0.44379999999999997</v>
      </c>
      <c r="FZ309" s="283">
        <v>1.0117</v>
      </c>
      <c r="GA309" s="283">
        <v>1.2910999999999999</v>
      </c>
      <c r="GB309" s="283">
        <v>0.1439</v>
      </c>
      <c r="GC309" s="283">
        <v>0.2356</v>
      </c>
      <c r="GD309" s="283">
        <v>0.1673</v>
      </c>
      <c r="GE309" s="283">
        <v>5.9299999999999999E-2</v>
      </c>
      <c r="GF309" s="283">
        <v>8.6400000000000005E-2</v>
      </c>
      <c r="GG309" s="283">
        <v>0.24210000000000001</v>
      </c>
      <c r="GH309" s="283">
        <v>0.14169999999999999</v>
      </c>
      <c r="GI309" s="283">
        <v>0.2331</v>
      </c>
      <c r="GJ309" s="283">
        <v>0.37880000000000003</v>
      </c>
      <c r="GK309" s="283">
        <v>0.31929999999999997</v>
      </c>
      <c r="GL309" s="283">
        <v>0.23039999999999999</v>
      </c>
      <c r="GM309" s="283">
        <v>0.29339999999999999</v>
      </c>
    </row>
    <row r="310" spans="1:195">
      <c r="A310" s="71">
        <v>45600</v>
      </c>
      <c r="B310" s="283">
        <v>13.1548</v>
      </c>
      <c r="C310" s="283">
        <v>12.8535</v>
      </c>
      <c r="D310" s="283">
        <v>13.008800000000001</v>
      </c>
      <c r="E310" s="283">
        <v>12.868600000000001</v>
      </c>
      <c r="F310" s="283">
        <v>13.1221</v>
      </c>
      <c r="G310" s="283">
        <v>13.2447</v>
      </c>
      <c r="H310" s="283">
        <v>12.860200000000001</v>
      </c>
      <c r="I310" s="283">
        <v>12.8149</v>
      </c>
      <c r="J310" s="283">
        <v>13.1456</v>
      </c>
      <c r="K310" s="283">
        <v>12.9903</v>
      </c>
      <c r="L310" s="283">
        <v>13.034000000000001</v>
      </c>
      <c r="M310" s="283">
        <v>13.207700000000001</v>
      </c>
      <c r="N310" s="283">
        <v>7.6130000000000004</v>
      </c>
      <c r="O310" s="283">
        <v>0.50360000000000005</v>
      </c>
      <c r="P310" s="283">
        <v>2.2549999999999999</v>
      </c>
      <c r="Q310" s="283">
        <v>0.313</v>
      </c>
      <c r="R310" s="283">
        <v>1.1008</v>
      </c>
      <c r="S310" s="283">
        <v>1.7075</v>
      </c>
      <c r="T310" s="283">
        <v>0.62790000000000001</v>
      </c>
      <c r="U310" s="283">
        <v>6.9500000000000006E-2</v>
      </c>
      <c r="V310" s="283">
        <v>0.19040000000000001</v>
      </c>
      <c r="W310" s="283">
        <v>8.2500000000000004E-2</v>
      </c>
      <c r="X310" s="283">
        <v>0.13800000000000001</v>
      </c>
      <c r="Y310" s="283">
        <v>8.4400000000000003E-2</v>
      </c>
      <c r="Z310" s="283">
        <v>0.28189999999999998</v>
      </c>
      <c r="AA310" s="283">
        <v>0.25359999999999999</v>
      </c>
      <c r="AB310" s="283">
        <v>0.51719999999999999</v>
      </c>
      <c r="AC310" s="283">
        <v>0.90080000000000005</v>
      </c>
      <c r="AD310" s="283">
        <v>0.23039999999999999</v>
      </c>
      <c r="AE310" s="283">
        <v>0.3029</v>
      </c>
      <c r="AF310" s="283">
        <v>8.1181000000000001</v>
      </c>
      <c r="AG310" s="283">
        <v>1.0234000000000001</v>
      </c>
      <c r="AH310" s="283">
        <v>0.80659999999999998</v>
      </c>
      <c r="AI310" s="283">
        <v>0.24390000000000001</v>
      </c>
      <c r="AJ310" s="283">
        <v>0.83660000000000001</v>
      </c>
      <c r="AK310" s="283">
        <v>0.96530000000000005</v>
      </c>
      <c r="AL310" s="283">
        <v>0.98370000000000002</v>
      </c>
      <c r="AM310" s="283">
        <v>0.16059999999999999</v>
      </c>
      <c r="AN310" s="283">
        <v>0.188</v>
      </c>
      <c r="AO310" s="283">
        <v>0.1212</v>
      </c>
      <c r="AP310" s="283">
        <v>0.157</v>
      </c>
      <c r="AQ310" s="283">
        <v>0.2331</v>
      </c>
      <c r="AR310" s="283">
        <v>0.31159999999999999</v>
      </c>
      <c r="AS310" s="283">
        <v>0.27129999999999999</v>
      </c>
      <c r="AT310" s="283">
        <v>0.37890000000000001</v>
      </c>
      <c r="AU310" s="283">
        <v>1.2776000000000001</v>
      </c>
      <c r="AV310" s="283">
        <v>0.32429999999999998</v>
      </c>
      <c r="AW310" s="283">
        <v>0.3926</v>
      </c>
      <c r="AX310" s="283">
        <v>13.9611</v>
      </c>
      <c r="AY310" s="283">
        <v>6.2714999999999996</v>
      </c>
      <c r="AZ310" s="283">
        <v>0.32819999999999999</v>
      </c>
      <c r="BA310" s="283">
        <v>8.4199999999999997E-2</v>
      </c>
      <c r="BB310" s="283">
        <v>0.55720000000000003</v>
      </c>
      <c r="BC310" s="283">
        <v>1.405</v>
      </c>
      <c r="BD310" s="283">
        <v>1.2071000000000001</v>
      </c>
      <c r="BE310" s="283">
        <v>0.80110000000000003</v>
      </c>
      <c r="BF310" s="283">
        <v>0.16869999999999999</v>
      </c>
      <c r="BG310" s="283">
        <v>8.6499999999999994E-2</v>
      </c>
      <c r="BH310" s="283">
        <v>0.12770000000000001</v>
      </c>
      <c r="BI310" s="283">
        <v>0.51400000000000001</v>
      </c>
      <c r="BJ310" s="283">
        <v>0.11840000000000001</v>
      </c>
      <c r="BK310" s="283">
        <v>0.21970000000000001</v>
      </c>
      <c r="BL310" s="283">
        <v>0.43569999999999998</v>
      </c>
      <c r="BM310" s="283">
        <v>1.4057999999999999</v>
      </c>
      <c r="BN310" s="283">
        <v>0.39419999999999999</v>
      </c>
      <c r="BO310" s="283">
        <v>0.31009999999999999</v>
      </c>
      <c r="BQ310" s="283">
        <v>2.3130000000000002</v>
      </c>
      <c r="BR310" s="283">
        <v>1.6329</v>
      </c>
      <c r="BS310" s="283">
        <v>1.0198</v>
      </c>
      <c r="BT310" s="283">
        <v>0.74480000000000002</v>
      </c>
      <c r="BU310" s="283">
        <v>1.0569</v>
      </c>
      <c r="BV310" s="283">
        <v>1.3294999999999999</v>
      </c>
      <c r="BW310" s="283">
        <v>0.31869999999999998</v>
      </c>
      <c r="BX310" s="283">
        <v>0.34050000000000002</v>
      </c>
      <c r="BY310" s="283">
        <v>0.32150000000000001</v>
      </c>
      <c r="BZ310" s="283">
        <v>0.13780000000000001</v>
      </c>
      <c r="CA310" s="283">
        <v>0.20849999999999999</v>
      </c>
      <c r="CB310" s="283">
        <v>0.31530000000000002</v>
      </c>
      <c r="CC310" s="283">
        <v>0.42899999999999999</v>
      </c>
      <c r="CD310" s="283">
        <v>0.46579999999999999</v>
      </c>
      <c r="CE310" s="283">
        <v>0.69599999999999995</v>
      </c>
      <c r="CF310" s="283">
        <v>0.57599999999999996</v>
      </c>
      <c r="CG310" s="283">
        <v>0.44069999999999998</v>
      </c>
      <c r="CH310" s="283">
        <v>0.52349999999999997</v>
      </c>
      <c r="CI310" s="283">
        <v>1.0057</v>
      </c>
      <c r="CJ310" s="283">
        <v>1.0298</v>
      </c>
      <c r="CK310" s="283">
        <v>1.0945</v>
      </c>
      <c r="CL310" s="283">
        <v>1.0295000000000001</v>
      </c>
      <c r="CM310" s="283">
        <v>1.0518000000000001</v>
      </c>
      <c r="CN310" s="283">
        <v>0.94620000000000004</v>
      </c>
      <c r="CO310" s="283">
        <v>9.7102000000000004</v>
      </c>
      <c r="CP310" s="283">
        <v>10.1114</v>
      </c>
      <c r="CQ310" s="283">
        <v>9.8498000000000001</v>
      </c>
      <c r="CR310" s="283">
        <v>9.6555999999999997</v>
      </c>
      <c r="CS310" s="283">
        <v>9.8188999999999993</v>
      </c>
      <c r="CT310" s="283">
        <v>8.9992999999999999</v>
      </c>
      <c r="CU310" s="283">
        <v>9.9590999999999994</v>
      </c>
      <c r="CV310" s="283">
        <v>9.9596</v>
      </c>
      <c r="CW310" s="283">
        <v>9.4794999999999998</v>
      </c>
      <c r="CX310" s="283">
        <v>9.6740999999999993</v>
      </c>
      <c r="CY310" s="283">
        <v>9.4692000000000007</v>
      </c>
      <c r="CZ310" s="283">
        <v>10.0181</v>
      </c>
      <c r="DA310" s="283">
        <v>1.0225</v>
      </c>
      <c r="DB310" s="283">
        <v>1.024</v>
      </c>
      <c r="DC310" s="283">
        <v>1.0004</v>
      </c>
      <c r="DD310" s="283">
        <v>0.98960000000000004</v>
      </c>
      <c r="DE310" s="283">
        <v>1.0029999999999999</v>
      </c>
      <c r="DF310" s="283">
        <v>0.97809999999999997</v>
      </c>
      <c r="DG310" s="283">
        <v>10.8996</v>
      </c>
      <c r="DH310" s="283">
        <v>10.9793</v>
      </c>
      <c r="DI310" s="283">
        <v>10.6541</v>
      </c>
      <c r="DJ310" s="283">
        <v>10.659800000000001</v>
      </c>
      <c r="DK310" s="283">
        <v>10.721500000000001</v>
      </c>
      <c r="DL310" s="283">
        <v>10.649900000000001</v>
      </c>
      <c r="DM310" s="283">
        <v>10.5687</v>
      </c>
      <c r="DN310" s="283">
        <v>10.3226</v>
      </c>
      <c r="DO310" s="283">
        <v>10.436</v>
      </c>
      <c r="DP310" s="283">
        <v>10.6793</v>
      </c>
      <c r="DQ310" s="283">
        <v>10.291700000000001</v>
      </c>
      <c r="DR310" s="283">
        <v>10.6694</v>
      </c>
      <c r="DS310" s="283">
        <v>1.0290999999999999</v>
      </c>
      <c r="DT310" s="283">
        <v>1.0195000000000001</v>
      </c>
      <c r="DU310" s="283">
        <v>0.99680000000000002</v>
      </c>
      <c r="DV310" s="283">
        <v>0.96930000000000005</v>
      </c>
      <c r="DW310" s="283">
        <v>0.97709999999999997</v>
      </c>
      <c r="DX310" s="283">
        <v>0.99470000000000003</v>
      </c>
      <c r="DY310" s="283">
        <v>11.7242</v>
      </c>
      <c r="DZ310" s="283">
        <v>11.6868</v>
      </c>
      <c r="EA310" s="283">
        <v>11.4625</v>
      </c>
      <c r="EB310" s="283">
        <v>11.3926</v>
      </c>
      <c r="EC310" s="283">
        <v>11.463100000000001</v>
      </c>
      <c r="ED310" s="283">
        <v>11.499599999999999</v>
      </c>
      <c r="EE310" s="283">
        <v>11.0444</v>
      </c>
      <c r="EF310" s="283">
        <v>10.6005</v>
      </c>
      <c r="EG310" s="283">
        <v>11.204499999999999</v>
      </c>
      <c r="EH310" s="283">
        <v>11.393700000000001</v>
      </c>
      <c r="EI310" s="283">
        <v>10.849299999999999</v>
      </c>
      <c r="EJ310" s="283">
        <v>11.2638</v>
      </c>
      <c r="EL310" s="283">
        <v>2.1446000000000001</v>
      </c>
      <c r="EM310" s="283">
        <v>1.0041</v>
      </c>
      <c r="EN310" s="283">
        <v>2.2469999999999999</v>
      </c>
      <c r="EO310" s="283">
        <v>1.0276000000000001</v>
      </c>
      <c r="EP310" s="283">
        <v>1.0427</v>
      </c>
      <c r="EQ310" s="283">
        <v>1.5437000000000001</v>
      </c>
      <c r="ER310" s="283">
        <v>0.1749</v>
      </c>
      <c r="ES310" s="283">
        <v>0.11310000000000001</v>
      </c>
      <c r="ET310" s="283">
        <v>0.16450000000000001</v>
      </c>
      <c r="EU310" s="283">
        <v>8.1600000000000006E-2</v>
      </c>
      <c r="EV310" s="283">
        <v>0.11269999999999999</v>
      </c>
      <c r="EW310" s="283">
        <v>7.3200000000000001E-2</v>
      </c>
      <c r="EX310" s="283">
        <v>0.26169999999999999</v>
      </c>
      <c r="EY310" s="283">
        <v>0.23569999999999999</v>
      </c>
      <c r="EZ310" s="283">
        <v>0.35149999999999998</v>
      </c>
      <c r="FA310" s="283">
        <v>0.25469999999999998</v>
      </c>
      <c r="FB310" s="283">
        <v>0.22600000000000001</v>
      </c>
      <c r="FC310" s="283">
        <v>0.22770000000000001</v>
      </c>
      <c r="FD310" s="283">
        <v>2.3994</v>
      </c>
      <c r="FE310" s="283">
        <v>1.284</v>
      </c>
      <c r="FF310" s="283">
        <v>0.92459999999999998</v>
      </c>
      <c r="FG310" s="283">
        <v>0.86480000000000001</v>
      </c>
      <c r="FH310" s="283">
        <v>1.1476999999999999</v>
      </c>
      <c r="FI310" s="283">
        <v>1.1132</v>
      </c>
      <c r="FJ310" s="283">
        <v>0.153</v>
      </c>
      <c r="FK310" s="283">
        <v>0.15</v>
      </c>
      <c r="FL310" s="283">
        <v>0.1444</v>
      </c>
      <c r="FM310" s="283">
        <v>6.3799999999999996E-2</v>
      </c>
      <c r="FN310" s="283">
        <v>0.1169</v>
      </c>
      <c r="FO310" s="283">
        <v>0.15609999999999999</v>
      </c>
      <c r="FP310" s="283">
        <v>0.255</v>
      </c>
      <c r="FQ310" s="283">
        <v>0.22869999999999999</v>
      </c>
      <c r="FR310" s="283">
        <v>0.29659999999999997</v>
      </c>
      <c r="FS310" s="283">
        <v>0.29480000000000001</v>
      </c>
      <c r="FT310" s="283">
        <v>0.1993</v>
      </c>
      <c r="FU310" s="283">
        <v>0.26640000000000003</v>
      </c>
      <c r="FV310" s="283">
        <v>2.4817999999999998</v>
      </c>
      <c r="FW310" s="283">
        <v>2.7532000000000001</v>
      </c>
      <c r="FX310" s="283">
        <v>0.69089999999999996</v>
      </c>
      <c r="FY310" s="283">
        <v>0.44290000000000002</v>
      </c>
      <c r="FZ310" s="283">
        <v>1.0184</v>
      </c>
      <c r="GA310" s="283">
        <v>1.294</v>
      </c>
      <c r="GB310" s="283">
        <v>0.14799999999999999</v>
      </c>
      <c r="GC310" s="283">
        <v>0.2409</v>
      </c>
      <c r="GD310" s="283">
        <v>0.16789999999999999</v>
      </c>
      <c r="GE310" s="283">
        <v>5.96E-2</v>
      </c>
      <c r="GF310" s="283">
        <v>8.7499999999999994E-2</v>
      </c>
      <c r="GG310" s="283">
        <v>0.24310000000000001</v>
      </c>
      <c r="GH310" s="283">
        <v>0.14030000000000001</v>
      </c>
      <c r="GI310" s="283">
        <v>0.23300000000000001</v>
      </c>
      <c r="GJ310" s="283">
        <v>0.37869999999999998</v>
      </c>
      <c r="GK310" s="283">
        <v>0.31680000000000003</v>
      </c>
      <c r="GL310" s="283">
        <v>0.2288</v>
      </c>
      <c r="GM310" s="283">
        <v>0.29270000000000002</v>
      </c>
    </row>
    <row r="311" spans="1:195">
      <c r="A311" s="71">
        <v>45601</v>
      </c>
      <c r="B311" s="283">
        <v>13.107799999999999</v>
      </c>
      <c r="C311" s="283">
        <v>12.816599999999999</v>
      </c>
      <c r="D311" s="283">
        <v>12.971</v>
      </c>
      <c r="E311" s="283">
        <v>12.819100000000001</v>
      </c>
      <c r="F311" s="283">
        <v>13.0776</v>
      </c>
      <c r="G311" s="283">
        <v>13.190099999999999</v>
      </c>
      <c r="H311" s="283">
        <v>12.7897</v>
      </c>
      <c r="I311" s="283">
        <v>12.7376</v>
      </c>
      <c r="J311" s="283">
        <v>13.090199999999999</v>
      </c>
      <c r="K311" s="283">
        <v>12.9366</v>
      </c>
      <c r="L311" s="283">
        <v>12.9945</v>
      </c>
      <c r="M311" s="283">
        <v>13.1935</v>
      </c>
      <c r="N311" s="283">
        <v>7.7214999999999998</v>
      </c>
      <c r="O311" s="283">
        <v>0.50960000000000005</v>
      </c>
      <c r="P311" s="283">
        <v>2.2905000000000002</v>
      </c>
      <c r="Q311" s="283">
        <v>0.311</v>
      </c>
      <c r="R311" s="283">
        <v>1.0855999999999999</v>
      </c>
      <c r="S311" s="283">
        <v>1.6712</v>
      </c>
      <c r="T311" s="283">
        <v>0.61250000000000004</v>
      </c>
      <c r="U311" s="283">
        <v>6.83E-2</v>
      </c>
      <c r="V311" s="283">
        <v>0.18709999999999999</v>
      </c>
      <c r="W311" s="283">
        <v>7.9299999999999995E-2</v>
      </c>
      <c r="X311" s="283">
        <v>0.13400000000000001</v>
      </c>
      <c r="Y311" s="283">
        <v>8.1699999999999995E-2</v>
      </c>
      <c r="Z311" s="283">
        <v>0.27900000000000003</v>
      </c>
      <c r="AA311" s="283">
        <v>0.25</v>
      </c>
      <c r="AB311" s="283">
        <v>0.50680000000000003</v>
      </c>
      <c r="AC311" s="283">
        <v>0.89710000000000001</v>
      </c>
      <c r="AD311" s="283">
        <v>0.2303</v>
      </c>
      <c r="AE311" s="283">
        <v>0.30320000000000003</v>
      </c>
      <c r="AF311" s="283">
        <v>8.1144999999999996</v>
      </c>
      <c r="AG311" s="283">
        <v>1.0345</v>
      </c>
      <c r="AH311" s="283">
        <v>0.80379999999999996</v>
      </c>
      <c r="AI311" s="283">
        <v>0.24510000000000001</v>
      </c>
      <c r="AJ311" s="283">
        <v>0.83720000000000006</v>
      </c>
      <c r="AK311" s="283">
        <v>0.96230000000000004</v>
      </c>
      <c r="AL311" s="283">
        <v>0.97130000000000005</v>
      </c>
      <c r="AM311" s="283">
        <v>0.16120000000000001</v>
      </c>
      <c r="AN311" s="283">
        <v>0.1867</v>
      </c>
      <c r="AO311" s="283">
        <v>0.1197</v>
      </c>
      <c r="AP311" s="283">
        <v>0.15579999999999999</v>
      </c>
      <c r="AQ311" s="283">
        <v>0.23219999999999999</v>
      </c>
      <c r="AR311" s="283">
        <v>0.31019999999999998</v>
      </c>
      <c r="AS311" s="283">
        <v>0.26850000000000002</v>
      </c>
      <c r="AT311" s="283">
        <v>0.37440000000000001</v>
      </c>
      <c r="AU311" s="283">
        <v>1.2655000000000001</v>
      </c>
      <c r="AV311" s="283">
        <v>0.32069999999999999</v>
      </c>
      <c r="AW311" s="283">
        <v>0.3891</v>
      </c>
      <c r="AX311" s="283">
        <v>13.886200000000001</v>
      </c>
      <c r="AY311" s="283">
        <v>6.3239000000000001</v>
      </c>
      <c r="AZ311" s="283">
        <v>0.32729999999999998</v>
      </c>
      <c r="BA311" s="283">
        <v>8.4500000000000006E-2</v>
      </c>
      <c r="BB311" s="283">
        <v>0.55859999999999999</v>
      </c>
      <c r="BC311" s="283">
        <v>1.4369000000000001</v>
      </c>
      <c r="BD311" s="283">
        <v>1.2043999999999999</v>
      </c>
      <c r="BE311" s="283">
        <v>0.81299999999999994</v>
      </c>
      <c r="BF311" s="283">
        <v>0.16850000000000001</v>
      </c>
      <c r="BG311" s="283">
        <v>8.6699999999999999E-2</v>
      </c>
      <c r="BH311" s="283">
        <v>0.12859999999999999</v>
      </c>
      <c r="BI311" s="283">
        <v>0.51490000000000002</v>
      </c>
      <c r="BJ311" s="283">
        <v>0.1172</v>
      </c>
      <c r="BK311" s="283">
        <v>0.21890000000000001</v>
      </c>
      <c r="BL311" s="283">
        <v>0.44290000000000002</v>
      </c>
      <c r="BM311" s="283">
        <v>1.3866000000000001</v>
      </c>
      <c r="BN311" s="283">
        <v>0.39190000000000003</v>
      </c>
      <c r="BO311" s="283">
        <v>0.30819999999999997</v>
      </c>
      <c r="BQ311" s="283">
        <v>2.3117999999999999</v>
      </c>
      <c r="BR311" s="283">
        <v>1.6443000000000001</v>
      </c>
      <c r="BS311" s="283">
        <v>1.0172000000000001</v>
      </c>
      <c r="BT311" s="283">
        <v>0.74619999999999997</v>
      </c>
      <c r="BU311" s="283">
        <v>1.0504</v>
      </c>
      <c r="BV311" s="283">
        <v>1.3220000000000001</v>
      </c>
      <c r="BW311" s="283">
        <v>0.31809999999999999</v>
      </c>
      <c r="BX311" s="283">
        <v>0.34360000000000002</v>
      </c>
      <c r="BY311" s="283">
        <v>0.32079999999999997</v>
      </c>
      <c r="BZ311" s="283">
        <v>0.1376</v>
      </c>
      <c r="CA311" s="283">
        <v>0.20899999999999999</v>
      </c>
      <c r="CB311" s="283">
        <v>0.31540000000000001</v>
      </c>
      <c r="CC311" s="283">
        <v>0.42959999999999998</v>
      </c>
      <c r="CD311" s="283">
        <v>0.46529999999999999</v>
      </c>
      <c r="CE311" s="283">
        <v>0.69450000000000001</v>
      </c>
      <c r="CF311" s="283">
        <v>0.57569999999999999</v>
      </c>
      <c r="CG311" s="283">
        <v>0.443</v>
      </c>
      <c r="CH311" s="283">
        <v>0.52529999999999999</v>
      </c>
      <c r="CI311" s="283">
        <v>1.0307999999999999</v>
      </c>
      <c r="CJ311" s="283">
        <v>1.0654999999999999</v>
      </c>
      <c r="CK311" s="283">
        <v>1.1849000000000001</v>
      </c>
      <c r="CL311" s="283">
        <v>1.083</v>
      </c>
      <c r="CM311" s="283">
        <v>1.0849</v>
      </c>
      <c r="CN311" s="283">
        <v>0.91890000000000005</v>
      </c>
      <c r="CO311" s="283">
        <v>8.7548999999999992</v>
      </c>
      <c r="CP311" s="283">
        <v>9.6379999999999999</v>
      </c>
      <c r="CQ311" s="283">
        <v>9.4139999999999997</v>
      </c>
      <c r="CR311" s="283">
        <v>8.4936000000000007</v>
      </c>
      <c r="CS311" s="283">
        <v>9.0455000000000005</v>
      </c>
      <c r="CT311" s="283">
        <v>7.9451999999999998</v>
      </c>
      <c r="CU311" s="283">
        <v>9.4021000000000008</v>
      </c>
      <c r="CV311" s="283">
        <v>9.6115999999999993</v>
      </c>
      <c r="CW311" s="283">
        <v>8.8216999999999999</v>
      </c>
      <c r="CX311" s="283">
        <v>8.6818000000000008</v>
      </c>
      <c r="CY311" s="283">
        <v>8.8590999999999998</v>
      </c>
      <c r="CZ311" s="283">
        <v>9.6006999999999998</v>
      </c>
      <c r="DA311" s="283">
        <v>1.0162</v>
      </c>
      <c r="DB311" s="283">
        <v>1.0321</v>
      </c>
      <c r="DC311" s="283">
        <v>1.0075000000000001</v>
      </c>
      <c r="DD311" s="283">
        <v>0.99880000000000002</v>
      </c>
      <c r="DE311" s="283">
        <v>1.0057</v>
      </c>
      <c r="DF311" s="283">
        <v>0.97870000000000001</v>
      </c>
      <c r="DG311" s="283">
        <v>10.521800000000001</v>
      </c>
      <c r="DH311" s="283">
        <v>10.7835</v>
      </c>
      <c r="DI311" s="283">
        <v>10.438599999999999</v>
      </c>
      <c r="DJ311" s="283">
        <v>10.3538</v>
      </c>
      <c r="DK311" s="283">
        <v>10.447699999999999</v>
      </c>
      <c r="DL311" s="283">
        <v>10.3614</v>
      </c>
      <c r="DM311" s="283">
        <v>10.365500000000001</v>
      </c>
      <c r="DN311" s="283">
        <v>10.135199999999999</v>
      </c>
      <c r="DO311" s="283">
        <v>10.222899999999999</v>
      </c>
      <c r="DP311" s="283">
        <v>10.3781</v>
      </c>
      <c r="DQ311" s="283">
        <v>10.078099999999999</v>
      </c>
      <c r="DR311" s="283">
        <v>10.445</v>
      </c>
      <c r="DS311" s="283">
        <v>1.0225</v>
      </c>
      <c r="DT311" s="283">
        <v>1.0212000000000001</v>
      </c>
      <c r="DU311" s="283">
        <v>0.99960000000000004</v>
      </c>
      <c r="DV311" s="283">
        <v>0.97350000000000003</v>
      </c>
      <c r="DW311" s="283">
        <v>0.9768</v>
      </c>
      <c r="DX311" s="283">
        <v>0.99639999999999995</v>
      </c>
      <c r="DY311" s="283">
        <v>11.5067</v>
      </c>
      <c r="DZ311" s="283">
        <v>11.557499999999999</v>
      </c>
      <c r="EA311" s="283">
        <v>11.325799999999999</v>
      </c>
      <c r="EB311" s="283">
        <v>11.2536</v>
      </c>
      <c r="EC311" s="283">
        <v>11.3171</v>
      </c>
      <c r="ED311" s="283">
        <v>11.330500000000001</v>
      </c>
      <c r="EE311" s="283">
        <v>10.9124</v>
      </c>
      <c r="EF311" s="283">
        <v>10.4695</v>
      </c>
      <c r="EG311" s="283">
        <v>11.0434</v>
      </c>
      <c r="EH311" s="283">
        <v>11.2098</v>
      </c>
      <c r="EI311" s="283">
        <v>10.718500000000001</v>
      </c>
      <c r="EJ311" s="283">
        <v>11.0838</v>
      </c>
      <c r="EL311" s="283">
        <v>2.1311</v>
      </c>
      <c r="EM311" s="283">
        <v>0.99609999999999999</v>
      </c>
      <c r="EN311" s="283">
        <v>2.2801</v>
      </c>
      <c r="EO311" s="283">
        <v>1.0267999999999999</v>
      </c>
      <c r="EP311" s="283">
        <v>1.0238</v>
      </c>
      <c r="EQ311" s="283">
        <v>1.5185</v>
      </c>
      <c r="ER311" s="283">
        <v>0.17199999999999999</v>
      </c>
      <c r="ES311" s="283">
        <v>0.11260000000000001</v>
      </c>
      <c r="ET311" s="283">
        <v>0.16339999999999999</v>
      </c>
      <c r="EU311" s="283">
        <v>8.0699999999999994E-2</v>
      </c>
      <c r="EV311" s="283">
        <v>0.113</v>
      </c>
      <c r="EW311" s="283">
        <v>7.17E-2</v>
      </c>
      <c r="EX311" s="283">
        <v>0.26369999999999999</v>
      </c>
      <c r="EY311" s="283">
        <v>0.23519999999999999</v>
      </c>
      <c r="EZ311" s="283">
        <v>0.35170000000000001</v>
      </c>
      <c r="FA311" s="283">
        <v>0.25690000000000002</v>
      </c>
      <c r="FB311" s="283">
        <v>0.22969999999999999</v>
      </c>
      <c r="FC311" s="283">
        <v>0.2316</v>
      </c>
      <c r="FD311" s="283">
        <v>2.3631000000000002</v>
      </c>
      <c r="FE311" s="283">
        <v>1.29</v>
      </c>
      <c r="FF311" s="283">
        <v>0.92500000000000004</v>
      </c>
      <c r="FG311" s="283">
        <v>0.86660000000000004</v>
      </c>
      <c r="FH311" s="283">
        <v>1.1519999999999999</v>
      </c>
      <c r="FI311" s="283">
        <v>1.1114999999999999</v>
      </c>
      <c r="FJ311" s="283">
        <v>0.153</v>
      </c>
      <c r="FK311" s="283">
        <v>0.15</v>
      </c>
      <c r="FL311" s="283">
        <v>0.14449999999999999</v>
      </c>
      <c r="FM311" s="283">
        <v>6.4799999999999996E-2</v>
      </c>
      <c r="FN311" s="283">
        <v>0.1163</v>
      </c>
      <c r="FO311" s="283">
        <v>0.15620000000000001</v>
      </c>
      <c r="FP311" s="283">
        <v>0.25509999999999999</v>
      </c>
      <c r="FQ311" s="283">
        <v>0.22819999999999999</v>
      </c>
      <c r="FR311" s="283">
        <v>0.29470000000000002</v>
      </c>
      <c r="FS311" s="283">
        <v>0.2944</v>
      </c>
      <c r="FT311" s="283">
        <v>0.1981</v>
      </c>
      <c r="FU311" s="283">
        <v>0.2651</v>
      </c>
      <c r="FV311" s="283">
        <v>2.5194000000000001</v>
      </c>
      <c r="FW311" s="283">
        <v>2.7871000000000001</v>
      </c>
      <c r="FX311" s="283">
        <v>0.6865</v>
      </c>
      <c r="FY311" s="283">
        <v>0.44180000000000003</v>
      </c>
      <c r="FZ311" s="283">
        <v>1.0184</v>
      </c>
      <c r="GA311" s="283">
        <v>1.2935000000000001</v>
      </c>
      <c r="GB311" s="283">
        <v>0.15010000000000001</v>
      </c>
      <c r="GC311" s="283">
        <v>0.24560000000000001</v>
      </c>
      <c r="GD311" s="283">
        <v>0.16800000000000001</v>
      </c>
      <c r="GE311" s="283">
        <v>5.96E-2</v>
      </c>
      <c r="GF311" s="283">
        <v>8.8099999999999998E-2</v>
      </c>
      <c r="GG311" s="283">
        <v>0.2447</v>
      </c>
      <c r="GH311" s="283">
        <v>0.1389</v>
      </c>
      <c r="GI311" s="283">
        <v>0.23300000000000001</v>
      </c>
      <c r="GJ311" s="283">
        <v>0.37780000000000002</v>
      </c>
      <c r="GK311" s="283">
        <v>0.3145</v>
      </c>
      <c r="GL311" s="283">
        <v>0.2288</v>
      </c>
      <c r="GM311" s="283">
        <v>0.29210000000000003</v>
      </c>
    </row>
    <row r="312" spans="1:195">
      <c r="A312" s="71">
        <v>45602</v>
      </c>
      <c r="B312" s="283">
        <v>13.1624</v>
      </c>
      <c r="C312" s="283">
        <v>12.861000000000001</v>
      </c>
      <c r="D312" s="283">
        <v>13.025600000000001</v>
      </c>
      <c r="E312" s="283">
        <v>12.861000000000001</v>
      </c>
      <c r="F312" s="283">
        <v>13.116199999999999</v>
      </c>
      <c r="G312" s="283">
        <v>13.313499999999999</v>
      </c>
      <c r="H312" s="283">
        <v>12.882</v>
      </c>
      <c r="I312" s="283">
        <v>12.7956</v>
      </c>
      <c r="J312" s="283">
        <v>13.133900000000001</v>
      </c>
      <c r="K312" s="283">
        <v>12.976900000000001</v>
      </c>
      <c r="L312" s="283">
        <v>13.0373</v>
      </c>
      <c r="M312" s="283">
        <v>13.2698</v>
      </c>
      <c r="N312" s="283">
        <v>7.7869000000000002</v>
      </c>
      <c r="O312" s="283">
        <v>0.50760000000000005</v>
      </c>
      <c r="P312" s="283">
        <v>2.3245</v>
      </c>
      <c r="Q312" s="283">
        <v>0.30859999999999999</v>
      </c>
      <c r="R312" s="283">
        <v>1.0790999999999999</v>
      </c>
      <c r="S312" s="283">
        <v>1.6092</v>
      </c>
      <c r="T312" s="283">
        <v>0.59399999999999997</v>
      </c>
      <c r="U312" s="283">
        <v>6.5699999999999995E-2</v>
      </c>
      <c r="V312" s="283">
        <v>0.18060000000000001</v>
      </c>
      <c r="W312" s="283">
        <v>7.6300000000000007E-2</v>
      </c>
      <c r="X312" s="283">
        <v>0.12939999999999999</v>
      </c>
      <c r="Y312" s="283">
        <v>7.7700000000000005E-2</v>
      </c>
      <c r="Z312" s="283">
        <v>0.27810000000000001</v>
      </c>
      <c r="AA312" s="283">
        <v>0.2437</v>
      </c>
      <c r="AB312" s="283">
        <v>0.48659999999999998</v>
      </c>
      <c r="AC312" s="283">
        <v>0.90110000000000001</v>
      </c>
      <c r="AD312" s="283">
        <v>0.2258</v>
      </c>
      <c r="AE312" s="283">
        <v>0.3024</v>
      </c>
      <c r="AF312" s="283">
        <v>8.2029999999999994</v>
      </c>
      <c r="AG312" s="283">
        <v>1.0508999999999999</v>
      </c>
      <c r="AH312" s="283">
        <v>0.80840000000000001</v>
      </c>
      <c r="AI312" s="283">
        <v>0.24490000000000001</v>
      </c>
      <c r="AJ312" s="283">
        <v>0.84030000000000005</v>
      </c>
      <c r="AK312" s="283">
        <v>0.95750000000000002</v>
      </c>
      <c r="AL312" s="283">
        <v>0.94059999999999999</v>
      </c>
      <c r="AM312" s="283">
        <v>0.15890000000000001</v>
      </c>
      <c r="AN312" s="283">
        <v>0.18160000000000001</v>
      </c>
      <c r="AO312" s="283">
        <v>0.1147</v>
      </c>
      <c r="AP312" s="283">
        <v>0.1512</v>
      </c>
      <c r="AQ312" s="283">
        <v>0.22459999999999999</v>
      </c>
      <c r="AR312" s="283">
        <v>0.30059999999999998</v>
      </c>
      <c r="AS312" s="283">
        <v>0.26179999999999998</v>
      </c>
      <c r="AT312" s="283">
        <v>0.36349999999999999</v>
      </c>
      <c r="AU312" s="283">
        <v>1.2275</v>
      </c>
      <c r="AV312" s="283">
        <v>0.31159999999999999</v>
      </c>
      <c r="AW312" s="283">
        <v>0.37959999999999999</v>
      </c>
      <c r="AX312" s="283">
        <v>14.0098</v>
      </c>
      <c r="AY312" s="283">
        <v>6.4153000000000002</v>
      </c>
      <c r="AZ312" s="283">
        <v>0.32690000000000002</v>
      </c>
      <c r="BA312" s="283">
        <v>8.4599999999999995E-2</v>
      </c>
      <c r="BB312" s="283">
        <v>0.56220000000000003</v>
      </c>
      <c r="BC312" s="283">
        <v>1.4116</v>
      </c>
      <c r="BD312" s="283">
        <v>1.1863999999999999</v>
      </c>
      <c r="BE312" s="283">
        <v>0.81699999999999995</v>
      </c>
      <c r="BF312" s="283">
        <v>0.16600000000000001</v>
      </c>
      <c r="BG312" s="283">
        <v>8.4699999999999998E-2</v>
      </c>
      <c r="BH312" s="283">
        <v>0.12740000000000001</v>
      </c>
      <c r="BI312" s="283">
        <v>0.50780000000000003</v>
      </c>
      <c r="BJ312" s="283">
        <v>0.1138</v>
      </c>
      <c r="BK312" s="283">
        <v>0.21560000000000001</v>
      </c>
      <c r="BL312" s="283">
        <v>0.42599999999999999</v>
      </c>
      <c r="BM312" s="283">
        <v>1.3446</v>
      </c>
      <c r="BN312" s="283">
        <v>0.38340000000000002</v>
      </c>
      <c r="BO312" s="283">
        <v>0.30180000000000001</v>
      </c>
      <c r="BQ312" s="283">
        <v>2.2707999999999999</v>
      </c>
      <c r="BR312" s="283">
        <v>1.6484000000000001</v>
      </c>
      <c r="BS312" s="283">
        <v>1.0136000000000001</v>
      </c>
      <c r="BT312" s="283">
        <v>0.75480000000000003</v>
      </c>
      <c r="BU312" s="283">
        <v>1.0479000000000001</v>
      </c>
      <c r="BV312" s="283">
        <v>1.3049999999999999</v>
      </c>
      <c r="BW312" s="283">
        <v>0.31019999999999998</v>
      </c>
      <c r="BX312" s="283">
        <v>0.34510000000000002</v>
      </c>
      <c r="BY312" s="283">
        <v>0.31900000000000001</v>
      </c>
      <c r="BZ312" s="283">
        <v>0.1366</v>
      </c>
      <c r="CA312" s="283">
        <v>0.2094</v>
      </c>
      <c r="CB312" s="283">
        <v>0.31469999999999998</v>
      </c>
      <c r="CC312" s="283">
        <v>0.43480000000000002</v>
      </c>
      <c r="CD312" s="283">
        <v>0.46489999999999998</v>
      </c>
      <c r="CE312" s="283">
        <v>0.69189999999999996</v>
      </c>
      <c r="CF312" s="283">
        <v>0.57609999999999995</v>
      </c>
      <c r="CG312" s="283">
        <v>0.44359999999999999</v>
      </c>
      <c r="CH312" s="283">
        <v>0.5302</v>
      </c>
      <c r="CI312" s="283">
        <v>1.0106999999999999</v>
      </c>
      <c r="CJ312" s="283">
        <v>1.0588</v>
      </c>
      <c r="CK312" s="283">
        <v>1.2282999999999999</v>
      </c>
      <c r="CL312" s="283">
        <v>1.0849</v>
      </c>
      <c r="CM312" s="283">
        <v>1.1065</v>
      </c>
      <c r="CN312" s="283">
        <v>0.86890000000000001</v>
      </c>
      <c r="CO312" s="283">
        <v>7.3611000000000004</v>
      </c>
      <c r="CP312" s="283">
        <v>8.3869000000000007</v>
      </c>
      <c r="CQ312" s="283">
        <v>8.3748000000000005</v>
      </c>
      <c r="CR312" s="283">
        <v>7.2831000000000001</v>
      </c>
      <c r="CS312" s="283">
        <v>7.9211999999999998</v>
      </c>
      <c r="CT312" s="283">
        <v>6.8181000000000003</v>
      </c>
      <c r="CU312" s="283">
        <v>8.1076999999999995</v>
      </c>
      <c r="CV312" s="283">
        <v>8.5683000000000007</v>
      </c>
      <c r="CW312" s="283">
        <v>7.3693</v>
      </c>
      <c r="CX312" s="283">
        <v>7.4733999999999998</v>
      </c>
      <c r="CY312" s="283">
        <v>7.7432999999999996</v>
      </c>
      <c r="CZ312" s="283">
        <v>8.4816000000000003</v>
      </c>
      <c r="DA312" s="283">
        <v>1.0221</v>
      </c>
      <c r="DB312" s="283">
        <v>1.0396000000000001</v>
      </c>
      <c r="DC312" s="283">
        <v>1.0330999999999999</v>
      </c>
      <c r="DD312" s="283">
        <v>1.0096000000000001</v>
      </c>
      <c r="DE312" s="283">
        <v>1.016</v>
      </c>
      <c r="DF312" s="283">
        <v>0.96719999999999995</v>
      </c>
      <c r="DG312" s="283">
        <v>9.2766999999999999</v>
      </c>
      <c r="DH312" s="283">
        <v>9.9160000000000004</v>
      </c>
      <c r="DI312" s="283">
        <v>9.6095000000000006</v>
      </c>
      <c r="DJ312" s="283">
        <v>9.0756999999999994</v>
      </c>
      <c r="DK312" s="283">
        <v>9.5382999999999996</v>
      </c>
      <c r="DL312" s="283">
        <v>9.3015000000000008</v>
      </c>
      <c r="DM312" s="283">
        <v>9.3064</v>
      </c>
      <c r="DN312" s="283">
        <v>9.3312000000000008</v>
      </c>
      <c r="DO312" s="283">
        <v>9.1774000000000004</v>
      </c>
      <c r="DP312" s="283">
        <v>9.2179000000000002</v>
      </c>
      <c r="DQ312" s="283">
        <v>9.1838999999999995</v>
      </c>
      <c r="DR312" s="283">
        <v>9.4883000000000006</v>
      </c>
      <c r="DS312" s="283">
        <v>1.0311999999999999</v>
      </c>
      <c r="DT312" s="283">
        <v>1.0286</v>
      </c>
      <c r="DU312" s="283">
        <v>1.0145999999999999</v>
      </c>
      <c r="DV312" s="283">
        <v>0.97770000000000001</v>
      </c>
      <c r="DW312" s="283">
        <v>0.97589999999999999</v>
      </c>
      <c r="DX312" s="283">
        <v>0.99809999999999999</v>
      </c>
      <c r="DY312" s="283">
        <v>10.691599999999999</v>
      </c>
      <c r="DZ312" s="283">
        <v>10.9864</v>
      </c>
      <c r="EA312" s="283">
        <v>10.817600000000001</v>
      </c>
      <c r="EB312" s="283">
        <v>10.3682</v>
      </c>
      <c r="EC312" s="283">
        <v>10.6806</v>
      </c>
      <c r="ED312" s="283">
        <v>10.662000000000001</v>
      </c>
      <c r="EE312" s="283">
        <v>10.220000000000001</v>
      </c>
      <c r="EF312" s="283">
        <v>9.8606999999999996</v>
      </c>
      <c r="EG312" s="283">
        <v>10.4373</v>
      </c>
      <c r="EH312" s="283">
        <v>10.453200000000001</v>
      </c>
      <c r="EI312" s="283">
        <v>10.1044</v>
      </c>
      <c r="EJ312" s="283">
        <v>10.4566</v>
      </c>
      <c r="EL312" s="283">
        <v>2.0767000000000002</v>
      </c>
      <c r="EM312" s="283">
        <v>0.9879</v>
      </c>
      <c r="EN312" s="283">
        <v>2.2938999999999998</v>
      </c>
      <c r="EO312" s="283">
        <v>1.032</v>
      </c>
      <c r="EP312" s="283">
        <v>1.0136000000000001</v>
      </c>
      <c r="EQ312" s="283">
        <v>1.4601999999999999</v>
      </c>
      <c r="ER312" s="283">
        <v>0.16719999999999999</v>
      </c>
      <c r="ES312" s="283">
        <v>0.1108</v>
      </c>
      <c r="ET312" s="283">
        <v>0.16250000000000001</v>
      </c>
      <c r="EU312" s="283">
        <v>8.0500000000000002E-2</v>
      </c>
      <c r="EV312" s="283">
        <v>0.11219999999999999</v>
      </c>
      <c r="EW312" s="283">
        <v>7.0800000000000002E-2</v>
      </c>
      <c r="EX312" s="283">
        <v>0.27179999999999999</v>
      </c>
      <c r="EY312" s="283">
        <v>0.23580000000000001</v>
      </c>
      <c r="EZ312" s="283">
        <v>0.34989999999999999</v>
      </c>
      <c r="FA312" s="283">
        <v>0.26329999999999998</v>
      </c>
      <c r="FB312" s="283">
        <v>0.2326</v>
      </c>
      <c r="FC312" s="283">
        <v>0.23960000000000001</v>
      </c>
      <c r="FD312" s="283">
        <v>2.3654999999999999</v>
      </c>
      <c r="FE312" s="283">
        <v>1.2791999999999999</v>
      </c>
      <c r="FF312" s="283">
        <v>0.91890000000000005</v>
      </c>
      <c r="FG312" s="283">
        <v>0.87580000000000002</v>
      </c>
      <c r="FH312" s="283">
        <v>1.1457999999999999</v>
      </c>
      <c r="FI312" s="283">
        <v>1.1117999999999999</v>
      </c>
      <c r="FJ312" s="283">
        <v>0.1502</v>
      </c>
      <c r="FK312" s="283">
        <v>0.14949999999999999</v>
      </c>
      <c r="FL312" s="283">
        <v>0.14299999999999999</v>
      </c>
      <c r="FM312" s="283">
        <v>6.3500000000000001E-2</v>
      </c>
      <c r="FN312" s="283">
        <v>0.1169</v>
      </c>
      <c r="FO312" s="283">
        <v>0.15559999999999999</v>
      </c>
      <c r="FP312" s="283">
        <v>0.25509999999999999</v>
      </c>
      <c r="FQ312" s="283">
        <v>0.22720000000000001</v>
      </c>
      <c r="FR312" s="283">
        <v>0.29399999999999998</v>
      </c>
      <c r="FS312" s="283">
        <v>0.2913</v>
      </c>
      <c r="FT312" s="283">
        <v>0.1983</v>
      </c>
      <c r="FU312" s="283">
        <v>0.26440000000000002</v>
      </c>
      <c r="FV312" s="283">
        <v>2.4668999999999999</v>
      </c>
      <c r="FW312" s="283">
        <v>2.8031999999999999</v>
      </c>
      <c r="FX312" s="283">
        <v>0.68359999999999999</v>
      </c>
      <c r="FY312" s="283">
        <v>0.44400000000000001</v>
      </c>
      <c r="FZ312" s="283">
        <v>1.0259</v>
      </c>
      <c r="GA312" s="283">
        <v>1.2941</v>
      </c>
      <c r="GB312" s="283">
        <v>0.14630000000000001</v>
      </c>
      <c r="GC312" s="283">
        <v>0.24970000000000001</v>
      </c>
      <c r="GD312" s="283">
        <v>0.16750000000000001</v>
      </c>
      <c r="GE312" s="283">
        <v>5.9299999999999999E-2</v>
      </c>
      <c r="GF312" s="283">
        <v>8.9099999999999999E-2</v>
      </c>
      <c r="GG312" s="283">
        <v>0.245</v>
      </c>
      <c r="GH312" s="283">
        <v>0.13789999999999999</v>
      </c>
      <c r="GI312" s="283">
        <v>0.2326</v>
      </c>
      <c r="GJ312" s="283">
        <v>0.37659999999999999</v>
      </c>
      <c r="GK312" s="283">
        <v>0.31059999999999999</v>
      </c>
      <c r="GL312" s="283">
        <v>0.22670000000000001</v>
      </c>
      <c r="GM312" s="283">
        <v>0.29099999999999998</v>
      </c>
    </row>
    <row r="313" spans="1:195">
      <c r="A313" s="71">
        <v>45603</v>
      </c>
      <c r="B313" s="283">
        <v>13.149800000000001</v>
      </c>
      <c r="C313" s="283">
        <v>12.850099999999999</v>
      </c>
      <c r="D313" s="283">
        <v>13.009600000000001</v>
      </c>
      <c r="E313" s="283">
        <v>12.860200000000001</v>
      </c>
      <c r="F313" s="283">
        <v>13.1112</v>
      </c>
      <c r="G313" s="283">
        <v>13.2371</v>
      </c>
      <c r="H313" s="283">
        <v>12.8451</v>
      </c>
      <c r="I313" s="283">
        <v>12.791399999999999</v>
      </c>
      <c r="J313" s="283">
        <v>13.123799999999999</v>
      </c>
      <c r="K313" s="283">
        <v>12.9693</v>
      </c>
      <c r="L313" s="283">
        <v>13.026400000000001</v>
      </c>
      <c r="M313" s="283">
        <v>13.2128</v>
      </c>
      <c r="N313" s="283">
        <v>7.7881</v>
      </c>
      <c r="O313" s="283">
        <v>0.51080000000000003</v>
      </c>
      <c r="P313" s="283">
        <v>2.2799</v>
      </c>
      <c r="Q313" s="283">
        <v>0.30330000000000001</v>
      </c>
      <c r="R313" s="283">
        <v>1.0649999999999999</v>
      </c>
      <c r="S313" s="283">
        <v>1.5953999999999999</v>
      </c>
      <c r="T313" s="283">
        <v>0.59819999999999995</v>
      </c>
      <c r="U313" s="283">
        <v>6.6000000000000003E-2</v>
      </c>
      <c r="V313" s="283">
        <v>0.1799</v>
      </c>
      <c r="W313" s="283">
        <v>7.6799999999999993E-2</v>
      </c>
      <c r="X313" s="283">
        <v>0.1293</v>
      </c>
      <c r="Y313" s="283">
        <v>7.8899999999999998E-2</v>
      </c>
      <c r="Z313" s="283">
        <v>0.27550000000000002</v>
      </c>
      <c r="AA313" s="283">
        <v>0.2455</v>
      </c>
      <c r="AB313" s="283">
        <v>0.49559999999999998</v>
      </c>
      <c r="AC313" s="283">
        <v>0.90849999999999997</v>
      </c>
      <c r="AD313" s="283">
        <v>0.23050000000000001</v>
      </c>
      <c r="AE313" s="283">
        <v>0.31059999999999999</v>
      </c>
      <c r="AF313" s="283">
        <v>8.1905999999999999</v>
      </c>
      <c r="AG313" s="283">
        <v>1.0625</v>
      </c>
      <c r="AH313" s="283">
        <v>0.8024</v>
      </c>
      <c r="AI313" s="283">
        <v>0.24729999999999999</v>
      </c>
      <c r="AJ313" s="283">
        <v>0.83750000000000002</v>
      </c>
      <c r="AK313" s="283">
        <v>0.9476</v>
      </c>
      <c r="AL313" s="283">
        <v>0.93710000000000004</v>
      </c>
      <c r="AM313" s="283">
        <v>0.15920000000000001</v>
      </c>
      <c r="AN313" s="283">
        <v>0.1799</v>
      </c>
      <c r="AO313" s="283">
        <v>0.1144</v>
      </c>
      <c r="AP313" s="283">
        <v>0.14979999999999999</v>
      </c>
      <c r="AQ313" s="283">
        <v>0.22420000000000001</v>
      </c>
      <c r="AR313" s="283">
        <v>0.30180000000000001</v>
      </c>
      <c r="AS313" s="283">
        <v>0.25879999999999997</v>
      </c>
      <c r="AT313" s="283">
        <v>0.35949999999999999</v>
      </c>
      <c r="AU313" s="283">
        <v>1.2204999999999999</v>
      </c>
      <c r="AV313" s="283">
        <v>0.30909999999999999</v>
      </c>
      <c r="AW313" s="283">
        <v>0.37940000000000002</v>
      </c>
      <c r="AX313" s="283">
        <v>13.9933</v>
      </c>
      <c r="AY313" s="283">
        <v>6.4810999999999996</v>
      </c>
      <c r="AZ313" s="283">
        <v>0.32569999999999999</v>
      </c>
      <c r="BA313" s="283">
        <v>8.48E-2</v>
      </c>
      <c r="BB313" s="283">
        <v>0.56310000000000004</v>
      </c>
      <c r="BC313" s="283">
        <v>1.4017999999999999</v>
      </c>
      <c r="BD313" s="283">
        <v>1.1780999999999999</v>
      </c>
      <c r="BE313" s="283">
        <v>0.82310000000000005</v>
      </c>
      <c r="BF313" s="283">
        <v>0.1641</v>
      </c>
      <c r="BG313" s="283">
        <v>8.4199999999999997E-2</v>
      </c>
      <c r="BH313" s="283">
        <v>0.127</v>
      </c>
      <c r="BI313" s="283">
        <v>0.50390000000000001</v>
      </c>
      <c r="BJ313" s="283">
        <v>0.1118</v>
      </c>
      <c r="BK313" s="283">
        <v>0.2127</v>
      </c>
      <c r="BL313" s="283">
        <v>0.41739999999999999</v>
      </c>
      <c r="BM313" s="283">
        <v>1.3193999999999999</v>
      </c>
      <c r="BN313" s="283">
        <v>0.37780000000000002</v>
      </c>
      <c r="BO313" s="283">
        <v>0.29780000000000001</v>
      </c>
      <c r="BQ313" s="283">
        <v>2.2915000000000001</v>
      </c>
      <c r="BR313" s="283">
        <v>1.6587000000000001</v>
      </c>
      <c r="BS313" s="283">
        <v>1.0114000000000001</v>
      </c>
      <c r="BT313" s="283">
        <v>0.75539999999999996</v>
      </c>
      <c r="BU313" s="283">
        <v>1.0448999999999999</v>
      </c>
      <c r="BV313" s="283">
        <v>1.2968</v>
      </c>
      <c r="BW313" s="283">
        <v>0.31190000000000001</v>
      </c>
      <c r="BX313" s="283">
        <v>0.34839999999999999</v>
      </c>
      <c r="BY313" s="283">
        <v>0.31869999999999998</v>
      </c>
      <c r="BZ313" s="283">
        <v>0.1361</v>
      </c>
      <c r="CA313" s="283">
        <v>0.21010000000000001</v>
      </c>
      <c r="CB313" s="283">
        <v>0.31509999999999999</v>
      </c>
      <c r="CC313" s="283">
        <v>0.43480000000000002</v>
      </c>
      <c r="CD313" s="283">
        <v>0.46700000000000003</v>
      </c>
      <c r="CE313" s="283">
        <v>0.69259999999999999</v>
      </c>
      <c r="CF313" s="283">
        <v>0.5756</v>
      </c>
      <c r="CG313" s="283">
        <v>0.44690000000000002</v>
      </c>
      <c r="CH313" s="283">
        <v>0.53410000000000002</v>
      </c>
      <c r="CI313" s="283">
        <v>1.0322</v>
      </c>
      <c r="CJ313" s="283">
        <v>1.0674999999999999</v>
      </c>
      <c r="CK313" s="283">
        <v>1.1798</v>
      </c>
      <c r="CL313" s="283">
        <v>1.0665</v>
      </c>
      <c r="CM313" s="283">
        <v>1.0770999999999999</v>
      </c>
      <c r="CN313" s="283">
        <v>0.89449999999999996</v>
      </c>
      <c r="CO313" s="283">
        <v>7.4706999999999999</v>
      </c>
      <c r="CP313" s="283">
        <v>8.3031000000000006</v>
      </c>
      <c r="CQ313" s="283">
        <v>8.1170000000000009</v>
      </c>
      <c r="CR313" s="283">
        <v>7.2377000000000002</v>
      </c>
      <c r="CS313" s="283">
        <v>7.7778</v>
      </c>
      <c r="CT313" s="283">
        <v>6.8800999999999997</v>
      </c>
      <c r="CU313" s="283">
        <v>8.0158000000000005</v>
      </c>
      <c r="CV313" s="283">
        <v>8.2830999999999992</v>
      </c>
      <c r="CW313" s="283">
        <v>7.4527000000000001</v>
      </c>
      <c r="CX313" s="283">
        <v>7.5157999999999996</v>
      </c>
      <c r="CY313" s="283">
        <v>7.6902999999999997</v>
      </c>
      <c r="CZ313" s="283">
        <v>8.3320000000000007</v>
      </c>
      <c r="DA313" s="283">
        <v>1.0283</v>
      </c>
      <c r="DB313" s="283">
        <v>1.0463</v>
      </c>
      <c r="DC313" s="283">
        <v>1.026</v>
      </c>
      <c r="DD313" s="283">
        <v>1.0004999999999999</v>
      </c>
      <c r="DE313" s="283">
        <v>1.0065999999999999</v>
      </c>
      <c r="DF313" s="283">
        <v>0.95679999999999998</v>
      </c>
      <c r="DG313" s="283">
        <v>9.0432000000000006</v>
      </c>
      <c r="DH313" s="283">
        <v>9.5617000000000001</v>
      </c>
      <c r="DI313" s="283">
        <v>9.2274999999999991</v>
      </c>
      <c r="DJ313" s="283">
        <v>8.7947000000000006</v>
      </c>
      <c r="DK313" s="283">
        <v>9.1389999999999993</v>
      </c>
      <c r="DL313" s="283">
        <v>8.9936000000000007</v>
      </c>
      <c r="DM313" s="283">
        <v>8.9449000000000005</v>
      </c>
      <c r="DN313" s="283">
        <v>8.8930000000000007</v>
      </c>
      <c r="DO313" s="283">
        <v>8.7727000000000004</v>
      </c>
      <c r="DP313" s="283">
        <v>8.94</v>
      </c>
      <c r="DQ313" s="283">
        <v>8.8344000000000005</v>
      </c>
      <c r="DR313" s="283">
        <v>9.1690000000000005</v>
      </c>
      <c r="DS313" s="283">
        <v>1.0284</v>
      </c>
      <c r="DT313" s="283">
        <v>1.0315000000000001</v>
      </c>
      <c r="DU313" s="283">
        <v>1.0165</v>
      </c>
      <c r="DV313" s="283">
        <v>0.97689999999999999</v>
      </c>
      <c r="DW313" s="283">
        <v>0.97299999999999998</v>
      </c>
      <c r="DX313" s="283">
        <v>0.99009999999999998</v>
      </c>
      <c r="DY313" s="283">
        <v>10.2158</v>
      </c>
      <c r="DZ313" s="283">
        <v>10.551600000000001</v>
      </c>
      <c r="EA313" s="283">
        <v>10.3674</v>
      </c>
      <c r="EB313" s="283">
        <v>9.9337</v>
      </c>
      <c r="EC313" s="283">
        <v>10.229100000000001</v>
      </c>
      <c r="ED313" s="283">
        <v>10.198700000000001</v>
      </c>
      <c r="EE313" s="283">
        <v>9.7250999999999994</v>
      </c>
      <c r="EF313" s="283">
        <v>9.3885000000000005</v>
      </c>
      <c r="EG313" s="283">
        <v>9.8957999999999995</v>
      </c>
      <c r="EH313" s="283">
        <v>9.9550000000000001</v>
      </c>
      <c r="EI313" s="283">
        <v>9.6494</v>
      </c>
      <c r="EJ313" s="283">
        <v>9.9943000000000008</v>
      </c>
      <c r="EL313" s="283">
        <v>2.0918000000000001</v>
      </c>
      <c r="EM313" s="283">
        <v>0.99390000000000001</v>
      </c>
      <c r="EN313" s="283">
        <v>2.2848000000000002</v>
      </c>
      <c r="EO313" s="283">
        <v>1.0198</v>
      </c>
      <c r="EP313" s="283">
        <v>1.008</v>
      </c>
      <c r="EQ313" s="283">
        <v>1.4417</v>
      </c>
      <c r="ER313" s="283">
        <v>0.16819999999999999</v>
      </c>
      <c r="ES313" s="283">
        <v>0.1115</v>
      </c>
      <c r="ET313" s="283">
        <v>0.1618</v>
      </c>
      <c r="EU313" s="283">
        <v>8.0399999999999999E-2</v>
      </c>
      <c r="EV313" s="283">
        <v>0.11219999999999999</v>
      </c>
      <c r="EW313" s="283">
        <v>7.0800000000000002E-2</v>
      </c>
      <c r="EX313" s="283">
        <v>0.27029999999999998</v>
      </c>
      <c r="EY313" s="283">
        <v>0.2394</v>
      </c>
      <c r="EZ313" s="283">
        <v>0.35320000000000001</v>
      </c>
      <c r="FA313" s="283">
        <v>0.2651</v>
      </c>
      <c r="FB313" s="283">
        <v>0.23749999999999999</v>
      </c>
      <c r="FC313" s="283">
        <v>0.245</v>
      </c>
      <c r="FD313" s="283">
        <v>2.3593999999999999</v>
      </c>
      <c r="FE313" s="283">
        <v>1.2774000000000001</v>
      </c>
      <c r="FF313" s="283">
        <v>0.92359999999999998</v>
      </c>
      <c r="FG313" s="283">
        <v>0.88749999999999996</v>
      </c>
      <c r="FH313" s="283">
        <v>1.1415</v>
      </c>
      <c r="FI313" s="283">
        <v>1.101</v>
      </c>
      <c r="FJ313" s="283">
        <v>0.14990000000000001</v>
      </c>
      <c r="FK313" s="283">
        <v>0.14949999999999999</v>
      </c>
      <c r="FL313" s="283">
        <v>0.1431</v>
      </c>
      <c r="FM313" s="283">
        <v>6.3600000000000004E-2</v>
      </c>
      <c r="FN313" s="283">
        <v>0.11700000000000001</v>
      </c>
      <c r="FO313" s="283">
        <v>0.15490000000000001</v>
      </c>
      <c r="FP313" s="283">
        <v>0.25800000000000001</v>
      </c>
      <c r="FQ313" s="283">
        <v>0.22670000000000001</v>
      </c>
      <c r="FR313" s="283">
        <v>0.2928</v>
      </c>
      <c r="FS313" s="283">
        <v>0.29070000000000001</v>
      </c>
      <c r="FT313" s="283">
        <v>0.1986</v>
      </c>
      <c r="FU313" s="283">
        <v>0.26600000000000001</v>
      </c>
      <c r="FV313" s="283">
        <v>2.5162</v>
      </c>
      <c r="FW313" s="283">
        <v>2.8191999999999999</v>
      </c>
      <c r="FX313" s="283">
        <v>0.68169999999999997</v>
      </c>
      <c r="FY313" s="283">
        <v>0.44529999999999997</v>
      </c>
      <c r="FZ313" s="283">
        <v>1.0269999999999999</v>
      </c>
      <c r="GA313" s="283">
        <v>1.2941</v>
      </c>
      <c r="GB313" s="283">
        <v>0.1477</v>
      </c>
      <c r="GC313" s="283">
        <v>0.25340000000000001</v>
      </c>
      <c r="GD313" s="283">
        <v>0.16769999999999999</v>
      </c>
      <c r="GE313" s="283">
        <v>5.8700000000000002E-2</v>
      </c>
      <c r="GF313" s="283">
        <v>8.9899999999999994E-2</v>
      </c>
      <c r="GG313" s="283">
        <v>0.246</v>
      </c>
      <c r="GH313" s="283">
        <v>0.13739999999999999</v>
      </c>
      <c r="GI313" s="283">
        <v>0.2321</v>
      </c>
      <c r="GJ313" s="283">
        <v>0.37509999999999999</v>
      </c>
      <c r="GK313" s="283">
        <v>0.30859999999999999</v>
      </c>
      <c r="GL313" s="283">
        <v>0.22600000000000001</v>
      </c>
      <c r="GM313" s="283">
        <v>0.28989999999999999</v>
      </c>
    </row>
    <row r="314" spans="1:195">
      <c r="A314" s="71">
        <v>45604</v>
      </c>
      <c r="B314" s="283">
        <v>13.125500000000001</v>
      </c>
      <c r="C314" s="283">
        <v>12.8283</v>
      </c>
      <c r="D314" s="283">
        <v>12.976100000000001</v>
      </c>
      <c r="E314" s="283">
        <v>12.8401</v>
      </c>
      <c r="F314" s="283">
        <v>13.075900000000001</v>
      </c>
      <c r="G314" s="283">
        <v>13.239599999999999</v>
      </c>
      <c r="H314" s="283">
        <v>12.83</v>
      </c>
      <c r="I314" s="283">
        <v>12.7813</v>
      </c>
      <c r="J314" s="283">
        <v>13.0961</v>
      </c>
      <c r="K314" s="283">
        <v>12.949199999999999</v>
      </c>
      <c r="L314" s="283">
        <v>13.0046</v>
      </c>
      <c r="M314" s="283">
        <v>13.198499999999999</v>
      </c>
      <c r="N314" s="283">
        <v>7.9082999999999997</v>
      </c>
      <c r="O314" s="283">
        <v>0.5141</v>
      </c>
      <c r="P314" s="283">
        <v>2.2652999999999999</v>
      </c>
      <c r="Q314" s="283">
        <v>0.30430000000000001</v>
      </c>
      <c r="R314" s="283">
        <v>1.0802</v>
      </c>
      <c r="S314" s="283">
        <v>1.61</v>
      </c>
      <c r="T314" s="283">
        <v>0.58420000000000005</v>
      </c>
      <c r="U314" s="283">
        <v>6.4199999999999993E-2</v>
      </c>
      <c r="V314" s="283">
        <v>0.17449999999999999</v>
      </c>
      <c r="W314" s="283">
        <v>7.3899999999999993E-2</v>
      </c>
      <c r="X314" s="283">
        <v>0.12479999999999999</v>
      </c>
      <c r="Y314" s="283">
        <v>7.6999999999999999E-2</v>
      </c>
      <c r="Z314" s="283">
        <v>0.2641</v>
      </c>
      <c r="AA314" s="283">
        <v>0.2397</v>
      </c>
      <c r="AB314" s="283">
        <v>0.4844</v>
      </c>
      <c r="AC314" s="283">
        <v>0.86770000000000003</v>
      </c>
      <c r="AD314" s="283">
        <v>0.22189999999999999</v>
      </c>
      <c r="AE314" s="283">
        <v>0.3009</v>
      </c>
      <c r="AF314" s="283">
        <v>8.2819000000000003</v>
      </c>
      <c r="AG314" s="283">
        <v>1.0749</v>
      </c>
      <c r="AH314" s="283">
        <v>0.80069999999999997</v>
      </c>
      <c r="AI314" s="283">
        <v>0.2465</v>
      </c>
      <c r="AJ314" s="283">
        <v>0.84009999999999996</v>
      </c>
      <c r="AK314" s="283">
        <v>0.94159999999999999</v>
      </c>
      <c r="AL314" s="283">
        <v>0.92100000000000004</v>
      </c>
      <c r="AM314" s="283">
        <v>0.1575</v>
      </c>
      <c r="AN314" s="283">
        <v>0.1754</v>
      </c>
      <c r="AO314" s="283">
        <v>0.11119999999999999</v>
      </c>
      <c r="AP314" s="283">
        <v>0.14649999999999999</v>
      </c>
      <c r="AQ314" s="283">
        <v>0.21909999999999999</v>
      </c>
      <c r="AR314" s="283">
        <v>0.2954</v>
      </c>
      <c r="AS314" s="283">
        <v>0.2545</v>
      </c>
      <c r="AT314" s="283">
        <v>0.35420000000000001</v>
      </c>
      <c r="AU314" s="283">
        <v>1.1982999999999999</v>
      </c>
      <c r="AV314" s="283">
        <v>0.3029</v>
      </c>
      <c r="AW314" s="283">
        <v>0.37609999999999999</v>
      </c>
      <c r="AX314" s="283">
        <v>14.076499999999999</v>
      </c>
      <c r="AY314" s="283">
        <v>6.5484999999999998</v>
      </c>
      <c r="AZ314" s="283">
        <v>0.32419999999999999</v>
      </c>
      <c r="BA314" s="283">
        <v>8.5400000000000004E-2</v>
      </c>
      <c r="BB314" s="283">
        <v>0.56540000000000001</v>
      </c>
      <c r="BC314" s="283">
        <v>1.4041999999999999</v>
      </c>
      <c r="BD314" s="283">
        <v>1.1654</v>
      </c>
      <c r="BE314" s="283">
        <v>0.82450000000000001</v>
      </c>
      <c r="BF314" s="283">
        <v>0.16159999999999999</v>
      </c>
      <c r="BG314" s="283">
        <v>8.2799999999999999E-2</v>
      </c>
      <c r="BH314" s="283">
        <v>0.12590000000000001</v>
      </c>
      <c r="BI314" s="283">
        <v>0.49840000000000001</v>
      </c>
      <c r="BJ314" s="283">
        <v>0.10970000000000001</v>
      </c>
      <c r="BK314" s="283">
        <v>0.20910000000000001</v>
      </c>
      <c r="BL314" s="283">
        <v>0.41060000000000002</v>
      </c>
      <c r="BM314" s="283">
        <v>1.2856000000000001</v>
      </c>
      <c r="BN314" s="283">
        <v>0.36980000000000002</v>
      </c>
      <c r="BO314" s="283">
        <v>0.29239999999999999</v>
      </c>
      <c r="BQ314" s="283">
        <v>2.2804000000000002</v>
      </c>
      <c r="BR314" s="283">
        <v>1.6737</v>
      </c>
      <c r="BS314" s="283">
        <v>1.0039</v>
      </c>
      <c r="BT314" s="283">
        <v>0.75260000000000005</v>
      </c>
      <c r="BU314" s="283">
        <v>1.0509999999999999</v>
      </c>
      <c r="BV314" s="283">
        <v>1.3</v>
      </c>
      <c r="BW314" s="283">
        <v>0.30620000000000003</v>
      </c>
      <c r="BX314" s="283">
        <v>0.35</v>
      </c>
      <c r="BY314" s="283">
        <v>0.31659999999999999</v>
      </c>
      <c r="BZ314" s="283">
        <v>0.1343</v>
      </c>
      <c r="CA314" s="283">
        <v>0.20910000000000001</v>
      </c>
      <c r="CB314" s="283">
        <v>0.31530000000000002</v>
      </c>
      <c r="CC314" s="283">
        <v>0.43030000000000002</v>
      </c>
      <c r="CD314" s="283">
        <v>0.4672</v>
      </c>
      <c r="CE314" s="283">
        <v>0.6905</v>
      </c>
      <c r="CF314" s="283">
        <v>0.57179999999999997</v>
      </c>
      <c r="CG314" s="283">
        <v>0.44450000000000001</v>
      </c>
      <c r="CH314" s="283">
        <v>0.53110000000000002</v>
      </c>
      <c r="CI314" s="283">
        <v>1.0657000000000001</v>
      </c>
      <c r="CJ314" s="283">
        <v>1.1133999999999999</v>
      </c>
      <c r="CK314" s="283">
        <v>1.2827999999999999</v>
      </c>
      <c r="CL314" s="283">
        <v>1.0797000000000001</v>
      </c>
      <c r="CM314" s="283">
        <v>1.1213</v>
      </c>
      <c r="CN314" s="283">
        <v>0.88300000000000001</v>
      </c>
      <c r="CO314" s="283">
        <v>6.4714</v>
      </c>
      <c r="CP314" s="283">
        <v>7.4749999999999996</v>
      </c>
      <c r="CQ314" s="283">
        <v>7.2306999999999997</v>
      </c>
      <c r="CR314" s="283">
        <v>6.0721999999999996</v>
      </c>
      <c r="CS314" s="283">
        <v>6.7138999999999998</v>
      </c>
      <c r="CT314" s="283">
        <v>5.6367000000000003</v>
      </c>
      <c r="CU314" s="283">
        <v>7.1177000000000001</v>
      </c>
      <c r="CV314" s="283">
        <v>7.5289000000000001</v>
      </c>
      <c r="CW314" s="283">
        <v>6.7087000000000003</v>
      </c>
      <c r="CX314" s="283">
        <v>6.5921000000000003</v>
      </c>
      <c r="CY314" s="283">
        <v>6.7145000000000001</v>
      </c>
      <c r="CZ314" s="283">
        <v>7.5978000000000003</v>
      </c>
      <c r="DA314" s="283">
        <v>1.0398000000000001</v>
      </c>
      <c r="DB314" s="283">
        <v>1.0609999999999999</v>
      </c>
      <c r="DC314" s="283">
        <v>1.0325</v>
      </c>
      <c r="DD314" s="283">
        <v>0.99690000000000001</v>
      </c>
      <c r="DE314" s="283">
        <v>1.0194000000000001</v>
      </c>
      <c r="DF314" s="283">
        <v>0.9607</v>
      </c>
      <c r="DG314" s="283">
        <v>8.3049999999999997</v>
      </c>
      <c r="DH314" s="283">
        <v>8.8870000000000005</v>
      </c>
      <c r="DI314" s="283">
        <v>8.5004000000000008</v>
      </c>
      <c r="DJ314" s="283">
        <v>7.9871999999999996</v>
      </c>
      <c r="DK314" s="283">
        <v>8.3759999999999994</v>
      </c>
      <c r="DL314" s="283">
        <v>8.2330000000000005</v>
      </c>
      <c r="DM314" s="283">
        <v>8.2568999999999999</v>
      </c>
      <c r="DN314" s="283">
        <v>8.2538</v>
      </c>
      <c r="DO314" s="283">
        <v>8.2088000000000001</v>
      </c>
      <c r="DP314" s="283">
        <v>8.2827000000000002</v>
      </c>
      <c r="DQ314" s="283">
        <v>8.0969999999999995</v>
      </c>
      <c r="DR314" s="283">
        <v>8.5447000000000006</v>
      </c>
      <c r="DS314" s="283">
        <v>1.0334000000000001</v>
      </c>
      <c r="DT314" s="283">
        <v>1.0388999999999999</v>
      </c>
      <c r="DU314" s="283">
        <v>1.0204</v>
      </c>
      <c r="DV314" s="283">
        <v>0.97409999999999997</v>
      </c>
      <c r="DW314" s="283">
        <v>0.97540000000000004</v>
      </c>
      <c r="DX314" s="283">
        <v>0.99270000000000003</v>
      </c>
      <c r="DY314" s="283">
        <v>9.5732999999999997</v>
      </c>
      <c r="DZ314" s="283">
        <v>9.9901</v>
      </c>
      <c r="EA314" s="283">
        <v>9.8122000000000007</v>
      </c>
      <c r="EB314" s="283">
        <v>9.2637999999999998</v>
      </c>
      <c r="EC314" s="283">
        <v>9.6161999999999992</v>
      </c>
      <c r="ED314" s="283">
        <v>9.6158000000000001</v>
      </c>
      <c r="EE314" s="283">
        <v>9.1249000000000002</v>
      </c>
      <c r="EF314" s="283">
        <v>8.8036999999999992</v>
      </c>
      <c r="EG314" s="283">
        <v>9.3732000000000006</v>
      </c>
      <c r="EH314" s="283">
        <v>9.3675999999999995</v>
      </c>
      <c r="EI314" s="283">
        <v>9.0257000000000005</v>
      </c>
      <c r="EJ314" s="283">
        <v>9.4421999999999997</v>
      </c>
      <c r="EL314" s="283">
        <v>2.0876999999999999</v>
      </c>
      <c r="EM314" s="283">
        <v>0.99760000000000004</v>
      </c>
      <c r="EN314" s="283">
        <v>2.2740999999999998</v>
      </c>
      <c r="EO314" s="283">
        <v>1.0196000000000001</v>
      </c>
      <c r="EP314" s="283">
        <v>1.0192000000000001</v>
      </c>
      <c r="EQ314" s="283">
        <v>1.4550000000000001</v>
      </c>
      <c r="ER314" s="283">
        <v>0.16589999999999999</v>
      </c>
      <c r="ES314" s="283">
        <v>0.1103</v>
      </c>
      <c r="ET314" s="283">
        <v>0.16089999999999999</v>
      </c>
      <c r="EU314" s="283">
        <v>7.9500000000000001E-2</v>
      </c>
      <c r="EV314" s="283">
        <v>0.1106</v>
      </c>
      <c r="EW314" s="283">
        <v>7.0699999999999999E-2</v>
      </c>
      <c r="EX314" s="283">
        <v>0.26550000000000001</v>
      </c>
      <c r="EY314" s="283">
        <v>0.2399</v>
      </c>
      <c r="EZ314" s="283">
        <v>0.35199999999999998</v>
      </c>
      <c r="FA314" s="283">
        <v>0.26040000000000002</v>
      </c>
      <c r="FB314" s="283">
        <v>0.2354</v>
      </c>
      <c r="FC314" s="283">
        <v>0.2419</v>
      </c>
      <c r="FD314" s="283">
        <v>2.3755000000000002</v>
      </c>
      <c r="FE314" s="283">
        <v>1.2827999999999999</v>
      </c>
      <c r="FF314" s="283">
        <v>0.91930000000000001</v>
      </c>
      <c r="FG314" s="283">
        <v>0.88829999999999998</v>
      </c>
      <c r="FH314" s="283">
        <v>1.1439999999999999</v>
      </c>
      <c r="FI314" s="283">
        <v>1.0956999999999999</v>
      </c>
      <c r="FJ314" s="283">
        <v>0.1472</v>
      </c>
      <c r="FK314" s="283">
        <v>0.1489</v>
      </c>
      <c r="FL314" s="283">
        <v>0.1421</v>
      </c>
      <c r="FM314" s="283">
        <v>6.2E-2</v>
      </c>
      <c r="FN314" s="283">
        <v>0.11609999999999999</v>
      </c>
      <c r="FO314" s="283">
        <v>0.15459999999999999</v>
      </c>
      <c r="FP314" s="283">
        <v>0.25700000000000001</v>
      </c>
      <c r="FQ314" s="283">
        <v>0.2271</v>
      </c>
      <c r="FR314" s="283">
        <v>0.29170000000000001</v>
      </c>
      <c r="FS314" s="283">
        <v>0.28939999999999999</v>
      </c>
      <c r="FT314" s="283">
        <v>0.19850000000000001</v>
      </c>
      <c r="FU314" s="283">
        <v>0.26619999999999999</v>
      </c>
      <c r="FV314" s="283">
        <v>2.476</v>
      </c>
      <c r="FW314" s="283">
        <v>2.83</v>
      </c>
      <c r="FX314" s="283">
        <v>0.67500000000000004</v>
      </c>
      <c r="FY314" s="283">
        <v>0.44290000000000002</v>
      </c>
      <c r="FZ314" s="283">
        <v>1.0295000000000001</v>
      </c>
      <c r="GA314" s="283">
        <v>1.2957000000000001</v>
      </c>
      <c r="GB314" s="283">
        <v>0.14419999999999999</v>
      </c>
      <c r="GC314" s="283">
        <v>0.25700000000000001</v>
      </c>
      <c r="GD314" s="283">
        <v>0.16650000000000001</v>
      </c>
      <c r="GE314" s="283">
        <v>5.8200000000000002E-2</v>
      </c>
      <c r="GF314" s="283">
        <v>9.0800000000000006E-2</v>
      </c>
      <c r="GG314" s="283">
        <v>0.2467</v>
      </c>
      <c r="GH314" s="283">
        <v>0.13689999999999999</v>
      </c>
      <c r="GI314" s="283">
        <v>0.2316</v>
      </c>
      <c r="GJ314" s="283">
        <v>0.37419999999999998</v>
      </c>
      <c r="GK314" s="283">
        <v>0.30909999999999999</v>
      </c>
      <c r="GL314" s="283">
        <v>0.22500000000000001</v>
      </c>
      <c r="GM314" s="283">
        <v>0.2888</v>
      </c>
    </row>
    <row r="315" spans="1:195">
      <c r="A315" s="71">
        <v>45605</v>
      </c>
      <c r="B315" s="283">
        <v>13.1624</v>
      </c>
      <c r="C315" s="283">
        <v>12.852600000000001</v>
      </c>
      <c r="D315" s="283">
        <v>13.044</v>
      </c>
      <c r="E315" s="283">
        <v>12.8703</v>
      </c>
      <c r="F315" s="283">
        <v>13.1431</v>
      </c>
      <c r="G315" s="283">
        <v>13.198499999999999</v>
      </c>
      <c r="H315" s="283">
        <v>12.884600000000001</v>
      </c>
      <c r="I315" s="283">
        <v>12.7972</v>
      </c>
      <c r="J315" s="283">
        <v>13.1431</v>
      </c>
      <c r="K315" s="283">
        <v>12.9718</v>
      </c>
      <c r="L315" s="283">
        <v>13.0457</v>
      </c>
      <c r="M315" s="283">
        <v>13.2052</v>
      </c>
      <c r="N315" s="283">
        <v>7.7995000000000001</v>
      </c>
      <c r="O315" s="283">
        <v>0.50939999999999996</v>
      </c>
      <c r="P315" s="283">
        <v>2.1212</v>
      </c>
      <c r="Q315" s="283">
        <v>0.2989</v>
      </c>
      <c r="R315" s="283">
        <v>1.0747</v>
      </c>
      <c r="S315" s="283">
        <v>1.615</v>
      </c>
      <c r="T315" s="283">
        <v>0.61280000000000001</v>
      </c>
      <c r="U315" s="283">
        <v>6.59E-2</v>
      </c>
      <c r="V315" s="283">
        <v>0.1787</v>
      </c>
      <c r="W315" s="283">
        <v>7.8600000000000003E-2</v>
      </c>
      <c r="X315" s="283">
        <v>0.12939999999999999</v>
      </c>
      <c r="Y315" s="283">
        <v>8.43E-2</v>
      </c>
      <c r="Z315" s="283">
        <v>0.2722</v>
      </c>
      <c r="AA315" s="283">
        <v>0.2445</v>
      </c>
      <c r="AB315" s="283">
        <v>0.49869999999999998</v>
      </c>
      <c r="AC315" s="283">
        <v>0.91049999999999998</v>
      </c>
      <c r="AD315" s="283">
        <v>0.22750000000000001</v>
      </c>
      <c r="AE315" s="283">
        <v>0.30880000000000002</v>
      </c>
      <c r="AF315" s="283">
        <v>8.2225999999999999</v>
      </c>
      <c r="AG315" s="283">
        <v>1.0824</v>
      </c>
      <c r="AH315" s="283">
        <v>0.79339999999999999</v>
      </c>
      <c r="AI315" s="283">
        <v>0.24579999999999999</v>
      </c>
      <c r="AJ315" s="283">
        <v>0.84179999999999999</v>
      </c>
      <c r="AK315" s="283">
        <v>0.93759999999999999</v>
      </c>
      <c r="AL315" s="283">
        <v>0.9325</v>
      </c>
      <c r="AM315" s="283">
        <v>0.1595</v>
      </c>
      <c r="AN315" s="283">
        <v>0.17599999999999999</v>
      </c>
      <c r="AO315" s="283">
        <v>0.1134</v>
      </c>
      <c r="AP315" s="283">
        <v>0.1474</v>
      </c>
      <c r="AQ315" s="283">
        <v>0.2218</v>
      </c>
      <c r="AR315" s="283">
        <v>0.2959</v>
      </c>
      <c r="AS315" s="283">
        <v>0.25530000000000003</v>
      </c>
      <c r="AT315" s="283">
        <v>0.35549999999999998</v>
      </c>
      <c r="AU315" s="283">
        <v>1.2039</v>
      </c>
      <c r="AV315" s="283">
        <v>0.30330000000000001</v>
      </c>
      <c r="AW315" s="283">
        <v>0.37909999999999999</v>
      </c>
      <c r="AX315" s="283">
        <v>14.0411</v>
      </c>
      <c r="AY315" s="283">
        <v>6.5781000000000001</v>
      </c>
      <c r="AZ315" s="283">
        <v>0.32269999999999999</v>
      </c>
      <c r="BA315" s="283">
        <v>8.4900000000000003E-2</v>
      </c>
      <c r="BB315" s="283">
        <v>0.5675</v>
      </c>
      <c r="BC315" s="283">
        <v>1.4056</v>
      </c>
      <c r="BD315" s="283">
        <v>1.1677999999999999</v>
      </c>
      <c r="BE315" s="283">
        <v>0.83220000000000005</v>
      </c>
      <c r="BF315" s="283">
        <v>0.16070000000000001</v>
      </c>
      <c r="BG315" s="283">
        <v>8.3199999999999996E-2</v>
      </c>
      <c r="BH315" s="283">
        <v>0.1265</v>
      </c>
      <c r="BI315" s="283">
        <v>0.498</v>
      </c>
      <c r="BJ315" s="283">
        <v>0.10879999999999999</v>
      </c>
      <c r="BK315" s="283">
        <v>0.20830000000000001</v>
      </c>
      <c r="BL315" s="283">
        <v>0.40799999999999997</v>
      </c>
      <c r="BM315" s="283">
        <v>1.2811999999999999</v>
      </c>
      <c r="BN315" s="283">
        <v>0.36699999999999999</v>
      </c>
      <c r="BO315" s="283">
        <v>0.2903</v>
      </c>
      <c r="BQ315" s="283">
        <v>2.2847</v>
      </c>
      <c r="BR315" s="283">
        <v>1.6788000000000001</v>
      </c>
      <c r="BS315" s="283">
        <v>1.0008999999999999</v>
      </c>
      <c r="BT315" s="283">
        <v>0.75170000000000003</v>
      </c>
      <c r="BU315" s="283">
        <v>1.0481</v>
      </c>
      <c r="BV315" s="283">
        <v>1.2996000000000001</v>
      </c>
      <c r="BW315" s="283">
        <v>0.31009999999999999</v>
      </c>
      <c r="BX315" s="283">
        <v>0.35439999999999999</v>
      </c>
      <c r="BY315" s="283">
        <v>0.31740000000000002</v>
      </c>
      <c r="BZ315" s="283">
        <v>0.13569999999999999</v>
      </c>
      <c r="CA315" s="283">
        <v>0.21110000000000001</v>
      </c>
      <c r="CB315" s="283">
        <v>0.31709999999999999</v>
      </c>
      <c r="CC315" s="283">
        <v>0.43090000000000001</v>
      </c>
      <c r="CD315" s="283">
        <v>0.4672</v>
      </c>
      <c r="CE315" s="283">
        <v>0.69130000000000003</v>
      </c>
      <c r="CF315" s="283">
        <v>0.57320000000000004</v>
      </c>
      <c r="CG315" s="283">
        <v>0.44569999999999999</v>
      </c>
      <c r="CH315" s="283">
        <v>0.53200000000000003</v>
      </c>
      <c r="CI315" s="283">
        <v>1.0370999999999999</v>
      </c>
      <c r="CJ315" s="283">
        <v>1.0528</v>
      </c>
      <c r="CK315" s="283">
        <v>1.0250999999999999</v>
      </c>
      <c r="CL315" s="283">
        <v>0.99890000000000001</v>
      </c>
      <c r="CM315" s="283">
        <v>1.0384</v>
      </c>
      <c r="CN315" s="283">
        <v>0.95569999999999999</v>
      </c>
      <c r="CO315" s="283">
        <v>7.7530000000000001</v>
      </c>
      <c r="CP315" s="283">
        <v>7.8966000000000003</v>
      </c>
      <c r="CQ315" s="283">
        <v>7.6227</v>
      </c>
      <c r="CR315" s="283">
        <v>7.4753999999999996</v>
      </c>
      <c r="CS315" s="283">
        <v>7.5007000000000001</v>
      </c>
      <c r="CT315" s="283">
        <v>7.4362000000000004</v>
      </c>
      <c r="CU315" s="283">
        <v>7.7556000000000003</v>
      </c>
      <c r="CV315" s="283">
        <v>7.72</v>
      </c>
      <c r="CW315" s="283">
        <v>7.5854999999999997</v>
      </c>
      <c r="CX315" s="283">
        <v>7.7643000000000004</v>
      </c>
      <c r="CY315" s="283">
        <v>7.4344000000000001</v>
      </c>
      <c r="CZ315" s="283">
        <v>7.9367999999999999</v>
      </c>
      <c r="DA315" s="283">
        <v>1.0415000000000001</v>
      </c>
      <c r="DB315" s="283">
        <v>1.0495000000000001</v>
      </c>
      <c r="DC315" s="283">
        <v>0.99939999999999996</v>
      </c>
      <c r="DD315" s="283">
        <v>0.98160000000000003</v>
      </c>
      <c r="DE315" s="283">
        <v>1.0045999999999999</v>
      </c>
      <c r="DF315" s="283">
        <v>0.96940000000000004</v>
      </c>
      <c r="DG315" s="283">
        <v>8.5817999999999994</v>
      </c>
      <c r="DH315" s="283">
        <v>8.7896999999999998</v>
      </c>
      <c r="DI315" s="283">
        <v>8.4442000000000004</v>
      </c>
      <c r="DJ315" s="283">
        <v>8.2395999999999994</v>
      </c>
      <c r="DK315" s="283">
        <v>8.3751999999999995</v>
      </c>
      <c r="DL315" s="283">
        <v>8.4490999999999996</v>
      </c>
      <c r="DM315" s="283">
        <v>8.2838999999999992</v>
      </c>
      <c r="DN315" s="283">
        <v>8.125</v>
      </c>
      <c r="DO315" s="283">
        <v>8.2317</v>
      </c>
      <c r="DP315" s="283">
        <v>8.4391999999999996</v>
      </c>
      <c r="DQ315" s="283">
        <v>8.0881000000000007</v>
      </c>
      <c r="DR315" s="283">
        <v>8.4913000000000007</v>
      </c>
      <c r="DS315" s="283">
        <v>1.0337000000000001</v>
      </c>
      <c r="DT315" s="283">
        <v>1.0373000000000001</v>
      </c>
      <c r="DU315" s="283">
        <v>1.0109999999999999</v>
      </c>
      <c r="DV315" s="283">
        <v>0.96889999999999998</v>
      </c>
      <c r="DW315" s="283">
        <v>0.9758</v>
      </c>
      <c r="DX315" s="283">
        <v>0.99460000000000004</v>
      </c>
      <c r="DY315" s="283">
        <v>9.4428999999999998</v>
      </c>
      <c r="DZ315" s="283">
        <v>9.6975999999999996</v>
      </c>
      <c r="EA315" s="283">
        <v>9.5073000000000008</v>
      </c>
      <c r="EB315" s="283">
        <v>9.1348000000000003</v>
      </c>
      <c r="EC315" s="283">
        <v>9.3490000000000002</v>
      </c>
      <c r="ED315" s="283">
        <v>9.4034999999999993</v>
      </c>
      <c r="EE315" s="283">
        <v>8.9077000000000002</v>
      </c>
      <c r="EF315" s="283">
        <v>8.5615000000000006</v>
      </c>
      <c r="EG315" s="283">
        <v>9.1340000000000003</v>
      </c>
      <c r="EH315" s="283">
        <v>9.1934000000000005</v>
      </c>
      <c r="EI315" s="283">
        <v>8.7741000000000007</v>
      </c>
      <c r="EJ315" s="283">
        <v>9.1839999999999993</v>
      </c>
      <c r="EL315" s="283">
        <v>2.1236999999999999</v>
      </c>
      <c r="EM315" s="283">
        <v>0.99409999999999998</v>
      </c>
      <c r="EN315" s="283">
        <v>2.2555000000000001</v>
      </c>
      <c r="EO315" s="283">
        <v>1.0088999999999999</v>
      </c>
      <c r="EP315" s="283">
        <v>1.0105999999999999</v>
      </c>
      <c r="EQ315" s="283">
        <v>1.4552</v>
      </c>
      <c r="ER315" s="283">
        <v>0.17019999999999999</v>
      </c>
      <c r="ES315" s="283">
        <v>0.1115</v>
      </c>
      <c r="ET315" s="283">
        <v>0.16189999999999999</v>
      </c>
      <c r="EU315" s="283">
        <v>8.0100000000000005E-2</v>
      </c>
      <c r="EV315" s="283">
        <v>0.11219999999999999</v>
      </c>
      <c r="EW315" s="283">
        <v>7.1800000000000003E-2</v>
      </c>
      <c r="EX315" s="283">
        <v>0.26690000000000003</v>
      </c>
      <c r="EY315" s="283">
        <v>0.23949999999999999</v>
      </c>
      <c r="EZ315" s="283">
        <v>0.35320000000000001</v>
      </c>
      <c r="FA315" s="283">
        <v>0.26450000000000001</v>
      </c>
      <c r="FB315" s="283">
        <v>0.23699999999999999</v>
      </c>
      <c r="FC315" s="283">
        <v>0.2427</v>
      </c>
      <c r="FD315" s="283">
        <v>2.3483999999999998</v>
      </c>
      <c r="FE315" s="283">
        <v>1.2801</v>
      </c>
      <c r="FF315" s="283">
        <v>0.91510000000000002</v>
      </c>
      <c r="FG315" s="283">
        <v>0.88529999999999998</v>
      </c>
      <c r="FH315" s="283">
        <v>1.147</v>
      </c>
      <c r="FI315" s="283">
        <v>1.093</v>
      </c>
      <c r="FJ315" s="283">
        <v>0.14799999999999999</v>
      </c>
      <c r="FK315" s="283">
        <v>0.14940000000000001</v>
      </c>
      <c r="FL315" s="283">
        <v>0.14199999999999999</v>
      </c>
      <c r="FM315" s="283">
        <v>6.3E-2</v>
      </c>
      <c r="FN315" s="283">
        <v>0.1167</v>
      </c>
      <c r="FO315" s="283">
        <v>0.1552</v>
      </c>
      <c r="FP315" s="283">
        <v>0.25700000000000001</v>
      </c>
      <c r="FQ315" s="283">
        <v>0.2286</v>
      </c>
      <c r="FR315" s="283">
        <v>0.29239999999999999</v>
      </c>
      <c r="FS315" s="283">
        <v>0.2903</v>
      </c>
      <c r="FT315" s="283">
        <v>0.1993</v>
      </c>
      <c r="FU315" s="283">
        <v>0.26750000000000002</v>
      </c>
      <c r="FV315" s="283">
        <v>2.4582000000000002</v>
      </c>
      <c r="FW315" s="283">
        <v>2.8574999999999999</v>
      </c>
      <c r="FX315" s="283">
        <v>0.67290000000000005</v>
      </c>
      <c r="FY315" s="283">
        <v>0.4451</v>
      </c>
      <c r="FZ315" s="283">
        <v>1.0290999999999999</v>
      </c>
      <c r="GA315" s="283">
        <v>1.2964</v>
      </c>
      <c r="GB315" s="283">
        <v>0.1447</v>
      </c>
      <c r="GC315" s="283">
        <v>0.26140000000000002</v>
      </c>
      <c r="GD315" s="283">
        <v>0.1666</v>
      </c>
      <c r="GE315" s="283">
        <v>5.8900000000000001E-2</v>
      </c>
      <c r="GF315" s="283">
        <v>9.1499999999999998E-2</v>
      </c>
      <c r="GG315" s="283">
        <v>0.24759999999999999</v>
      </c>
      <c r="GH315" s="283">
        <v>0.1363</v>
      </c>
      <c r="GI315" s="283">
        <v>0.23100000000000001</v>
      </c>
      <c r="GJ315" s="283">
        <v>0.37359999999999999</v>
      </c>
      <c r="GK315" s="283">
        <v>0.30620000000000003</v>
      </c>
      <c r="GL315" s="283">
        <v>0.22450000000000001</v>
      </c>
      <c r="GM315" s="283">
        <v>0.28820000000000001</v>
      </c>
    </row>
    <row r="317" spans="1:195">
      <c r="B317" s="283">
        <f>AVERAGE(B2:B315)</f>
        <v>13.097203503184712</v>
      </c>
      <c r="C317" s="283">
        <f t="shared" ref="C317:BN317" si="0">AVERAGE(C2:C315)</f>
        <v>12.875057961783444</v>
      </c>
      <c r="D317" s="283">
        <f t="shared" si="0"/>
        <v>13.005801273885343</v>
      </c>
      <c r="E317" s="283">
        <f t="shared" si="0"/>
        <v>12.827448726114643</v>
      </c>
      <c r="F317" s="283">
        <f t="shared" si="0"/>
        <v>13.067430891719743</v>
      </c>
      <c r="G317" s="283">
        <f t="shared" si="0"/>
        <v>13.063846496815279</v>
      </c>
      <c r="H317" s="283">
        <f t="shared" si="0"/>
        <v>12.9163347133758</v>
      </c>
      <c r="I317" s="283">
        <f t="shared" si="0"/>
        <v>11.220130163934424</v>
      </c>
      <c r="J317" s="283">
        <f t="shared" si="0"/>
        <v>13.001700955414007</v>
      </c>
      <c r="K317" s="283">
        <f t="shared" si="0"/>
        <v>12.330212935323383</v>
      </c>
      <c r="L317" s="283">
        <f t="shared" si="0"/>
        <v>12.984376433121016</v>
      </c>
      <c r="M317" s="283">
        <f t="shared" si="0"/>
        <v>13.157620063694285</v>
      </c>
      <c r="N317" s="283">
        <f t="shared" si="0"/>
        <v>8.6361394904458653</v>
      </c>
      <c r="O317" s="283">
        <f t="shared" si="0"/>
        <v>0.80950573248407642</v>
      </c>
      <c r="P317" s="283">
        <f t="shared" si="0"/>
        <v>1.5756388535031856</v>
      </c>
      <c r="Q317" s="283">
        <f t="shared" si="0"/>
        <v>0.46576973684210499</v>
      </c>
      <c r="R317" s="283">
        <f t="shared" si="0"/>
        <v>1.4066032786885245</v>
      </c>
      <c r="S317" s="283">
        <f t="shared" si="0"/>
        <v>1.3657408945686902</v>
      </c>
      <c r="T317" s="283">
        <f t="shared" si="0"/>
        <v>1.6860487261146493</v>
      </c>
      <c r="U317" s="283">
        <f t="shared" si="0"/>
        <v>0.22727101910828046</v>
      </c>
      <c r="V317" s="283">
        <f t="shared" si="0"/>
        <v>0.32557515923566877</v>
      </c>
      <c r="W317" s="283">
        <f t="shared" si="0"/>
        <v>0.20599999999999982</v>
      </c>
      <c r="X317" s="283">
        <f t="shared" si="0"/>
        <v>0.25965350318471359</v>
      </c>
      <c r="Y317" s="283">
        <f t="shared" si="0"/>
        <v>0.22020063694267494</v>
      </c>
      <c r="Z317" s="283">
        <f t="shared" si="0"/>
        <v>0.28758375796178354</v>
      </c>
      <c r="AA317" s="283">
        <f t="shared" si="0"/>
        <v>0.27904295081967218</v>
      </c>
      <c r="AB317" s="283">
        <f t="shared" si="0"/>
        <v>0.32306421725239615</v>
      </c>
      <c r="AC317" s="283">
        <f t="shared" si="0"/>
        <v>0.84238026315789494</v>
      </c>
      <c r="AD317" s="283">
        <f t="shared" si="0"/>
        <v>0.21429968152866249</v>
      </c>
      <c r="AE317" s="283">
        <f t="shared" si="0"/>
        <v>0.24046401273885359</v>
      </c>
      <c r="AF317" s="283">
        <f t="shared" si="0"/>
        <v>7.17452579617835</v>
      </c>
      <c r="AG317" s="283">
        <f t="shared" si="0"/>
        <v>1.1256127388535033</v>
      </c>
      <c r="AH317" s="283">
        <f t="shared" si="0"/>
        <v>0.77622579617834375</v>
      </c>
      <c r="AI317" s="283">
        <f t="shared" si="0"/>
        <v>0.26040653594771257</v>
      </c>
      <c r="AJ317" s="283">
        <f t="shared" si="0"/>
        <v>1.2496009836065574</v>
      </c>
      <c r="AK317" s="283">
        <f t="shared" si="0"/>
        <v>1.2037312101910831</v>
      </c>
      <c r="AL317" s="283">
        <f t="shared" si="0"/>
        <v>1.8691773885350322</v>
      </c>
      <c r="AM317" s="283">
        <f t="shared" si="0"/>
        <v>0.33040382165605098</v>
      </c>
      <c r="AN317" s="283">
        <f t="shared" si="0"/>
        <v>0.29934617834394894</v>
      </c>
      <c r="AO317" s="283">
        <f t="shared" si="0"/>
        <v>0.27374235668789798</v>
      </c>
      <c r="AP317" s="283">
        <f t="shared" si="0"/>
        <v>0.28818757961783481</v>
      </c>
      <c r="AQ317" s="283">
        <f t="shared" si="0"/>
        <v>0.37673407643312085</v>
      </c>
      <c r="AR317" s="283">
        <f t="shared" si="0"/>
        <v>0.34017292993630549</v>
      </c>
      <c r="AS317" s="283">
        <f t="shared" si="0"/>
        <v>0.28666229508196728</v>
      </c>
      <c r="AT317" s="283">
        <f t="shared" si="0"/>
        <v>0.41014904458598717</v>
      </c>
      <c r="AU317" s="283">
        <f t="shared" si="0"/>
        <v>1.5520274509803913</v>
      </c>
      <c r="AV317" s="283">
        <f t="shared" si="0"/>
        <v>0.27065063694267516</v>
      </c>
      <c r="AW317" s="283">
        <f t="shared" si="0"/>
        <v>0.34971433121019108</v>
      </c>
      <c r="AX317" s="283">
        <f t="shared" si="0"/>
        <v>9.4654601910828013</v>
      </c>
      <c r="AY317" s="283">
        <f t="shared" si="0"/>
        <v>3.031072611464968</v>
      </c>
      <c r="AZ317" s="283">
        <f t="shared" si="0"/>
        <v>0.73652101910828061</v>
      </c>
      <c r="BA317" s="283">
        <f t="shared" si="0"/>
        <v>0.11496576576576574</v>
      </c>
      <c r="BB317" s="283">
        <f t="shared" si="0"/>
        <v>0.63597213114754081</v>
      </c>
      <c r="BC317" s="283">
        <f t="shared" si="0"/>
        <v>1.7791436305732486</v>
      </c>
      <c r="BD317" s="283">
        <f t="shared" si="0"/>
        <v>1.8497812101910827</v>
      </c>
      <c r="BE317" s="283">
        <f t="shared" si="0"/>
        <v>0.68363025477707084</v>
      </c>
      <c r="BF317" s="283">
        <f t="shared" si="0"/>
        <v>0.3313987261146496</v>
      </c>
      <c r="BG317" s="283">
        <f t="shared" si="0"/>
        <v>0.22325350318471351</v>
      </c>
      <c r="BH317" s="283">
        <f t="shared" si="0"/>
        <v>0.25837420382165632</v>
      </c>
      <c r="BI317" s="283">
        <f t="shared" si="0"/>
        <v>0.46355254777070054</v>
      </c>
      <c r="BJ317" s="283">
        <f t="shared" si="0"/>
        <v>0.13511592356687888</v>
      </c>
      <c r="BK317" s="283">
        <f t="shared" si="0"/>
        <v>0.21279081967213112</v>
      </c>
      <c r="BL317" s="283">
        <f t="shared" si="0"/>
        <v>0.48245191082802524</v>
      </c>
      <c r="BM317" s="283">
        <f t="shared" si="0"/>
        <v>1.317645945945946</v>
      </c>
      <c r="BN317" s="283">
        <f t="shared" si="0"/>
        <v>0.36409299363057335</v>
      </c>
      <c r="BO317" s="283">
        <f t="shared" ref="BO317:DZ317" si="1">AVERAGE(BO2:BO315)</f>
        <v>0.28826687898089176</v>
      </c>
      <c r="BP317" s="283" t="e">
        <f t="shared" si="1"/>
        <v>#DIV/0!</v>
      </c>
      <c r="BQ317" s="283">
        <f t="shared" si="1"/>
        <v>2.0876608280254785</v>
      </c>
      <c r="BR317" s="283">
        <f t="shared" si="1"/>
        <v>1.2277308917197456</v>
      </c>
      <c r="BS317" s="283">
        <f t="shared" si="1"/>
        <v>1.0895113636363636</v>
      </c>
      <c r="BT317" s="283">
        <f t="shared" si="1"/>
        <v>0.82364999999999988</v>
      </c>
      <c r="BU317" s="283">
        <f t="shared" si="1"/>
        <v>1.4046586885245895</v>
      </c>
      <c r="BV317" s="283">
        <f t="shared" si="1"/>
        <v>1.2325875399361017</v>
      </c>
      <c r="BW317" s="283">
        <f t="shared" si="1"/>
        <v>0.58335955414012752</v>
      </c>
      <c r="BX317" s="283">
        <f t="shared" si="1"/>
        <v>0.47526082802547781</v>
      </c>
      <c r="BY317" s="283">
        <f t="shared" si="1"/>
        <v>0.47032643312101913</v>
      </c>
      <c r="BZ317" s="283">
        <f t="shared" si="1"/>
        <v>0.30294968152866253</v>
      </c>
      <c r="CA317" s="283">
        <f t="shared" si="1"/>
        <v>0.39947707006369454</v>
      </c>
      <c r="CB317" s="283">
        <f t="shared" si="1"/>
        <v>0.43830844155844134</v>
      </c>
      <c r="CC317" s="283">
        <f t="shared" si="1"/>
        <v>0.38319458598726142</v>
      </c>
      <c r="CD317" s="283">
        <f t="shared" si="1"/>
        <v>0.45467081967213102</v>
      </c>
      <c r="CE317" s="283">
        <f t="shared" si="1"/>
        <v>0.56584984025559071</v>
      </c>
      <c r="CF317" s="283">
        <f t="shared" si="1"/>
        <v>0.50926818181818201</v>
      </c>
      <c r="CG317" s="283">
        <f t="shared" si="1"/>
        <v>0.3600191082802548</v>
      </c>
      <c r="CH317" s="283">
        <f t="shared" si="1"/>
        <v>0.46172643312101913</v>
      </c>
      <c r="CI317" s="283">
        <f t="shared" si="1"/>
        <v>1.1062843949044585</v>
      </c>
      <c r="CJ317" s="283">
        <f t="shared" si="1"/>
        <v>0.9389812101910826</v>
      </c>
      <c r="CK317" s="283">
        <f t="shared" si="1"/>
        <v>0.91414363057324799</v>
      </c>
      <c r="CL317" s="283">
        <f t="shared" si="1"/>
        <v>0.99351644736842082</v>
      </c>
      <c r="CM317" s="283">
        <f t="shared" si="1"/>
        <v>-1.8836229508196702</v>
      </c>
      <c r="CN317" s="283">
        <f t="shared" si="1"/>
        <v>0.87976805111821055</v>
      </c>
      <c r="CO317" s="283">
        <f t="shared" si="1"/>
        <v>16.177013375796175</v>
      </c>
      <c r="CP317" s="283">
        <f t="shared" si="1"/>
        <v>15.051084076433131</v>
      </c>
      <c r="CQ317" s="283">
        <f t="shared" si="1"/>
        <v>14.252970382165595</v>
      </c>
      <c r="CR317" s="283">
        <f t="shared" si="1"/>
        <v>15.14849681528661</v>
      </c>
      <c r="CS317" s="283">
        <f t="shared" si="1"/>
        <v>14.348750318471328</v>
      </c>
      <c r="CT317" s="283">
        <f t="shared" si="1"/>
        <v>14.092733121019123</v>
      </c>
      <c r="CU317" s="283">
        <f t="shared" si="1"/>
        <v>15.575928662420393</v>
      </c>
      <c r="CV317" s="283">
        <f t="shared" si="1"/>
        <v>14.508097377049179</v>
      </c>
      <c r="CW317" s="283">
        <f t="shared" si="1"/>
        <v>14.955132268370614</v>
      </c>
      <c r="CX317" s="283">
        <f t="shared" si="1"/>
        <v>20.238548684210535</v>
      </c>
      <c r="CY317" s="283">
        <f t="shared" si="1"/>
        <v>15.185152229299359</v>
      </c>
      <c r="CZ317" s="283">
        <f t="shared" si="1"/>
        <v>14.723908280254783</v>
      </c>
      <c r="DA317" s="283">
        <f t="shared" si="1"/>
        <v>1.087582802547771</v>
      </c>
      <c r="DB317" s="283">
        <f t="shared" si="1"/>
        <v>1.0480519108280262</v>
      </c>
      <c r="DC317" s="283">
        <f t="shared" si="1"/>
        <v>1.2726904458598727</v>
      </c>
      <c r="DD317" s="283">
        <f t="shared" si="1"/>
        <v>0.96855947712418311</v>
      </c>
      <c r="DE317" s="283">
        <f t="shared" si="1"/>
        <v>0.97820688524590138</v>
      </c>
      <c r="DF317" s="283">
        <f t="shared" si="1"/>
        <v>0.98158407643312084</v>
      </c>
      <c r="DG317" s="283">
        <f t="shared" si="1"/>
        <v>15.991017834394906</v>
      </c>
      <c r="DH317" s="283">
        <f t="shared" si="1"/>
        <v>14.535216242038214</v>
      </c>
      <c r="DI317" s="283">
        <f t="shared" si="1"/>
        <v>14.136107961783443</v>
      </c>
      <c r="DJ317" s="283">
        <f t="shared" si="1"/>
        <v>15.117993630573254</v>
      </c>
      <c r="DK317" s="283">
        <f t="shared" si="1"/>
        <v>14.275121337579622</v>
      </c>
      <c r="DL317" s="283">
        <f t="shared" si="1"/>
        <v>14.27262834394903</v>
      </c>
      <c r="DM317" s="283">
        <f t="shared" si="1"/>
        <v>15.261388216560512</v>
      </c>
      <c r="DN317" s="283">
        <f t="shared" si="1"/>
        <v>14.143269836065571</v>
      </c>
      <c r="DO317" s="283">
        <f t="shared" si="1"/>
        <v>14.744979299363065</v>
      </c>
      <c r="DP317" s="283">
        <f t="shared" si="1"/>
        <v>20.36771111111111</v>
      </c>
      <c r="DQ317" s="283">
        <f t="shared" si="1"/>
        <v>14.874859235668788</v>
      </c>
      <c r="DR317" s="283">
        <f t="shared" si="1"/>
        <v>14.701453821656058</v>
      </c>
      <c r="DS317" s="283">
        <f t="shared" si="1"/>
        <v>1.0596449044585989</v>
      </c>
      <c r="DT317" s="283">
        <f t="shared" si="1"/>
        <v>1.0223079617834396</v>
      </c>
      <c r="DU317" s="283">
        <f t="shared" si="1"/>
        <v>1.0139449044585991</v>
      </c>
      <c r="DV317" s="283">
        <f t="shared" si="1"/>
        <v>0.96514774774774803</v>
      </c>
      <c r="DW317" s="283">
        <f t="shared" si="1"/>
        <v>0.95585081967213203</v>
      </c>
      <c r="DX317" s="283">
        <f t="shared" si="1"/>
        <v>0.99935095541401275</v>
      </c>
      <c r="DY317" s="283">
        <f t="shared" si="1"/>
        <v>15.293791082802553</v>
      </c>
      <c r="DZ317" s="283">
        <f t="shared" si="1"/>
        <v>14.186271019108279</v>
      </c>
      <c r="EA317" s="283">
        <f t="shared" ref="EA317:GL317" si="2">AVERAGE(EA2:EA315)</f>
        <v>13.844687579617833</v>
      </c>
      <c r="EB317" s="283">
        <f t="shared" si="2"/>
        <v>14.65274554140127</v>
      </c>
      <c r="EC317" s="283">
        <f t="shared" si="2"/>
        <v>14.031779617834388</v>
      </c>
      <c r="ED317" s="283">
        <f t="shared" si="2"/>
        <v>13.993824203821648</v>
      </c>
      <c r="EE317" s="283">
        <f t="shared" si="2"/>
        <v>14.678204777070063</v>
      </c>
      <c r="EF317" s="283">
        <f t="shared" si="2"/>
        <v>13.830759672131148</v>
      </c>
      <c r="EG317" s="283">
        <f t="shared" si="2"/>
        <v>14.339749363057328</v>
      </c>
      <c r="EH317" s="283">
        <f t="shared" si="2"/>
        <v>17.888284684684685</v>
      </c>
      <c r="EI317" s="283">
        <f t="shared" si="2"/>
        <v>14.447165286624205</v>
      </c>
      <c r="EJ317" s="283">
        <f t="shared" si="2"/>
        <v>14.312474840764333</v>
      </c>
      <c r="EK317" s="283" t="e">
        <f t="shared" si="2"/>
        <v>#DIV/0!</v>
      </c>
      <c r="EL317" s="283">
        <f t="shared" si="2"/>
        <v>2.2220643312101931</v>
      </c>
      <c r="EM317" s="283">
        <f t="shared" si="2"/>
        <v>1.0001015923566883</v>
      </c>
      <c r="EN317" s="283">
        <f t="shared" si="2"/>
        <v>1.5751649681528668</v>
      </c>
      <c r="EO317" s="283">
        <f t="shared" si="2"/>
        <v>1.1645473684210532</v>
      </c>
      <c r="EP317" s="283">
        <f t="shared" si="2"/>
        <v>1.2405508196721315</v>
      </c>
      <c r="EQ317" s="283">
        <f t="shared" si="2"/>
        <v>1.2409364217252388</v>
      </c>
      <c r="ER317" s="283">
        <f t="shared" si="2"/>
        <v>0.29218439490445841</v>
      </c>
      <c r="ES317" s="283">
        <f t="shared" si="2"/>
        <v>0.18106433121019114</v>
      </c>
      <c r="ET317" s="283">
        <f t="shared" si="2"/>
        <v>0.23566783439490446</v>
      </c>
      <c r="EU317" s="283">
        <f t="shared" si="2"/>
        <v>0.14416687898089162</v>
      </c>
      <c r="EV317" s="283">
        <f t="shared" si="2"/>
        <v>0.18140859872611473</v>
      </c>
      <c r="EW317" s="283">
        <f t="shared" si="2"/>
        <v>0.16763885350318458</v>
      </c>
      <c r="EX317" s="283">
        <f t="shared" si="2"/>
        <v>0.21683917197452235</v>
      </c>
      <c r="EY317" s="283">
        <f t="shared" si="2"/>
        <v>0.20969081967213132</v>
      </c>
      <c r="EZ317" s="283">
        <f t="shared" si="2"/>
        <v>0.23533226837060708</v>
      </c>
      <c r="FA317" s="283">
        <f t="shared" si="2"/>
        <v>0.22377763157894739</v>
      </c>
      <c r="FB317" s="283">
        <f t="shared" si="2"/>
        <v>0.18048375796178345</v>
      </c>
      <c r="FC317" s="283">
        <f t="shared" si="2"/>
        <v>0.19240605095541402</v>
      </c>
      <c r="FD317" s="283">
        <f t="shared" si="2"/>
        <v>2.403402866242037</v>
      </c>
      <c r="FE317" s="283">
        <f t="shared" si="2"/>
        <v>1.1488000000000003</v>
      </c>
      <c r="FF317" s="283">
        <f t="shared" si="2"/>
        <v>0.92864904458598707</v>
      </c>
      <c r="FG317" s="283">
        <f t="shared" si="2"/>
        <v>0.78652091503267951</v>
      </c>
      <c r="FH317" s="283">
        <f t="shared" si="2"/>
        <v>1.7440452459016393</v>
      </c>
      <c r="FI317" s="283">
        <f t="shared" si="2"/>
        <v>1.1808242038216561</v>
      </c>
      <c r="FJ317" s="283">
        <f t="shared" si="2"/>
        <v>0.29502070063694252</v>
      </c>
      <c r="FK317" s="283">
        <f t="shared" si="2"/>
        <v>0.20706210191082802</v>
      </c>
      <c r="FL317" s="283">
        <f t="shared" si="2"/>
        <v>0.20562738853503182</v>
      </c>
      <c r="FM317" s="283">
        <f t="shared" si="2"/>
        <v>0.13605382165605098</v>
      </c>
      <c r="FN317" s="283">
        <f t="shared" si="2"/>
        <v>0.1833187898089173</v>
      </c>
      <c r="FO317" s="283">
        <f t="shared" si="2"/>
        <v>0.21913312101910834</v>
      </c>
      <c r="FP317" s="283">
        <f t="shared" si="2"/>
        <v>0.22581464968152878</v>
      </c>
      <c r="FQ317" s="283">
        <f t="shared" si="2"/>
        <v>0.23019016393442612</v>
      </c>
      <c r="FR317" s="283">
        <f t="shared" si="2"/>
        <v>0.26148471337579643</v>
      </c>
      <c r="FS317" s="283">
        <f t="shared" si="2"/>
        <v>0.31601045751633988</v>
      </c>
      <c r="FT317" s="283">
        <f t="shared" si="2"/>
        <v>0.1575544585987261</v>
      </c>
      <c r="FU317" s="283">
        <f t="shared" si="2"/>
        <v>0.22597484076433122</v>
      </c>
      <c r="FV317" s="283">
        <f t="shared" si="2"/>
        <v>1.9053808917197459</v>
      </c>
      <c r="FW317" s="283">
        <f t="shared" si="2"/>
        <v>1.5048751592356697</v>
      </c>
      <c r="FX317" s="283">
        <f t="shared" si="2"/>
        <v>0.95297792207792187</v>
      </c>
      <c r="FY317" s="283">
        <f t="shared" si="2"/>
        <v>0.55243153153153168</v>
      </c>
      <c r="FZ317" s="283">
        <f t="shared" si="2"/>
        <v>1.4283121311475415</v>
      </c>
      <c r="GA317" s="283">
        <f t="shared" si="2"/>
        <v>1.2646777070063684</v>
      </c>
      <c r="GB317" s="283">
        <f t="shared" si="2"/>
        <v>0.28894808917197434</v>
      </c>
      <c r="GC317" s="283">
        <f t="shared" si="2"/>
        <v>0.31457261146496807</v>
      </c>
      <c r="GD317" s="283">
        <f t="shared" si="2"/>
        <v>0.25434777070063713</v>
      </c>
      <c r="GE317" s="283">
        <f t="shared" si="2"/>
        <v>0.16905955414012744</v>
      </c>
      <c r="GF317" s="283">
        <f t="shared" si="2"/>
        <v>0.22901687898089165</v>
      </c>
      <c r="GG317" s="283">
        <f t="shared" si="2"/>
        <v>0.26850194805194816</v>
      </c>
      <c r="GH317" s="283">
        <f t="shared" si="2"/>
        <v>0.14353598726114655</v>
      </c>
      <c r="GI317" s="283">
        <f t="shared" si="2"/>
        <v>0.24308000000000013</v>
      </c>
      <c r="GJ317" s="283">
        <f t="shared" si="2"/>
        <v>0.34510382165605052</v>
      </c>
      <c r="GK317" s="283">
        <f t="shared" si="2"/>
        <v>0.28275225225225231</v>
      </c>
      <c r="GL317" s="283">
        <f t="shared" si="2"/>
        <v>0.19450254777070072</v>
      </c>
      <c r="GM317" s="283">
        <f t="shared" ref="GM317" si="3">AVERAGE(GM2:GM315)</f>
        <v>0.27256783439490451</v>
      </c>
    </row>
  </sheetData>
  <sortState xmlns:xlrd2="http://schemas.microsoft.com/office/spreadsheetml/2017/richdata2" columnSort="1" ref="C1:GM315">
    <sortCondition ref="C1:GM1"/>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332E-122F-48C9-AF0B-CFE61AB1EDA5}">
  <dimension ref="A1:AK320"/>
  <sheetViews>
    <sheetView workbookViewId="0">
      <pane xSplit="1" ySplit="1" topLeftCell="Z319" activePane="bottomRight" state="frozen"/>
      <selection pane="bottomRight" activeCell="Z319" sqref="Z319"/>
      <selection pane="bottomLeft" activeCell="A2" sqref="A2"/>
      <selection pane="topRight" activeCell="B1" sqref="B1"/>
    </sheetView>
  </sheetViews>
  <sheetFormatPr defaultRowHeight="14.45"/>
  <cols>
    <col min="1" max="1" width="13.5703125" style="294" customWidth="1"/>
    <col min="2" max="2" width="21.28515625" style="283" bestFit="1" customWidth="1"/>
    <col min="3" max="3" width="21.85546875" style="283" bestFit="1" customWidth="1"/>
    <col min="4" max="4" width="21.140625" style="283" bestFit="1" customWidth="1"/>
    <col min="5" max="5" width="21.28515625" style="283" bestFit="1" customWidth="1"/>
    <col min="6" max="6" width="21.85546875" style="283" bestFit="1" customWidth="1"/>
    <col min="7" max="7" width="21.140625" style="283" bestFit="1" customWidth="1"/>
    <col min="8" max="8" width="21.28515625" style="283" bestFit="1" customWidth="1"/>
    <col min="9" max="9" width="21.85546875" style="283" bestFit="1" customWidth="1"/>
    <col min="10" max="10" width="21.140625" style="283" bestFit="1" customWidth="1"/>
    <col min="11" max="11" width="21.28515625" style="283" bestFit="1" customWidth="1"/>
    <col min="12" max="12" width="21.85546875" style="283" bestFit="1" customWidth="1"/>
    <col min="13" max="13" width="21.140625" style="283" bestFit="1" customWidth="1"/>
    <col min="14" max="14" width="21.28515625" style="283" bestFit="1" customWidth="1"/>
    <col min="15" max="15" width="21.85546875" style="283" bestFit="1" customWidth="1"/>
    <col min="16" max="16" width="21.140625" style="283" bestFit="1" customWidth="1"/>
    <col min="17" max="17" width="21.28515625" style="283" bestFit="1" customWidth="1"/>
    <col min="18" max="18" width="21.85546875" style="283" bestFit="1" customWidth="1"/>
    <col min="19" max="19" width="21.140625" style="283" bestFit="1" customWidth="1"/>
    <col min="20" max="20" width="21.28515625" style="283" bestFit="1" customWidth="1"/>
    <col min="21" max="21" width="21.85546875" style="283" bestFit="1" customWidth="1"/>
    <col min="22" max="22" width="21.140625" style="283" bestFit="1" customWidth="1"/>
    <col min="23" max="23" width="21.28515625" style="283" bestFit="1" customWidth="1"/>
    <col min="24" max="24" width="21.85546875" style="283" bestFit="1" customWidth="1"/>
    <col min="25" max="25" width="21.140625" style="283" bestFit="1" customWidth="1"/>
    <col min="26" max="26" width="21.28515625" style="283" bestFit="1" customWidth="1"/>
    <col min="27" max="27" width="24.7109375" style="283" bestFit="1" customWidth="1"/>
    <col min="28" max="28" width="21.140625" style="283" bestFit="1" customWidth="1"/>
    <col min="29" max="29" width="21.28515625" style="283" bestFit="1" customWidth="1"/>
    <col min="30" max="30" width="21.85546875" style="283" bestFit="1" customWidth="1"/>
    <col min="31" max="31" width="21.140625" style="283" bestFit="1" customWidth="1"/>
    <col min="32" max="32" width="21.28515625" style="283" bestFit="1" customWidth="1"/>
    <col min="33" max="33" width="21.85546875" style="283" bestFit="1" customWidth="1"/>
    <col min="34" max="34" width="21.140625" style="283" bestFit="1" customWidth="1"/>
    <col min="35" max="35" width="21.28515625" style="283" bestFit="1" customWidth="1"/>
    <col min="36" max="36" width="21.85546875" style="283" bestFit="1" customWidth="1"/>
    <col min="37" max="37" width="21.140625" style="283" bestFit="1" customWidth="1"/>
  </cols>
  <sheetData>
    <row r="1" spans="1:37" ht="15" thickTop="1">
      <c r="A1" s="295" t="s">
        <v>0</v>
      </c>
      <c r="B1" s="285" t="s">
        <v>619</v>
      </c>
      <c r="C1" s="286" t="s">
        <v>620</v>
      </c>
      <c r="D1" s="286" t="s">
        <v>621</v>
      </c>
      <c r="E1" s="286" t="s">
        <v>637</v>
      </c>
      <c r="F1" s="286" t="s">
        <v>638</v>
      </c>
      <c r="G1" s="286" t="s">
        <v>639</v>
      </c>
      <c r="H1" s="286" t="s">
        <v>655</v>
      </c>
      <c r="I1" s="286" t="s">
        <v>656</v>
      </c>
      <c r="J1" s="287" t="s">
        <v>657</v>
      </c>
      <c r="K1" s="298" t="s">
        <v>622</v>
      </c>
      <c r="L1" s="299" t="s">
        <v>623</v>
      </c>
      <c r="M1" s="299" t="s">
        <v>624</v>
      </c>
      <c r="N1" s="299" t="s">
        <v>640</v>
      </c>
      <c r="O1" s="299" t="s">
        <v>641</v>
      </c>
      <c r="P1" s="299" t="s">
        <v>642</v>
      </c>
      <c r="Q1" s="299" t="s">
        <v>658</v>
      </c>
      <c r="R1" s="299" t="s">
        <v>659</v>
      </c>
      <c r="S1" s="300" t="s">
        <v>660</v>
      </c>
      <c r="T1" s="301" t="s">
        <v>625</v>
      </c>
      <c r="U1" s="302" t="s">
        <v>626</v>
      </c>
      <c r="V1" s="302" t="s">
        <v>627</v>
      </c>
      <c r="W1" s="302" t="s">
        <v>643</v>
      </c>
      <c r="X1" s="302" t="s">
        <v>644</v>
      </c>
      <c r="Y1" s="302" t="s">
        <v>645</v>
      </c>
      <c r="Z1" s="302" t="s">
        <v>661</v>
      </c>
      <c r="AA1" s="302" t="s">
        <v>662</v>
      </c>
      <c r="AB1" s="303" t="s">
        <v>663</v>
      </c>
      <c r="AC1" s="304" t="s">
        <v>628</v>
      </c>
      <c r="AD1" s="305" t="s">
        <v>629</v>
      </c>
      <c r="AE1" s="305" t="s">
        <v>630</v>
      </c>
      <c r="AF1" s="305" t="s">
        <v>646</v>
      </c>
      <c r="AG1" s="305" t="s">
        <v>647</v>
      </c>
      <c r="AH1" s="305" t="s">
        <v>648</v>
      </c>
      <c r="AI1" s="305" t="s">
        <v>664</v>
      </c>
      <c r="AJ1" s="305" t="s">
        <v>665</v>
      </c>
      <c r="AK1" s="306" t="s">
        <v>666</v>
      </c>
    </row>
    <row r="2" spans="1:37">
      <c r="A2" s="296">
        <v>45292</v>
      </c>
      <c r="B2" s="288">
        <v>0.18190000000000001</v>
      </c>
      <c r="C2" s="289">
        <v>0.11210000000000001</v>
      </c>
      <c r="D2" s="289">
        <v>0.1515</v>
      </c>
      <c r="E2" s="289">
        <v>0.19359999999999999</v>
      </c>
      <c r="F2" s="289">
        <v>0.1532</v>
      </c>
      <c r="G2" s="289">
        <v>0.12529999999999999</v>
      </c>
      <c r="H2" s="289">
        <v>0.1968</v>
      </c>
      <c r="I2" s="289">
        <v>0.3165</v>
      </c>
      <c r="J2" s="290">
        <v>0.17780000000000001</v>
      </c>
      <c r="K2" s="288">
        <v>0.1041</v>
      </c>
      <c r="L2" s="289">
        <v>0.12590000000000001</v>
      </c>
      <c r="M2" s="289">
        <v>0.1318</v>
      </c>
      <c r="N2" s="289">
        <v>8.9599999999999999E-2</v>
      </c>
      <c r="O2" s="289">
        <v>0.1474</v>
      </c>
      <c r="P2" s="289">
        <v>0.18260000000000001</v>
      </c>
      <c r="Q2" s="289">
        <v>0.15629999999999999</v>
      </c>
      <c r="R2" s="289">
        <v>0.2235</v>
      </c>
      <c r="S2" s="290">
        <v>0.27529999999999999</v>
      </c>
      <c r="T2" s="288">
        <v>0.13339999999999999</v>
      </c>
      <c r="U2" s="289">
        <v>0.17199999999999999</v>
      </c>
      <c r="V2" s="289">
        <v>0.14360000000000001</v>
      </c>
      <c r="W2" s="289">
        <v>0.1583</v>
      </c>
      <c r="X2" s="289">
        <v>0.2165</v>
      </c>
      <c r="Y2" s="289">
        <v>0.1797</v>
      </c>
      <c r="Z2" s="289">
        <v>0.1138</v>
      </c>
      <c r="AA2" s="289">
        <v>0.2223</v>
      </c>
      <c r="AB2" s="290">
        <v>0.26390000000000002</v>
      </c>
      <c r="AC2" s="288"/>
      <c r="AD2" s="289">
        <v>0.1065</v>
      </c>
      <c r="AE2" s="289">
        <v>0.1527</v>
      </c>
      <c r="AF2" s="289"/>
      <c r="AG2" s="289">
        <v>7.4399999999999994E-2</v>
      </c>
      <c r="AH2" s="289">
        <v>0.1469</v>
      </c>
      <c r="AI2" s="289"/>
      <c r="AJ2" s="289">
        <v>0.1019</v>
      </c>
      <c r="AK2" s="290">
        <v>0.22209999999999999</v>
      </c>
    </row>
    <row r="3" spans="1:37">
      <c r="A3" s="296">
        <v>45293</v>
      </c>
      <c r="B3" s="288">
        <v>0.18160000000000001</v>
      </c>
      <c r="C3" s="289">
        <v>0.11219999999999999</v>
      </c>
      <c r="D3" s="289">
        <v>0.1502</v>
      </c>
      <c r="E3" s="289">
        <v>0.193</v>
      </c>
      <c r="F3" s="289">
        <v>0.1532</v>
      </c>
      <c r="G3" s="289">
        <v>0.12540000000000001</v>
      </c>
      <c r="H3" s="289">
        <v>0.1953</v>
      </c>
      <c r="I3" s="289">
        <v>0.31659999999999999</v>
      </c>
      <c r="J3" s="290">
        <v>0.17780000000000001</v>
      </c>
      <c r="K3" s="288">
        <v>0.1026</v>
      </c>
      <c r="L3" s="289">
        <v>0.1215</v>
      </c>
      <c r="M3" s="289">
        <v>0.12870000000000001</v>
      </c>
      <c r="N3" s="289">
        <v>9.0200000000000002E-2</v>
      </c>
      <c r="O3" s="289">
        <v>0.1474</v>
      </c>
      <c r="P3" s="289">
        <v>0.1842</v>
      </c>
      <c r="Q3" s="289">
        <v>0.15629999999999999</v>
      </c>
      <c r="R3" s="289">
        <v>0.2235</v>
      </c>
      <c r="S3" s="290">
        <v>0.27539999999999998</v>
      </c>
      <c r="T3" s="288">
        <v>0.1222</v>
      </c>
      <c r="U3" s="289">
        <v>0.16789999999999999</v>
      </c>
      <c r="V3" s="289">
        <v>0.14130000000000001</v>
      </c>
      <c r="W3" s="289">
        <v>0.1583</v>
      </c>
      <c r="X3" s="289">
        <v>0.2165</v>
      </c>
      <c r="Y3" s="289">
        <v>0.1797</v>
      </c>
      <c r="Z3" s="289">
        <v>0.1138</v>
      </c>
      <c r="AA3" s="289">
        <v>0.2223</v>
      </c>
      <c r="AB3" s="290">
        <v>0.26379999999999998</v>
      </c>
      <c r="AC3" s="288"/>
      <c r="AD3" s="289">
        <v>0.1013</v>
      </c>
      <c r="AE3" s="289">
        <v>0.14499999999999999</v>
      </c>
      <c r="AF3" s="289"/>
      <c r="AG3" s="289">
        <v>7.4399999999999994E-2</v>
      </c>
      <c r="AH3" s="289">
        <v>0.14760000000000001</v>
      </c>
      <c r="AI3" s="289"/>
      <c r="AJ3" s="289">
        <v>0.10199999999999999</v>
      </c>
      <c r="AK3" s="290">
        <v>0.22209999999999999</v>
      </c>
    </row>
    <row r="4" spans="1:37">
      <c r="A4" s="296">
        <v>45294</v>
      </c>
      <c r="B4" s="288">
        <v>0.1812</v>
      </c>
      <c r="C4" s="289">
        <v>0.1115</v>
      </c>
      <c r="D4" s="289">
        <v>0.1469</v>
      </c>
      <c r="E4" s="289">
        <v>0.193</v>
      </c>
      <c r="F4" s="289">
        <v>0.1532</v>
      </c>
      <c r="G4" s="289">
        <v>0.1255</v>
      </c>
      <c r="H4" s="289">
        <v>0.1938</v>
      </c>
      <c r="I4" s="289">
        <v>0.31680000000000003</v>
      </c>
      <c r="J4" s="290">
        <v>0.17780000000000001</v>
      </c>
      <c r="K4" s="288">
        <v>9.98E-2</v>
      </c>
      <c r="L4" s="289">
        <v>0.12</v>
      </c>
      <c r="M4" s="289">
        <v>0.12559999999999999</v>
      </c>
      <c r="N4" s="289">
        <v>9.0899999999999995E-2</v>
      </c>
      <c r="O4" s="289">
        <v>0.14749999999999999</v>
      </c>
      <c r="P4" s="289">
        <v>0.18429999999999999</v>
      </c>
      <c r="Q4" s="289">
        <v>0.15629999999999999</v>
      </c>
      <c r="R4" s="289">
        <v>0.2228</v>
      </c>
      <c r="S4" s="290">
        <v>0.27550000000000002</v>
      </c>
      <c r="T4" s="288">
        <v>0.1143</v>
      </c>
      <c r="U4" s="289">
        <v>0.16209999999999999</v>
      </c>
      <c r="V4" s="289">
        <v>0.1376</v>
      </c>
      <c r="W4" s="289">
        <v>0.1583</v>
      </c>
      <c r="X4" s="289">
        <v>0.21379999999999999</v>
      </c>
      <c r="Y4" s="289">
        <v>0.1797</v>
      </c>
      <c r="Z4" s="289">
        <v>0.1138</v>
      </c>
      <c r="AA4" s="289">
        <v>0.2223</v>
      </c>
      <c r="AB4" s="290">
        <v>0.2646</v>
      </c>
      <c r="AC4" s="288"/>
      <c r="AD4" s="289">
        <v>9.4299999999999995E-2</v>
      </c>
      <c r="AE4" s="289">
        <v>0.1341</v>
      </c>
      <c r="AF4" s="289"/>
      <c r="AG4" s="289">
        <v>7.4499999999999997E-2</v>
      </c>
      <c r="AH4" s="289">
        <v>0.14829999999999999</v>
      </c>
      <c r="AI4" s="289"/>
      <c r="AJ4" s="289">
        <v>0.1021</v>
      </c>
      <c r="AK4" s="290">
        <v>0.22140000000000001</v>
      </c>
    </row>
    <row r="5" spans="1:37">
      <c r="A5" s="296">
        <v>45295</v>
      </c>
      <c r="B5" s="288">
        <v>0.18110000000000001</v>
      </c>
      <c r="C5" s="289">
        <v>0.11169999999999999</v>
      </c>
      <c r="D5" s="289">
        <v>0.1431</v>
      </c>
      <c r="E5" s="289">
        <v>0.1933</v>
      </c>
      <c r="F5" s="289">
        <v>0.15329999999999999</v>
      </c>
      <c r="G5" s="289">
        <v>0.1255</v>
      </c>
      <c r="H5" s="289">
        <v>0.19270000000000001</v>
      </c>
      <c r="I5" s="289">
        <v>0.31619999999999998</v>
      </c>
      <c r="J5" s="290">
        <v>0.1779</v>
      </c>
      <c r="K5" s="288">
        <v>9.8699999999999996E-2</v>
      </c>
      <c r="L5" s="289">
        <v>0.1181</v>
      </c>
      <c r="M5" s="289">
        <v>0.12570000000000001</v>
      </c>
      <c r="N5" s="289">
        <v>9.0899999999999995E-2</v>
      </c>
      <c r="O5" s="289">
        <v>0.14749999999999999</v>
      </c>
      <c r="P5" s="289">
        <v>0.18360000000000001</v>
      </c>
      <c r="Q5" s="289">
        <v>0.15559999999999999</v>
      </c>
      <c r="R5" s="289">
        <v>0.22289999999999999</v>
      </c>
      <c r="S5" s="290">
        <v>0.27489999999999998</v>
      </c>
      <c r="T5" s="288">
        <v>0.1119</v>
      </c>
      <c r="U5" s="289">
        <v>0.1565</v>
      </c>
      <c r="V5" s="289">
        <v>0.1371</v>
      </c>
      <c r="W5" s="289">
        <v>0.15840000000000001</v>
      </c>
      <c r="X5" s="289">
        <v>0.21379999999999999</v>
      </c>
      <c r="Y5" s="289">
        <v>0.18049999999999999</v>
      </c>
      <c r="Z5" s="289">
        <v>0.1138</v>
      </c>
      <c r="AA5" s="289">
        <v>0.2223</v>
      </c>
      <c r="AB5" s="290">
        <v>0.26390000000000002</v>
      </c>
      <c r="AC5" s="288"/>
      <c r="AD5" s="289">
        <v>9.1999999999999998E-2</v>
      </c>
      <c r="AE5" s="289">
        <v>0.12280000000000001</v>
      </c>
      <c r="AF5" s="289"/>
      <c r="AG5" s="289">
        <v>7.46E-2</v>
      </c>
      <c r="AH5" s="289">
        <v>0.14829999999999999</v>
      </c>
      <c r="AI5" s="289"/>
      <c r="AJ5" s="289">
        <v>0.1022</v>
      </c>
      <c r="AK5" s="290">
        <v>0.22140000000000001</v>
      </c>
    </row>
    <row r="6" spans="1:37">
      <c r="A6" s="296">
        <v>45296</v>
      </c>
      <c r="B6" s="288">
        <v>0.18440000000000001</v>
      </c>
      <c r="C6" s="289">
        <v>0.11269999999999999</v>
      </c>
      <c r="D6" s="289">
        <v>0.1464</v>
      </c>
      <c r="E6" s="289">
        <v>0.1946</v>
      </c>
      <c r="F6" s="289">
        <v>0.153</v>
      </c>
      <c r="G6" s="289">
        <v>0.12540000000000001</v>
      </c>
      <c r="H6" s="289">
        <v>0.19350000000000001</v>
      </c>
      <c r="I6" s="289">
        <v>0.31690000000000002</v>
      </c>
      <c r="J6" s="290">
        <v>0.17860000000000001</v>
      </c>
      <c r="K6" s="288">
        <v>0.10879999999999999</v>
      </c>
      <c r="L6" s="289">
        <v>0.1275</v>
      </c>
      <c r="M6" s="289">
        <v>0.13450000000000001</v>
      </c>
      <c r="N6" s="289">
        <v>9.1999999999999998E-2</v>
      </c>
      <c r="O6" s="289">
        <v>0.14810000000000001</v>
      </c>
      <c r="P6" s="289">
        <v>0.1842</v>
      </c>
      <c r="Q6" s="289">
        <v>0.15629999999999999</v>
      </c>
      <c r="R6" s="289">
        <v>0.22289999999999999</v>
      </c>
      <c r="S6" s="290">
        <v>0.27479999999999999</v>
      </c>
      <c r="T6" s="288">
        <v>0.1241</v>
      </c>
      <c r="U6" s="289">
        <v>0.1603</v>
      </c>
      <c r="V6" s="289">
        <v>0.14879999999999999</v>
      </c>
      <c r="W6" s="289">
        <v>0.159</v>
      </c>
      <c r="X6" s="289">
        <v>0.21379999999999999</v>
      </c>
      <c r="Y6" s="289">
        <v>0.18110000000000001</v>
      </c>
      <c r="Z6" s="289">
        <v>0.1138</v>
      </c>
      <c r="AA6" s="289">
        <v>0.22159999999999999</v>
      </c>
      <c r="AB6" s="290">
        <v>0.26450000000000001</v>
      </c>
      <c r="AC6" s="288"/>
      <c r="AD6" s="289">
        <v>0.1105</v>
      </c>
      <c r="AE6" s="289">
        <v>0.1411</v>
      </c>
      <c r="AF6" s="289"/>
      <c r="AG6" s="289">
        <v>7.51E-2</v>
      </c>
      <c r="AH6" s="289">
        <v>0.1489</v>
      </c>
      <c r="AI6" s="289"/>
      <c r="AJ6" s="289">
        <v>0.1021</v>
      </c>
      <c r="AK6" s="290">
        <v>0.22220000000000001</v>
      </c>
    </row>
    <row r="7" spans="1:37">
      <c r="A7" s="296">
        <v>45297</v>
      </c>
      <c r="B7" s="288">
        <v>0.18590000000000001</v>
      </c>
      <c r="C7" s="289">
        <v>0.1132</v>
      </c>
      <c r="D7" s="289">
        <v>0.1484</v>
      </c>
      <c r="E7" s="289">
        <v>0.19670000000000001</v>
      </c>
      <c r="F7" s="289">
        <v>0.1537</v>
      </c>
      <c r="G7" s="289">
        <v>0.12609999999999999</v>
      </c>
      <c r="H7" s="289">
        <v>0.19400000000000001</v>
      </c>
      <c r="I7" s="289">
        <v>0.31680000000000003</v>
      </c>
      <c r="J7" s="290">
        <v>0.17849999999999999</v>
      </c>
      <c r="K7" s="288">
        <v>0.1231</v>
      </c>
      <c r="L7" s="289">
        <v>0.13930000000000001</v>
      </c>
      <c r="M7" s="289">
        <v>0.14099999999999999</v>
      </c>
      <c r="N7" s="289">
        <v>9.2499999999999999E-2</v>
      </c>
      <c r="O7" s="289">
        <v>0.14799999999999999</v>
      </c>
      <c r="P7" s="289">
        <v>0.184</v>
      </c>
      <c r="Q7" s="289">
        <v>0.15620000000000001</v>
      </c>
      <c r="R7" s="289">
        <v>0.2228</v>
      </c>
      <c r="S7" s="290">
        <v>0.2747</v>
      </c>
      <c r="T7" s="288">
        <v>0.1474</v>
      </c>
      <c r="U7" s="289">
        <v>0.16170000000000001</v>
      </c>
      <c r="V7" s="289">
        <v>0.16159999999999999</v>
      </c>
      <c r="W7" s="289">
        <v>0.15890000000000001</v>
      </c>
      <c r="X7" s="289">
        <v>0.21390000000000001</v>
      </c>
      <c r="Y7" s="289">
        <v>0.18090000000000001</v>
      </c>
      <c r="Z7" s="289">
        <v>0.1138</v>
      </c>
      <c r="AA7" s="289">
        <v>0.22170000000000001</v>
      </c>
      <c r="AB7" s="290">
        <v>0.2651</v>
      </c>
      <c r="AC7" s="288"/>
      <c r="AD7" s="289">
        <v>0.12740000000000001</v>
      </c>
      <c r="AE7" s="289">
        <v>0.14829999999999999</v>
      </c>
      <c r="AF7" s="289"/>
      <c r="AG7" s="289">
        <v>7.51E-2</v>
      </c>
      <c r="AH7" s="289">
        <v>0.14949999999999999</v>
      </c>
      <c r="AI7" s="289"/>
      <c r="AJ7" s="289">
        <v>0.10199999999999999</v>
      </c>
      <c r="AK7" s="290">
        <v>0.22220000000000001</v>
      </c>
    </row>
    <row r="8" spans="1:37">
      <c r="A8" s="296">
        <v>45298</v>
      </c>
      <c r="B8" s="288">
        <v>0.18729999999999999</v>
      </c>
      <c r="C8" s="289">
        <v>0.1138</v>
      </c>
      <c r="D8" s="289">
        <v>0.14899999999999999</v>
      </c>
      <c r="E8" s="289">
        <v>0.1968</v>
      </c>
      <c r="F8" s="289">
        <v>0.15429999999999999</v>
      </c>
      <c r="G8" s="289">
        <v>0.126</v>
      </c>
      <c r="H8" s="289">
        <v>0.19489999999999999</v>
      </c>
      <c r="I8" s="289">
        <v>0.31680000000000003</v>
      </c>
      <c r="J8" s="290">
        <v>0.1792</v>
      </c>
      <c r="K8" s="288">
        <v>0.14180000000000001</v>
      </c>
      <c r="L8" s="289">
        <v>0.1464</v>
      </c>
      <c r="M8" s="289">
        <v>0.1424</v>
      </c>
      <c r="N8" s="289">
        <v>9.3799999999999994E-2</v>
      </c>
      <c r="O8" s="289">
        <v>0.1487</v>
      </c>
      <c r="P8" s="289">
        <v>0.18390000000000001</v>
      </c>
      <c r="Q8" s="289">
        <v>0.15609999999999999</v>
      </c>
      <c r="R8" s="289">
        <v>0.2228</v>
      </c>
      <c r="S8" s="290">
        <v>0.2747</v>
      </c>
      <c r="T8" s="288">
        <v>0.1522</v>
      </c>
      <c r="U8" s="289">
        <v>0.1633</v>
      </c>
      <c r="V8" s="289">
        <v>0.16889999999999999</v>
      </c>
      <c r="W8" s="289">
        <v>0.15959999999999999</v>
      </c>
      <c r="X8" s="289">
        <v>0.214</v>
      </c>
      <c r="Y8" s="289">
        <v>0.18160000000000001</v>
      </c>
      <c r="Z8" s="289">
        <v>0.1138</v>
      </c>
      <c r="AA8" s="289">
        <v>0.22170000000000001</v>
      </c>
      <c r="AB8" s="290">
        <v>0.26500000000000001</v>
      </c>
      <c r="AC8" s="288"/>
      <c r="AD8" s="289">
        <v>0.12570000000000001</v>
      </c>
      <c r="AE8" s="289">
        <v>0.1487</v>
      </c>
      <c r="AF8" s="289"/>
      <c r="AG8" s="289">
        <v>7.5700000000000003E-2</v>
      </c>
      <c r="AH8" s="289">
        <v>0.1502</v>
      </c>
      <c r="AI8" s="289"/>
      <c r="AJ8" s="289">
        <v>0.1028</v>
      </c>
      <c r="AK8" s="290">
        <v>0.22220000000000001</v>
      </c>
    </row>
    <row r="9" spans="1:37">
      <c r="A9" s="296">
        <v>45299</v>
      </c>
      <c r="B9" s="288">
        <v>0.18870000000000001</v>
      </c>
      <c r="C9" s="289">
        <v>0.1144</v>
      </c>
      <c r="D9" s="289">
        <v>0.15040000000000001</v>
      </c>
      <c r="E9" s="289">
        <v>0.19700000000000001</v>
      </c>
      <c r="F9" s="289">
        <v>0.1542</v>
      </c>
      <c r="G9" s="289">
        <v>0.126</v>
      </c>
      <c r="H9" s="289">
        <v>0.19350000000000001</v>
      </c>
      <c r="I9" s="289">
        <v>0.31680000000000003</v>
      </c>
      <c r="J9" s="290">
        <v>0.1792</v>
      </c>
      <c r="K9" s="288">
        <v>0.14910000000000001</v>
      </c>
      <c r="L9" s="289">
        <v>0.15210000000000001</v>
      </c>
      <c r="M9" s="289">
        <v>0.1462</v>
      </c>
      <c r="N9" s="289">
        <v>9.4399999999999998E-2</v>
      </c>
      <c r="O9" s="289">
        <v>0.1487</v>
      </c>
      <c r="P9" s="289">
        <v>0.18459999999999999</v>
      </c>
      <c r="Q9" s="289">
        <v>0.15609999999999999</v>
      </c>
      <c r="R9" s="289">
        <v>0.2228</v>
      </c>
      <c r="S9" s="290">
        <v>0.27460000000000001</v>
      </c>
      <c r="T9" s="288">
        <v>0.15579999999999999</v>
      </c>
      <c r="U9" s="289">
        <v>0.16450000000000001</v>
      </c>
      <c r="V9" s="289">
        <v>0.18</v>
      </c>
      <c r="W9" s="289">
        <v>0.15959999999999999</v>
      </c>
      <c r="X9" s="289">
        <v>0.214</v>
      </c>
      <c r="Y9" s="289">
        <v>0.18140000000000001</v>
      </c>
      <c r="Z9" s="289">
        <v>0.1138</v>
      </c>
      <c r="AA9" s="289">
        <v>0.22170000000000001</v>
      </c>
      <c r="AB9" s="290">
        <v>0.2656</v>
      </c>
      <c r="AC9" s="288"/>
      <c r="AD9" s="289">
        <v>0.12609999999999999</v>
      </c>
      <c r="AE9" s="289">
        <v>0.14949999999999999</v>
      </c>
      <c r="AF9" s="289"/>
      <c r="AG9" s="289">
        <v>7.6300000000000007E-2</v>
      </c>
      <c r="AH9" s="289">
        <v>0.15079999999999999</v>
      </c>
      <c r="AI9" s="289"/>
      <c r="AJ9" s="289">
        <v>0.1028</v>
      </c>
      <c r="AK9" s="290">
        <v>0.22209999999999999</v>
      </c>
    </row>
    <row r="10" spans="1:37">
      <c r="A10" s="296">
        <v>45300</v>
      </c>
      <c r="B10" s="288">
        <v>0.189</v>
      </c>
      <c r="C10" s="289">
        <v>0.1149</v>
      </c>
      <c r="D10" s="289">
        <v>0.15110000000000001</v>
      </c>
      <c r="E10" s="289">
        <v>0.1978</v>
      </c>
      <c r="F10" s="289">
        <v>0.15479999999999999</v>
      </c>
      <c r="G10" s="289">
        <v>0.12670000000000001</v>
      </c>
      <c r="H10" s="289">
        <v>0.1948</v>
      </c>
      <c r="I10" s="289">
        <v>0.31669999999999998</v>
      </c>
      <c r="J10" s="290">
        <v>0.1799</v>
      </c>
      <c r="K10" s="288">
        <v>0.15</v>
      </c>
      <c r="L10" s="289">
        <v>0.156</v>
      </c>
      <c r="M10" s="289">
        <v>0.14949999999999999</v>
      </c>
      <c r="N10" s="289">
        <v>9.5000000000000001E-2</v>
      </c>
      <c r="O10" s="289">
        <v>0.14860000000000001</v>
      </c>
      <c r="P10" s="289">
        <v>0.1845</v>
      </c>
      <c r="Q10" s="289">
        <v>0.156</v>
      </c>
      <c r="R10" s="289">
        <v>0.2228</v>
      </c>
      <c r="S10" s="290">
        <v>0.27529999999999999</v>
      </c>
      <c r="T10" s="288">
        <v>0.15570000000000001</v>
      </c>
      <c r="U10" s="289">
        <v>0.16539999999999999</v>
      </c>
      <c r="V10" s="289">
        <v>0.1827</v>
      </c>
      <c r="W10" s="289">
        <v>0.1595</v>
      </c>
      <c r="X10" s="289">
        <v>0.21410000000000001</v>
      </c>
      <c r="Y10" s="289">
        <v>0.182</v>
      </c>
      <c r="Z10" s="289">
        <v>0.1138</v>
      </c>
      <c r="AA10" s="289">
        <v>0.2218</v>
      </c>
      <c r="AB10" s="290">
        <v>0.2661</v>
      </c>
      <c r="AC10" s="288"/>
      <c r="AD10" s="289">
        <v>0.12609999999999999</v>
      </c>
      <c r="AE10" s="289">
        <v>0.1502</v>
      </c>
      <c r="AF10" s="289"/>
      <c r="AG10" s="289">
        <v>7.6300000000000007E-2</v>
      </c>
      <c r="AH10" s="289">
        <v>0.1507</v>
      </c>
      <c r="AI10" s="289"/>
      <c r="AJ10" s="289">
        <v>0.1027</v>
      </c>
      <c r="AK10" s="290">
        <v>0.22220000000000001</v>
      </c>
    </row>
    <row r="11" spans="1:37">
      <c r="A11" s="296">
        <v>45301</v>
      </c>
      <c r="B11" s="288">
        <v>0.1867</v>
      </c>
      <c r="C11" s="289">
        <v>0.1149</v>
      </c>
      <c r="D11" s="289">
        <v>0.1492</v>
      </c>
      <c r="E11" s="289">
        <v>0.1961</v>
      </c>
      <c r="F11" s="289">
        <v>0.1547</v>
      </c>
      <c r="G11" s="289">
        <v>0.12609999999999999</v>
      </c>
      <c r="H11" s="289">
        <v>0.19339999999999999</v>
      </c>
      <c r="I11" s="289">
        <v>0.316</v>
      </c>
      <c r="J11" s="290">
        <v>0.1799</v>
      </c>
      <c r="K11" s="288">
        <v>0.1057</v>
      </c>
      <c r="L11" s="289">
        <v>0.1206</v>
      </c>
      <c r="M11" s="289">
        <v>0.1237</v>
      </c>
      <c r="N11" s="289">
        <v>9.5000000000000001E-2</v>
      </c>
      <c r="O11" s="289">
        <v>0.1487</v>
      </c>
      <c r="P11" s="289">
        <v>0.1847</v>
      </c>
      <c r="Q11" s="289">
        <v>0.15529999999999999</v>
      </c>
      <c r="R11" s="289">
        <v>0.22209999999999999</v>
      </c>
      <c r="S11" s="290">
        <v>0.2747</v>
      </c>
      <c r="T11" s="288">
        <v>0.1179</v>
      </c>
      <c r="U11" s="289">
        <v>0.16470000000000001</v>
      </c>
      <c r="V11" s="289">
        <v>0.14169999999999999</v>
      </c>
      <c r="W11" s="289">
        <v>0.15959999999999999</v>
      </c>
      <c r="X11" s="289">
        <v>0.21360000000000001</v>
      </c>
      <c r="Y11" s="289">
        <v>0.1822</v>
      </c>
      <c r="Z11" s="289">
        <v>0.11310000000000001</v>
      </c>
      <c r="AA11" s="289">
        <v>0.2218</v>
      </c>
      <c r="AB11" s="290">
        <v>0.26700000000000002</v>
      </c>
      <c r="AC11" s="288"/>
      <c r="AD11" s="289">
        <v>0.1089</v>
      </c>
      <c r="AE11" s="289">
        <v>0.1391</v>
      </c>
      <c r="AF11" s="289"/>
      <c r="AG11" s="289">
        <v>7.6300000000000007E-2</v>
      </c>
      <c r="AH11" s="289">
        <v>0.1515</v>
      </c>
      <c r="AI11" s="289"/>
      <c r="AJ11" s="289">
        <v>0.1028</v>
      </c>
      <c r="AK11" s="290">
        <v>0.22220000000000001</v>
      </c>
    </row>
    <row r="12" spans="1:37">
      <c r="A12" s="296">
        <v>45302</v>
      </c>
      <c r="B12" s="288">
        <v>0.18590000000000001</v>
      </c>
      <c r="C12" s="289">
        <v>0.115</v>
      </c>
      <c r="D12" s="289">
        <v>0.14449999999999999</v>
      </c>
      <c r="E12" s="289">
        <v>0.19589999999999999</v>
      </c>
      <c r="F12" s="289">
        <v>0.15490000000000001</v>
      </c>
      <c r="G12" s="289">
        <v>0.12620000000000001</v>
      </c>
      <c r="H12" s="289">
        <v>0.19209999999999999</v>
      </c>
      <c r="I12" s="289">
        <v>0.31619999999999998</v>
      </c>
      <c r="J12" s="290">
        <v>0.1799</v>
      </c>
      <c r="K12" s="288">
        <v>0.1014</v>
      </c>
      <c r="L12" s="289">
        <v>0.1198</v>
      </c>
      <c r="M12" s="289">
        <v>0.12620000000000001</v>
      </c>
      <c r="N12" s="289">
        <v>9.5799999999999996E-2</v>
      </c>
      <c r="O12" s="289">
        <v>0.14879999999999999</v>
      </c>
      <c r="P12" s="289">
        <v>0.18410000000000001</v>
      </c>
      <c r="Q12" s="289">
        <v>0.15529999999999999</v>
      </c>
      <c r="R12" s="289">
        <v>0.22220000000000001</v>
      </c>
      <c r="S12" s="290">
        <v>0.27489999999999998</v>
      </c>
      <c r="T12" s="288">
        <v>0.1124</v>
      </c>
      <c r="U12" s="289">
        <v>0.1598</v>
      </c>
      <c r="V12" s="289">
        <v>0.13969999999999999</v>
      </c>
      <c r="W12" s="289">
        <v>0.15970000000000001</v>
      </c>
      <c r="X12" s="289">
        <v>0.2137</v>
      </c>
      <c r="Y12" s="289">
        <v>0.18229999999999999</v>
      </c>
      <c r="Z12" s="289">
        <v>0.11310000000000001</v>
      </c>
      <c r="AA12" s="289">
        <v>0.22120000000000001</v>
      </c>
      <c r="AB12" s="290">
        <v>0.26629999999999998</v>
      </c>
      <c r="AC12" s="288"/>
      <c r="AD12" s="289">
        <v>9.2799999999999994E-2</v>
      </c>
      <c r="AE12" s="289">
        <v>0.12640000000000001</v>
      </c>
      <c r="AF12" s="289"/>
      <c r="AG12" s="289">
        <v>7.6399999999999996E-2</v>
      </c>
      <c r="AH12" s="289">
        <v>0.1515</v>
      </c>
      <c r="AI12" s="289"/>
      <c r="AJ12" s="289">
        <v>0.10290000000000001</v>
      </c>
      <c r="AK12" s="290">
        <v>0.22220000000000001</v>
      </c>
    </row>
    <row r="13" spans="1:37">
      <c r="A13" s="296">
        <v>45303</v>
      </c>
      <c r="B13" s="288">
        <v>0.18779999999999999</v>
      </c>
      <c r="C13" s="289">
        <v>0.11559999999999999</v>
      </c>
      <c r="D13" s="289">
        <v>0.1459</v>
      </c>
      <c r="E13" s="289">
        <v>0.1978</v>
      </c>
      <c r="F13" s="289">
        <v>0.1547</v>
      </c>
      <c r="G13" s="289">
        <v>0.12609999999999999</v>
      </c>
      <c r="H13" s="289">
        <v>0.19189999999999999</v>
      </c>
      <c r="I13" s="289">
        <v>0.31619999999999998</v>
      </c>
      <c r="J13" s="290">
        <v>0.1799</v>
      </c>
      <c r="K13" s="288">
        <v>0.1065</v>
      </c>
      <c r="L13" s="289">
        <v>0.12189999999999999</v>
      </c>
      <c r="M13" s="289">
        <v>0.12939999999999999</v>
      </c>
      <c r="N13" s="289">
        <v>9.64E-2</v>
      </c>
      <c r="O13" s="289">
        <v>0.14949999999999999</v>
      </c>
      <c r="P13" s="289">
        <v>0.18479999999999999</v>
      </c>
      <c r="Q13" s="289">
        <v>0.15529999999999999</v>
      </c>
      <c r="R13" s="289">
        <v>0.22220000000000001</v>
      </c>
      <c r="S13" s="290">
        <v>0.27489999999999998</v>
      </c>
      <c r="T13" s="288">
        <v>0.1153</v>
      </c>
      <c r="U13" s="289">
        <v>0.15890000000000001</v>
      </c>
      <c r="V13" s="289">
        <v>0.14319999999999999</v>
      </c>
      <c r="W13" s="289">
        <v>0.1603</v>
      </c>
      <c r="X13" s="289">
        <v>0.2137</v>
      </c>
      <c r="Y13" s="289">
        <v>0.18210000000000001</v>
      </c>
      <c r="Z13" s="289">
        <v>0.11310000000000001</v>
      </c>
      <c r="AA13" s="289">
        <v>0.22120000000000001</v>
      </c>
      <c r="AB13" s="290">
        <v>0.26690000000000003</v>
      </c>
      <c r="AC13" s="288"/>
      <c r="AD13" s="289">
        <v>0.10150000000000001</v>
      </c>
      <c r="AE13" s="289">
        <v>0.13089999999999999</v>
      </c>
      <c r="AF13" s="289"/>
      <c r="AG13" s="289">
        <v>7.6399999999999996E-2</v>
      </c>
      <c r="AH13" s="289">
        <v>0.1522</v>
      </c>
      <c r="AI13" s="289"/>
      <c r="AJ13" s="289">
        <v>0.10290000000000001</v>
      </c>
      <c r="AK13" s="290">
        <v>0.22220000000000001</v>
      </c>
    </row>
    <row r="14" spans="1:37">
      <c r="A14" s="296">
        <v>45304</v>
      </c>
      <c r="B14" s="288">
        <v>0.18590000000000001</v>
      </c>
      <c r="C14" s="289">
        <v>0.114</v>
      </c>
      <c r="D14" s="289">
        <v>0.1386</v>
      </c>
      <c r="E14" s="289">
        <v>0.19589999999999999</v>
      </c>
      <c r="F14" s="289">
        <v>0.15490000000000001</v>
      </c>
      <c r="G14" s="289">
        <v>0.1263</v>
      </c>
      <c r="H14" s="289">
        <v>0.1905</v>
      </c>
      <c r="I14" s="289">
        <v>0.31559999999999999</v>
      </c>
      <c r="J14" s="290">
        <v>0.1799</v>
      </c>
      <c r="K14" s="288">
        <v>9.4500000000000001E-2</v>
      </c>
      <c r="L14" s="289">
        <v>0.1137</v>
      </c>
      <c r="M14" s="289">
        <v>0.1181</v>
      </c>
      <c r="N14" s="289">
        <v>9.6500000000000002E-2</v>
      </c>
      <c r="O14" s="289">
        <v>0.1497</v>
      </c>
      <c r="P14" s="289">
        <v>0.18440000000000001</v>
      </c>
      <c r="Q14" s="289">
        <v>0.15540000000000001</v>
      </c>
      <c r="R14" s="289">
        <v>0.22220000000000001</v>
      </c>
      <c r="S14" s="290">
        <v>0.27429999999999999</v>
      </c>
      <c r="T14" s="288">
        <v>0.1022</v>
      </c>
      <c r="U14" s="289">
        <v>0.14779999999999999</v>
      </c>
      <c r="V14" s="289">
        <v>0.13120000000000001</v>
      </c>
      <c r="W14" s="289">
        <v>0.16039999999999999</v>
      </c>
      <c r="X14" s="289">
        <v>0.2137</v>
      </c>
      <c r="Y14" s="289">
        <v>0.18229999999999999</v>
      </c>
      <c r="Z14" s="289">
        <v>0.1132</v>
      </c>
      <c r="AA14" s="289">
        <v>0.22120000000000001</v>
      </c>
      <c r="AB14" s="290">
        <v>0.26700000000000002</v>
      </c>
      <c r="AC14" s="288"/>
      <c r="AD14" s="289">
        <v>8.4400000000000003E-2</v>
      </c>
      <c r="AE14" s="289">
        <v>0.1048</v>
      </c>
      <c r="AF14" s="289"/>
      <c r="AG14" s="289">
        <v>7.6399999999999996E-2</v>
      </c>
      <c r="AH14" s="289">
        <v>0.15229999999999999</v>
      </c>
      <c r="AI14" s="289"/>
      <c r="AJ14" s="289">
        <v>0.10299999999999999</v>
      </c>
      <c r="AK14" s="290">
        <v>0.2223</v>
      </c>
    </row>
    <row r="15" spans="1:37">
      <c r="A15" s="296">
        <v>45305</v>
      </c>
      <c r="B15" s="288">
        <v>0.1852</v>
      </c>
      <c r="C15" s="289">
        <v>0.1139</v>
      </c>
      <c r="D15" s="289">
        <v>0.13930000000000001</v>
      </c>
      <c r="E15" s="289">
        <v>0.19520000000000001</v>
      </c>
      <c r="F15" s="289">
        <v>0.155</v>
      </c>
      <c r="G15" s="289">
        <v>0.1263</v>
      </c>
      <c r="H15" s="289">
        <v>0.18870000000000001</v>
      </c>
      <c r="I15" s="289">
        <v>0.31569999999999998</v>
      </c>
      <c r="J15" s="290">
        <v>0.18</v>
      </c>
      <c r="K15" s="288">
        <v>9.7799999999999998E-2</v>
      </c>
      <c r="L15" s="289">
        <v>0.1166</v>
      </c>
      <c r="M15" s="289">
        <v>0.12559999999999999</v>
      </c>
      <c r="N15" s="289">
        <v>9.7299999999999998E-2</v>
      </c>
      <c r="O15" s="289">
        <v>0.14979999999999999</v>
      </c>
      <c r="P15" s="289">
        <v>0.1832</v>
      </c>
      <c r="Q15" s="289">
        <v>0.15540000000000001</v>
      </c>
      <c r="R15" s="289">
        <v>0.2223</v>
      </c>
      <c r="S15" s="290">
        <v>0.27450000000000002</v>
      </c>
      <c r="T15" s="288">
        <v>0.10580000000000001</v>
      </c>
      <c r="U15" s="289">
        <v>0.14349999999999999</v>
      </c>
      <c r="V15" s="289">
        <v>0.13689999999999999</v>
      </c>
      <c r="W15" s="289">
        <v>0.16039999999999999</v>
      </c>
      <c r="X15" s="289">
        <v>0.21390000000000001</v>
      </c>
      <c r="Y15" s="289">
        <v>0.18240000000000001</v>
      </c>
      <c r="Z15" s="289">
        <v>0.1132</v>
      </c>
      <c r="AA15" s="289">
        <v>0.2213</v>
      </c>
      <c r="AB15" s="290">
        <v>0.2671</v>
      </c>
      <c r="AC15" s="288"/>
      <c r="AD15" s="289">
        <v>8.5599999999999996E-2</v>
      </c>
      <c r="AE15" s="289">
        <v>0.10299999999999999</v>
      </c>
      <c r="AF15" s="289"/>
      <c r="AG15" s="289">
        <v>7.6499999999999999E-2</v>
      </c>
      <c r="AH15" s="289">
        <v>0.1522</v>
      </c>
      <c r="AI15" s="289"/>
      <c r="AJ15" s="289">
        <v>0.1031</v>
      </c>
      <c r="AK15" s="290">
        <v>0.2223</v>
      </c>
    </row>
    <row r="16" spans="1:37">
      <c r="A16" s="296">
        <v>45306</v>
      </c>
      <c r="B16" s="288">
        <v>0.18920000000000001</v>
      </c>
      <c r="C16" s="289">
        <v>0.11509999999999999</v>
      </c>
      <c r="D16" s="289">
        <v>0.1452</v>
      </c>
      <c r="E16" s="289">
        <v>0.1988</v>
      </c>
      <c r="F16" s="289">
        <v>0.1555</v>
      </c>
      <c r="G16" s="289">
        <v>0.12690000000000001</v>
      </c>
      <c r="H16" s="289">
        <v>0.1913</v>
      </c>
      <c r="I16" s="289">
        <v>0.31559999999999999</v>
      </c>
      <c r="J16" s="290">
        <v>0.18060000000000001</v>
      </c>
      <c r="K16" s="288">
        <v>0.1094</v>
      </c>
      <c r="L16" s="289">
        <v>0.12720000000000001</v>
      </c>
      <c r="M16" s="289">
        <v>0.1356</v>
      </c>
      <c r="N16" s="289">
        <v>9.7699999999999995E-2</v>
      </c>
      <c r="O16" s="289">
        <v>0.15029999999999999</v>
      </c>
      <c r="P16" s="289">
        <v>0.18360000000000001</v>
      </c>
      <c r="Q16" s="289">
        <v>0.15529999999999999</v>
      </c>
      <c r="R16" s="289">
        <v>0.22220000000000001</v>
      </c>
      <c r="S16" s="290">
        <v>0.27429999999999999</v>
      </c>
      <c r="T16" s="288">
        <v>0.1148</v>
      </c>
      <c r="U16" s="289">
        <v>0.15359999999999999</v>
      </c>
      <c r="V16" s="289">
        <v>0.14990000000000001</v>
      </c>
      <c r="W16" s="289">
        <v>0.16039999999999999</v>
      </c>
      <c r="X16" s="289">
        <v>0.2137</v>
      </c>
      <c r="Y16" s="289">
        <v>0.18360000000000001</v>
      </c>
      <c r="Z16" s="289">
        <v>0.1132</v>
      </c>
      <c r="AA16" s="289">
        <v>0.22059999999999999</v>
      </c>
      <c r="AB16" s="290">
        <v>0.2676</v>
      </c>
      <c r="AC16" s="288"/>
      <c r="AD16" s="289">
        <v>9.7500000000000003E-2</v>
      </c>
      <c r="AE16" s="289">
        <v>0.127</v>
      </c>
      <c r="AF16" s="289"/>
      <c r="AG16" s="289">
        <v>7.6399999999999996E-2</v>
      </c>
      <c r="AH16" s="289">
        <v>0.15279999999999999</v>
      </c>
      <c r="AI16" s="289"/>
      <c r="AJ16" s="289">
        <v>0.1031</v>
      </c>
      <c r="AK16" s="290">
        <v>0.223</v>
      </c>
    </row>
    <row r="17" spans="1:37">
      <c r="A17" s="296">
        <v>45307</v>
      </c>
      <c r="B17" s="288">
        <v>0.1913</v>
      </c>
      <c r="C17" s="289">
        <v>0.11609999999999999</v>
      </c>
      <c r="D17" s="289">
        <v>0.14860000000000001</v>
      </c>
      <c r="E17" s="289">
        <v>0.20050000000000001</v>
      </c>
      <c r="F17" s="289">
        <v>0.15529999999999999</v>
      </c>
      <c r="G17" s="289">
        <v>0.1268</v>
      </c>
      <c r="H17" s="289">
        <v>0.19289999999999999</v>
      </c>
      <c r="I17" s="289">
        <v>0.3155</v>
      </c>
      <c r="J17" s="290">
        <v>0.18060000000000001</v>
      </c>
      <c r="K17" s="288">
        <v>0.13569999999999999</v>
      </c>
      <c r="L17" s="289">
        <v>0.1462</v>
      </c>
      <c r="M17" s="289">
        <v>0.14580000000000001</v>
      </c>
      <c r="N17" s="289">
        <v>9.8599999999999993E-2</v>
      </c>
      <c r="O17" s="289">
        <v>0.1502</v>
      </c>
      <c r="P17" s="289">
        <v>0.18410000000000001</v>
      </c>
      <c r="Q17" s="289">
        <v>0.1552</v>
      </c>
      <c r="R17" s="289">
        <v>0.22220000000000001</v>
      </c>
      <c r="S17" s="290">
        <v>0.27410000000000001</v>
      </c>
      <c r="T17" s="288">
        <v>0.13930000000000001</v>
      </c>
      <c r="U17" s="289">
        <v>0.15720000000000001</v>
      </c>
      <c r="V17" s="289">
        <v>0.1749</v>
      </c>
      <c r="W17" s="289">
        <v>0.16089999999999999</v>
      </c>
      <c r="X17" s="289">
        <v>0.21299999999999999</v>
      </c>
      <c r="Y17" s="289">
        <v>0.1835</v>
      </c>
      <c r="Z17" s="289">
        <v>0.1132</v>
      </c>
      <c r="AA17" s="289">
        <v>0.2205</v>
      </c>
      <c r="AB17" s="290">
        <v>0.26819999999999999</v>
      </c>
      <c r="AC17" s="288"/>
      <c r="AD17" s="289">
        <v>0.1205</v>
      </c>
      <c r="AE17" s="289">
        <v>0.1416</v>
      </c>
      <c r="AF17" s="289"/>
      <c r="AG17" s="289">
        <v>7.6300000000000007E-2</v>
      </c>
      <c r="AH17" s="289">
        <v>0.15340000000000001</v>
      </c>
      <c r="AI17" s="289"/>
      <c r="AJ17" s="289">
        <v>0.1037</v>
      </c>
      <c r="AK17" s="290">
        <v>0.223</v>
      </c>
    </row>
    <row r="18" spans="1:37">
      <c r="A18" s="296">
        <v>45308</v>
      </c>
      <c r="B18" s="288">
        <v>0.18909999999999999</v>
      </c>
      <c r="C18" s="289">
        <v>0.11600000000000001</v>
      </c>
      <c r="D18" s="289">
        <v>0.14810000000000001</v>
      </c>
      <c r="E18" s="289">
        <v>0.19789999999999999</v>
      </c>
      <c r="F18" s="289">
        <v>0.1552</v>
      </c>
      <c r="G18" s="289">
        <v>0.12670000000000001</v>
      </c>
      <c r="H18" s="289">
        <v>0.191</v>
      </c>
      <c r="I18" s="289">
        <v>0.3155</v>
      </c>
      <c r="J18" s="290">
        <v>0.18129999999999999</v>
      </c>
      <c r="K18" s="288">
        <v>0.1234</v>
      </c>
      <c r="L18" s="289">
        <v>0.12590000000000001</v>
      </c>
      <c r="M18" s="289">
        <v>0.12759999999999999</v>
      </c>
      <c r="N18" s="289">
        <v>9.8799999999999999E-2</v>
      </c>
      <c r="O18" s="289">
        <v>0.15029999999999999</v>
      </c>
      <c r="P18" s="289">
        <v>0.18410000000000001</v>
      </c>
      <c r="Q18" s="289">
        <v>0.1552</v>
      </c>
      <c r="R18" s="289">
        <v>0.22140000000000001</v>
      </c>
      <c r="S18" s="290">
        <v>0.27410000000000001</v>
      </c>
      <c r="T18" s="288">
        <v>0.1217</v>
      </c>
      <c r="U18" s="289">
        <v>0.15570000000000001</v>
      </c>
      <c r="V18" s="289">
        <v>0.1492</v>
      </c>
      <c r="W18" s="289">
        <v>0.16089999999999999</v>
      </c>
      <c r="X18" s="289">
        <v>0.21290000000000001</v>
      </c>
      <c r="Y18" s="289">
        <v>0.18340000000000001</v>
      </c>
      <c r="Z18" s="289">
        <v>0.1132</v>
      </c>
      <c r="AA18" s="289">
        <v>0.2205</v>
      </c>
      <c r="AB18" s="290">
        <v>0.2681</v>
      </c>
      <c r="AC18" s="288"/>
      <c r="AD18" s="289">
        <v>0.1011</v>
      </c>
      <c r="AE18" s="289">
        <v>0.13009999999999999</v>
      </c>
      <c r="AF18" s="289"/>
      <c r="AG18" s="289">
        <v>7.6300000000000007E-2</v>
      </c>
      <c r="AH18" s="289">
        <v>0.15409999999999999</v>
      </c>
      <c r="AI18" s="289"/>
      <c r="AJ18" s="289">
        <v>0.1037</v>
      </c>
      <c r="AK18" s="290">
        <v>0.223</v>
      </c>
    </row>
    <row r="19" spans="1:37">
      <c r="A19" s="296">
        <v>45309</v>
      </c>
      <c r="B19" s="288">
        <v>0.189</v>
      </c>
      <c r="C19" s="289">
        <v>0.1162</v>
      </c>
      <c r="D19" s="289">
        <v>0.14349999999999999</v>
      </c>
      <c r="E19" s="289">
        <v>0.19800000000000001</v>
      </c>
      <c r="F19" s="289">
        <v>0.15529999999999999</v>
      </c>
      <c r="G19" s="289">
        <v>0.1268</v>
      </c>
      <c r="H19" s="289">
        <v>0.191</v>
      </c>
      <c r="I19" s="289">
        <v>0.31559999999999999</v>
      </c>
      <c r="J19" s="290">
        <v>0.18129999999999999</v>
      </c>
      <c r="K19" s="288">
        <v>0.10680000000000001</v>
      </c>
      <c r="L19" s="289">
        <v>0.11799999999999999</v>
      </c>
      <c r="M19" s="289">
        <v>0.12280000000000001</v>
      </c>
      <c r="N19" s="289">
        <v>9.9599999999999994E-2</v>
      </c>
      <c r="O19" s="289">
        <v>0.15029999999999999</v>
      </c>
      <c r="P19" s="289">
        <v>0.18429999999999999</v>
      </c>
      <c r="Q19" s="289">
        <v>0.1552</v>
      </c>
      <c r="R19" s="289">
        <v>0.2215</v>
      </c>
      <c r="S19" s="290">
        <v>0.27429999999999999</v>
      </c>
      <c r="T19" s="288">
        <v>0.11210000000000001</v>
      </c>
      <c r="U19" s="289">
        <v>0.14480000000000001</v>
      </c>
      <c r="V19" s="289">
        <v>0.1401</v>
      </c>
      <c r="W19" s="289">
        <v>0.16089999999999999</v>
      </c>
      <c r="X19" s="289">
        <v>0.21299999999999999</v>
      </c>
      <c r="Y19" s="289">
        <v>0.1835</v>
      </c>
      <c r="Z19" s="289">
        <v>0.1132</v>
      </c>
      <c r="AA19" s="289">
        <v>0.22059999999999999</v>
      </c>
      <c r="AB19" s="290">
        <v>0.2681</v>
      </c>
      <c r="AC19" s="288"/>
      <c r="AD19" s="289">
        <v>0.09</v>
      </c>
      <c r="AE19" s="289">
        <v>0.1177</v>
      </c>
      <c r="AF19" s="289"/>
      <c r="AG19" s="289">
        <v>7.6300000000000007E-2</v>
      </c>
      <c r="AH19" s="289">
        <v>0.15409999999999999</v>
      </c>
      <c r="AI19" s="289"/>
      <c r="AJ19" s="289">
        <v>0.1038</v>
      </c>
      <c r="AK19" s="290">
        <v>0.22309999999999999</v>
      </c>
    </row>
    <row r="20" spans="1:37">
      <c r="A20" s="296">
        <v>45310</v>
      </c>
      <c r="B20" s="288">
        <v>0.1898</v>
      </c>
      <c r="C20" s="289">
        <v>0.1168</v>
      </c>
      <c r="D20" s="289">
        <v>0.14410000000000001</v>
      </c>
      <c r="E20" s="289">
        <v>0.1993</v>
      </c>
      <c r="F20" s="289">
        <v>0.156</v>
      </c>
      <c r="G20" s="289">
        <v>0.1268</v>
      </c>
      <c r="H20" s="289">
        <v>0.18959999999999999</v>
      </c>
      <c r="I20" s="289">
        <v>0.31559999999999999</v>
      </c>
      <c r="J20" s="290">
        <v>0.1812</v>
      </c>
      <c r="K20" s="288">
        <v>0.11070000000000001</v>
      </c>
      <c r="L20" s="289">
        <v>0.1226</v>
      </c>
      <c r="M20" s="289">
        <v>0.13070000000000001</v>
      </c>
      <c r="N20" s="289">
        <v>9.9500000000000005E-2</v>
      </c>
      <c r="O20" s="289">
        <v>0.15029999999999999</v>
      </c>
      <c r="P20" s="289">
        <v>0.18509999999999999</v>
      </c>
      <c r="Q20" s="289">
        <v>0.1552</v>
      </c>
      <c r="R20" s="289">
        <v>0.2215</v>
      </c>
      <c r="S20" s="290">
        <v>0.27429999999999999</v>
      </c>
      <c r="T20" s="288">
        <v>0.1162</v>
      </c>
      <c r="U20" s="289">
        <v>0.14480000000000001</v>
      </c>
      <c r="V20" s="289">
        <v>0.1467</v>
      </c>
      <c r="W20" s="289">
        <v>0.16089999999999999</v>
      </c>
      <c r="X20" s="289">
        <v>0.21290000000000001</v>
      </c>
      <c r="Y20" s="289">
        <v>0.1842</v>
      </c>
      <c r="Z20" s="289">
        <v>0.1132</v>
      </c>
      <c r="AA20" s="289">
        <v>0.2205</v>
      </c>
      <c r="AB20" s="290">
        <v>0.26879999999999998</v>
      </c>
      <c r="AC20" s="288"/>
      <c r="AD20" s="289">
        <v>9.2899999999999996E-2</v>
      </c>
      <c r="AE20" s="289">
        <v>0.1203</v>
      </c>
      <c r="AF20" s="289"/>
      <c r="AG20" s="289">
        <v>7.6300000000000007E-2</v>
      </c>
      <c r="AH20" s="289">
        <v>0.15409999999999999</v>
      </c>
      <c r="AI20" s="289"/>
      <c r="AJ20" s="289">
        <v>0.1038</v>
      </c>
      <c r="AK20" s="290">
        <v>0.22309999999999999</v>
      </c>
    </row>
    <row r="21" spans="1:37">
      <c r="A21" s="296">
        <v>45311</v>
      </c>
      <c r="B21" s="288">
        <v>0.1908</v>
      </c>
      <c r="C21" s="289">
        <v>0.1166</v>
      </c>
      <c r="D21" s="289">
        <v>0.1447</v>
      </c>
      <c r="E21" s="289">
        <v>0.19989999999999999</v>
      </c>
      <c r="F21" s="289">
        <v>0.156</v>
      </c>
      <c r="G21" s="289">
        <v>0.1275</v>
      </c>
      <c r="H21" s="289">
        <v>0.18920000000000001</v>
      </c>
      <c r="I21" s="289">
        <v>0.31559999999999999</v>
      </c>
      <c r="J21" s="290">
        <v>0.182</v>
      </c>
      <c r="K21" s="288">
        <v>0.11360000000000001</v>
      </c>
      <c r="L21" s="289">
        <v>0.1249</v>
      </c>
      <c r="M21" s="289">
        <v>0.13270000000000001</v>
      </c>
      <c r="N21" s="289">
        <v>0.10009999999999999</v>
      </c>
      <c r="O21" s="289">
        <v>0.151</v>
      </c>
      <c r="P21" s="289">
        <v>0.185</v>
      </c>
      <c r="Q21" s="289">
        <v>0.1552</v>
      </c>
      <c r="R21" s="289">
        <v>0.2215</v>
      </c>
      <c r="S21" s="290">
        <v>0.2742</v>
      </c>
      <c r="T21" s="288">
        <v>0.11749999999999999</v>
      </c>
      <c r="U21" s="289">
        <v>0.14779999999999999</v>
      </c>
      <c r="V21" s="289">
        <v>0.1487</v>
      </c>
      <c r="W21" s="289">
        <v>0.16089999999999999</v>
      </c>
      <c r="X21" s="289">
        <v>0.21299999999999999</v>
      </c>
      <c r="Y21" s="289">
        <v>0.1842</v>
      </c>
      <c r="Z21" s="289">
        <v>0.1132</v>
      </c>
      <c r="AA21" s="289">
        <v>0.22059999999999999</v>
      </c>
      <c r="AB21" s="290">
        <v>0.26950000000000002</v>
      </c>
      <c r="AC21" s="288"/>
      <c r="AD21" s="289">
        <v>9.5100000000000004E-2</v>
      </c>
      <c r="AE21" s="289">
        <v>0.1216</v>
      </c>
      <c r="AF21" s="289"/>
      <c r="AG21" s="289">
        <v>7.6300000000000007E-2</v>
      </c>
      <c r="AH21" s="289">
        <v>0.1547</v>
      </c>
      <c r="AI21" s="289"/>
      <c r="AJ21" s="289">
        <v>0.1038</v>
      </c>
      <c r="AK21" s="290">
        <v>0.223</v>
      </c>
    </row>
    <row r="22" spans="1:37">
      <c r="A22" s="296">
        <v>45312</v>
      </c>
      <c r="B22" s="288">
        <v>0.19309999999999999</v>
      </c>
      <c r="C22" s="289">
        <v>0.1172</v>
      </c>
      <c r="D22" s="289">
        <v>0.1467</v>
      </c>
      <c r="E22" s="289">
        <v>0.2019</v>
      </c>
      <c r="F22" s="289">
        <v>0.1565</v>
      </c>
      <c r="G22" s="289">
        <v>0.12740000000000001</v>
      </c>
      <c r="H22" s="289">
        <v>0.18909999999999999</v>
      </c>
      <c r="I22" s="289">
        <v>0.31559999999999999</v>
      </c>
      <c r="J22" s="290">
        <v>0.18190000000000001</v>
      </c>
      <c r="K22" s="288">
        <v>0.13170000000000001</v>
      </c>
      <c r="L22" s="289">
        <v>0.13439999999999999</v>
      </c>
      <c r="M22" s="289">
        <v>0.13900000000000001</v>
      </c>
      <c r="N22" s="289">
        <v>0.1007</v>
      </c>
      <c r="O22" s="289">
        <v>0.15090000000000001</v>
      </c>
      <c r="P22" s="289">
        <v>0.18479999999999999</v>
      </c>
      <c r="Q22" s="289">
        <v>0.15509999999999999</v>
      </c>
      <c r="R22" s="289">
        <v>0.2215</v>
      </c>
      <c r="S22" s="290">
        <v>0.27410000000000001</v>
      </c>
      <c r="T22" s="288">
        <v>0.13</v>
      </c>
      <c r="U22" s="289">
        <v>0.1482</v>
      </c>
      <c r="V22" s="289">
        <v>0.16109999999999999</v>
      </c>
      <c r="W22" s="289">
        <v>0.16159999999999999</v>
      </c>
      <c r="X22" s="289">
        <v>0.21299999999999999</v>
      </c>
      <c r="Y22" s="289">
        <v>0.18479999999999999</v>
      </c>
      <c r="Z22" s="289">
        <v>0.1132</v>
      </c>
      <c r="AA22" s="289">
        <v>0.21990000000000001</v>
      </c>
      <c r="AB22" s="290">
        <v>0.26929999999999998</v>
      </c>
      <c r="AC22" s="288"/>
      <c r="AD22" s="289">
        <v>0.10879999999999999</v>
      </c>
      <c r="AE22" s="289">
        <v>0.13120000000000001</v>
      </c>
      <c r="AF22" s="289"/>
      <c r="AG22" s="289">
        <v>7.6899999999999996E-2</v>
      </c>
      <c r="AH22" s="289">
        <v>0.15459999999999999</v>
      </c>
      <c r="AI22" s="289"/>
      <c r="AJ22" s="289">
        <v>0.1046</v>
      </c>
      <c r="AK22" s="290">
        <v>0.223</v>
      </c>
    </row>
    <row r="23" spans="1:37">
      <c r="A23" s="296">
        <v>45313</v>
      </c>
      <c r="B23" s="288">
        <v>0.1991</v>
      </c>
      <c r="C23" s="289">
        <v>0.1178</v>
      </c>
      <c r="D23" s="289">
        <v>0.1487</v>
      </c>
      <c r="E23" s="289">
        <v>0.20480000000000001</v>
      </c>
      <c r="F23" s="289">
        <v>0.1565</v>
      </c>
      <c r="G23" s="289">
        <v>0.12740000000000001</v>
      </c>
      <c r="H23" s="289">
        <v>0.19170000000000001</v>
      </c>
      <c r="I23" s="289">
        <v>0.31619999999999998</v>
      </c>
      <c r="J23" s="290">
        <v>0.18179999999999999</v>
      </c>
      <c r="K23" s="288">
        <v>0.17319999999999999</v>
      </c>
      <c r="L23" s="289">
        <v>0.15859999999999999</v>
      </c>
      <c r="M23" s="289">
        <v>0.15160000000000001</v>
      </c>
      <c r="N23" s="289">
        <v>0.1019</v>
      </c>
      <c r="O23" s="289">
        <v>0.15160000000000001</v>
      </c>
      <c r="P23" s="289">
        <v>0.1855</v>
      </c>
      <c r="Q23" s="289">
        <v>0.15509999999999999</v>
      </c>
      <c r="R23" s="289">
        <v>0.2215</v>
      </c>
      <c r="S23" s="290">
        <v>0.27400000000000002</v>
      </c>
      <c r="T23" s="288">
        <v>0.15659999999999999</v>
      </c>
      <c r="U23" s="289">
        <v>0.15040000000000001</v>
      </c>
      <c r="V23" s="289">
        <v>0.19070000000000001</v>
      </c>
      <c r="W23" s="289">
        <v>0.1623</v>
      </c>
      <c r="X23" s="289">
        <v>0.21379999999999999</v>
      </c>
      <c r="Y23" s="289">
        <v>0.18540000000000001</v>
      </c>
      <c r="Z23" s="289">
        <v>0.1124</v>
      </c>
      <c r="AA23" s="289">
        <v>0.21990000000000001</v>
      </c>
      <c r="AB23" s="290">
        <v>0.26989999999999997</v>
      </c>
      <c r="AC23" s="288"/>
      <c r="AD23" s="289">
        <v>0.1201</v>
      </c>
      <c r="AE23" s="289">
        <v>0.1401</v>
      </c>
      <c r="AF23" s="289"/>
      <c r="AG23" s="289">
        <v>7.6799999999999993E-2</v>
      </c>
      <c r="AH23" s="289">
        <v>0.1552</v>
      </c>
      <c r="AI23" s="289"/>
      <c r="AJ23" s="289">
        <v>0.1045</v>
      </c>
      <c r="AK23" s="290">
        <v>0.22370000000000001</v>
      </c>
    </row>
    <row r="24" spans="1:37">
      <c r="A24" s="296">
        <v>45314</v>
      </c>
      <c r="B24" s="288">
        <v>0.215</v>
      </c>
      <c r="C24" s="289">
        <v>0.1188</v>
      </c>
      <c r="D24" s="289">
        <v>0.14990000000000001</v>
      </c>
      <c r="E24" s="289">
        <v>0.2162</v>
      </c>
      <c r="F24" s="289">
        <v>0.157</v>
      </c>
      <c r="G24" s="289">
        <v>0.128</v>
      </c>
      <c r="H24" s="289">
        <v>0.2</v>
      </c>
      <c r="I24" s="289">
        <v>0.31619999999999998</v>
      </c>
      <c r="J24" s="290">
        <v>0.1825</v>
      </c>
      <c r="K24" s="288">
        <v>0.18179999999999999</v>
      </c>
      <c r="L24" s="289">
        <v>0.1794</v>
      </c>
      <c r="M24" s="289">
        <v>0.2051</v>
      </c>
      <c r="N24" s="289">
        <v>0.10390000000000001</v>
      </c>
      <c r="O24" s="289">
        <v>0.1522</v>
      </c>
      <c r="P24" s="289">
        <v>0.18590000000000001</v>
      </c>
      <c r="Q24" s="289">
        <v>0.1555</v>
      </c>
      <c r="R24" s="289">
        <v>0.22220000000000001</v>
      </c>
      <c r="S24" s="290">
        <v>0.27379999999999999</v>
      </c>
      <c r="T24" s="288">
        <v>0.1628</v>
      </c>
      <c r="U24" s="289">
        <v>0.1525</v>
      </c>
      <c r="V24" s="289">
        <v>0.23580000000000001</v>
      </c>
      <c r="W24" s="289">
        <v>0.16220000000000001</v>
      </c>
      <c r="X24" s="289">
        <v>0.21379999999999999</v>
      </c>
      <c r="Y24" s="289">
        <v>0.1862</v>
      </c>
      <c r="Z24" s="289">
        <v>0.1124</v>
      </c>
      <c r="AA24" s="289">
        <v>0.21990000000000001</v>
      </c>
      <c r="AB24" s="290">
        <v>0.27110000000000001</v>
      </c>
      <c r="AC24" s="288"/>
      <c r="AD24" s="289">
        <v>0.14099999999999999</v>
      </c>
      <c r="AE24" s="289">
        <v>0.16919999999999999</v>
      </c>
      <c r="AF24" s="289"/>
      <c r="AG24" s="289">
        <v>7.7899999999999997E-2</v>
      </c>
      <c r="AH24" s="289">
        <v>0.156</v>
      </c>
      <c r="AI24" s="289"/>
      <c r="AJ24" s="289">
        <v>0.1051</v>
      </c>
      <c r="AK24" s="290">
        <v>0.22359999999999999</v>
      </c>
    </row>
    <row r="25" spans="1:37">
      <c r="A25" s="296">
        <v>45315</v>
      </c>
      <c r="B25" s="288">
        <v>0.21920000000000001</v>
      </c>
      <c r="C25" s="289">
        <v>0.1221</v>
      </c>
      <c r="D25" s="289">
        <v>0.1537</v>
      </c>
      <c r="E25" s="289">
        <v>0.2205</v>
      </c>
      <c r="F25" s="289">
        <v>0.1583</v>
      </c>
      <c r="G25" s="289">
        <v>0.12920000000000001</v>
      </c>
      <c r="H25" s="289">
        <v>0.20730000000000001</v>
      </c>
      <c r="I25" s="289">
        <v>0.31630000000000003</v>
      </c>
      <c r="J25" s="290">
        <v>0.18310000000000001</v>
      </c>
      <c r="K25" s="288">
        <v>0.18110000000000001</v>
      </c>
      <c r="L25" s="289">
        <v>0.20119999999999999</v>
      </c>
      <c r="M25" s="289">
        <v>0.22850000000000001</v>
      </c>
      <c r="N25" s="289">
        <v>0.1042</v>
      </c>
      <c r="O25" s="289">
        <v>0.153</v>
      </c>
      <c r="P25" s="289">
        <v>0.18790000000000001</v>
      </c>
      <c r="Q25" s="289">
        <v>0.15570000000000001</v>
      </c>
      <c r="R25" s="289">
        <v>0.222</v>
      </c>
      <c r="S25" s="290">
        <v>0.27389999999999998</v>
      </c>
      <c r="T25" s="288">
        <v>0.18329999999999999</v>
      </c>
      <c r="U25" s="289">
        <v>0.1585</v>
      </c>
      <c r="V25" s="289">
        <v>0.23669999999999999</v>
      </c>
      <c r="W25" s="289">
        <v>0.16300000000000001</v>
      </c>
      <c r="X25" s="289">
        <v>0.21429999999999999</v>
      </c>
      <c r="Y25" s="289">
        <v>0.18820000000000001</v>
      </c>
      <c r="Z25" s="289">
        <v>0.113</v>
      </c>
      <c r="AA25" s="289">
        <v>0.2198</v>
      </c>
      <c r="AB25" s="290">
        <v>0.2732</v>
      </c>
      <c r="AC25" s="288"/>
      <c r="AD25" s="289">
        <v>0.14879999999999999</v>
      </c>
      <c r="AE25" s="289">
        <v>0.1774</v>
      </c>
      <c r="AF25" s="289"/>
      <c r="AG25" s="289">
        <v>7.8600000000000003E-2</v>
      </c>
      <c r="AH25" s="289">
        <v>0.15720000000000001</v>
      </c>
      <c r="AI25" s="289"/>
      <c r="AJ25" s="289">
        <v>0.1052</v>
      </c>
      <c r="AK25" s="290">
        <v>0.22470000000000001</v>
      </c>
    </row>
    <row r="26" spans="1:37">
      <c r="A26" s="296">
        <v>45316</v>
      </c>
      <c r="B26" s="288">
        <v>0.2223</v>
      </c>
      <c r="C26" s="289">
        <v>0.1236</v>
      </c>
      <c r="D26" s="289">
        <v>0.16070000000000001</v>
      </c>
      <c r="E26" s="289">
        <v>0.22259999999999999</v>
      </c>
      <c r="F26" s="289">
        <v>0.1598</v>
      </c>
      <c r="G26" s="289">
        <v>0.13070000000000001</v>
      </c>
      <c r="H26" s="289">
        <v>0.20960000000000001</v>
      </c>
      <c r="I26" s="289">
        <v>0.317</v>
      </c>
      <c r="J26" s="290">
        <v>0.18410000000000001</v>
      </c>
      <c r="K26" s="288">
        <v>0.1804</v>
      </c>
      <c r="L26" s="289">
        <v>0.20430000000000001</v>
      </c>
      <c r="M26" s="289">
        <v>0.22889999999999999</v>
      </c>
      <c r="N26" s="289">
        <v>0.10580000000000001</v>
      </c>
      <c r="O26" s="289">
        <v>0.1535</v>
      </c>
      <c r="P26" s="289">
        <v>0.18920000000000001</v>
      </c>
      <c r="Q26" s="289">
        <v>0.15609999999999999</v>
      </c>
      <c r="R26" s="289">
        <v>0.2218</v>
      </c>
      <c r="S26" s="290">
        <v>0.2747</v>
      </c>
      <c r="T26" s="288">
        <v>0.18629999999999999</v>
      </c>
      <c r="U26" s="289">
        <v>0.16850000000000001</v>
      </c>
      <c r="V26" s="289">
        <v>0.23480000000000001</v>
      </c>
      <c r="W26" s="289">
        <v>0.1646</v>
      </c>
      <c r="X26" s="289">
        <v>0.21460000000000001</v>
      </c>
      <c r="Y26" s="289">
        <v>0.18920000000000001</v>
      </c>
      <c r="Z26" s="289">
        <v>0.11269999999999999</v>
      </c>
      <c r="AA26" s="289">
        <v>0.21959999999999999</v>
      </c>
      <c r="AB26" s="290">
        <v>0.27329999999999999</v>
      </c>
      <c r="AC26" s="288"/>
      <c r="AD26" s="289">
        <v>0.14979999999999999</v>
      </c>
      <c r="AE26" s="289">
        <v>0.1772</v>
      </c>
      <c r="AF26" s="289"/>
      <c r="AG26" s="289">
        <v>7.8799999999999995E-2</v>
      </c>
      <c r="AH26" s="289">
        <v>0.15820000000000001</v>
      </c>
      <c r="AI26" s="289"/>
      <c r="AJ26" s="289">
        <v>0.10639999999999999</v>
      </c>
      <c r="AK26" s="290">
        <v>0.22520000000000001</v>
      </c>
    </row>
    <row r="27" spans="1:37">
      <c r="A27" s="296">
        <v>45317</v>
      </c>
      <c r="B27" s="288">
        <v>0.22620000000000001</v>
      </c>
      <c r="C27" s="289">
        <v>0.12470000000000001</v>
      </c>
      <c r="D27" s="289">
        <v>0.16589999999999999</v>
      </c>
      <c r="E27" s="289">
        <v>0.2235</v>
      </c>
      <c r="F27" s="289">
        <v>0.16020000000000001</v>
      </c>
      <c r="G27" s="289">
        <v>0.13120000000000001</v>
      </c>
      <c r="H27" s="289">
        <v>0.2087</v>
      </c>
      <c r="I27" s="289">
        <v>0.31730000000000003</v>
      </c>
      <c r="J27" s="290">
        <v>0.18540000000000001</v>
      </c>
      <c r="K27" s="288">
        <v>0.1792</v>
      </c>
      <c r="L27" s="289">
        <v>0.20530000000000001</v>
      </c>
      <c r="M27" s="289">
        <v>0.22850000000000001</v>
      </c>
      <c r="N27" s="289">
        <v>0.107</v>
      </c>
      <c r="O27" s="289">
        <v>0.15409999999999999</v>
      </c>
      <c r="P27" s="289">
        <v>0.18990000000000001</v>
      </c>
      <c r="Q27" s="289">
        <v>0.15590000000000001</v>
      </c>
      <c r="R27" s="289">
        <v>0.22159999999999999</v>
      </c>
      <c r="S27" s="290">
        <v>0.2742</v>
      </c>
      <c r="T27" s="288">
        <v>0.18659999999999999</v>
      </c>
      <c r="U27" s="289">
        <v>0.17230000000000001</v>
      </c>
      <c r="V27" s="289">
        <v>0.23449999999999999</v>
      </c>
      <c r="W27" s="289">
        <v>0.1643</v>
      </c>
      <c r="X27" s="289">
        <v>0.21510000000000001</v>
      </c>
      <c r="Y27" s="289">
        <v>0.1898</v>
      </c>
      <c r="Z27" s="289">
        <v>0.1133</v>
      </c>
      <c r="AA27" s="289">
        <v>0.2195</v>
      </c>
      <c r="AB27" s="290">
        <v>0.27450000000000002</v>
      </c>
      <c r="AC27" s="288"/>
      <c r="AD27" s="289">
        <v>0.14929999999999999</v>
      </c>
      <c r="AE27" s="289">
        <v>0.17630000000000001</v>
      </c>
      <c r="AF27" s="289"/>
      <c r="AG27" s="289">
        <v>7.9299999999999995E-2</v>
      </c>
      <c r="AH27" s="289">
        <v>0.1588</v>
      </c>
      <c r="AI27" s="289"/>
      <c r="AJ27" s="289">
        <v>0.1067</v>
      </c>
      <c r="AK27" s="290">
        <v>0.22509999999999999</v>
      </c>
    </row>
    <row r="28" spans="1:37">
      <c r="A28" s="296">
        <v>45318</v>
      </c>
      <c r="B28" s="288">
        <v>0.22700000000000001</v>
      </c>
      <c r="C28" s="289">
        <v>0.1265</v>
      </c>
      <c r="D28" s="289">
        <v>0.16980000000000001</v>
      </c>
      <c r="E28" s="289">
        <v>0.2268</v>
      </c>
      <c r="F28" s="289">
        <v>0.16039999999999999</v>
      </c>
      <c r="G28" s="289">
        <v>0.13239999999999999</v>
      </c>
      <c r="H28" s="289">
        <v>0.2142</v>
      </c>
      <c r="I28" s="289">
        <v>0.3175</v>
      </c>
      <c r="J28" s="290">
        <v>0.18579999999999999</v>
      </c>
      <c r="K28" s="288">
        <v>0.17799999999999999</v>
      </c>
      <c r="L28" s="289">
        <v>0.2046</v>
      </c>
      <c r="M28" s="289">
        <v>0.22650000000000001</v>
      </c>
      <c r="N28" s="289">
        <v>0.1087</v>
      </c>
      <c r="O28" s="289">
        <v>0.1552</v>
      </c>
      <c r="P28" s="289">
        <v>0.19059999999999999</v>
      </c>
      <c r="Q28" s="289">
        <v>0.15559999999999999</v>
      </c>
      <c r="R28" s="289">
        <v>0.22140000000000001</v>
      </c>
      <c r="S28" s="290">
        <v>0.27439999999999998</v>
      </c>
      <c r="T28" s="288">
        <v>0.1867</v>
      </c>
      <c r="U28" s="289">
        <v>0.17330000000000001</v>
      </c>
      <c r="V28" s="289">
        <v>0.2321</v>
      </c>
      <c r="W28" s="289">
        <v>0.16470000000000001</v>
      </c>
      <c r="X28" s="289">
        <v>0.21560000000000001</v>
      </c>
      <c r="Y28" s="289">
        <v>0.19020000000000001</v>
      </c>
      <c r="Z28" s="289">
        <v>0.11310000000000001</v>
      </c>
      <c r="AA28" s="289">
        <v>0.21929999999999999</v>
      </c>
      <c r="AB28" s="290">
        <v>0.27550000000000002</v>
      </c>
      <c r="AC28" s="288"/>
      <c r="AD28" s="289">
        <v>0.14929999999999999</v>
      </c>
      <c r="AE28" s="289">
        <v>0.17549999999999999</v>
      </c>
      <c r="AF28" s="289"/>
      <c r="AG28" s="289">
        <v>7.9699999999999993E-2</v>
      </c>
      <c r="AH28" s="289">
        <v>0.15989999999999999</v>
      </c>
      <c r="AI28" s="289"/>
      <c r="AJ28" s="289">
        <v>0.1084</v>
      </c>
      <c r="AK28" s="290">
        <v>0.22559999999999999</v>
      </c>
    </row>
    <row r="29" spans="1:37">
      <c r="A29" s="296">
        <v>45319</v>
      </c>
      <c r="B29" s="288">
        <v>0.22370000000000001</v>
      </c>
      <c r="C29" s="289">
        <v>0.126</v>
      </c>
      <c r="D29" s="289">
        <v>0.17080000000000001</v>
      </c>
      <c r="E29" s="289">
        <v>0.22259999999999999</v>
      </c>
      <c r="F29" s="289">
        <v>0.1608</v>
      </c>
      <c r="G29" s="289">
        <v>0.13189999999999999</v>
      </c>
      <c r="H29" s="289">
        <v>0.21079999999999999</v>
      </c>
      <c r="I29" s="289">
        <v>0.31769999999999998</v>
      </c>
      <c r="J29" s="290">
        <v>0.18590000000000001</v>
      </c>
      <c r="K29" s="288">
        <v>0.1757</v>
      </c>
      <c r="L29" s="289">
        <v>0.20300000000000001</v>
      </c>
      <c r="M29" s="289">
        <v>0.22420000000000001</v>
      </c>
      <c r="N29" s="289">
        <v>0.1085</v>
      </c>
      <c r="O29" s="289">
        <v>0.155</v>
      </c>
      <c r="P29" s="289">
        <v>0.19059999999999999</v>
      </c>
      <c r="Q29" s="289">
        <v>0.15579999999999999</v>
      </c>
      <c r="R29" s="289">
        <v>0.2215</v>
      </c>
      <c r="S29" s="290">
        <v>0.2747</v>
      </c>
      <c r="T29" s="288">
        <v>0.185</v>
      </c>
      <c r="U29" s="289">
        <v>0.17319999999999999</v>
      </c>
      <c r="V29" s="289">
        <v>0.2301</v>
      </c>
      <c r="W29" s="289">
        <v>0.16450000000000001</v>
      </c>
      <c r="X29" s="289">
        <v>0.2152</v>
      </c>
      <c r="Y29" s="289">
        <v>0.19</v>
      </c>
      <c r="Z29" s="289">
        <v>0.1132</v>
      </c>
      <c r="AA29" s="289">
        <v>0.21940000000000001</v>
      </c>
      <c r="AB29" s="290">
        <v>0.2757</v>
      </c>
      <c r="AC29" s="288"/>
      <c r="AD29" s="289">
        <v>0.14779999999999999</v>
      </c>
      <c r="AE29" s="289">
        <v>0.17380000000000001</v>
      </c>
      <c r="AF29" s="289"/>
      <c r="AG29" s="289">
        <v>7.9299999999999995E-2</v>
      </c>
      <c r="AH29" s="289">
        <v>0.1588</v>
      </c>
      <c r="AI29" s="289"/>
      <c r="AJ29" s="289">
        <v>0.10730000000000001</v>
      </c>
      <c r="AK29" s="290">
        <v>0.2258</v>
      </c>
    </row>
    <row r="30" spans="1:37">
      <c r="A30" s="296">
        <v>45320</v>
      </c>
      <c r="B30" s="288">
        <v>0.22589999999999999</v>
      </c>
      <c r="C30" s="289">
        <v>0.12720000000000001</v>
      </c>
      <c r="D30" s="289">
        <v>0.1736</v>
      </c>
      <c r="E30" s="289">
        <v>0.22320000000000001</v>
      </c>
      <c r="F30" s="289">
        <v>0.1608</v>
      </c>
      <c r="G30" s="289">
        <v>0.13189999999999999</v>
      </c>
      <c r="H30" s="289">
        <v>0.20899999999999999</v>
      </c>
      <c r="I30" s="289">
        <v>0.31780000000000003</v>
      </c>
      <c r="J30" s="290">
        <v>0.18659999999999999</v>
      </c>
      <c r="K30" s="288">
        <v>0.17449999999999999</v>
      </c>
      <c r="L30" s="289">
        <v>0.2021</v>
      </c>
      <c r="M30" s="289">
        <v>0.2233</v>
      </c>
      <c r="N30" s="289">
        <v>0.10970000000000001</v>
      </c>
      <c r="O30" s="289">
        <v>0.155</v>
      </c>
      <c r="P30" s="289">
        <v>0.1913</v>
      </c>
      <c r="Q30" s="289">
        <v>0.15590000000000001</v>
      </c>
      <c r="R30" s="289">
        <v>0.22159999999999999</v>
      </c>
      <c r="S30" s="290">
        <v>0.27400000000000002</v>
      </c>
      <c r="T30" s="288">
        <v>0.18429999999999999</v>
      </c>
      <c r="U30" s="289">
        <v>0.17399999999999999</v>
      </c>
      <c r="V30" s="289">
        <v>0.22869999999999999</v>
      </c>
      <c r="W30" s="289">
        <v>0.16520000000000001</v>
      </c>
      <c r="X30" s="289">
        <v>0.2152</v>
      </c>
      <c r="Y30" s="289">
        <v>0.18990000000000001</v>
      </c>
      <c r="Z30" s="289">
        <v>0.1133</v>
      </c>
      <c r="AA30" s="289">
        <v>0.21940000000000001</v>
      </c>
      <c r="AB30" s="290">
        <v>0.27579999999999999</v>
      </c>
      <c r="AC30" s="288"/>
      <c r="AD30" s="289">
        <v>0.14779999999999999</v>
      </c>
      <c r="AE30" s="289">
        <v>0.17299999999999999</v>
      </c>
      <c r="AF30" s="289"/>
      <c r="AG30" s="289">
        <v>7.9299999999999995E-2</v>
      </c>
      <c r="AH30" s="289">
        <v>0.1595</v>
      </c>
      <c r="AI30" s="289"/>
      <c r="AJ30" s="289">
        <v>0.1074</v>
      </c>
      <c r="AK30" s="290">
        <v>0.22520000000000001</v>
      </c>
    </row>
    <row r="31" spans="1:37">
      <c r="A31" s="296">
        <v>45321</v>
      </c>
      <c r="B31" s="288">
        <v>0.2293</v>
      </c>
      <c r="C31" s="289">
        <v>0.1288</v>
      </c>
      <c r="D31" s="289">
        <v>0.17610000000000001</v>
      </c>
      <c r="E31" s="289">
        <v>0.22559999999999999</v>
      </c>
      <c r="F31" s="289">
        <v>0.16139999999999999</v>
      </c>
      <c r="G31" s="289">
        <v>0.13250000000000001</v>
      </c>
      <c r="H31" s="289">
        <v>0.2114</v>
      </c>
      <c r="I31" s="289">
        <v>0.31769999999999998</v>
      </c>
      <c r="J31" s="290">
        <v>0.1865</v>
      </c>
      <c r="K31" s="288">
        <v>0.1741</v>
      </c>
      <c r="L31" s="289">
        <v>0.2026</v>
      </c>
      <c r="M31" s="289">
        <v>0.22239999999999999</v>
      </c>
      <c r="N31" s="289">
        <v>0.11070000000000001</v>
      </c>
      <c r="O31" s="289">
        <v>0.15540000000000001</v>
      </c>
      <c r="P31" s="289">
        <v>0.19239999999999999</v>
      </c>
      <c r="Q31" s="289">
        <v>0.15570000000000001</v>
      </c>
      <c r="R31" s="289">
        <v>0.2215</v>
      </c>
      <c r="S31" s="290">
        <v>0.2747</v>
      </c>
      <c r="T31" s="288">
        <v>0.1847</v>
      </c>
      <c r="U31" s="289">
        <v>0.17430000000000001</v>
      </c>
      <c r="V31" s="289">
        <v>0.22789999999999999</v>
      </c>
      <c r="W31" s="289">
        <v>0.16569999999999999</v>
      </c>
      <c r="X31" s="289">
        <v>0.21579999999999999</v>
      </c>
      <c r="Y31" s="289">
        <v>0.19059999999999999</v>
      </c>
      <c r="Z31" s="289">
        <v>0.1132</v>
      </c>
      <c r="AA31" s="289">
        <v>0.21940000000000001</v>
      </c>
      <c r="AB31" s="290">
        <v>0.27560000000000001</v>
      </c>
      <c r="AC31" s="288"/>
      <c r="AD31" s="289">
        <v>0.14749999999999999</v>
      </c>
      <c r="AE31" s="289">
        <v>0.1721</v>
      </c>
      <c r="AF31" s="289"/>
      <c r="AG31" s="289">
        <v>0.08</v>
      </c>
      <c r="AH31" s="289">
        <v>0.16</v>
      </c>
      <c r="AI31" s="289"/>
      <c r="AJ31" s="289">
        <v>0.1075</v>
      </c>
      <c r="AK31" s="290">
        <v>0.2258</v>
      </c>
    </row>
    <row r="32" spans="1:37">
      <c r="A32" s="296">
        <v>45322</v>
      </c>
      <c r="B32" s="288">
        <v>0.2321</v>
      </c>
      <c r="C32" s="289">
        <v>0.13039999999999999</v>
      </c>
      <c r="D32" s="289">
        <v>0.17799999999999999</v>
      </c>
      <c r="E32" s="289">
        <v>0.2283</v>
      </c>
      <c r="F32" s="289">
        <v>0.1618</v>
      </c>
      <c r="G32" s="289">
        <v>0.1331</v>
      </c>
      <c r="H32" s="289">
        <v>0.21129999999999999</v>
      </c>
      <c r="I32" s="289">
        <v>0.31740000000000002</v>
      </c>
      <c r="J32" s="290">
        <v>0.18720000000000001</v>
      </c>
      <c r="K32" s="288">
        <v>0.17330000000000001</v>
      </c>
      <c r="L32" s="289">
        <v>0.2016</v>
      </c>
      <c r="M32" s="289">
        <v>0.2215</v>
      </c>
      <c r="N32" s="289">
        <v>0.1124</v>
      </c>
      <c r="O32" s="289">
        <v>0.156</v>
      </c>
      <c r="P32" s="289">
        <v>0.19420000000000001</v>
      </c>
      <c r="Q32" s="289">
        <v>0.15559999999999999</v>
      </c>
      <c r="R32" s="289">
        <v>0.22140000000000001</v>
      </c>
      <c r="S32" s="290">
        <v>0.27439999999999998</v>
      </c>
      <c r="T32" s="288">
        <v>0.184</v>
      </c>
      <c r="U32" s="289">
        <v>0.17480000000000001</v>
      </c>
      <c r="V32" s="289">
        <v>0.22700000000000001</v>
      </c>
      <c r="W32" s="289">
        <v>0.1663</v>
      </c>
      <c r="X32" s="289">
        <v>0.2157</v>
      </c>
      <c r="Y32" s="289">
        <v>0.19120000000000001</v>
      </c>
      <c r="Z32" s="289">
        <v>0.1132</v>
      </c>
      <c r="AA32" s="289">
        <v>0.21929999999999999</v>
      </c>
      <c r="AB32" s="290">
        <v>0.27610000000000001</v>
      </c>
      <c r="AC32" s="288"/>
      <c r="AD32" s="289">
        <v>0.1467</v>
      </c>
      <c r="AE32" s="289">
        <v>0.17130000000000001</v>
      </c>
      <c r="AF32" s="289"/>
      <c r="AG32" s="289">
        <v>7.9699999999999993E-2</v>
      </c>
      <c r="AH32" s="289">
        <v>0.1605</v>
      </c>
      <c r="AI32" s="289"/>
      <c r="AJ32" s="289">
        <v>0.1085</v>
      </c>
      <c r="AK32" s="290">
        <v>0.22570000000000001</v>
      </c>
    </row>
    <row r="33" spans="1:37">
      <c r="A33" s="296">
        <v>45323</v>
      </c>
      <c r="B33" s="288">
        <v>0.23269999999999999</v>
      </c>
      <c r="C33" s="289">
        <v>0.13159999999999999</v>
      </c>
      <c r="D33" s="289">
        <v>0.18010000000000001</v>
      </c>
      <c r="E33" s="289">
        <v>0.2288</v>
      </c>
      <c r="F33" s="289">
        <v>0.16170000000000001</v>
      </c>
      <c r="G33" s="289">
        <v>0.13300000000000001</v>
      </c>
      <c r="H33" s="289">
        <v>0.2132</v>
      </c>
      <c r="I33" s="289">
        <v>0.31809999999999999</v>
      </c>
      <c r="J33" s="290">
        <v>0.18779999999999999</v>
      </c>
      <c r="K33" s="288">
        <v>0.17180000000000001</v>
      </c>
      <c r="L33" s="289">
        <v>0.2009</v>
      </c>
      <c r="M33" s="289">
        <v>0.22009999999999999</v>
      </c>
      <c r="N33" s="289">
        <v>0.1137</v>
      </c>
      <c r="O33" s="289">
        <v>0.15579999999999999</v>
      </c>
      <c r="P33" s="289">
        <v>0.19450000000000001</v>
      </c>
      <c r="Q33" s="289">
        <v>0.1555</v>
      </c>
      <c r="R33" s="289">
        <v>0.22140000000000001</v>
      </c>
      <c r="S33" s="290">
        <v>0.27429999999999999</v>
      </c>
      <c r="T33" s="288">
        <v>0.1825</v>
      </c>
      <c r="U33" s="289">
        <v>0.17480000000000001</v>
      </c>
      <c r="V33" s="289">
        <v>0.22589999999999999</v>
      </c>
      <c r="W33" s="289">
        <v>0.16619999999999999</v>
      </c>
      <c r="X33" s="289">
        <v>0.21560000000000001</v>
      </c>
      <c r="Y33" s="289">
        <v>0.192</v>
      </c>
      <c r="Z33" s="289">
        <v>0.11310000000000001</v>
      </c>
      <c r="AA33" s="289">
        <v>0.21859999999999999</v>
      </c>
      <c r="AB33" s="290">
        <v>0.27679999999999999</v>
      </c>
      <c r="AC33" s="288"/>
      <c r="AD33" s="289">
        <v>0.14610000000000001</v>
      </c>
      <c r="AE33" s="289">
        <v>0.1706</v>
      </c>
      <c r="AF33" s="289"/>
      <c r="AG33" s="289">
        <v>7.9600000000000004E-2</v>
      </c>
      <c r="AH33" s="289">
        <v>0.16109999999999999</v>
      </c>
      <c r="AI33" s="289"/>
      <c r="AJ33" s="289">
        <v>0.1087</v>
      </c>
      <c r="AK33" s="290">
        <v>0.22559999999999999</v>
      </c>
    </row>
    <row r="34" spans="1:37">
      <c r="A34" s="296">
        <v>45324</v>
      </c>
      <c r="B34" s="288">
        <v>0.23749999999999999</v>
      </c>
      <c r="C34" s="289">
        <v>0.13320000000000001</v>
      </c>
      <c r="D34" s="289">
        <v>0.18190000000000001</v>
      </c>
      <c r="E34" s="289">
        <v>0.23130000000000001</v>
      </c>
      <c r="F34" s="289">
        <v>0.16209999999999999</v>
      </c>
      <c r="G34" s="289">
        <v>0.1336</v>
      </c>
      <c r="H34" s="289">
        <v>0.2137</v>
      </c>
      <c r="I34" s="289">
        <v>0.31780000000000003</v>
      </c>
      <c r="J34" s="290">
        <v>0.18840000000000001</v>
      </c>
      <c r="K34" s="288">
        <v>0.1719</v>
      </c>
      <c r="L34" s="289">
        <v>0.20100000000000001</v>
      </c>
      <c r="M34" s="289">
        <v>0.22009999999999999</v>
      </c>
      <c r="N34" s="289">
        <v>0.11550000000000001</v>
      </c>
      <c r="O34" s="289">
        <v>0.15629999999999999</v>
      </c>
      <c r="P34" s="289">
        <v>0.19570000000000001</v>
      </c>
      <c r="Q34" s="289">
        <v>0.15540000000000001</v>
      </c>
      <c r="R34" s="289">
        <v>0.2213</v>
      </c>
      <c r="S34" s="290">
        <v>0.27479999999999999</v>
      </c>
      <c r="T34" s="288">
        <v>0.18260000000000001</v>
      </c>
      <c r="U34" s="289">
        <v>0.1749</v>
      </c>
      <c r="V34" s="289">
        <v>0.22600000000000001</v>
      </c>
      <c r="W34" s="289">
        <v>0.16669999999999999</v>
      </c>
      <c r="X34" s="289">
        <v>0.2162</v>
      </c>
      <c r="Y34" s="289">
        <v>0.1925</v>
      </c>
      <c r="Z34" s="289">
        <v>0.11310000000000001</v>
      </c>
      <c r="AA34" s="289">
        <v>0.2185</v>
      </c>
      <c r="AB34" s="290">
        <v>0.27729999999999999</v>
      </c>
      <c r="AC34" s="288"/>
      <c r="AD34" s="289">
        <v>0.14630000000000001</v>
      </c>
      <c r="AE34" s="289">
        <v>0.1701</v>
      </c>
      <c r="AF34" s="289"/>
      <c r="AG34" s="289">
        <v>8.0100000000000005E-2</v>
      </c>
      <c r="AH34" s="289">
        <v>0.1615</v>
      </c>
      <c r="AI34" s="289"/>
      <c r="AJ34" s="289">
        <v>0.1085</v>
      </c>
      <c r="AK34" s="290">
        <v>0.2263</v>
      </c>
    </row>
    <row r="35" spans="1:37">
      <c r="A35" s="296">
        <v>45325</v>
      </c>
      <c r="B35" s="288">
        <v>0.24049999999999999</v>
      </c>
      <c r="C35" s="289">
        <v>0.13600000000000001</v>
      </c>
      <c r="D35" s="289">
        <v>0.185</v>
      </c>
      <c r="E35" s="289">
        <v>0.23780000000000001</v>
      </c>
      <c r="F35" s="289">
        <v>0.16350000000000001</v>
      </c>
      <c r="G35" s="289">
        <v>0.13519999999999999</v>
      </c>
      <c r="H35" s="289">
        <v>0.2205</v>
      </c>
      <c r="I35" s="289">
        <v>0.31850000000000001</v>
      </c>
      <c r="J35" s="290">
        <v>0.1895</v>
      </c>
      <c r="K35" s="288">
        <v>0.1716</v>
      </c>
      <c r="L35" s="289">
        <v>0.2019</v>
      </c>
      <c r="M35" s="289">
        <v>0.22109999999999999</v>
      </c>
      <c r="N35" s="289">
        <v>0.1167</v>
      </c>
      <c r="O35" s="289">
        <v>0.15770000000000001</v>
      </c>
      <c r="P35" s="289">
        <v>0.1976</v>
      </c>
      <c r="Q35" s="289">
        <v>0.15629999999999999</v>
      </c>
      <c r="R35" s="289">
        <v>0.22109999999999999</v>
      </c>
      <c r="S35" s="290">
        <v>0.27529999999999999</v>
      </c>
      <c r="T35" s="288">
        <v>0.184</v>
      </c>
      <c r="U35" s="289">
        <v>0.17549999999999999</v>
      </c>
      <c r="V35" s="289">
        <v>0.22639999999999999</v>
      </c>
      <c r="W35" s="289">
        <v>0.16819999999999999</v>
      </c>
      <c r="X35" s="289">
        <v>0.21640000000000001</v>
      </c>
      <c r="Y35" s="289">
        <v>0.19389999999999999</v>
      </c>
      <c r="Z35" s="289">
        <v>0.1135</v>
      </c>
      <c r="AA35" s="289">
        <v>0.21820000000000001</v>
      </c>
      <c r="AB35" s="290">
        <v>0.2787</v>
      </c>
      <c r="AC35" s="288"/>
      <c r="AD35" s="289">
        <v>0.14580000000000001</v>
      </c>
      <c r="AE35" s="289">
        <v>0.17050000000000001</v>
      </c>
      <c r="AF35" s="289"/>
      <c r="AG35" s="289">
        <v>8.0799999999999997E-2</v>
      </c>
      <c r="AH35" s="289">
        <v>0.16300000000000001</v>
      </c>
      <c r="AI35" s="289"/>
      <c r="AJ35" s="289">
        <v>0.1077</v>
      </c>
      <c r="AK35" s="290">
        <v>0.22670000000000001</v>
      </c>
    </row>
    <row r="36" spans="1:37">
      <c r="A36" s="296">
        <v>45326</v>
      </c>
      <c r="B36" s="288">
        <v>0.2399</v>
      </c>
      <c r="C36" s="289">
        <v>0.13719999999999999</v>
      </c>
      <c r="D36" s="289">
        <v>0.18579999999999999</v>
      </c>
      <c r="E36" s="289">
        <v>0.2387</v>
      </c>
      <c r="F36" s="289">
        <v>0.16400000000000001</v>
      </c>
      <c r="G36" s="289">
        <v>0.1358</v>
      </c>
      <c r="H36" s="289">
        <v>0.22309999999999999</v>
      </c>
      <c r="I36" s="289">
        <v>0.31879999999999997</v>
      </c>
      <c r="J36" s="290">
        <v>0.19</v>
      </c>
      <c r="K36" s="288">
        <v>0.1704</v>
      </c>
      <c r="L36" s="289">
        <v>0.20130000000000001</v>
      </c>
      <c r="M36" s="289">
        <v>0.2198</v>
      </c>
      <c r="N36" s="289">
        <v>0.1187</v>
      </c>
      <c r="O36" s="289">
        <v>0.1583</v>
      </c>
      <c r="P36" s="289">
        <v>0.19800000000000001</v>
      </c>
      <c r="Q36" s="289">
        <v>0.15620000000000001</v>
      </c>
      <c r="R36" s="289">
        <v>0.2208</v>
      </c>
      <c r="S36" s="290">
        <v>0.27479999999999999</v>
      </c>
      <c r="T36" s="288">
        <v>0.18429999999999999</v>
      </c>
      <c r="U36" s="289">
        <v>0.1759</v>
      </c>
      <c r="V36" s="289">
        <v>0.22439999999999999</v>
      </c>
      <c r="W36" s="289">
        <v>0.1681</v>
      </c>
      <c r="X36" s="289">
        <v>0.217</v>
      </c>
      <c r="Y36" s="289">
        <v>0.19450000000000001</v>
      </c>
      <c r="Z36" s="289">
        <v>0.1134</v>
      </c>
      <c r="AA36" s="289">
        <v>0.21809999999999999</v>
      </c>
      <c r="AB36" s="290">
        <v>0.27989999999999998</v>
      </c>
      <c r="AC36" s="288"/>
      <c r="AD36" s="289">
        <v>0.1454</v>
      </c>
      <c r="AE36" s="289">
        <v>0.1699</v>
      </c>
      <c r="AF36" s="289"/>
      <c r="AG36" s="289">
        <v>8.1500000000000003E-2</v>
      </c>
      <c r="AH36" s="289">
        <v>0.1636</v>
      </c>
      <c r="AI36" s="289"/>
      <c r="AJ36" s="289">
        <v>0.1075</v>
      </c>
      <c r="AK36" s="290">
        <v>0.2273</v>
      </c>
    </row>
    <row r="37" spans="1:37">
      <c r="A37" s="296">
        <v>45327</v>
      </c>
      <c r="B37" s="288">
        <v>0.23710000000000001</v>
      </c>
      <c r="C37" s="289">
        <v>0.13730000000000001</v>
      </c>
      <c r="D37" s="289">
        <v>0.18540000000000001</v>
      </c>
      <c r="E37" s="289">
        <v>0.23730000000000001</v>
      </c>
      <c r="F37" s="289">
        <v>0.16420000000000001</v>
      </c>
      <c r="G37" s="289">
        <v>0.1353</v>
      </c>
      <c r="H37" s="289">
        <v>0.22140000000000001</v>
      </c>
      <c r="I37" s="289">
        <v>0.31879999999999997</v>
      </c>
      <c r="J37" s="290">
        <v>0.19</v>
      </c>
      <c r="K37" s="288">
        <v>0.16850000000000001</v>
      </c>
      <c r="L37" s="289">
        <v>0.19919999999999999</v>
      </c>
      <c r="M37" s="289">
        <v>0.217</v>
      </c>
      <c r="N37" s="289">
        <v>0.11890000000000001</v>
      </c>
      <c r="O37" s="289">
        <v>0.15790000000000001</v>
      </c>
      <c r="P37" s="289">
        <v>0.19769999999999999</v>
      </c>
      <c r="Q37" s="289">
        <v>0.15559999999999999</v>
      </c>
      <c r="R37" s="289">
        <v>0.22090000000000001</v>
      </c>
      <c r="S37" s="290">
        <v>0.27500000000000002</v>
      </c>
      <c r="T37" s="288">
        <v>0.18290000000000001</v>
      </c>
      <c r="U37" s="289">
        <v>0.1754</v>
      </c>
      <c r="V37" s="289">
        <v>0.22140000000000001</v>
      </c>
      <c r="W37" s="289">
        <v>0.1686</v>
      </c>
      <c r="X37" s="289">
        <v>0.2165</v>
      </c>
      <c r="Y37" s="289">
        <v>0.19420000000000001</v>
      </c>
      <c r="Z37" s="289">
        <v>0.1135</v>
      </c>
      <c r="AA37" s="289">
        <v>0.21820000000000001</v>
      </c>
      <c r="AB37" s="290">
        <v>0.28039999999999998</v>
      </c>
      <c r="AC37" s="288"/>
      <c r="AD37" s="289">
        <v>0.14399999999999999</v>
      </c>
      <c r="AE37" s="289">
        <v>0.16800000000000001</v>
      </c>
      <c r="AF37" s="289"/>
      <c r="AG37" s="289">
        <v>8.1000000000000003E-2</v>
      </c>
      <c r="AH37" s="289">
        <v>0.16320000000000001</v>
      </c>
      <c r="AI37" s="289"/>
      <c r="AJ37" s="289">
        <v>0.10780000000000001</v>
      </c>
      <c r="AK37" s="290">
        <v>0.22670000000000001</v>
      </c>
    </row>
    <row r="38" spans="1:37">
      <c r="A38" s="296">
        <v>45328</v>
      </c>
      <c r="B38" s="288">
        <v>0.2399</v>
      </c>
      <c r="C38" s="289">
        <v>0.13919999999999999</v>
      </c>
      <c r="D38" s="289">
        <v>0.1867</v>
      </c>
      <c r="E38" s="289">
        <v>0.23799999999999999</v>
      </c>
      <c r="F38" s="289">
        <v>0.1643</v>
      </c>
      <c r="G38" s="289">
        <v>0.1353</v>
      </c>
      <c r="H38" s="289">
        <v>0.22059999999999999</v>
      </c>
      <c r="I38" s="289">
        <v>0.31830000000000003</v>
      </c>
      <c r="J38" s="290">
        <v>0.19009999999999999</v>
      </c>
      <c r="K38" s="288">
        <v>0.16789999999999999</v>
      </c>
      <c r="L38" s="289">
        <v>0.19950000000000001</v>
      </c>
      <c r="M38" s="289">
        <v>0.2172</v>
      </c>
      <c r="N38" s="289">
        <v>0.1201</v>
      </c>
      <c r="O38" s="289">
        <v>0.15790000000000001</v>
      </c>
      <c r="P38" s="289">
        <v>0.19900000000000001</v>
      </c>
      <c r="Q38" s="289">
        <v>0.15570000000000001</v>
      </c>
      <c r="R38" s="289">
        <v>0.221</v>
      </c>
      <c r="S38" s="290">
        <v>0.27439999999999998</v>
      </c>
      <c r="T38" s="288">
        <v>0.1825</v>
      </c>
      <c r="U38" s="289">
        <v>0.17499999999999999</v>
      </c>
      <c r="V38" s="289">
        <v>0.22109999999999999</v>
      </c>
      <c r="W38" s="289">
        <v>0.16850000000000001</v>
      </c>
      <c r="X38" s="289">
        <v>0.2165</v>
      </c>
      <c r="Y38" s="289">
        <v>0.19420000000000001</v>
      </c>
      <c r="Z38" s="289">
        <v>0.1135</v>
      </c>
      <c r="AA38" s="289">
        <v>0.21829999999999999</v>
      </c>
      <c r="AB38" s="290">
        <v>0.28010000000000002</v>
      </c>
      <c r="AC38" s="288"/>
      <c r="AD38" s="289">
        <v>0.14360000000000001</v>
      </c>
      <c r="AE38" s="289">
        <v>0.16719999999999999</v>
      </c>
      <c r="AF38" s="289"/>
      <c r="AG38" s="289">
        <v>8.1000000000000003E-2</v>
      </c>
      <c r="AH38" s="289">
        <v>0.16389999999999999</v>
      </c>
      <c r="AI38" s="289"/>
      <c r="AJ38" s="289">
        <v>0.108</v>
      </c>
      <c r="AK38" s="290">
        <v>0.22670000000000001</v>
      </c>
    </row>
    <row r="39" spans="1:37">
      <c r="A39" s="296">
        <v>45329</v>
      </c>
      <c r="B39" s="288">
        <v>0.24079999999999999</v>
      </c>
      <c r="C39" s="289">
        <v>0.14019999999999999</v>
      </c>
      <c r="D39" s="289">
        <v>0.18790000000000001</v>
      </c>
      <c r="E39" s="289">
        <v>0.23899999999999999</v>
      </c>
      <c r="F39" s="289">
        <v>0.1648</v>
      </c>
      <c r="G39" s="289">
        <v>0.13589999999999999</v>
      </c>
      <c r="H39" s="289">
        <v>0.2223</v>
      </c>
      <c r="I39" s="289">
        <v>0.31869999999999998</v>
      </c>
      <c r="J39" s="290">
        <v>0.19070000000000001</v>
      </c>
      <c r="K39" s="288">
        <v>0.1676</v>
      </c>
      <c r="L39" s="289">
        <v>0.19989999999999999</v>
      </c>
      <c r="M39" s="289">
        <v>0.21690000000000001</v>
      </c>
      <c r="N39" s="289">
        <v>0.12130000000000001</v>
      </c>
      <c r="O39" s="289">
        <v>0.1583</v>
      </c>
      <c r="P39" s="289">
        <v>0.19989999999999999</v>
      </c>
      <c r="Q39" s="289">
        <v>0.15620000000000001</v>
      </c>
      <c r="R39" s="289">
        <v>0.22090000000000001</v>
      </c>
      <c r="S39" s="290">
        <v>0.27489999999999998</v>
      </c>
      <c r="T39" s="288">
        <v>0.1825</v>
      </c>
      <c r="U39" s="289">
        <v>0.1754</v>
      </c>
      <c r="V39" s="289">
        <v>0.2208</v>
      </c>
      <c r="W39" s="289">
        <v>0.16900000000000001</v>
      </c>
      <c r="X39" s="289">
        <v>0.21629999999999999</v>
      </c>
      <c r="Y39" s="289">
        <v>0.19470000000000001</v>
      </c>
      <c r="Z39" s="289">
        <v>0.1135</v>
      </c>
      <c r="AA39" s="289">
        <v>0.2175</v>
      </c>
      <c r="AB39" s="290">
        <v>0.28050000000000003</v>
      </c>
      <c r="AC39" s="288"/>
      <c r="AD39" s="289">
        <v>0.14349999999999999</v>
      </c>
      <c r="AE39" s="289">
        <v>0.16689999999999999</v>
      </c>
      <c r="AF39" s="289"/>
      <c r="AG39" s="289">
        <v>8.1500000000000003E-2</v>
      </c>
      <c r="AH39" s="289">
        <v>0.1643</v>
      </c>
      <c r="AI39" s="289"/>
      <c r="AJ39" s="289">
        <v>0.10780000000000001</v>
      </c>
      <c r="AK39" s="290">
        <v>0.22739999999999999</v>
      </c>
    </row>
    <row r="40" spans="1:37">
      <c r="A40" s="296">
        <v>45330</v>
      </c>
      <c r="B40" s="288">
        <v>0.24379999999999999</v>
      </c>
      <c r="C40" s="289">
        <v>0.14180000000000001</v>
      </c>
      <c r="D40" s="289">
        <v>0.189</v>
      </c>
      <c r="E40" s="289">
        <v>0.2437</v>
      </c>
      <c r="F40" s="289">
        <v>0.16489999999999999</v>
      </c>
      <c r="G40" s="289">
        <v>0.1371</v>
      </c>
      <c r="H40" s="289">
        <v>0.2235</v>
      </c>
      <c r="I40" s="289">
        <v>0.31900000000000001</v>
      </c>
      <c r="J40" s="290">
        <v>0.19120000000000001</v>
      </c>
      <c r="K40" s="288">
        <v>0.16669999999999999</v>
      </c>
      <c r="L40" s="289">
        <v>0.19969999999999999</v>
      </c>
      <c r="M40" s="289">
        <v>0.216</v>
      </c>
      <c r="N40" s="289">
        <v>0.1221</v>
      </c>
      <c r="O40" s="289">
        <v>0.15939999999999999</v>
      </c>
      <c r="P40" s="289">
        <v>0.2014</v>
      </c>
      <c r="Q40" s="289">
        <v>0.15590000000000001</v>
      </c>
      <c r="R40" s="289">
        <v>0.22070000000000001</v>
      </c>
      <c r="S40" s="290">
        <v>0.27510000000000001</v>
      </c>
      <c r="T40" s="288">
        <v>0.182</v>
      </c>
      <c r="U40" s="289">
        <v>0.17560000000000001</v>
      </c>
      <c r="V40" s="289">
        <v>0.21990000000000001</v>
      </c>
      <c r="W40" s="289">
        <v>0.1701</v>
      </c>
      <c r="X40" s="289">
        <v>0.21679999999999999</v>
      </c>
      <c r="Y40" s="289">
        <v>0.1958</v>
      </c>
      <c r="Z40" s="289">
        <v>0.1133</v>
      </c>
      <c r="AA40" s="289">
        <v>0.21729999999999999</v>
      </c>
      <c r="AB40" s="290">
        <v>0.28079999999999999</v>
      </c>
      <c r="AC40" s="288"/>
      <c r="AD40" s="289">
        <v>0.14319999999999999</v>
      </c>
      <c r="AE40" s="289">
        <v>0.1668</v>
      </c>
      <c r="AF40" s="289"/>
      <c r="AG40" s="289">
        <v>8.2000000000000003E-2</v>
      </c>
      <c r="AH40" s="289">
        <v>0.1653</v>
      </c>
      <c r="AI40" s="289"/>
      <c r="AJ40" s="289">
        <v>0.1074</v>
      </c>
      <c r="AK40" s="290">
        <v>0.22720000000000001</v>
      </c>
    </row>
    <row r="41" spans="1:37">
      <c r="A41" s="296">
        <v>45331</v>
      </c>
      <c r="B41" s="288">
        <v>0.24079999999999999</v>
      </c>
      <c r="C41" s="289">
        <v>0.14319999999999999</v>
      </c>
      <c r="D41" s="289">
        <v>0.18909999999999999</v>
      </c>
      <c r="E41" s="289">
        <v>0.2437</v>
      </c>
      <c r="F41" s="289">
        <v>0.1656</v>
      </c>
      <c r="G41" s="289">
        <v>0.1371</v>
      </c>
      <c r="H41" s="289">
        <v>0.22370000000000001</v>
      </c>
      <c r="I41" s="289">
        <v>0.31879999999999997</v>
      </c>
      <c r="J41" s="290">
        <v>0.19189999999999999</v>
      </c>
      <c r="K41" s="288">
        <v>0.1651</v>
      </c>
      <c r="L41" s="289">
        <v>0.1978</v>
      </c>
      <c r="M41" s="289">
        <v>0.2142</v>
      </c>
      <c r="N41" s="289">
        <v>0.1229</v>
      </c>
      <c r="O41" s="289">
        <v>0.15939999999999999</v>
      </c>
      <c r="P41" s="289">
        <v>0.20200000000000001</v>
      </c>
      <c r="Q41" s="289">
        <v>0.15590000000000001</v>
      </c>
      <c r="R41" s="289">
        <v>0.22070000000000001</v>
      </c>
      <c r="S41" s="290">
        <v>0.27489999999999998</v>
      </c>
      <c r="T41" s="288">
        <v>0.18079999999999999</v>
      </c>
      <c r="U41" s="289">
        <v>0.17580000000000001</v>
      </c>
      <c r="V41" s="289">
        <v>0.21740000000000001</v>
      </c>
      <c r="W41" s="289">
        <v>0.1701</v>
      </c>
      <c r="X41" s="289">
        <v>0.21679999999999999</v>
      </c>
      <c r="Y41" s="289">
        <v>0.19570000000000001</v>
      </c>
      <c r="Z41" s="289">
        <v>0.1133</v>
      </c>
      <c r="AA41" s="289">
        <v>0.21729999999999999</v>
      </c>
      <c r="AB41" s="290">
        <v>0.28220000000000001</v>
      </c>
      <c r="AC41" s="288"/>
      <c r="AD41" s="289">
        <v>0.1421</v>
      </c>
      <c r="AE41" s="289">
        <v>0.16550000000000001</v>
      </c>
      <c r="AF41" s="289"/>
      <c r="AG41" s="289">
        <v>8.1900000000000001E-2</v>
      </c>
      <c r="AH41" s="289">
        <v>0.16600000000000001</v>
      </c>
      <c r="AI41" s="289"/>
      <c r="AJ41" s="289">
        <v>0.1074</v>
      </c>
      <c r="AK41" s="290">
        <v>0.22789999999999999</v>
      </c>
    </row>
    <row r="42" spans="1:37">
      <c r="A42" s="296">
        <v>45332</v>
      </c>
      <c r="B42" s="288">
        <v>0.23200000000000001</v>
      </c>
      <c r="C42" s="289">
        <v>0.14230000000000001</v>
      </c>
      <c r="D42" s="289">
        <v>0.189</v>
      </c>
      <c r="E42" s="289">
        <v>0.23699999999999999</v>
      </c>
      <c r="F42" s="289">
        <v>0.1646</v>
      </c>
      <c r="G42" s="289">
        <v>0.13600000000000001</v>
      </c>
      <c r="H42" s="289">
        <v>0.22120000000000001</v>
      </c>
      <c r="I42" s="289">
        <v>0.31900000000000001</v>
      </c>
      <c r="J42" s="290">
        <v>0.19189999999999999</v>
      </c>
      <c r="K42" s="288">
        <v>0.16700000000000001</v>
      </c>
      <c r="L42" s="289">
        <v>0.1966</v>
      </c>
      <c r="M42" s="289">
        <v>0.23139999999999999</v>
      </c>
      <c r="N42" s="289">
        <v>0.1232</v>
      </c>
      <c r="O42" s="289">
        <v>0.1593</v>
      </c>
      <c r="P42" s="289">
        <v>0.20130000000000001</v>
      </c>
      <c r="Q42" s="289">
        <v>0.15540000000000001</v>
      </c>
      <c r="R42" s="289">
        <v>0.2208</v>
      </c>
      <c r="S42" s="290">
        <v>0.27450000000000002</v>
      </c>
      <c r="T42" s="288">
        <v>0.19350000000000001</v>
      </c>
      <c r="U42" s="289">
        <v>0.17960000000000001</v>
      </c>
      <c r="V42" s="289">
        <v>0.22450000000000001</v>
      </c>
      <c r="W42" s="289">
        <v>0.1701</v>
      </c>
      <c r="X42" s="289">
        <v>0.21629999999999999</v>
      </c>
      <c r="Y42" s="289">
        <v>0.19520000000000001</v>
      </c>
      <c r="Z42" s="289">
        <v>0.1134</v>
      </c>
      <c r="AA42" s="289">
        <v>0.21740000000000001</v>
      </c>
      <c r="AB42" s="290">
        <v>0.28160000000000002</v>
      </c>
      <c r="AC42" s="288"/>
      <c r="AD42" s="289">
        <v>0.1522</v>
      </c>
      <c r="AE42" s="289">
        <v>0.19939999999999999</v>
      </c>
      <c r="AF42" s="289"/>
      <c r="AG42" s="289">
        <v>8.1699999999999995E-2</v>
      </c>
      <c r="AH42" s="289">
        <v>0.16500000000000001</v>
      </c>
      <c r="AI42" s="289"/>
      <c r="AJ42" s="289">
        <v>0.10780000000000001</v>
      </c>
      <c r="AK42" s="290">
        <v>0.2273</v>
      </c>
    </row>
    <row r="43" spans="1:37">
      <c r="A43" s="296">
        <v>45333</v>
      </c>
      <c r="B43" s="288">
        <v>0.23519999999999999</v>
      </c>
      <c r="C43" s="289">
        <v>0.14299999999999999</v>
      </c>
      <c r="D43" s="289">
        <v>0.19450000000000001</v>
      </c>
      <c r="E43" s="289">
        <v>0.23469999999999999</v>
      </c>
      <c r="F43" s="289">
        <v>0.16500000000000001</v>
      </c>
      <c r="G43" s="289">
        <v>0.13550000000000001</v>
      </c>
      <c r="H43" s="289">
        <v>0.21440000000000001</v>
      </c>
      <c r="I43" s="289">
        <v>0.31809999999999999</v>
      </c>
      <c r="J43" s="290">
        <v>0.19139999999999999</v>
      </c>
      <c r="K43" s="288">
        <v>0.17460000000000001</v>
      </c>
      <c r="L43" s="289">
        <v>0.20660000000000001</v>
      </c>
      <c r="M43" s="289">
        <v>0.2341</v>
      </c>
      <c r="N43" s="289">
        <v>0.1234</v>
      </c>
      <c r="O43" s="289">
        <v>0.15959999999999999</v>
      </c>
      <c r="P43" s="289">
        <v>0.2016</v>
      </c>
      <c r="Q43" s="289">
        <v>0.155</v>
      </c>
      <c r="R43" s="289">
        <v>0.22020000000000001</v>
      </c>
      <c r="S43" s="290">
        <v>0.27429999999999999</v>
      </c>
      <c r="T43" s="288">
        <v>0.2034</v>
      </c>
      <c r="U43" s="289">
        <v>0.1827</v>
      </c>
      <c r="V43" s="289">
        <v>0.23050000000000001</v>
      </c>
      <c r="W43" s="289">
        <v>0.16950000000000001</v>
      </c>
      <c r="X43" s="289">
        <v>0.21579999999999999</v>
      </c>
      <c r="Y43" s="289">
        <v>0.19520000000000001</v>
      </c>
      <c r="Z43" s="289">
        <v>0.1129</v>
      </c>
      <c r="AA43" s="289">
        <v>0.21690000000000001</v>
      </c>
      <c r="AB43" s="290">
        <v>0.28129999999999999</v>
      </c>
      <c r="AC43" s="288"/>
      <c r="AD43" s="289">
        <v>0.1605</v>
      </c>
      <c r="AE43" s="289">
        <v>0.1976</v>
      </c>
      <c r="AF43" s="289"/>
      <c r="AG43" s="289">
        <v>8.1199999999999994E-2</v>
      </c>
      <c r="AH43" s="289">
        <v>0.1653</v>
      </c>
      <c r="AI43" s="289"/>
      <c r="AJ43" s="289">
        <v>0.10829999999999999</v>
      </c>
      <c r="AK43" s="290">
        <v>0.22750000000000001</v>
      </c>
    </row>
    <row r="44" spans="1:37">
      <c r="A44" s="296">
        <v>45334</v>
      </c>
      <c r="B44" s="288">
        <v>0.23369999999999999</v>
      </c>
      <c r="C44" s="289">
        <v>0.14330000000000001</v>
      </c>
      <c r="D44" s="289">
        <v>0.19620000000000001</v>
      </c>
      <c r="E44" s="289">
        <v>0.23089999999999999</v>
      </c>
      <c r="F44" s="289">
        <v>0.16400000000000001</v>
      </c>
      <c r="G44" s="289">
        <v>0.1351</v>
      </c>
      <c r="H44" s="289">
        <v>0.21229999999999999</v>
      </c>
      <c r="I44" s="289">
        <v>0.31790000000000002</v>
      </c>
      <c r="J44" s="290">
        <v>0.19159999999999999</v>
      </c>
      <c r="K44" s="288">
        <v>0.17449999999999999</v>
      </c>
      <c r="L44" s="289">
        <v>0.20780000000000001</v>
      </c>
      <c r="M44" s="289">
        <v>0.2316</v>
      </c>
      <c r="N44" s="289">
        <v>0.124</v>
      </c>
      <c r="O44" s="289">
        <v>0.15939999999999999</v>
      </c>
      <c r="P44" s="289">
        <v>0.20080000000000001</v>
      </c>
      <c r="Q44" s="289">
        <v>0.15540000000000001</v>
      </c>
      <c r="R44" s="289">
        <v>0.21970000000000001</v>
      </c>
      <c r="S44" s="290">
        <v>0.27410000000000001</v>
      </c>
      <c r="T44" s="288">
        <v>0.20100000000000001</v>
      </c>
      <c r="U44" s="289">
        <v>0.18340000000000001</v>
      </c>
      <c r="V44" s="289">
        <v>0.22950000000000001</v>
      </c>
      <c r="W44" s="289">
        <v>0.16930000000000001</v>
      </c>
      <c r="X44" s="289">
        <v>0.2155</v>
      </c>
      <c r="Y44" s="289">
        <v>0.19500000000000001</v>
      </c>
      <c r="Z44" s="289">
        <v>0.11310000000000001</v>
      </c>
      <c r="AA44" s="289">
        <v>0.21629999999999999</v>
      </c>
      <c r="AB44" s="290">
        <v>0.28120000000000001</v>
      </c>
      <c r="AC44" s="288"/>
      <c r="AD44" s="289">
        <v>0.15970000000000001</v>
      </c>
      <c r="AE44" s="289">
        <v>0.19439999999999999</v>
      </c>
      <c r="AF44" s="289"/>
      <c r="AG44" s="289">
        <v>8.1500000000000003E-2</v>
      </c>
      <c r="AH44" s="289">
        <v>0.16569999999999999</v>
      </c>
      <c r="AI44" s="289"/>
      <c r="AJ44" s="289">
        <v>0.1087</v>
      </c>
      <c r="AK44" s="290">
        <v>0.22700000000000001</v>
      </c>
    </row>
    <row r="45" spans="1:37">
      <c r="A45" s="296">
        <v>45335</v>
      </c>
      <c r="B45" s="288">
        <v>0.2364</v>
      </c>
      <c r="C45" s="289">
        <v>0.14380000000000001</v>
      </c>
      <c r="D45" s="289">
        <v>0.1983</v>
      </c>
      <c r="E45" s="289">
        <v>0.23100000000000001</v>
      </c>
      <c r="F45" s="289">
        <v>0.1641</v>
      </c>
      <c r="G45" s="289">
        <v>0.13519999999999999</v>
      </c>
      <c r="H45" s="289">
        <v>0.20760000000000001</v>
      </c>
      <c r="I45" s="289">
        <v>0.3175</v>
      </c>
      <c r="J45" s="290">
        <v>0.191</v>
      </c>
      <c r="K45" s="288">
        <v>0.17449999999999999</v>
      </c>
      <c r="L45" s="289">
        <v>0.20710000000000001</v>
      </c>
      <c r="M45" s="289">
        <v>0.22939999999999999</v>
      </c>
      <c r="N45" s="289">
        <v>0.12470000000000001</v>
      </c>
      <c r="O45" s="289">
        <v>0.1595</v>
      </c>
      <c r="P45" s="289">
        <v>0.2016</v>
      </c>
      <c r="Q45" s="289">
        <v>0.1547</v>
      </c>
      <c r="R45" s="289">
        <v>0.2198</v>
      </c>
      <c r="S45" s="290">
        <v>0.2737</v>
      </c>
      <c r="T45" s="288">
        <v>0.19889999999999999</v>
      </c>
      <c r="U45" s="289">
        <v>0.1835</v>
      </c>
      <c r="V45" s="289">
        <v>0.2278</v>
      </c>
      <c r="W45" s="289">
        <v>0.1694</v>
      </c>
      <c r="X45" s="289">
        <v>0.2157</v>
      </c>
      <c r="Y45" s="289">
        <v>0.19500000000000001</v>
      </c>
      <c r="Z45" s="289">
        <v>0.1132</v>
      </c>
      <c r="AA45" s="289">
        <v>0.2165</v>
      </c>
      <c r="AB45" s="290">
        <v>0.28120000000000001</v>
      </c>
      <c r="AC45" s="288"/>
      <c r="AD45" s="289">
        <v>0.1583</v>
      </c>
      <c r="AE45" s="289">
        <v>0.19159999999999999</v>
      </c>
      <c r="AF45" s="289"/>
      <c r="AG45" s="289">
        <v>8.1299999999999997E-2</v>
      </c>
      <c r="AH45" s="289">
        <v>0.16569999999999999</v>
      </c>
      <c r="AI45" s="289"/>
      <c r="AJ45" s="289">
        <v>0.109</v>
      </c>
      <c r="AK45" s="290">
        <v>0.2263</v>
      </c>
    </row>
    <row r="46" spans="1:37">
      <c r="A46" s="296">
        <v>45336</v>
      </c>
      <c r="B46" s="288">
        <v>0.23810000000000001</v>
      </c>
      <c r="C46" s="289">
        <v>0.14499999999999999</v>
      </c>
      <c r="D46" s="289">
        <v>0.1996</v>
      </c>
      <c r="E46" s="289">
        <v>0.2321</v>
      </c>
      <c r="F46" s="289">
        <v>0.16420000000000001</v>
      </c>
      <c r="G46" s="289">
        <v>0.13519999999999999</v>
      </c>
      <c r="H46" s="289">
        <v>0.20730000000000001</v>
      </c>
      <c r="I46" s="289">
        <v>0.317</v>
      </c>
      <c r="J46" s="290">
        <v>0.19109999999999999</v>
      </c>
      <c r="K46" s="288">
        <v>0.1736</v>
      </c>
      <c r="L46" s="289">
        <v>0.20699999999999999</v>
      </c>
      <c r="M46" s="289">
        <v>0.22800000000000001</v>
      </c>
      <c r="N46" s="289">
        <v>0.12520000000000001</v>
      </c>
      <c r="O46" s="289">
        <v>0.16020000000000001</v>
      </c>
      <c r="P46" s="289">
        <v>0.20250000000000001</v>
      </c>
      <c r="Q46" s="289">
        <v>0.1547</v>
      </c>
      <c r="R46" s="289">
        <v>0.2198</v>
      </c>
      <c r="S46" s="290">
        <v>0.27389999999999998</v>
      </c>
      <c r="T46" s="288">
        <v>0.19750000000000001</v>
      </c>
      <c r="U46" s="289">
        <v>0.1847</v>
      </c>
      <c r="V46" s="289">
        <v>0.2273</v>
      </c>
      <c r="W46" s="289">
        <v>0.1701</v>
      </c>
      <c r="X46" s="289">
        <v>0.2157</v>
      </c>
      <c r="Y46" s="289">
        <v>0.19500000000000001</v>
      </c>
      <c r="Z46" s="289">
        <v>0.1125</v>
      </c>
      <c r="AA46" s="289">
        <v>0.2165</v>
      </c>
      <c r="AB46" s="290">
        <v>0.28060000000000002</v>
      </c>
      <c r="AC46" s="288"/>
      <c r="AD46" s="289">
        <v>0.15759999999999999</v>
      </c>
      <c r="AE46" s="289">
        <v>0.19020000000000001</v>
      </c>
      <c r="AF46" s="289"/>
      <c r="AG46" s="289">
        <v>8.14E-2</v>
      </c>
      <c r="AH46" s="289">
        <v>0.1663</v>
      </c>
      <c r="AI46" s="289"/>
      <c r="AJ46" s="289">
        <v>0.10920000000000001</v>
      </c>
      <c r="AK46" s="290">
        <v>0.22639999999999999</v>
      </c>
    </row>
    <row r="47" spans="1:37">
      <c r="A47" s="296">
        <v>45337</v>
      </c>
      <c r="B47" s="288">
        <v>0.24740000000000001</v>
      </c>
      <c r="C47" s="289">
        <v>0.14760000000000001</v>
      </c>
      <c r="D47" s="289">
        <v>0.20330000000000001</v>
      </c>
      <c r="E47" s="289">
        <v>0.2387</v>
      </c>
      <c r="F47" s="289">
        <v>0.1643</v>
      </c>
      <c r="G47" s="289">
        <v>0.1363</v>
      </c>
      <c r="H47" s="289">
        <v>0.21229999999999999</v>
      </c>
      <c r="I47" s="289">
        <v>0.3175</v>
      </c>
      <c r="J47" s="290">
        <v>0.19170000000000001</v>
      </c>
      <c r="K47" s="288">
        <v>0.17510000000000001</v>
      </c>
      <c r="L47" s="289">
        <v>0.2087</v>
      </c>
      <c r="M47" s="289">
        <v>0.22919999999999999</v>
      </c>
      <c r="N47" s="289">
        <v>0.127</v>
      </c>
      <c r="O47" s="289">
        <v>0.161</v>
      </c>
      <c r="P47" s="289">
        <v>0.2036</v>
      </c>
      <c r="Q47" s="289">
        <v>0.15509999999999999</v>
      </c>
      <c r="R47" s="289">
        <v>0.21970000000000001</v>
      </c>
      <c r="S47" s="290">
        <v>0.27339999999999998</v>
      </c>
      <c r="T47" s="288">
        <v>0.19800000000000001</v>
      </c>
      <c r="U47" s="289">
        <v>0.18579999999999999</v>
      </c>
      <c r="V47" s="289">
        <v>0.2291</v>
      </c>
      <c r="W47" s="289">
        <v>0.1709</v>
      </c>
      <c r="X47" s="289">
        <v>0.21609999999999999</v>
      </c>
      <c r="Y47" s="289">
        <v>0.19670000000000001</v>
      </c>
      <c r="Z47" s="289">
        <v>0.11310000000000001</v>
      </c>
      <c r="AA47" s="289">
        <v>0.21640000000000001</v>
      </c>
      <c r="AB47" s="290">
        <v>0.28100000000000003</v>
      </c>
      <c r="AC47" s="288"/>
      <c r="AD47" s="289">
        <v>0.15740000000000001</v>
      </c>
      <c r="AE47" s="289">
        <v>0.1893</v>
      </c>
      <c r="AF47" s="289"/>
      <c r="AG47" s="289">
        <v>8.1799999999999998E-2</v>
      </c>
      <c r="AH47" s="289">
        <v>0.16800000000000001</v>
      </c>
      <c r="AI47" s="289"/>
      <c r="AJ47" s="289">
        <v>0.1087</v>
      </c>
      <c r="AK47" s="290">
        <v>0.22700000000000001</v>
      </c>
    </row>
    <row r="48" spans="1:37">
      <c r="A48" s="296">
        <v>45338</v>
      </c>
      <c r="B48" s="288">
        <v>0.24579999999999999</v>
      </c>
      <c r="C48" s="289">
        <v>0.14940000000000001</v>
      </c>
      <c r="D48" s="289">
        <v>0.2039</v>
      </c>
      <c r="E48" s="289">
        <v>0.2397</v>
      </c>
      <c r="F48" s="289">
        <v>0.16550000000000001</v>
      </c>
      <c r="G48" s="289">
        <v>0.1368</v>
      </c>
      <c r="H48" s="289">
        <v>0.21299999999999999</v>
      </c>
      <c r="I48" s="289">
        <v>0.31780000000000003</v>
      </c>
      <c r="J48" s="290">
        <v>0.19220000000000001</v>
      </c>
      <c r="K48" s="288">
        <v>0.1739</v>
      </c>
      <c r="L48" s="289">
        <v>0.2082</v>
      </c>
      <c r="M48" s="289">
        <v>0.2278</v>
      </c>
      <c r="N48" s="289">
        <v>0.12820000000000001</v>
      </c>
      <c r="O48" s="289">
        <v>0.16139999999999999</v>
      </c>
      <c r="P48" s="289">
        <v>0.20469999999999999</v>
      </c>
      <c r="Q48" s="289">
        <v>0.15479999999999999</v>
      </c>
      <c r="R48" s="289">
        <v>0.21959999999999999</v>
      </c>
      <c r="S48" s="290">
        <v>0.27379999999999999</v>
      </c>
      <c r="T48" s="288">
        <v>0.1973</v>
      </c>
      <c r="U48" s="289">
        <v>0.1855</v>
      </c>
      <c r="V48" s="289">
        <v>0.22700000000000001</v>
      </c>
      <c r="W48" s="289">
        <v>0.1714</v>
      </c>
      <c r="X48" s="289">
        <v>0.21659999999999999</v>
      </c>
      <c r="Y48" s="289">
        <v>0.1971</v>
      </c>
      <c r="Z48" s="289">
        <v>0.113</v>
      </c>
      <c r="AA48" s="289">
        <v>0.21629999999999999</v>
      </c>
      <c r="AB48" s="290">
        <v>0.28199999999999997</v>
      </c>
      <c r="AC48" s="288"/>
      <c r="AD48" s="289">
        <v>0.15690000000000001</v>
      </c>
      <c r="AE48" s="289">
        <v>0.1875</v>
      </c>
      <c r="AF48" s="289"/>
      <c r="AG48" s="289">
        <v>8.2500000000000004E-2</v>
      </c>
      <c r="AH48" s="289">
        <v>0.1691</v>
      </c>
      <c r="AI48" s="289"/>
      <c r="AJ48" s="289">
        <v>0.1085</v>
      </c>
      <c r="AK48" s="290">
        <v>0.22689999999999999</v>
      </c>
    </row>
    <row r="49" spans="1:37">
      <c r="A49" s="296">
        <v>45339</v>
      </c>
      <c r="B49" s="288">
        <v>0.25190000000000001</v>
      </c>
      <c r="C49" s="289">
        <v>0.1517</v>
      </c>
      <c r="D49" s="289">
        <v>0.20580000000000001</v>
      </c>
      <c r="E49" s="289">
        <v>0.24479999999999999</v>
      </c>
      <c r="F49" s="289">
        <v>0.16589999999999999</v>
      </c>
      <c r="G49" s="289">
        <v>0.13730000000000001</v>
      </c>
      <c r="H49" s="289">
        <v>0.2137</v>
      </c>
      <c r="I49" s="289">
        <v>0.31819999999999998</v>
      </c>
      <c r="J49" s="290">
        <v>0.1928</v>
      </c>
      <c r="K49" s="288">
        <v>0.17399999999999999</v>
      </c>
      <c r="L49" s="289">
        <v>0.2077</v>
      </c>
      <c r="M49" s="289">
        <v>0.22720000000000001</v>
      </c>
      <c r="N49" s="289">
        <v>0.12970000000000001</v>
      </c>
      <c r="O49" s="289">
        <v>0.16250000000000001</v>
      </c>
      <c r="P49" s="289">
        <v>0.20549999999999999</v>
      </c>
      <c r="Q49" s="289">
        <v>0.15540000000000001</v>
      </c>
      <c r="R49" s="289">
        <v>0.22009999999999999</v>
      </c>
      <c r="S49" s="290">
        <v>0.2742</v>
      </c>
      <c r="T49" s="288">
        <v>0.1961</v>
      </c>
      <c r="U49" s="289">
        <v>0.1857</v>
      </c>
      <c r="V49" s="289">
        <v>0.22750000000000001</v>
      </c>
      <c r="W49" s="289">
        <v>0.17180000000000001</v>
      </c>
      <c r="X49" s="289">
        <v>0.21640000000000001</v>
      </c>
      <c r="Y49" s="289">
        <v>0.19739999999999999</v>
      </c>
      <c r="Z49" s="289">
        <v>0.1129</v>
      </c>
      <c r="AA49" s="289">
        <v>0.2162</v>
      </c>
      <c r="AB49" s="290">
        <v>0.28320000000000001</v>
      </c>
      <c r="AC49" s="288"/>
      <c r="AD49" s="289">
        <v>0.15570000000000001</v>
      </c>
      <c r="AE49" s="289">
        <v>0.1857</v>
      </c>
      <c r="AF49" s="289"/>
      <c r="AG49" s="289">
        <v>8.2600000000000007E-2</v>
      </c>
      <c r="AH49" s="289">
        <v>0.1701</v>
      </c>
      <c r="AI49" s="289"/>
      <c r="AJ49" s="289">
        <v>0.1081</v>
      </c>
      <c r="AK49" s="290">
        <v>0.22750000000000001</v>
      </c>
    </row>
    <row r="50" spans="1:37">
      <c r="A50" s="296">
        <v>45340</v>
      </c>
      <c r="B50" s="288">
        <v>0.24790000000000001</v>
      </c>
      <c r="C50" s="289">
        <v>0.15240000000000001</v>
      </c>
      <c r="D50" s="289">
        <v>0.20480000000000001</v>
      </c>
      <c r="E50" s="289">
        <v>0.24540000000000001</v>
      </c>
      <c r="F50" s="289">
        <v>0.16639999999999999</v>
      </c>
      <c r="G50" s="289">
        <v>0.13789999999999999</v>
      </c>
      <c r="H50" s="289">
        <v>0.21690000000000001</v>
      </c>
      <c r="I50" s="289">
        <v>0.31790000000000002</v>
      </c>
      <c r="J50" s="290">
        <v>0.19339999999999999</v>
      </c>
      <c r="K50" s="288">
        <v>0.17150000000000001</v>
      </c>
      <c r="L50" s="289">
        <v>0.20619999999999999</v>
      </c>
      <c r="M50" s="289">
        <v>0.22439999999999999</v>
      </c>
      <c r="N50" s="289">
        <v>0.1305</v>
      </c>
      <c r="O50" s="289">
        <v>0.16320000000000001</v>
      </c>
      <c r="P50" s="289">
        <v>0.20649999999999999</v>
      </c>
      <c r="Q50" s="289">
        <v>0.1552</v>
      </c>
      <c r="R50" s="289">
        <v>0.21929999999999999</v>
      </c>
      <c r="S50" s="290">
        <v>0.27389999999999998</v>
      </c>
      <c r="T50" s="288">
        <v>0.1938</v>
      </c>
      <c r="U50" s="289">
        <v>0.18529999999999999</v>
      </c>
      <c r="V50" s="289">
        <v>0.22370000000000001</v>
      </c>
      <c r="W50" s="289">
        <v>0.1726</v>
      </c>
      <c r="X50" s="289">
        <v>0.21690000000000001</v>
      </c>
      <c r="Y50" s="289">
        <v>0.1981</v>
      </c>
      <c r="Z50" s="289">
        <v>0.1128</v>
      </c>
      <c r="AA50" s="289">
        <v>0.21609999999999999</v>
      </c>
      <c r="AB50" s="290">
        <v>0.28370000000000001</v>
      </c>
      <c r="AC50" s="288"/>
      <c r="AD50" s="289">
        <v>0.15409999999999999</v>
      </c>
      <c r="AE50" s="289">
        <v>0.1832</v>
      </c>
      <c r="AF50" s="289"/>
      <c r="AG50" s="289">
        <v>8.2600000000000007E-2</v>
      </c>
      <c r="AH50" s="289">
        <v>0.17080000000000001</v>
      </c>
      <c r="AI50" s="289"/>
      <c r="AJ50" s="289">
        <v>0.1079</v>
      </c>
      <c r="AK50" s="290">
        <v>0.22739999999999999</v>
      </c>
    </row>
    <row r="51" spans="1:37">
      <c r="A51" s="296">
        <v>45341</v>
      </c>
      <c r="B51" s="288">
        <v>0.24390000000000001</v>
      </c>
      <c r="C51" s="289">
        <v>0.15260000000000001</v>
      </c>
      <c r="D51" s="289">
        <v>0.2041</v>
      </c>
      <c r="E51" s="289">
        <v>0.24149999999999999</v>
      </c>
      <c r="F51" s="289">
        <v>0.16600000000000001</v>
      </c>
      <c r="G51" s="289">
        <v>0.13750000000000001</v>
      </c>
      <c r="H51" s="289">
        <v>0.21690000000000001</v>
      </c>
      <c r="I51" s="289">
        <v>0.31809999999999999</v>
      </c>
      <c r="J51" s="290">
        <v>0.19350000000000001</v>
      </c>
      <c r="K51" s="288">
        <v>0.1704</v>
      </c>
      <c r="L51" s="289">
        <v>0.20430000000000001</v>
      </c>
      <c r="M51" s="289">
        <v>0.2225</v>
      </c>
      <c r="N51" s="289">
        <v>0.13109999999999999</v>
      </c>
      <c r="O51" s="289">
        <v>0.1636</v>
      </c>
      <c r="P51" s="289">
        <v>0.20619999999999999</v>
      </c>
      <c r="Q51" s="289">
        <v>0.1547</v>
      </c>
      <c r="R51" s="289">
        <v>0.2195</v>
      </c>
      <c r="S51" s="290">
        <v>0.27350000000000002</v>
      </c>
      <c r="T51" s="288">
        <v>0.19189999999999999</v>
      </c>
      <c r="U51" s="289">
        <v>0.185</v>
      </c>
      <c r="V51" s="289">
        <v>0.222</v>
      </c>
      <c r="W51" s="289">
        <v>0.1721</v>
      </c>
      <c r="X51" s="289">
        <v>0.21659999999999999</v>
      </c>
      <c r="Y51" s="289">
        <v>0.19769999999999999</v>
      </c>
      <c r="Z51" s="289">
        <v>0.1129</v>
      </c>
      <c r="AA51" s="289">
        <v>0.2155</v>
      </c>
      <c r="AB51" s="290">
        <v>0.28310000000000002</v>
      </c>
      <c r="AC51" s="288"/>
      <c r="AD51" s="289">
        <v>0.15240000000000001</v>
      </c>
      <c r="AE51" s="289">
        <v>0.18049999999999999</v>
      </c>
      <c r="AF51" s="289"/>
      <c r="AG51" s="289">
        <v>8.2900000000000001E-2</v>
      </c>
      <c r="AH51" s="289">
        <v>0.17100000000000001</v>
      </c>
      <c r="AI51" s="289"/>
      <c r="AJ51" s="289">
        <v>0.1082</v>
      </c>
      <c r="AK51" s="290">
        <v>0.22750000000000001</v>
      </c>
    </row>
    <row r="52" spans="1:37">
      <c r="A52" s="296">
        <v>45342</v>
      </c>
      <c r="B52" s="288">
        <v>0.25040000000000001</v>
      </c>
      <c r="C52" s="289">
        <v>0.1542</v>
      </c>
      <c r="D52" s="289">
        <v>0.20519999999999999</v>
      </c>
      <c r="E52" s="289">
        <v>0.24429999999999999</v>
      </c>
      <c r="F52" s="289">
        <v>0.16600000000000001</v>
      </c>
      <c r="G52" s="289">
        <v>0.13739999999999999</v>
      </c>
      <c r="H52" s="289">
        <v>0.21679999999999999</v>
      </c>
      <c r="I52" s="289">
        <v>0.3175</v>
      </c>
      <c r="J52" s="290">
        <v>0.19350000000000001</v>
      </c>
      <c r="K52" s="288">
        <v>0.16969999999999999</v>
      </c>
      <c r="L52" s="289">
        <v>0.2044</v>
      </c>
      <c r="M52" s="289">
        <v>0.22259999999999999</v>
      </c>
      <c r="N52" s="289">
        <v>0.13189999999999999</v>
      </c>
      <c r="O52" s="289">
        <v>0.16400000000000001</v>
      </c>
      <c r="P52" s="289">
        <v>0.20730000000000001</v>
      </c>
      <c r="Q52" s="289">
        <v>0.15490000000000001</v>
      </c>
      <c r="R52" s="289">
        <v>0.2195</v>
      </c>
      <c r="S52" s="290">
        <v>0.27360000000000001</v>
      </c>
      <c r="T52" s="288">
        <v>0.1915</v>
      </c>
      <c r="U52" s="289">
        <v>0.1845</v>
      </c>
      <c r="V52" s="289">
        <v>0.22189999999999999</v>
      </c>
      <c r="W52" s="289">
        <v>0.17269999999999999</v>
      </c>
      <c r="X52" s="289">
        <v>0.2165</v>
      </c>
      <c r="Y52" s="289">
        <v>0.1983</v>
      </c>
      <c r="Z52" s="289">
        <v>0.1129</v>
      </c>
      <c r="AA52" s="289">
        <v>0.21560000000000001</v>
      </c>
      <c r="AB52" s="290">
        <v>0.28320000000000001</v>
      </c>
      <c r="AC52" s="288"/>
      <c r="AD52" s="289">
        <v>0.15190000000000001</v>
      </c>
      <c r="AE52" s="289">
        <v>0.1794</v>
      </c>
      <c r="AF52" s="289"/>
      <c r="AG52" s="289">
        <v>8.3400000000000002E-2</v>
      </c>
      <c r="AH52" s="289">
        <v>0.17219999999999999</v>
      </c>
      <c r="AI52" s="289"/>
      <c r="AJ52" s="289">
        <v>0.10829999999999999</v>
      </c>
      <c r="AK52" s="290">
        <v>0.22750000000000001</v>
      </c>
    </row>
    <row r="53" spans="1:37">
      <c r="A53" s="296">
        <v>45343</v>
      </c>
      <c r="B53" s="288">
        <v>0.25069999999999998</v>
      </c>
      <c r="C53" s="289">
        <v>0.156</v>
      </c>
      <c r="D53" s="289">
        <v>0.2064</v>
      </c>
      <c r="E53" s="289">
        <v>0.2475</v>
      </c>
      <c r="F53" s="289">
        <v>0.16619999999999999</v>
      </c>
      <c r="G53" s="289">
        <v>0.13850000000000001</v>
      </c>
      <c r="H53" s="289">
        <v>0.21959999999999999</v>
      </c>
      <c r="I53" s="289">
        <v>0.31780000000000003</v>
      </c>
      <c r="J53" s="290">
        <v>0.19400000000000001</v>
      </c>
      <c r="K53" s="288">
        <v>0.1691</v>
      </c>
      <c r="L53" s="289">
        <v>0.20399999999999999</v>
      </c>
      <c r="M53" s="289">
        <v>0.2233</v>
      </c>
      <c r="N53" s="289">
        <v>0.1323</v>
      </c>
      <c r="O53" s="289">
        <v>0.1643</v>
      </c>
      <c r="P53" s="289">
        <v>0.2082</v>
      </c>
      <c r="Q53" s="289">
        <v>0.15509999999999999</v>
      </c>
      <c r="R53" s="289">
        <v>0.21929999999999999</v>
      </c>
      <c r="S53" s="290">
        <v>0.27379999999999999</v>
      </c>
      <c r="T53" s="288">
        <v>0.1918</v>
      </c>
      <c r="U53" s="289">
        <v>0.1847</v>
      </c>
      <c r="V53" s="289">
        <v>0.2208</v>
      </c>
      <c r="W53" s="289">
        <v>0.17369999999999999</v>
      </c>
      <c r="X53" s="289">
        <v>0.21679999999999999</v>
      </c>
      <c r="Y53" s="289">
        <v>0.19939999999999999</v>
      </c>
      <c r="Z53" s="289">
        <v>0.1128</v>
      </c>
      <c r="AA53" s="289">
        <v>0.21540000000000001</v>
      </c>
      <c r="AB53" s="290">
        <v>0.28420000000000001</v>
      </c>
      <c r="AC53" s="288"/>
      <c r="AD53" s="289">
        <v>0.15029999999999999</v>
      </c>
      <c r="AE53" s="289">
        <v>0.1777</v>
      </c>
      <c r="AF53" s="289"/>
      <c r="AG53" s="289">
        <v>8.3799999999999999E-2</v>
      </c>
      <c r="AH53" s="289">
        <v>0.17330000000000001</v>
      </c>
      <c r="AI53" s="289"/>
      <c r="AJ53" s="289">
        <v>0.1079</v>
      </c>
      <c r="AK53" s="290">
        <v>0.22800000000000001</v>
      </c>
    </row>
    <row r="54" spans="1:37">
      <c r="A54" s="296">
        <v>45344</v>
      </c>
      <c r="B54" s="288">
        <v>0.2515</v>
      </c>
      <c r="C54" s="289">
        <v>0.15690000000000001</v>
      </c>
      <c r="D54" s="289">
        <v>0.2069</v>
      </c>
      <c r="E54" s="289">
        <v>0.25069999999999998</v>
      </c>
      <c r="F54" s="289">
        <v>0.16719999999999999</v>
      </c>
      <c r="G54" s="289">
        <v>0.13969999999999999</v>
      </c>
      <c r="H54" s="289">
        <v>0.22020000000000001</v>
      </c>
      <c r="I54" s="289">
        <v>0.31869999999999998</v>
      </c>
      <c r="J54" s="290">
        <v>0.19450000000000001</v>
      </c>
      <c r="K54" s="288">
        <v>0.16819999999999999</v>
      </c>
      <c r="L54" s="289">
        <v>0.20319999999999999</v>
      </c>
      <c r="M54" s="289">
        <v>0.2225</v>
      </c>
      <c r="N54" s="289">
        <v>0.13270000000000001</v>
      </c>
      <c r="O54" s="289">
        <v>0.1653</v>
      </c>
      <c r="P54" s="289">
        <v>0.20979999999999999</v>
      </c>
      <c r="Q54" s="289">
        <v>0.1555</v>
      </c>
      <c r="R54" s="289">
        <v>0.21909999999999999</v>
      </c>
      <c r="S54" s="290">
        <v>0.27389999999999998</v>
      </c>
      <c r="T54" s="288">
        <v>0.19070000000000001</v>
      </c>
      <c r="U54" s="289">
        <v>0.18490000000000001</v>
      </c>
      <c r="V54" s="289">
        <v>0.21929999999999999</v>
      </c>
      <c r="W54" s="289">
        <v>0.1741</v>
      </c>
      <c r="X54" s="289">
        <v>0.21659999999999999</v>
      </c>
      <c r="Y54" s="289">
        <v>0.19980000000000001</v>
      </c>
      <c r="Z54" s="289">
        <v>0.1133</v>
      </c>
      <c r="AA54" s="289">
        <v>0.2152</v>
      </c>
      <c r="AB54" s="290">
        <v>0.28599999999999998</v>
      </c>
      <c r="AC54" s="288"/>
      <c r="AD54" s="289">
        <v>0.14949999999999999</v>
      </c>
      <c r="AE54" s="289">
        <v>0.1762</v>
      </c>
      <c r="AF54" s="289"/>
      <c r="AG54" s="289">
        <v>8.4000000000000005E-2</v>
      </c>
      <c r="AH54" s="289">
        <v>0.17430000000000001</v>
      </c>
      <c r="AI54" s="289"/>
      <c r="AJ54" s="289">
        <v>0.1084</v>
      </c>
      <c r="AK54" s="290">
        <v>0.2278</v>
      </c>
    </row>
    <row r="55" spans="1:37">
      <c r="A55" s="296">
        <v>45345</v>
      </c>
      <c r="B55" s="288">
        <v>0.25030000000000002</v>
      </c>
      <c r="C55" s="289">
        <v>0.15759999999999999</v>
      </c>
      <c r="D55" s="289">
        <v>0.20599999999999999</v>
      </c>
      <c r="E55" s="289">
        <v>0.252</v>
      </c>
      <c r="F55" s="289">
        <v>0.16719999999999999</v>
      </c>
      <c r="G55" s="289">
        <v>0.1396</v>
      </c>
      <c r="H55" s="289">
        <v>0.2208</v>
      </c>
      <c r="I55" s="289">
        <v>0.31850000000000001</v>
      </c>
      <c r="J55" s="290">
        <v>0.19520000000000001</v>
      </c>
      <c r="K55" s="288">
        <v>0.16600000000000001</v>
      </c>
      <c r="L55" s="289">
        <v>0.20130000000000001</v>
      </c>
      <c r="M55" s="289">
        <v>0.21990000000000001</v>
      </c>
      <c r="N55" s="289">
        <v>0.13320000000000001</v>
      </c>
      <c r="O55" s="289">
        <v>0.16600000000000001</v>
      </c>
      <c r="P55" s="289">
        <v>0.2099</v>
      </c>
      <c r="Q55" s="289">
        <v>0.15540000000000001</v>
      </c>
      <c r="R55" s="289">
        <v>0.21909999999999999</v>
      </c>
      <c r="S55" s="290">
        <v>0.2737</v>
      </c>
      <c r="T55" s="288">
        <v>0.18920000000000001</v>
      </c>
      <c r="U55" s="289">
        <v>0.18440000000000001</v>
      </c>
      <c r="V55" s="289">
        <v>0.21679999999999999</v>
      </c>
      <c r="W55" s="289">
        <v>0.1741</v>
      </c>
      <c r="X55" s="289">
        <v>0.21659999999999999</v>
      </c>
      <c r="Y55" s="289">
        <v>0.20039999999999999</v>
      </c>
      <c r="Z55" s="289">
        <v>0.1133</v>
      </c>
      <c r="AA55" s="289">
        <v>0.2152</v>
      </c>
      <c r="AB55" s="290">
        <v>0.28589999999999999</v>
      </c>
      <c r="AC55" s="288"/>
      <c r="AD55" s="289">
        <v>0.14760000000000001</v>
      </c>
      <c r="AE55" s="289">
        <v>0.17349999999999999</v>
      </c>
      <c r="AF55" s="289"/>
      <c r="AG55" s="289">
        <v>8.4599999999999995E-2</v>
      </c>
      <c r="AH55" s="289">
        <v>0.17430000000000001</v>
      </c>
      <c r="AI55" s="289"/>
      <c r="AJ55" s="289">
        <v>0.1087</v>
      </c>
      <c r="AK55" s="290">
        <v>0.2286</v>
      </c>
    </row>
    <row r="56" spans="1:37">
      <c r="A56" s="296">
        <v>45346</v>
      </c>
      <c r="B56" s="288">
        <v>0.2472</v>
      </c>
      <c r="C56" s="289">
        <v>0.1583</v>
      </c>
      <c r="D56" s="289">
        <v>0.20549999999999999</v>
      </c>
      <c r="E56" s="289">
        <v>0.25119999999999998</v>
      </c>
      <c r="F56" s="289">
        <v>0.16719999999999999</v>
      </c>
      <c r="G56" s="289">
        <v>0.13980000000000001</v>
      </c>
      <c r="H56" s="289">
        <v>0.22040000000000001</v>
      </c>
      <c r="I56" s="289">
        <v>0.31859999999999999</v>
      </c>
      <c r="J56" s="290">
        <v>0.19520000000000001</v>
      </c>
      <c r="K56" s="288">
        <v>0.16370000000000001</v>
      </c>
      <c r="L56" s="289">
        <v>0.19989999999999999</v>
      </c>
      <c r="M56" s="289">
        <v>0.2145</v>
      </c>
      <c r="N56" s="289">
        <v>0.1328</v>
      </c>
      <c r="O56" s="289">
        <v>0.16619999999999999</v>
      </c>
      <c r="P56" s="289">
        <v>0.2102</v>
      </c>
      <c r="Q56" s="289">
        <v>0.15479999999999999</v>
      </c>
      <c r="R56" s="289">
        <v>0.21909999999999999</v>
      </c>
      <c r="S56" s="290">
        <v>0.27400000000000002</v>
      </c>
      <c r="T56" s="288">
        <v>0.1875</v>
      </c>
      <c r="U56" s="289">
        <v>0.1817</v>
      </c>
      <c r="V56" s="289">
        <v>0.2135</v>
      </c>
      <c r="W56" s="289">
        <v>0.17430000000000001</v>
      </c>
      <c r="X56" s="289">
        <v>0.2167</v>
      </c>
      <c r="Y56" s="289">
        <v>0.20050000000000001</v>
      </c>
      <c r="Z56" s="289">
        <v>0.11260000000000001</v>
      </c>
      <c r="AA56" s="289">
        <v>0.21529999999999999</v>
      </c>
      <c r="AB56" s="290">
        <v>0.28639999999999999</v>
      </c>
      <c r="AC56" s="288"/>
      <c r="AD56" s="289">
        <v>0.14599999999999999</v>
      </c>
      <c r="AE56" s="289">
        <v>0.1716</v>
      </c>
      <c r="AF56" s="289"/>
      <c r="AG56" s="289">
        <v>8.4000000000000005E-2</v>
      </c>
      <c r="AH56" s="289">
        <v>0.17430000000000001</v>
      </c>
      <c r="AI56" s="289"/>
      <c r="AJ56" s="289">
        <v>0.1082</v>
      </c>
      <c r="AK56" s="290">
        <v>0.2278</v>
      </c>
    </row>
    <row r="57" spans="1:37">
      <c r="A57" s="296">
        <v>45347</v>
      </c>
      <c r="B57" s="288">
        <v>0.24640000000000001</v>
      </c>
      <c r="C57" s="289">
        <v>0.15820000000000001</v>
      </c>
      <c r="D57" s="289">
        <v>0.20480000000000001</v>
      </c>
      <c r="E57" s="289">
        <v>0.25080000000000002</v>
      </c>
      <c r="F57" s="289">
        <v>0.1673</v>
      </c>
      <c r="G57" s="289">
        <v>0.13980000000000001</v>
      </c>
      <c r="H57" s="289">
        <v>0.219</v>
      </c>
      <c r="I57" s="289">
        <v>0.31790000000000002</v>
      </c>
      <c r="J57" s="290">
        <v>0.19520000000000001</v>
      </c>
      <c r="K57" s="288">
        <v>0.1623</v>
      </c>
      <c r="L57" s="289">
        <v>0.19789999999999999</v>
      </c>
      <c r="M57" s="289">
        <v>0.21299999999999999</v>
      </c>
      <c r="N57" s="289">
        <v>0.13289999999999999</v>
      </c>
      <c r="O57" s="289">
        <v>0.1661</v>
      </c>
      <c r="P57" s="289">
        <v>0.2102</v>
      </c>
      <c r="Q57" s="289">
        <v>0.15479999999999999</v>
      </c>
      <c r="R57" s="289">
        <v>0.21920000000000001</v>
      </c>
      <c r="S57" s="290">
        <v>0.27410000000000001</v>
      </c>
      <c r="T57" s="288">
        <v>0.18609999999999999</v>
      </c>
      <c r="U57" s="289">
        <v>0.18110000000000001</v>
      </c>
      <c r="V57" s="289">
        <v>0.2107</v>
      </c>
      <c r="W57" s="289">
        <v>0.17430000000000001</v>
      </c>
      <c r="X57" s="289">
        <v>0.2162</v>
      </c>
      <c r="Y57" s="289">
        <v>0.20050000000000001</v>
      </c>
      <c r="Z57" s="289">
        <v>0.11269999999999999</v>
      </c>
      <c r="AA57" s="289">
        <v>0.21460000000000001</v>
      </c>
      <c r="AB57" s="290">
        <v>0.28589999999999999</v>
      </c>
      <c r="AC57" s="288"/>
      <c r="AD57" s="289">
        <v>0.14399999999999999</v>
      </c>
      <c r="AE57" s="289">
        <v>0.16950000000000001</v>
      </c>
      <c r="AF57" s="289"/>
      <c r="AG57" s="289">
        <v>8.48E-2</v>
      </c>
      <c r="AH57" s="289">
        <v>0.17510000000000001</v>
      </c>
      <c r="AI57" s="289"/>
      <c r="AJ57" s="289">
        <v>0.10780000000000001</v>
      </c>
      <c r="AK57" s="290">
        <v>0.22789999999999999</v>
      </c>
    </row>
    <row r="58" spans="1:37">
      <c r="A58" s="296">
        <v>45348</v>
      </c>
      <c r="B58" s="288">
        <v>0.25059999999999999</v>
      </c>
      <c r="C58" s="289">
        <v>0.1593</v>
      </c>
      <c r="D58" s="289">
        <v>0.2051</v>
      </c>
      <c r="E58" s="289">
        <v>0.2545</v>
      </c>
      <c r="F58" s="289">
        <v>0.16789999999999999</v>
      </c>
      <c r="G58" s="289">
        <v>0.1404</v>
      </c>
      <c r="H58" s="289">
        <v>0.2215</v>
      </c>
      <c r="I58" s="289">
        <v>0.31780000000000003</v>
      </c>
      <c r="J58" s="290">
        <v>0.19520000000000001</v>
      </c>
      <c r="K58" s="288">
        <v>0.1603</v>
      </c>
      <c r="L58" s="289">
        <v>0.1976</v>
      </c>
      <c r="M58" s="289">
        <v>0.21249999999999999</v>
      </c>
      <c r="N58" s="289">
        <v>0.13389999999999999</v>
      </c>
      <c r="O58" s="289">
        <v>0.1666</v>
      </c>
      <c r="P58" s="289">
        <v>0.21049999999999999</v>
      </c>
      <c r="Q58" s="289">
        <v>0.15459999999999999</v>
      </c>
      <c r="R58" s="289">
        <v>0.219</v>
      </c>
      <c r="S58" s="290">
        <v>0.27389999999999998</v>
      </c>
      <c r="T58" s="288">
        <v>0.185</v>
      </c>
      <c r="U58" s="289">
        <v>0.1822</v>
      </c>
      <c r="V58" s="289">
        <v>0.20960000000000001</v>
      </c>
      <c r="W58" s="289">
        <v>0.17480000000000001</v>
      </c>
      <c r="X58" s="289">
        <v>0.2167</v>
      </c>
      <c r="Y58" s="289">
        <v>0.20100000000000001</v>
      </c>
      <c r="Z58" s="289">
        <v>0.11269999999999999</v>
      </c>
      <c r="AA58" s="289">
        <v>0.21460000000000001</v>
      </c>
      <c r="AB58" s="290">
        <v>0.2858</v>
      </c>
      <c r="AC58" s="288"/>
      <c r="AD58" s="289">
        <v>0.14299999999999999</v>
      </c>
      <c r="AE58" s="289">
        <v>0.16769999999999999</v>
      </c>
      <c r="AF58" s="289"/>
      <c r="AG58" s="289">
        <v>8.5199999999999998E-2</v>
      </c>
      <c r="AH58" s="289">
        <v>0.17549999999999999</v>
      </c>
      <c r="AI58" s="289"/>
      <c r="AJ58" s="289">
        <v>0.1089</v>
      </c>
      <c r="AK58" s="290">
        <v>0.22800000000000001</v>
      </c>
    </row>
    <row r="59" spans="1:37">
      <c r="A59" s="296">
        <v>45349</v>
      </c>
      <c r="B59" s="288">
        <v>0.25540000000000002</v>
      </c>
      <c r="C59" s="289">
        <v>0.16020000000000001</v>
      </c>
      <c r="D59" s="289">
        <v>0.20619999999999999</v>
      </c>
      <c r="E59" s="289">
        <v>0.25879999999999997</v>
      </c>
      <c r="F59" s="289">
        <v>0.16819999999999999</v>
      </c>
      <c r="G59" s="289">
        <v>0.14080000000000001</v>
      </c>
      <c r="H59" s="289">
        <v>0.2248</v>
      </c>
      <c r="I59" s="289">
        <v>0.31809999999999999</v>
      </c>
      <c r="J59" s="290">
        <v>0.19570000000000001</v>
      </c>
      <c r="K59" s="288">
        <v>0.1595</v>
      </c>
      <c r="L59" s="289">
        <v>0.19620000000000001</v>
      </c>
      <c r="M59" s="289">
        <v>0.2117</v>
      </c>
      <c r="N59" s="289">
        <v>0.13400000000000001</v>
      </c>
      <c r="O59" s="289">
        <v>0.16769999999999999</v>
      </c>
      <c r="P59" s="289">
        <v>0.21210000000000001</v>
      </c>
      <c r="Q59" s="289">
        <v>0.15509999999999999</v>
      </c>
      <c r="R59" s="289">
        <v>0.21890000000000001</v>
      </c>
      <c r="S59" s="290">
        <v>0.27410000000000001</v>
      </c>
      <c r="T59" s="288">
        <v>0.18429999999999999</v>
      </c>
      <c r="U59" s="289">
        <v>0.18149999999999999</v>
      </c>
      <c r="V59" s="289">
        <v>0.20749999999999999</v>
      </c>
      <c r="W59" s="289">
        <v>0.17510000000000001</v>
      </c>
      <c r="X59" s="289">
        <v>0.21640000000000001</v>
      </c>
      <c r="Y59" s="289">
        <v>0.20200000000000001</v>
      </c>
      <c r="Z59" s="289">
        <v>0.1125</v>
      </c>
      <c r="AA59" s="289">
        <v>0.21440000000000001</v>
      </c>
      <c r="AB59" s="290">
        <v>0.2868</v>
      </c>
      <c r="AC59" s="288"/>
      <c r="AD59" s="289">
        <v>0.14180000000000001</v>
      </c>
      <c r="AE59" s="289">
        <v>0.16589999999999999</v>
      </c>
      <c r="AF59" s="289"/>
      <c r="AG59" s="289">
        <v>8.5599999999999996E-2</v>
      </c>
      <c r="AH59" s="289">
        <v>0.1757</v>
      </c>
      <c r="AI59" s="289"/>
      <c r="AJ59" s="289">
        <v>0.1094</v>
      </c>
      <c r="AK59" s="290">
        <v>0.22839999999999999</v>
      </c>
    </row>
    <row r="60" spans="1:37">
      <c r="A60" s="296">
        <v>45350</v>
      </c>
      <c r="B60" s="288">
        <v>0.24360000000000001</v>
      </c>
      <c r="C60" s="289">
        <v>0.15920000000000001</v>
      </c>
      <c r="D60" s="289">
        <v>0.20380000000000001</v>
      </c>
      <c r="E60" s="289">
        <v>0.2586</v>
      </c>
      <c r="F60" s="289">
        <v>0.16850000000000001</v>
      </c>
      <c r="G60" s="289">
        <v>0.1414</v>
      </c>
      <c r="H60" s="289">
        <v>0.2286</v>
      </c>
      <c r="I60" s="289">
        <v>0.31879999999999997</v>
      </c>
      <c r="J60" s="290">
        <v>0.1968</v>
      </c>
      <c r="K60" s="288">
        <v>0.15490000000000001</v>
      </c>
      <c r="L60" s="289">
        <v>0.1928</v>
      </c>
      <c r="M60" s="289">
        <v>0.20780000000000001</v>
      </c>
      <c r="N60" s="289">
        <v>0.1338</v>
      </c>
      <c r="O60" s="289">
        <v>0.1676</v>
      </c>
      <c r="P60" s="289">
        <v>0.21179999999999999</v>
      </c>
      <c r="Q60" s="289">
        <v>0.15490000000000001</v>
      </c>
      <c r="R60" s="289">
        <v>0.21870000000000001</v>
      </c>
      <c r="S60" s="290">
        <v>0.27429999999999999</v>
      </c>
      <c r="T60" s="288">
        <v>0.1817</v>
      </c>
      <c r="U60" s="289">
        <v>0.17979999999999999</v>
      </c>
      <c r="V60" s="289">
        <v>0.2024</v>
      </c>
      <c r="W60" s="289">
        <v>0.17510000000000001</v>
      </c>
      <c r="X60" s="289">
        <v>0.217</v>
      </c>
      <c r="Y60" s="289">
        <v>0.20200000000000001</v>
      </c>
      <c r="Z60" s="289">
        <v>0.113</v>
      </c>
      <c r="AA60" s="289">
        <v>0.2142</v>
      </c>
      <c r="AB60" s="290">
        <v>0.28770000000000001</v>
      </c>
      <c r="AC60" s="288"/>
      <c r="AD60" s="289">
        <v>0.13930000000000001</v>
      </c>
      <c r="AE60" s="289">
        <v>0.16250000000000001</v>
      </c>
      <c r="AF60" s="289"/>
      <c r="AG60" s="289">
        <v>8.5500000000000007E-2</v>
      </c>
      <c r="AH60" s="289">
        <v>0.17580000000000001</v>
      </c>
      <c r="AI60" s="289"/>
      <c r="AJ60" s="289">
        <v>0.10979999999999999</v>
      </c>
      <c r="AK60" s="290">
        <v>0.22900000000000001</v>
      </c>
    </row>
    <row r="61" spans="1:37">
      <c r="A61" s="296">
        <v>45351</v>
      </c>
      <c r="B61" s="288">
        <v>0.2399</v>
      </c>
      <c r="C61" s="289">
        <v>0.1575</v>
      </c>
      <c r="D61" s="289">
        <v>0.20130000000000001</v>
      </c>
      <c r="E61" s="289">
        <v>0.25240000000000001</v>
      </c>
      <c r="F61" s="289">
        <v>0.16800000000000001</v>
      </c>
      <c r="G61" s="289">
        <v>0.14050000000000001</v>
      </c>
      <c r="H61" s="289">
        <v>0.221</v>
      </c>
      <c r="I61" s="289">
        <v>0.31819999999999998</v>
      </c>
      <c r="J61" s="290">
        <v>0.19650000000000001</v>
      </c>
      <c r="K61" s="288">
        <v>0.15210000000000001</v>
      </c>
      <c r="L61" s="289">
        <v>0.19059999999999999</v>
      </c>
      <c r="M61" s="289">
        <v>0.2041</v>
      </c>
      <c r="N61" s="289">
        <v>0.13320000000000001</v>
      </c>
      <c r="O61" s="289">
        <v>0.16769999999999999</v>
      </c>
      <c r="P61" s="289">
        <v>0.2109</v>
      </c>
      <c r="Q61" s="289">
        <v>0.1547</v>
      </c>
      <c r="R61" s="289">
        <v>0.21829999999999999</v>
      </c>
      <c r="S61" s="290">
        <v>0.2737</v>
      </c>
      <c r="T61" s="288">
        <v>0.1794</v>
      </c>
      <c r="U61" s="289">
        <v>0.17849999999999999</v>
      </c>
      <c r="V61" s="289">
        <v>0.1986</v>
      </c>
      <c r="W61" s="289">
        <v>0.1749</v>
      </c>
      <c r="X61" s="289">
        <v>0.216</v>
      </c>
      <c r="Y61" s="289">
        <v>0.2011</v>
      </c>
      <c r="Z61" s="289">
        <v>0.11260000000000001</v>
      </c>
      <c r="AA61" s="289">
        <v>0.21379999999999999</v>
      </c>
      <c r="AB61" s="290">
        <v>0.28689999999999999</v>
      </c>
      <c r="AC61" s="288"/>
      <c r="AD61" s="289">
        <v>0.13700000000000001</v>
      </c>
      <c r="AE61" s="289">
        <v>0.1598</v>
      </c>
      <c r="AF61" s="289"/>
      <c r="AG61" s="289">
        <v>8.5300000000000001E-2</v>
      </c>
      <c r="AH61" s="289">
        <v>0.1749</v>
      </c>
      <c r="AI61" s="289"/>
      <c r="AJ61" s="289">
        <v>0.1086</v>
      </c>
      <c r="AK61" s="290">
        <v>0.22850000000000001</v>
      </c>
    </row>
    <row r="62" spans="1:37">
      <c r="A62" s="296">
        <v>45352</v>
      </c>
      <c r="B62" s="288">
        <v>0.2417</v>
      </c>
      <c r="C62" s="289">
        <v>0.15820000000000001</v>
      </c>
      <c r="D62" s="289">
        <v>0.20130000000000001</v>
      </c>
      <c r="E62" s="289">
        <v>0.25259999999999999</v>
      </c>
      <c r="F62" s="289">
        <v>0.16739999999999999</v>
      </c>
      <c r="G62" s="289">
        <v>0.1406</v>
      </c>
      <c r="H62" s="289">
        <v>0.22</v>
      </c>
      <c r="I62" s="289">
        <v>0.31790000000000002</v>
      </c>
      <c r="J62" s="290">
        <v>0.19589999999999999</v>
      </c>
      <c r="K62" s="288">
        <v>0.15110000000000001</v>
      </c>
      <c r="L62" s="289">
        <v>0.18940000000000001</v>
      </c>
      <c r="M62" s="289">
        <v>0.2031</v>
      </c>
      <c r="N62" s="289">
        <v>0.1328</v>
      </c>
      <c r="O62" s="289">
        <v>0.16700000000000001</v>
      </c>
      <c r="P62" s="289">
        <v>0.21179999999999999</v>
      </c>
      <c r="Q62" s="289">
        <v>0.15429999999999999</v>
      </c>
      <c r="R62" s="289">
        <v>0.2177</v>
      </c>
      <c r="S62" s="290">
        <v>0.2742</v>
      </c>
      <c r="T62" s="288">
        <v>0.17860000000000001</v>
      </c>
      <c r="U62" s="289">
        <v>0.1779</v>
      </c>
      <c r="V62" s="289">
        <v>0.1963</v>
      </c>
      <c r="W62" s="289">
        <v>0.1744</v>
      </c>
      <c r="X62" s="289">
        <v>0.2162</v>
      </c>
      <c r="Y62" s="289">
        <v>0.20119999999999999</v>
      </c>
      <c r="Z62" s="289">
        <v>0.11269999999999999</v>
      </c>
      <c r="AA62" s="289">
        <v>0.21390000000000001</v>
      </c>
      <c r="AB62" s="290">
        <v>0.28639999999999999</v>
      </c>
      <c r="AC62" s="288"/>
      <c r="AD62" s="289">
        <v>0.1363</v>
      </c>
      <c r="AE62" s="289">
        <v>0.1583</v>
      </c>
      <c r="AF62" s="289"/>
      <c r="AG62" s="289">
        <v>8.5300000000000001E-2</v>
      </c>
      <c r="AH62" s="289">
        <v>0.17499999999999999</v>
      </c>
      <c r="AI62" s="289"/>
      <c r="AJ62" s="289">
        <v>0.108</v>
      </c>
      <c r="AK62" s="290">
        <v>0.22789999999999999</v>
      </c>
    </row>
    <row r="63" spans="1:37">
      <c r="A63" s="296">
        <v>45353</v>
      </c>
      <c r="B63" s="288">
        <v>0.24629999999999999</v>
      </c>
      <c r="C63" s="289">
        <v>0.15909999999999999</v>
      </c>
      <c r="D63" s="289">
        <v>0.20230000000000001</v>
      </c>
      <c r="E63" s="289">
        <v>0.25530000000000003</v>
      </c>
      <c r="F63" s="289">
        <v>0.1678</v>
      </c>
      <c r="G63" s="289">
        <v>0.14099999999999999</v>
      </c>
      <c r="H63" s="289">
        <v>0.21970000000000001</v>
      </c>
      <c r="I63" s="289">
        <v>0.31769999999999998</v>
      </c>
      <c r="J63" s="290">
        <v>0.1966</v>
      </c>
      <c r="K63" s="288">
        <v>0.15010000000000001</v>
      </c>
      <c r="L63" s="289">
        <v>0.189</v>
      </c>
      <c r="M63" s="289">
        <v>0.20349999999999999</v>
      </c>
      <c r="N63" s="289">
        <v>0.13270000000000001</v>
      </c>
      <c r="O63" s="289">
        <v>0.1681</v>
      </c>
      <c r="P63" s="289">
        <v>0.21240000000000001</v>
      </c>
      <c r="Q63" s="289">
        <v>0.15459999999999999</v>
      </c>
      <c r="R63" s="289">
        <v>0.21829999999999999</v>
      </c>
      <c r="S63" s="290">
        <v>0.27379999999999999</v>
      </c>
      <c r="T63" s="288">
        <v>0.17799999999999999</v>
      </c>
      <c r="U63" s="289">
        <v>0.17799999999999999</v>
      </c>
      <c r="V63" s="289">
        <v>0.19489999999999999</v>
      </c>
      <c r="W63" s="289">
        <v>0.17480000000000001</v>
      </c>
      <c r="X63" s="289">
        <v>0.21590000000000001</v>
      </c>
      <c r="Y63" s="289">
        <v>0.2024</v>
      </c>
      <c r="Z63" s="289">
        <v>0.11269999999999999</v>
      </c>
      <c r="AA63" s="289">
        <v>0.21310000000000001</v>
      </c>
      <c r="AB63" s="290">
        <v>0.28689999999999999</v>
      </c>
      <c r="AC63" s="288"/>
      <c r="AD63" s="289">
        <v>0.13519999999999999</v>
      </c>
      <c r="AE63" s="289">
        <v>0.15670000000000001</v>
      </c>
      <c r="AF63" s="289"/>
      <c r="AG63" s="289">
        <v>8.5699999999999998E-2</v>
      </c>
      <c r="AH63" s="289">
        <v>0.17530000000000001</v>
      </c>
      <c r="AI63" s="289"/>
      <c r="AJ63" s="289">
        <v>0.109</v>
      </c>
      <c r="AK63" s="290">
        <v>0.22850000000000001</v>
      </c>
    </row>
    <row r="64" spans="1:37">
      <c r="A64" s="296">
        <v>45354</v>
      </c>
      <c r="B64" s="288">
        <v>0.25440000000000002</v>
      </c>
      <c r="C64" s="289">
        <v>0.1603</v>
      </c>
      <c r="D64" s="289">
        <v>0.2036</v>
      </c>
      <c r="E64" s="289">
        <v>0.26379999999999998</v>
      </c>
      <c r="F64" s="289">
        <v>0.1691</v>
      </c>
      <c r="G64" s="289">
        <v>0.14330000000000001</v>
      </c>
      <c r="H64" s="289">
        <v>0.22739999999999999</v>
      </c>
      <c r="I64" s="289">
        <v>0.31819999999999998</v>
      </c>
      <c r="J64" s="290">
        <v>0.1976</v>
      </c>
      <c r="K64" s="288">
        <v>0.14899999999999999</v>
      </c>
      <c r="L64" s="289">
        <v>0.18790000000000001</v>
      </c>
      <c r="M64" s="289">
        <v>0.20419999999999999</v>
      </c>
      <c r="N64" s="289">
        <v>0.1336</v>
      </c>
      <c r="O64" s="289">
        <v>0.1686</v>
      </c>
      <c r="P64" s="289">
        <v>0.21410000000000001</v>
      </c>
      <c r="Q64" s="289">
        <v>0.15459999999999999</v>
      </c>
      <c r="R64" s="289">
        <v>0.218</v>
      </c>
      <c r="S64" s="290">
        <v>0.27410000000000001</v>
      </c>
      <c r="T64" s="288">
        <v>0.1784</v>
      </c>
      <c r="U64" s="289">
        <v>0.17749999999999999</v>
      </c>
      <c r="V64" s="289">
        <v>0.19339999999999999</v>
      </c>
      <c r="W64" s="289">
        <v>0.17610000000000001</v>
      </c>
      <c r="X64" s="289">
        <v>0.21609999999999999</v>
      </c>
      <c r="Y64" s="289">
        <v>0.20380000000000001</v>
      </c>
      <c r="Z64" s="289">
        <v>0.1124</v>
      </c>
      <c r="AA64" s="289">
        <v>0.21360000000000001</v>
      </c>
      <c r="AB64" s="290">
        <v>0.28839999999999999</v>
      </c>
      <c r="AC64" s="288"/>
      <c r="AD64" s="289">
        <v>0.13439999999999999</v>
      </c>
      <c r="AE64" s="289">
        <v>0.15579999999999999</v>
      </c>
      <c r="AF64" s="289"/>
      <c r="AG64" s="289">
        <v>8.6400000000000005E-2</v>
      </c>
      <c r="AH64" s="289">
        <v>0.17599999999999999</v>
      </c>
      <c r="AI64" s="289"/>
      <c r="AJ64" s="289">
        <v>0.1099</v>
      </c>
      <c r="AK64" s="290">
        <v>0.22900000000000001</v>
      </c>
    </row>
    <row r="65" spans="1:37">
      <c r="A65" s="296">
        <v>45355</v>
      </c>
      <c r="B65" s="288">
        <v>0.24390000000000001</v>
      </c>
      <c r="C65" s="289">
        <v>0.1595</v>
      </c>
      <c r="D65" s="289">
        <v>0.20200000000000001</v>
      </c>
      <c r="E65" s="289">
        <v>0.26</v>
      </c>
      <c r="F65" s="289">
        <v>0.16839999999999999</v>
      </c>
      <c r="G65" s="289">
        <v>0.1426</v>
      </c>
      <c r="H65" s="289">
        <v>0.22700000000000001</v>
      </c>
      <c r="I65" s="289">
        <v>0.31850000000000001</v>
      </c>
      <c r="J65" s="290">
        <v>0.1981</v>
      </c>
      <c r="K65" s="288">
        <v>0.14749999999999999</v>
      </c>
      <c r="L65" s="289">
        <v>0.18590000000000001</v>
      </c>
      <c r="M65" s="289">
        <v>0.20899999999999999</v>
      </c>
      <c r="N65" s="289">
        <v>0.13289999999999999</v>
      </c>
      <c r="O65" s="289">
        <v>0.16889999999999999</v>
      </c>
      <c r="P65" s="289">
        <v>0.21460000000000001</v>
      </c>
      <c r="Q65" s="289">
        <v>0.15459999999999999</v>
      </c>
      <c r="R65" s="289">
        <v>0.21859999999999999</v>
      </c>
      <c r="S65" s="290">
        <v>0.27379999999999999</v>
      </c>
      <c r="T65" s="288">
        <v>0.1799</v>
      </c>
      <c r="U65" s="289">
        <v>0.17749999999999999</v>
      </c>
      <c r="V65" s="289">
        <v>0.19020000000000001</v>
      </c>
      <c r="W65" s="289">
        <v>0.1757</v>
      </c>
      <c r="X65" s="289">
        <v>0.21690000000000001</v>
      </c>
      <c r="Y65" s="289">
        <v>0.2031</v>
      </c>
      <c r="Z65" s="289">
        <v>0.1123</v>
      </c>
      <c r="AA65" s="289">
        <v>0.21279999999999999</v>
      </c>
      <c r="AB65" s="290">
        <v>0.28889999999999999</v>
      </c>
      <c r="AC65" s="288"/>
      <c r="AD65" s="289">
        <v>0.13250000000000001</v>
      </c>
      <c r="AE65" s="289">
        <v>0.17699999999999999</v>
      </c>
      <c r="AF65" s="289"/>
      <c r="AG65" s="289">
        <v>8.6499999999999994E-2</v>
      </c>
      <c r="AH65" s="289">
        <v>0.1762</v>
      </c>
      <c r="AI65" s="289"/>
      <c r="AJ65" s="289">
        <v>0.1106</v>
      </c>
      <c r="AK65" s="290">
        <v>0.22889999999999999</v>
      </c>
    </row>
    <row r="66" spans="1:37">
      <c r="A66" s="296">
        <v>45356</v>
      </c>
      <c r="B66" s="288">
        <v>0.24690000000000001</v>
      </c>
      <c r="C66" s="289">
        <v>0.15959999999999999</v>
      </c>
      <c r="D66" s="289">
        <v>0.20630000000000001</v>
      </c>
      <c r="E66" s="289">
        <v>0.2591</v>
      </c>
      <c r="F66" s="289">
        <v>0.16850000000000001</v>
      </c>
      <c r="G66" s="289">
        <v>0.14280000000000001</v>
      </c>
      <c r="H66" s="289">
        <v>0.2258</v>
      </c>
      <c r="I66" s="289">
        <v>0.31869999999999998</v>
      </c>
      <c r="J66" s="290">
        <v>0.19819999999999999</v>
      </c>
      <c r="K66" s="288">
        <v>0.15</v>
      </c>
      <c r="L66" s="289">
        <v>0.18559999999999999</v>
      </c>
      <c r="M66" s="289">
        <v>0.22059999999999999</v>
      </c>
      <c r="N66" s="289">
        <v>0.1326</v>
      </c>
      <c r="O66" s="289">
        <v>0.16839999999999999</v>
      </c>
      <c r="P66" s="289">
        <v>0.21249999999999999</v>
      </c>
      <c r="Q66" s="289">
        <v>0.15479999999999999</v>
      </c>
      <c r="R66" s="289">
        <v>0.21790000000000001</v>
      </c>
      <c r="S66" s="290">
        <v>0.27360000000000001</v>
      </c>
      <c r="T66" s="288">
        <v>0.19839999999999999</v>
      </c>
      <c r="U66" s="289">
        <v>0.17910000000000001</v>
      </c>
      <c r="V66" s="289">
        <v>0.19400000000000001</v>
      </c>
      <c r="W66" s="289">
        <v>0.1759</v>
      </c>
      <c r="X66" s="289">
        <v>0.2162</v>
      </c>
      <c r="Y66" s="289">
        <v>0.20319999999999999</v>
      </c>
      <c r="Z66" s="289">
        <v>0.1124</v>
      </c>
      <c r="AA66" s="289">
        <v>0.21279999999999999</v>
      </c>
      <c r="AB66" s="290">
        <v>0.28899999999999998</v>
      </c>
      <c r="AC66" s="288"/>
      <c r="AD66" s="289">
        <v>0.1368</v>
      </c>
      <c r="AE66" s="289">
        <v>0.2039</v>
      </c>
      <c r="AF66" s="289"/>
      <c r="AG66" s="289">
        <v>8.6599999999999996E-2</v>
      </c>
      <c r="AH66" s="289">
        <v>0.17560000000000001</v>
      </c>
      <c r="AI66" s="289"/>
      <c r="AJ66" s="289">
        <v>0.1099</v>
      </c>
      <c r="AK66" s="290">
        <v>0.22889999999999999</v>
      </c>
    </row>
    <row r="67" spans="1:37">
      <c r="A67" s="296">
        <v>45357</v>
      </c>
      <c r="B67" s="288">
        <v>0.25159999999999999</v>
      </c>
      <c r="C67" s="289">
        <v>0.15959999999999999</v>
      </c>
      <c r="D67" s="289">
        <v>0.21099999999999999</v>
      </c>
      <c r="E67" s="289">
        <v>0.26129999999999998</v>
      </c>
      <c r="F67" s="289">
        <v>0.16900000000000001</v>
      </c>
      <c r="G67" s="289">
        <v>0.14330000000000001</v>
      </c>
      <c r="H67" s="289">
        <v>0.22520000000000001</v>
      </c>
      <c r="I67" s="289">
        <v>0.31859999999999999</v>
      </c>
      <c r="J67" s="290">
        <v>0.1981</v>
      </c>
      <c r="K67" s="288">
        <v>0.15490000000000001</v>
      </c>
      <c r="L67" s="289">
        <v>0.1885</v>
      </c>
      <c r="M67" s="289">
        <v>0.2238</v>
      </c>
      <c r="N67" s="289">
        <v>0.13239999999999999</v>
      </c>
      <c r="O67" s="289">
        <v>0.16889999999999999</v>
      </c>
      <c r="P67" s="289">
        <v>0.21440000000000001</v>
      </c>
      <c r="Q67" s="289">
        <v>0.1547</v>
      </c>
      <c r="R67" s="289">
        <v>0.21790000000000001</v>
      </c>
      <c r="S67" s="290">
        <v>0.27350000000000002</v>
      </c>
      <c r="T67" s="288">
        <v>0.2014</v>
      </c>
      <c r="U67" s="289">
        <v>0.18340000000000001</v>
      </c>
      <c r="V67" s="289">
        <v>0.1993</v>
      </c>
      <c r="W67" s="289">
        <v>0.17560000000000001</v>
      </c>
      <c r="X67" s="289">
        <v>0.21679999999999999</v>
      </c>
      <c r="Y67" s="289">
        <v>0.20380000000000001</v>
      </c>
      <c r="Z67" s="289">
        <v>0.1124</v>
      </c>
      <c r="AA67" s="289">
        <v>0.21279999999999999</v>
      </c>
      <c r="AB67" s="290">
        <v>0.28889999999999999</v>
      </c>
      <c r="AC67" s="288"/>
      <c r="AD67" s="289">
        <v>0.14499999999999999</v>
      </c>
      <c r="AE67" s="289">
        <v>0.19950000000000001</v>
      </c>
      <c r="AF67" s="289"/>
      <c r="AG67" s="289">
        <v>8.6999999999999994E-2</v>
      </c>
      <c r="AH67" s="289">
        <v>0.1759</v>
      </c>
      <c r="AI67" s="289"/>
      <c r="AJ67" s="289">
        <v>0.1099</v>
      </c>
      <c r="AK67" s="290">
        <v>0.22889999999999999</v>
      </c>
    </row>
    <row r="68" spans="1:37">
      <c r="A68" s="296">
        <v>45358</v>
      </c>
      <c r="B68" s="288">
        <v>0.25719999999999998</v>
      </c>
      <c r="C68" s="289">
        <v>0.15970000000000001</v>
      </c>
      <c r="D68" s="289">
        <v>0.21279999999999999</v>
      </c>
      <c r="E68" s="289">
        <v>0.26440000000000002</v>
      </c>
      <c r="F68" s="289">
        <v>0.16880000000000001</v>
      </c>
      <c r="G68" s="289">
        <v>0.14380000000000001</v>
      </c>
      <c r="H68" s="289">
        <v>0.22720000000000001</v>
      </c>
      <c r="I68" s="289">
        <v>0.31850000000000001</v>
      </c>
      <c r="J68" s="290">
        <v>0.19869999999999999</v>
      </c>
      <c r="K68" s="288">
        <v>0.15679999999999999</v>
      </c>
      <c r="L68" s="289">
        <v>0.19220000000000001</v>
      </c>
      <c r="M68" s="289">
        <v>0.224</v>
      </c>
      <c r="N68" s="289">
        <v>0.1326</v>
      </c>
      <c r="O68" s="289">
        <v>0.1686</v>
      </c>
      <c r="P68" s="289">
        <v>0.2152</v>
      </c>
      <c r="Q68" s="289">
        <v>0.15459999999999999</v>
      </c>
      <c r="R68" s="289">
        <v>0.21779999999999999</v>
      </c>
      <c r="S68" s="290">
        <v>0.27389999999999998</v>
      </c>
      <c r="T68" s="288">
        <v>0.20030000000000001</v>
      </c>
      <c r="U68" s="289">
        <v>0.1852</v>
      </c>
      <c r="V68" s="289">
        <v>0.20019999999999999</v>
      </c>
      <c r="W68" s="289">
        <v>0.1762</v>
      </c>
      <c r="X68" s="289">
        <v>0.2167</v>
      </c>
      <c r="Y68" s="289">
        <v>0.20419999999999999</v>
      </c>
      <c r="Z68" s="289">
        <v>0.1123</v>
      </c>
      <c r="AA68" s="289">
        <v>0.2127</v>
      </c>
      <c r="AB68" s="290">
        <v>0.2893</v>
      </c>
      <c r="AC68" s="288"/>
      <c r="AD68" s="289">
        <v>0.14660000000000001</v>
      </c>
      <c r="AE68" s="289">
        <v>0.19500000000000001</v>
      </c>
      <c r="AF68" s="289"/>
      <c r="AG68" s="289">
        <v>8.7499999999999994E-2</v>
      </c>
      <c r="AH68" s="289">
        <v>0.17699999999999999</v>
      </c>
      <c r="AI68" s="289"/>
      <c r="AJ68" s="289">
        <v>0.1105</v>
      </c>
      <c r="AK68" s="290">
        <v>0.2288</v>
      </c>
    </row>
    <row r="69" spans="1:37">
      <c r="A69" s="296">
        <v>45359</v>
      </c>
      <c r="B69" s="288">
        <v>0.25969999999999999</v>
      </c>
      <c r="C69" s="289">
        <v>0.16070000000000001</v>
      </c>
      <c r="D69" s="289">
        <v>0.2147</v>
      </c>
      <c r="E69" s="289">
        <v>0.26889999999999997</v>
      </c>
      <c r="F69" s="289">
        <v>0.1699</v>
      </c>
      <c r="G69" s="289">
        <v>0.14499999999999999</v>
      </c>
      <c r="H69" s="289">
        <v>0.2319</v>
      </c>
      <c r="I69" s="289">
        <v>0.31940000000000002</v>
      </c>
      <c r="J69" s="290">
        <v>0.19919999999999999</v>
      </c>
      <c r="K69" s="288">
        <v>0.15579999999999999</v>
      </c>
      <c r="L69" s="289">
        <v>0.19400000000000001</v>
      </c>
      <c r="M69" s="289">
        <v>0.224</v>
      </c>
      <c r="N69" s="289">
        <v>0.13289999999999999</v>
      </c>
      <c r="O69" s="289">
        <v>0.16969999999999999</v>
      </c>
      <c r="P69" s="289">
        <v>0.21779999999999999</v>
      </c>
      <c r="Q69" s="289">
        <v>0.1542</v>
      </c>
      <c r="R69" s="289">
        <v>0.21840000000000001</v>
      </c>
      <c r="S69" s="290">
        <v>0.27479999999999999</v>
      </c>
      <c r="T69" s="288">
        <v>0.1988</v>
      </c>
      <c r="U69" s="289">
        <v>0.18529999999999999</v>
      </c>
      <c r="V69" s="289">
        <v>0.19839999999999999</v>
      </c>
      <c r="W69" s="289">
        <v>0.17649999999999999</v>
      </c>
      <c r="X69" s="289">
        <v>0.217</v>
      </c>
      <c r="Y69" s="289">
        <v>0.20530000000000001</v>
      </c>
      <c r="Z69" s="289">
        <v>0.11219999999999999</v>
      </c>
      <c r="AA69" s="289">
        <v>0.21260000000000001</v>
      </c>
      <c r="AB69" s="290">
        <v>0.2898</v>
      </c>
      <c r="AC69" s="288"/>
      <c r="AD69" s="289">
        <v>0.1457</v>
      </c>
      <c r="AE69" s="289">
        <v>0.1905</v>
      </c>
      <c r="AF69" s="289"/>
      <c r="AG69" s="289">
        <v>8.7900000000000006E-2</v>
      </c>
      <c r="AH69" s="289">
        <v>0.1774</v>
      </c>
      <c r="AI69" s="289"/>
      <c r="AJ69" s="289">
        <v>0.1109</v>
      </c>
      <c r="AK69" s="290">
        <v>0.2293</v>
      </c>
    </row>
    <row r="70" spans="1:37">
      <c r="A70" s="296">
        <v>45360</v>
      </c>
      <c r="B70" s="288">
        <v>0.25509999999999999</v>
      </c>
      <c r="C70" s="289">
        <v>0.15939999999999999</v>
      </c>
      <c r="D70" s="289">
        <v>0.21340000000000001</v>
      </c>
      <c r="E70" s="289">
        <v>0.26850000000000002</v>
      </c>
      <c r="F70" s="289">
        <v>0.16980000000000001</v>
      </c>
      <c r="G70" s="289">
        <v>0.1449</v>
      </c>
      <c r="H70" s="289">
        <v>0.23350000000000001</v>
      </c>
      <c r="I70" s="289">
        <v>0.31890000000000002</v>
      </c>
      <c r="J70" s="290">
        <v>0.19980000000000001</v>
      </c>
      <c r="K70" s="288">
        <v>0.1537</v>
      </c>
      <c r="L70" s="289">
        <v>0.19359999999999999</v>
      </c>
      <c r="M70" s="289">
        <v>0.22170000000000001</v>
      </c>
      <c r="N70" s="289">
        <v>0.13200000000000001</v>
      </c>
      <c r="O70" s="289">
        <v>0.1696</v>
      </c>
      <c r="P70" s="289">
        <v>0.2177</v>
      </c>
      <c r="Q70" s="289">
        <v>0.154</v>
      </c>
      <c r="R70" s="289">
        <v>0.21829999999999999</v>
      </c>
      <c r="S70" s="290">
        <v>0.27429999999999999</v>
      </c>
      <c r="T70" s="288">
        <v>0.1961</v>
      </c>
      <c r="U70" s="289">
        <v>0.18540000000000001</v>
      </c>
      <c r="V70" s="289">
        <v>0.19539999999999999</v>
      </c>
      <c r="W70" s="289">
        <v>0.1764</v>
      </c>
      <c r="X70" s="289">
        <v>0.21759999999999999</v>
      </c>
      <c r="Y70" s="289">
        <v>0.20519999999999999</v>
      </c>
      <c r="Z70" s="289">
        <v>0.1128</v>
      </c>
      <c r="AA70" s="289">
        <v>0.21240000000000001</v>
      </c>
      <c r="AB70" s="290">
        <v>0.29070000000000001</v>
      </c>
      <c r="AC70" s="288"/>
      <c r="AD70" s="289">
        <v>0.14410000000000001</v>
      </c>
      <c r="AE70" s="289">
        <v>0.1865</v>
      </c>
      <c r="AF70" s="289"/>
      <c r="AG70" s="289">
        <v>8.7800000000000003E-2</v>
      </c>
      <c r="AH70" s="289">
        <v>0.17810000000000001</v>
      </c>
      <c r="AI70" s="289"/>
      <c r="AJ70" s="289">
        <v>0.1111</v>
      </c>
      <c r="AK70" s="290">
        <v>0.23</v>
      </c>
    </row>
    <row r="71" spans="1:37">
      <c r="A71" s="296">
        <v>45361</v>
      </c>
      <c r="B71" s="288">
        <v>0.25669999999999998</v>
      </c>
      <c r="C71" s="289">
        <v>0.159</v>
      </c>
      <c r="D71" s="289">
        <v>0.21229999999999999</v>
      </c>
      <c r="E71" s="289">
        <v>0.2681</v>
      </c>
      <c r="F71" s="289">
        <v>0.16930000000000001</v>
      </c>
      <c r="G71" s="289">
        <v>0.1444</v>
      </c>
      <c r="H71" s="289">
        <v>0.2319</v>
      </c>
      <c r="I71" s="289">
        <v>0.31859999999999999</v>
      </c>
      <c r="J71" s="290">
        <v>0.19919999999999999</v>
      </c>
      <c r="K71" s="288">
        <v>0.1515</v>
      </c>
      <c r="L71" s="289">
        <v>0.19220000000000001</v>
      </c>
      <c r="M71" s="289">
        <v>0.21909999999999999</v>
      </c>
      <c r="N71" s="289">
        <v>0.13189999999999999</v>
      </c>
      <c r="O71" s="289">
        <v>0.1691</v>
      </c>
      <c r="P71" s="289">
        <v>0.218</v>
      </c>
      <c r="Q71" s="289">
        <v>0.15340000000000001</v>
      </c>
      <c r="R71" s="289">
        <v>0.21829999999999999</v>
      </c>
      <c r="S71" s="290">
        <v>0.27400000000000002</v>
      </c>
      <c r="T71" s="288">
        <v>0.19400000000000001</v>
      </c>
      <c r="U71" s="289">
        <v>0.18429999999999999</v>
      </c>
      <c r="V71" s="289">
        <v>0.19159999999999999</v>
      </c>
      <c r="W71" s="289">
        <v>0.1759</v>
      </c>
      <c r="X71" s="289">
        <v>0.21709999999999999</v>
      </c>
      <c r="Y71" s="289">
        <v>0.20469999999999999</v>
      </c>
      <c r="Z71" s="289">
        <v>0.11219999999999999</v>
      </c>
      <c r="AA71" s="289">
        <v>0.21260000000000001</v>
      </c>
      <c r="AB71" s="290">
        <v>0.2903</v>
      </c>
      <c r="AC71" s="288"/>
      <c r="AD71" s="289">
        <v>0.14199999999999999</v>
      </c>
      <c r="AE71" s="289">
        <v>0.18229999999999999</v>
      </c>
      <c r="AF71" s="289"/>
      <c r="AG71" s="289">
        <v>8.7900000000000006E-2</v>
      </c>
      <c r="AH71" s="289">
        <v>0.17749999999999999</v>
      </c>
      <c r="AI71" s="289"/>
      <c r="AJ71" s="289">
        <v>0.111</v>
      </c>
      <c r="AK71" s="290">
        <v>0.2293</v>
      </c>
    </row>
    <row r="72" spans="1:37">
      <c r="A72" s="296">
        <v>45362</v>
      </c>
      <c r="B72" s="288">
        <v>0.2586</v>
      </c>
      <c r="C72" s="289">
        <v>0.15890000000000001</v>
      </c>
      <c r="D72" s="289">
        <v>0.21199999999999999</v>
      </c>
      <c r="E72" s="289">
        <v>0.26900000000000002</v>
      </c>
      <c r="F72" s="289">
        <v>0.1694</v>
      </c>
      <c r="G72" s="289">
        <v>0.1444</v>
      </c>
      <c r="H72" s="289">
        <v>0.23089999999999999</v>
      </c>
      <c r="I72" s="289">
        <v>0.31859999999999999</v>
      </c>
      <c r="J72" s="290">
        <v>0.19919999999999999</v>
      </c>
      <c r="K72" s="288">
        <v>0.14910000000000001</v>
      </c>
      <c r="L72" s="289">
        <v>0.19059999999999999</v>
      </c>
      <c r="M72" s="289">
        <v>0.2175</v>
      </c>
      <c r="N72" s="289">
        <v>0.13100000000000001</v>
      </c>
      <c r="O72" s="289">
        <v>0.16900000000000001</v>
      </c>
      <c r="P72" s="289">
        <v>0.21859999999999999</v>
      </c>
      <c r="Q72" s="289">
        <v>0.1535</v>
      </c>
      <c r="R72" s="289">
        <v>0.2177</v>
      </c>
      <c r="S72" s="290">
        <v>0.27410000000000001</v>
      </c>
      <c r="T72" s="288">
        <v>0.19159999999999999</v>
      </c>
      <c r="U72" s="289">
        <v>0.1842</v>
      </c>
      <c r="V72" s="289">
        <v>0.18809999999999999</v>
      </c>
      <c r="W72" s="289">
        <v>0.1757</v>
      </c>
      <c r="X72" s="289">
        <v>0.217</v>
      </c>
      <c r="Y72" s="289">
        <v>0.2046</v>
      </c>
      <c r="Z72" s="289">
        <v>0.11219999999999999</v>
      </c>
      <c r="AA72" s="289">
        <v>0.21179999999999999</v>
      </c>
      <c r="AB72" s="290">
        <v>0.2903</v>
      </c>
      <c r="AC72" s="288"/>
      <c r="AD72" s="289">
        <v>0.13980000000000001</v>
      </c>
      <c r="AE72" s="289">
        <v>0.17780000000000001</v>
      </c>
      <c r="AF72" s="289"/>
      <c r="AG72" s="289">
        <v>8.77E-2</v>
      </c>
      <c r="AH72" s="289">
        <v>0.17810000000000001</v>
      </c>
      <c r="AI72" s="289"/>
      <c r="AJ72" s="289">
        <v>0.11020000000000001</v>
      </c>
      <c r="AK72" s="290">
        <v>0.2293</v>
      </c>
    </row>
    <row r="73" spans="1:37">
      <c r="A73" s="296">
        <v>45363</v>
      </c>
      <c r="B73" s="288">
        <v>0.26419999999999999</v>
      </c>
      <c r="C73" s="289">
        <v>0.16089999999999999</v>
      </c>
      <c r="D73" s="289">
        <v>0.21360000000000001</v>
      </c>
      <c r="E73" s="289">
        <v>0.27200000000000002</v>
      </c>
      <c r="F73" s="289">
        <v>0.16969999999999999</v>
      </c>
      <c r="G73" s="289">
        <v>0.14610000000000001</v>
      </c>
      <c r="H73" s="289">
        <v>0.23350000000000001</v>
      </c>
      <c r="I73" s="289">
        <v>0.31900000000000001</v>
      </c>
      <c r="J73" s="290">
        <v>0.20050000000000001</v>
      </c>
      <c r="K73" s="288">
        <v>0.1472</v>
      </c>
      <c r="L73" s="289">
        <v>0.1893</v>
      </c>
      <c r="M73" s="289">
        <v>0.2205</v>
      </c>
      <c r="N73" s="289">
        <v>0.13120000000000001</v>
      </c>
      <c r="O73" s="289">
        <v>0.16950000000000001</v>
      </c>
      <c r="P73" s="289">
        <v>0.22090000000000001</v>
      </c>
      <c r="Q73" s="289">
        <v>0.154</v>
      </c>
      <c r="R73" s="289">
        <v>0.2175</v>
      </c>
      <c r="S73" s="290">
        <v>0.27439999999999998</v>
      </c>
      <c r="T73" s="288">
        <v>0.19020000000000001</v>
      </c>
      <c r="U73" s="289">
        <v>0.1837</v>
      </c>
      <c r="V73" s="289">
        <v>0.18509999999999999</v>
      </c>
      <c r="W73" s="289">
        <v>0.1767</v>
      </c>
      <c r="X73" s="289">
        <v>0.2175</v>
      </c>
      <c r="Y73" s="289">
        <v>0.20499999999999999</v>
      </c>
      <c r="Z73" s="289">
        <v>0.11210000000000001</v>
      </c>
      <c r="AA73" s="289">
        <v>0.21179999999999999</v>
      </c>
      <c r="AB73" s="290">
        <v>0.2913</v>
      </c>
      <c r="AC73" s="288"/>
      <c r="AD73" s="289">
        <v>0.13800000000000001</v>
      </c>
      <c r="AE73" s="289">
        <v>0.1739</v>
      </c>
      <c r="AF73" s="289"/>
      <c r="AG73" s="289">
        <v>8.8200000000000001E-2</v>
      </c>
      <c r="AH73" s="289">
        <v>0.1784</v>
      </c>
      <c r="AI73" s="289"/>
      <c r="AJ73" s="289">
        <v>0.1108</v>
      </c>
      <c r="AK73" s="290">
        <v>0.22919999999999999</v>
      </c>
    </row>
    <row r="74" spans="1:37">
      <c r="A74" s="296">
        <v>45364</v>
      </c>
      <c r="B74" s="288">
        <v>0.26300000000000001</v>
      </c>
      <c r="C74" s="289">
        <v>0.16089999999999999</v>
      </c>
      <c r="D74" s="289">
        <v>0.21210000000000001</v>
      </c>
      <c r="E74" s="289">
        <v>0.27329999999999999</v>
      </c>
      <c r="F74" s="289">
        <v>0.1694</v>
      </c>
      <c r="G74" s="289">
        <v>0.14660000000000001</v>
      </c>
      <c r="H74" s="289">
        <v>0.2359</v>
      </c>
      <c r="I74" s="289">
        <v>0.31919999999999998</v>
      </c>
      <c r="J74" s="290">
        <v>0.20100000000000001</v>
      </c>
      <c r="K74" s="288">
        <v>0.14430000000000001</v>
      </c>
      <c r="L74" s="289">
        <v>0.187</v>
      </c>
      <c r="M74" s="289">
        <v>0.2165</v>
      </c>
      <c r="N74" s="289">
        <v>0.13089999999999999</v>
      </c>
      <c r="O74" s="289">
        <v>0.16980000000000001</v>
      </c>
      <c r="P74" s="289">
        <v>0.22040000000000001</v>
      </c>
      <c r="Q74" s="289">
        <v>0.15359999999999999</v>
      </c>
      <c r="R74" s="289">
        <v>0.21729999999999999</v>
      </c>
      <c r="S74" s="290">
        <v>0.27389999999999998</v>
      </c>
      <c r="T74" s="288">
        <v>0.188</v>
      </c>
      <c r="U74" s="289">
        <v>0.18279999999999999</v>
      </c>
      <c r="V74" s="289">
        <v>0.18090000000000001</v>
      </c>
      <c r="W74" s="289">
        <v>0.1764</v>
      </c>
      <c r="X74" s="289">
        <v>0.2172</v>
      </c>
      <c r="Y74" s="289">
        <v>0.2054</v>
      </c>
      <c r="Z74" s="289">
        <v>0.112</v>
      </c>
      <c r="AA74" s="289">
        <v>0.21160000000000001</v>
      </c>
      <c r="AB74" s="290">
        <v>0.29170000000000001</v>
      </c>
      <c r="AC74" s="288"/>
      <c r="AD74" s="289">
        <v>0.1353</v>
      </c>
      <c r="AE74" s="289">
        <v>0.1701</v>
      </c>
      <c r="AF74" s="289"/>
      <c r="AG74" s="289">
        <v>8.8700000000000001E-2</v>
      </c>
      <c r="AH74" s="289">
        <v>0.17810000000000001</v>
      </c>
      <c r="AI74" s="289"/>
      <c r="AJ74" s="289">
        <v>0.11119999999999999</v>
      </c>
      <c r="AK74" s="290">
        <v>0.2298</v>
      </c>
    </row>
    <row r="75" spans="1:37">
      <c r="A75" s="296">
        <v>45365</v>
      </c>
      <c r="B75" s="288">
        <v>0.25309999999999999</v>
      </c>
      <c r="C75" s="289">
        <v>0.15989999999999999</v>
      </c>
      <c r="D75" s="289">
        <v>0.21129999999999999</v>
      </c>
      <c r="E75" s="289">
        <v>0.27</v>
      </c>
      <c r="F75" s="289">
        <v>0.16919999999999999</v>
      </c>
      <c r="G75" s="289">
        <v>0.14660000000000001</v>
      </c>
      <c r="H75" s="289">
        <v>0.2346</v>
      </c>
      <c r="I75" s="289">
        <v>0.3196</v>
      </c>
      <c r="J75" s="290">
        <v>0.2016</v>
      </c>
      <c r="K75" s="288">
        <v>0.14369999999999999</v>
      </c>
      <c r="L75" s="289">
        <v>0.18559999999999999</v>
      </c>
      <c r="M75" s="289">
        <v>0.2175</v>
      </c>
      <c r="N75" s="289">
        <v>0.13089999999999999</v>
      </c>
      <c r="O75" s="289">
        <v>0.17</v>
      </c>
      <c r="P75" s="289">
        <v>0.2208</v>
      </c>
      <c r="Q75" s="289">
        <v>0.15359999999999999</v>
      </c>
      <c r="R75" s="289">
        <v>0.218</v>
      </c>
      <c r="S75" s="290">
        <v>0.2737</v>
      </c>
      <c r="T75" s="288">
        <v>0.19189999999999999</v>
      </c>
      <c r="U75" s="289">
        <v>0.1827</v>
      </c>
      <c r="V75" s="289">
        <v>0.17780000000000001</v>
      </c>
      <c r="W75" s="289">
        <v>0.1767</v>
      </c>
      <c r="X75" s="289">
        <v>0.218</v>
      </c>
      <c r="Y75" s="289">
        <v>0.20480000000000001</v>
      </c>
      <c r="Z75" s="289">
        <v>0.1119</v>
      </c>
      <c r="AA75" s="289">
        <v>0.21149999999999999</v>
      </c>
      <c r="AB75" s="290">
        <v>0.29289999999999999</v>
      </c>
      <c r="AC75" s="288"/>
      <c r="AD75" s="289">
        <v>0.13339999999999999</v>
      </c>
      <c r="AE75" s="289">
        <v>0.17799999999999999</v>
      </c>
      <c r="AF75" s="289"/>
      <c r="AG75" s="289">
        <v>8.8800000000000004E-2</v>
      </c>
      <c r="AH75" s="289">
        <v>0.1782</v>
      </c>
      <c r="AI75" s="289"/>
      <c r="AJ75" s="289">
        <v>0.1111</v>
      </c>
      <c r="AK75" s="290">
        <v>0.2296</v>
      </c>
    </row>
    <row r="76" spans="1:37">
      <c r="A76" s="296">
        <v>45366</v>
      </c>
      <c r="B76" s="288">
        <v>0.25740000000000002</v>
      </c>
      <c r="C76" s="289">
        <v>0.16039999999999999</v>
      </c>
      <c r="D76" s="289">
        <v>0.21110000000000001</v>
      </c>
      <c r="E76" s="289">
        <v>0.26960000000000001</v>
      </c>
      <c r="F76" s="289">
        <v>0.16930000000000001</v>
      </c>
      <c r="G76" s="289">
        <v>0.14660000000000001</v>
      </c>
      <c r="H76" s="289">
        <v>0.2319</v>
      </c>
      <c r="I76" s="289">
        <v>0.31909999999999999</v>
      </c>
      <c r="J76" s="290">
        <v>0.2009</v>
      </c>
      <c r="K76" s="288">
        <v>0.14319999999999999</v>
      </c>
      <c r="L76" s="289">
        <v>0.18529999999999999</v>
      </c>
      <c r="M76" s="289">
        <v>0.22009999999999999</v>
      </c>
      <c r="N76" s="289">
        <v>0.13070000000000001</v>
      </c>
      <c r="O76" s="289">
        <v>0.1701</v>
      </c>
      <c r="P76" s="289">
        <v>0.22070000000000001</v>
      </c>
      <c r="Q76" s="289">
        <v>0.1537</v>
      </c>
      <c r="R76" s="289">
        <v>0.21740000000000001</v>
      </c>
      <c r="S76" s="290">
        <v>0.27400000000000002</v>
      </c>
      <c r="T76" s="288">
        <v>0.19969999999999999</v>
      </c>
      <c r="U76" s="289">
        <v>0.18609999999999999</v>
      </c>
      <c r="V76" s="289">
        <v>0.1767</v>
      </c>
      <c r="W76" s="289">
        <v>0.1767</v>
      </c>
      <c r="X76" s="289">
        <v>0.21729999999999999</v>
      </c>
      <c r="Y76" s="289">
        <v>0.2049</v>
      </c>
      <c r="Z76" s="289">
        <v>0.112</v>
      </c>
      <c r="AA76" s="289">
        <v>0.2109</v>
      </c>
      <c r="AB76" s="290">
        <v>0.2923</v>
      </c>
      <c r="AC76" s="288"/>
      <c r="AD76" s="289">
        <v>0.1328</v>
      </c>
      <c r="AE76" s="289">
        <v>0.1835</v>
      </c>
      <c r="AF76" s="289"/>
      <c r="AG76" s="289">
        <v>8.8700000000000001E-2</v>
      </c>
      <c r="AH76" s="289">
        <v>0.1782</v>
      </c>
      <c r="AI76" s="289"/>
      <c r="AJ76" s="289">
        <v>0.1106</v>
      </c>
      <c r="AK76" s="290">
        <v>0.22969999999999999</v>
      </c>
    </row>
    <row r="77" spans="1:37">
      <c r="A77" s="296">
        <v>45367</v>
      </c>
      <c r="B77" s="288">
        <v>0.25700000000000001</v>
      </c>
      <c r="C77" s="289">
        <v>0.15959999999999999</v>
      </c>
      <c r="D77" s="289">
        <v>0.21099999999999999</v>
      </c>
      <c r="E77" s="289">
        <v>0.27029999999999998</v>
      </c>
      <c r="F77" s="289">
        <v>0.1699</v>
      </c>
      <c r="G77" s="289">
        <v>0.1472</v>
      </c>
      <c r="H77" s="289">
        <v>0.23230000000000001</v>
      </c>
      <c r="I77" s="289">
        <v>0.31969999999999998</v>
      </c>
      <c r="J77" s="290">
        <v>0.2016</v>
      </c>
      <c r="K77" s="288">
        <v>0.14380000000000001</v>
      </c>
      <c r="L77" s="289">
        <v>0.186</v>
      </c>
      <c r="M77" s="289">
        <v>0.22090000000000001</v>
      </c>
      <c r="N77" s="289">
        <v>0.12989999999999999</v>
      </c>
      <c r="O77" s="289">
        <v>0.1699</v>
      </c>
      <c r="P77" s="289">
        <v>0.22040000000000001</v>
      </c>
      <c r="Q77" s="289">
        <v>0.15359999999999999</v>
      </c>
      <c r="R77" s="289">
        <v>0.21729999999999999</v>
      </c>
      <c r="S77" s="290">
        <v>0.2737</v>
      </c>
      <c r="T77" s="288">
        <v>0.19969999999999999</v>
      </c>
      <c r="U77" s="289">
        <v>0.18659999999999999</v>
      </c>
      <c r="V77" s="289">
        <v>0.17530000000000001</v>
      </c>
      <c r="W77" s="289">
        <v>0.17660000000000001</v>
      </c>
      <c r="X77" s="289">
        <v>0.21790000000000001</v>
      </c>
      <c r="Y77" s="289">
        <v>0.2056</v>
      </c>
      <c r="Z77" s="289">
        <v>0.112</v>
      </c>
      <c r="AA77" s="289">
        <v>0.21079999999999999</v>
      </c>
      <c r="AB77" s="290">
        <v>0.2928</v>
      </c>
      <c r="AC77" s="288"/>
      <c r="AD77" s="289">
        <v>0.1333</v>
      </c>
      <c r="AE77" s="289">
        <v>0.18210000000000001</v>
      </c>
      <c r="AF77" s="289"/>
      <c r="AG77" s="289">
        <v>8.8700000000000001E-2</v>
      </c>
      <c r="AH77" s="289">
        <v>0.17799999999999999</v>
      </c>
      <c r="AI77" s="289"/>
      <c r="AJ77" s="289">
        <v>0.11119999999999999</v>
      </c>
      <c r="AK77" s="290">
        <v>0.2296</v>
      </c>
    </row>
    <row r="78" spans="1:37">
      <c r="A78" s="296">
        <v>45368</v>
      </c>
      <c r="B78" s="288">
        <v>0.25979999999999998</v>
      </c>
      <c r="C78" s="289">
        <v>0.1595</v>
      </c>
      <c r="D78" s="289">
        <v>0.21179999999999999</v>
      </c>
      <c r="E78" s="289">
        <v>0.26929999999999998</v>
      </c>
      <c r="F78" s="289">
        <v>0.16919999999999999</v>
      </c>
      <c r="G78" s="289">
        <v>0.14649999999999999</v>
      </c>
      <c r="H78" s="289">
        <v>0.23089999999999999</v>
      </c>
      <c r="I78" s="289">
        <v>0.31979999999999997</v>
      </c>
      <c r="J78" s="290">
        <v>0.2016</v>
      </c>
      <c r="K78" s="288">
        <v>0.14549999999999999</v>
      </c>
      <c r="L78" s="289">
        <v>0.18790000000000001</v>
      </c>
      <c r="M78" s="289">
        <v>0.2258</v>
      </c>
      <c r="N78" s="289">
        <v>0.13</v>
      </c>
      <c r="O78" s="289">
        <v>0.1701</v>
      </c>
      <c r="P78" s="289">
        <v>0.22359999999999999</v>
      </c>
      <c r="Q78" s="289">
        <v>0.1537</v>
      </c>
      <c r="R78" s="289">
        <v>0.21809999999999999</v>
      </c>
      <c r="S78" s="290">
        <v>0.27439999999999998</v>
      </c>
      <c r="T78" s="288">
        <v>0.2024</v>
      </c>
      <c r="U78" s="289">
        <v>0.187</v>
      </c>
      <c r="V78" s="289">
        <v>0.17510000000000001</v>
      </c>
      <c r="W78" s="289">
        <v>0.1774</v>
      </c>
      <c r="X78" s="289">
        <v>0.218</v>
      </c>
      <c r="Y78" s="289">
        <v>0.20480000000000001</v>
      </c>
      <c r="Z78" s="289">
        <v>0.1113</v>
      </c>
      <c r="AA78" s="289">
        <v>0.21010000000000001</v>
      </c>
      <c r="AB78" s="290">
        <v>0.29220000000000002</v>
      </c>
      <c r="AC78" s="288"/>
      <c r="AD78" s="289">
        <v>0.1338</v>
      </c>
      <c r="AE78" s="289">
        <v>0.18579999999999999</v>
      </c>
      <c r="AF78" s="289"/>
      <c r="AG78" s="289">
        <v>8.8700000000000001E-2</v>
      </c>
      <c r="AH78" s="289">
        <v>0.17810000000000001</v>
      </c>
      <c r="AI78" s="289"/>
      <c r="AJ78" s="289">
        <v>0.1106</v>
      </c>
      <c r="AK78" s="290">
        <v>0.22969999999999999</v>
      </c>
    </row>
    <row r="79" spans="1:37">
      <c r="A79" s="296">
        <v>45369</v>
      </c>
      <c r="B79" s="288">
        <v>0.27089999999999997</v>
      </c>
      <c r="C79" s="289">
        <v>0.1615</v>
      </c>
      <c r="D79" s="289">
        <v>0.21379999999999999</v>
      </c>
      <c r="E79" s="289">
        <v>0.2787</v>
      </c>
      <c r="F79" s="289">
        <v>0.17050000000000001</v>
      </c>
      <c r="G79" s="289">
        <v>0.14879999999999999</v>
      </c>
      <c r="H79" s="289">
        <v>0.23899999999999999</v>
      </c>
      <c r="I79" s="289">
        <v>0.31979999999999997</v>
      </c>
      <c r="J79" s="290">
        <v>0.20280000000000001</v>
      </c>
      <c r="K79" s="288">
        <v>0.15210000000000001</v>
      </c>
      <c r="L79" s="289">
        <v>0.1923</v>
      </c>
      <c r="M79" s="289">
        <v>0.2321</v>
      </c>
      <c r="N79" s="289">
        <v>0.13020000000000001</v>
      </c>
      <c r="O79" s="289">
        <v>0.17199999999999999</v>
      </c>
      <c r="P79" s="289">
        <v>0.2225</v>
      </c>
      <c r="Q79" s="289">
        <v>0.1537</v>
      </c>
      <c r="R79" s="289">
        <v>0.21779999999999999</v>
      </c>
      <c r="S79" s="290">
        <v>0.27429999999999999</v>
      </c>
      <c r="T79" s="288">
        <v>0.21609999999999999</v>
      </c>
      <c r="U79" s="289">
        <v>0.1933</v>
      </c>
      <c r="V79" s="289">
        <v>0.17530000000000001</v>
      </c>
      <c r="W79" s="289">
        <v>0.1779</v>
      </c>
      <c r="X79" s="289">
        <v>0.21809999999999999</v>
      </c>
      <c r="Y79" s="289">
        <v>0.20610000000000001</v>
      </c>
      <c r="Z79" s="289">
        <v>0.1118</v>
      </c>
      <c r="AA79" s="289">
        <v>0.21060000000000001</v>
      </c>
      <c r="AB79" s="290">
        <v>0.29380000000000001</v>
      </c>
      <c r="AC79" s="288"/>
      <c r="AD79" s="289">
        <v>0.13730000000000001</v>
      </c>
      <c r="AE79" s="289">
        <v>0.19800000000000001</v>
      </c>
      <c r="AF79" s="289"/>
      <c r="AG79" s="289">
        <v>8.9899999999999994E-2</v>
      </c>
      <c r="AH79" s="289">
        <v>0.1794</v>
      </c>
      <c r="AI79" s="289"/>
      <c r="AJ79" s="289">
        <v>0.1115</v>
      </c>
      <c r="AK79" s="290">
        <v>0.2301</v>
      </c>
    </row>
    <row r="80" spans="1:37">
      <c r="A80" s="296">
        <v>45370</v>
      </c>
      <c r="B80" s="288">
        <v>0.27500000000000002</v>
      </c>
      <c r="C80" s="289">
        <v>0.16039999999999999</v>
      </c>
      <c r="D80" s="289">
        <v>0.21440000000000001</v>
      </c>
      <c r="E80" s="289">
        <v>0.2828</v>
      </c>
      <c r="F80" s="289">
        <v>0.1704</v>
      </c>
      <c r="G80" s="289">
        <v>0.14940000000000001</v>
      </c>
      <c r="H80" s="289">
        <v>0.2419</v>
      </c>
      <c r="I80" s="289">
        <v>0.31990000000000002</v>
      </c>
      <c r="J80" s="290">
        <v>0.20330000000000001</v>
      </c>
      <c r="K80" s="288">
        <v>0.1555</v>
      </c>
      <c r="L80" s="289">
        <v>0.1953</v>
      </c>
      <c r="M80" s="289">
        <v>0.2306</v>
      </c>
      <c r="N80" s="289">
        <v>0.12989999999999999</v>
      </c>
      <c r="O80" s="289">
        <v>0.17460000000000001</v>
      </c>
      <c r="P80" s="289">
        <v>0.22370000000000001</v>
      </c>
      <c r="Q80" s="289">
        <v>0.15340000000000001</v>
      </c>
      <c r="R80" s="289">
        <v>0.21690000000000001</v>
      </c>
      <c r="S80" s="290">
        <v>0.27460000000000001</v>
      </c>
      <c r="T80" s="288">
        <v>0.2117</v>
      </c>
      <c r="U80" s="289">
        <v>0.19309999999999999</v>
      </c>
      <c r="V80" s="289">
        <v>0.1731</v>
      </c>
      <c r="W80" s="289">
        <v>0.17760000000000001</v>
      </c>
      <c r="X80" s="289">
        <v>0.21859999999999999</v>
      </c>
      <c r="Y80" s="289">
        <v>0.2064</v>
      </c>
      <c r="Z80" s="289">
        <v>0.11169999999999999</v>
      </c>
      <c r="AA80" s="289">
        <v>0.2104</v>
      </c>
      <c r="AB80" s="290">
        <v>0.29480000000000001</v>
      </c>
      <c r="AC80" s="288"/>
      <c r="AD80" s="289">
        <v>0.13900000000000001</v>
      </c>
      <c r="AE80" s="289">
        <v>0.19370000000000001</v>
      </c>
      <c r="AF80" s="289"/>
      <c r="AG80" s="289">
        <v>8.9700000000000002E-2</v>
      </c>
      <c r="AH80" s="289">
        <v>0.17979999999999999</v>
      </c>
      <c r="AI80" s="289"/>
      <c r="AJ80" s="289">
        <v>0.11219999999999999</v>
      </c>
      <c r="AK80" s="290">
        <v>0.23069999999999999</v>
      </c>
    </row>
    <row r="81" spans="1:37">
      <c r="A81" s="296">
        <v>45371</v>
      </c>
      <c r="B81" s="288">
        <v>0.2792</v>
      </c>
      <c r="C81" s="289">
        <v>0.15989999999999999</v>
      </c>
      <c r="D81" s="289">
        <v>0.21410000000000001</v>
      </c>
      <c r="E81" s="289">
        <v>0.28520000000000001</v>
      </c>
      <c r="F81" s="289">
        <v>0.17019999999999999</v>
      </c>
      <c r="G81" s="289">
        <v>0.14990000000000001</v>
      </c>
      <c r="H81" s="289">
        <v>0.24540000000000001</v>
      </c>
      <c r="I81" s="289">
        <v>0.32040000000000002</v>
      </c>
      <c r="J81" s="290">
        <v>0.2031</v>
      </c>
      <c r="K81" s="288">
        <v>0.15279999999999999</v>
      </c>
      <c r="L81" s="289">
        <v>0.1956</v>
      </c>
      <c r="M81" s="289">
        <v>0.2296</v>
      </c>
      <c r="N81" s="289">
        <v>0.1288</v>
      </c>
      <c r="O81" s="289">
        <v>0.17419999999999999</v>
      </c>
      <c r="P81" s="289">
        <v>0.22550000000000001</v>
      </c>
      <c r="Q81" s="289">
        <v>0.15310000000000001</v>
      </c>
      <c r="R81" s="289">
        <v>0.2167</v>
      </c>
      <c r="S81" s="290">
        <v>0.27460000000000001</v>
      </c>
      <c r="T81" s="288">
        <v>0.20699999999999999</v>
      </c>
      <c r="U81" s="289">
        <v>0.19220000000000001</v>
      </c>
      <c r="V81" s="289">
        <v>0.1701</v>
      </c>
      <c r="W81" s="289">
        <v>0.17799999999999999</v>
      </c>
      <c r="X81" s="289">
        <v>0.21829999999999999</v>
      </c>
      <c r="Y81" s="289">
        <v>0.20599999999999999</v>
      </c>
      <c r="Z81" s="289">
        <v>0.1115</v>
      </c>
      <c r="AA81" s="289">
        <v>0.21029999999999999</v>
      </c>
      <c r="AB81" s="290">
        <v>0.29449999999999998</v>
      </c>
      <c r="AC81" s="288"/>
      <c r="AD81" s="289">
        <v>0.13719999999999999</v>
      </c>
      <c r="AE81" s="289">
        <v>0.18840000000000001</v>
      </c>
      <c r="AF81" s="289"/>
      <c r="AG81" s="289">
        <v>9.0200000000000002E-2</v>
      </c>
      <c r="AH81" s="289">
        <v>0.1794</v>
      </c>
      <c r="AI81" s="289"/>
      <c r="AJ81" s="289">
        <v>0.112</v>
      </c>
      <c r="AK81" s="290">
        <v>0.2298</v>
      </c>
    </row>
    <row r="82" spans="1:37">
      <c r="A82" s="296">
        <v>45372</v>
      </c>
      <c r="B82" s="288">
        <v>0.27950000000000003</v>
      </c>
      <c r="C82" s="289">
        <v>0.159</v>
      </c>
      <c r="D82" s="289">
        <v>0.2132</v>
      </c>
      <c r="E82" s="289">
        <v>0.2878</v>
      </c>
      <c r="F82" s="289">
        <v>0.1699</v>
      </c>
      <c r="G82" s="289">
        <v>0.15040000000000001</v>
      </c>
      <c r="H82" s="289">
        <v>0.24909999999999999</v>
      </c>
      <c r="I82" s="289">
        <v>0.32040000000000002</v>
      </c>
      <c r="J82" s="290">
        <v>0.2036</v>
      </c>
      <c r="K82" s="288">
        <v>0.14799999999999999</v>
      </c>
      <c r="L82" s="289">
        <v>0.19270000000000001</v>
      </c>
      <c r="M82" s="289">
        <v>0.22489999999999999</v>
      </c>
      <c r="N82" s="289">
        <v>0.1278</v>
      </c>
      <c r="O82" s="289">
        <v>0.17380000000000001</v>
      </c>
      <c r="P82" s="289">
        <v>0.2266</v>
      </c>
      <c r="Q82" s="289">
        <v>0.15279999999999999</v>
      </c>
      <c r="R82" s="289">
        <v>0.21659999999999999</v>
      </c>
      <c r="S82" s="290">
        <v>0.27479999999999999</v>
      </c>
      <c r="T82" s="288">
        <v>0.20169999999999999</v>
      </c>
      <c r="U82" s="289">
        <v>0.19059999999999999</v>
      </c>
      <c r="V82" s="289">
        <v>0.16619999999999999</v>
      </c>
      <c r="W82" s="289">
        <v>0.17760000000000001</v>
      </c>
      <c r="X82" s="289">
        <v>0.21879999999999999</v>
      </c>
      <c r="Y82" s="289">
        <v>0.20649999999999999</v>
      </c>
      <c r="Z82" s="289">
        <v>0.1114</v>
      </c>
      <c r="AA82" s="289">
        <v>0.2102</v>
      </c>
      <c r="AB82" s="290">
        <v>0.29580000000000001</v>
      </c>
      <c r="AC82" s="288"/>
      <c r="AD82" s="289">
        <v>0.1351</v>
      </c>
      <c r="AE82" s="289">
        <v>0.18179999999999999</v>
      </c>
      <c r="AF82" s="289"/>
      <c r="AG82" s="289">
        <v>8.9899999999999994E-2</v>
      </c>
      <c r="AH82" s="289">
        <v>0.17899999999999999</v>
      </c>
      <c r="AI82" s="289"/>
      <c r="AJ82" s="289">
        <v>0.1129</v>
      </c>
      <c r="AK82" s="290">
        <v>0.2303</v>
      </c>
    </row>
    <row r="83" spans="1:37">
      <c r="A83" s="296">
        <v>45373</v>
      </c>
      <c r="B83" s="288">
        <v>0.28210000000000002</v>
      </c>
      <c r="C83" s="289">
        <v>0.158</v>
      </c>
      <c r="D83" s="289">
        <v>0.21149999999999999</v>
      </c>
      <c r="E83" s="289">
        <v>0.29120000000000001</v>
      </c>
      <c r="F83" s="289">
        <v>0.1699</v>
      </c>
      <c r="G83" s="289">
        <v>0.151</v>
      </c>
      <c r="H83" s="289">
        <v>0.2525</v>
      </c>
      <c r="I83" s="289">
        <v>0.31990000000000002</v>
      </c>
      <c r="J83" s="290">
        <v>0.20419999999999999</v>
      </c>
      <c r="K83" s="288">
        <v>0.14330000000000001</v>
      </c>
      <c r="L83" s="289">
        <v>0.18909999999999999</v>
      </c>
      <c r="M83" s="289">
        <v>0.221</v>
      </c>
      <c r="N83" s="289">
        <v>0.12609999999999999</v>
      </c>
      <c r="O83" s="289">
        <v>0.17349999999999999</v>
      </c>
      <c r="P83" s="289">
        <v>0.22509999999999999</v>
      </c>
      <c r="Q83" s="289">
        <v>0.1525</v>
      </c>
      <c r="R83" s="289">
        <v>0.21640000000000001</v>
      </c>
      <c r="S83" s="290">
        <v>0.27510000000000001</v>
      </c>
      <c r="T83" s="288">
        <v>0.1971</v>
      </c>
      <c r="U83" s="289">
        <v>0.18920000000000001</v>
      </c>
      <c r="V83" s="289">
        <v>0.16189999999999999</v>
      </c>
      <c r="W83" s="289">
        <v>0.17730000000000001</v>
      </c>
      <c r="X83" s="289">
        <v>0.21859999999999999</v>
      </c>
      <c r="Y83" s="289">
        <v>0.20549999999999999</v>
      </c>
      <c r="Z83" s="289">
        <v>0.1113</v>
      </c>
      <c r="AA83" s="289">
        <v>0.21</v>
      </c>
      <c r="AB83" s="290">
        <v>0.29580000000000001</v>
      </c>
      <c r="AC83" s="288"/>
      <c r="AD83" s="289">
        <v>0.13220000000000001</v>
      </c>
      <c r="AE83" s="289">
        <v>0.17519999999999999</v>
      </c>
      <c r="AF83" s="289"/>
      <c r="AG83" s="289">
        <v>9.0499999999999997E-2</v>
      </c>
      <c r="AH83" s="289">
        <v>0.1789</v>
      </c>
      <c r="AI83" s="289"/>
      <c r="AJ83" s="289">
        <v>0.11260000000000001</v>
      </c>
      <c r="AK83" s="290">
        <v>0.23019999999999999</v>
      </c>
    </row>
    <row r="84" spans="1:37">
      <c r="A84" s="296">
        <v>45374</v>
      </c>
      <c r="B84" s="288">
        <v>0.28160000000000002</v>
      </c>
      <c r="C84" s="289">
        <v>0.15629999999999999</v>
      </c>
      <c r="D84" s="289">
        <v>0.20930000000000001</v>
      </c>
      <c r="E84" s="289">
        <v>0.29260000000000003</v>
      </c>
      <c r="F84" s="289">
        <v>0.1691</v>
      </c>
      <c r="G84" s="289">
        <v>0.15090000000000001</v>
      </c>
      <c r="H84" s="289">
        <v>0.25530000000000003</v>
      </c>
      <c r="I84" s="289">
        <v>0.32019999999999998</v>
      </c>
      <c r="J84" s="290">
        <v>0.20399999999999999</v>
      </c>
      <c r="K84" s="288">
        <v>0.13819999999999999</v>
      </c>
      <c r="L84" s="289">
        <v>0.1845</v>
      </c>
      <c r="M84" s="289">
        <v>0.21390000000000001</v>
      </c>
      <c r="N84" s="289">
        <v>0.1237</v>
      </c>
      <c r="O84" s="289">
        <v>0.17249999999999999</v>
      </c>
      <c r="P84" s="289">
        <v>0.224</v>
      </c>
      <c r="Q84" s="289">
        <v>0.15140000000000001</v>
      </c>
      <c r="R84" s="289">
        <v>0.2155</v>
      </c>
      <c r="S84" s="290">
        <v>0.2747</v>
      </c>
      <c r="T84" s="288">
        <v>0.19259999999999999</v>
      </c>
      <c r="U84" s="289">
        <v>0.18709999999999999</v>
      </c>
      <c r="V84" s="289">
        <v>0.15640000000000001</v>
      </c>
      <c r="W84" s="289">
        <v>0.1769</v>
      </c>
      <c r="X84" s="289">
        <v>0.21759999999999999</v>
      </c>
      <c r="Y84" s="289">
        <v>0.20469999999999999</v>
      </c>
      <c r="Z84" s="289">
        <v>0.11119999999999999</v>
      </c>
      <c r="AA84" s="289">
        <v>0.2099</v>
      </c>
      <c r="AB84" s="290">
        <v>0.29530000000000001</v>
      </c>
      <c r="AC84" s="288"/>
      <c r="AD84" s="289">
        <v>0.12859999999999999</v>
      </c>
      <c r="AE84" s="289">
        <v>0.1686</v>
      </c>
      <c r="AF84" s="289"/>
      <c r="AG84" s="289">
        <v>9.0300000000000005E-2</v>
      </c>
      <c r="AH84" s="289">
        <v>0.1779</v>
      </c>
      <c r="AI84" s="289"/>
      <c r="AJ84" s="289">
        <v>0.1124</v>
      </c>
      <c r="AK84" s="290">
        <v>0.23</v>
      </c>
    </row>
    <row r="85" spans="1:37">
      <c r="A85" s="296">
        <v>45375</v>
      </c>
      <c r="B85" s="288">
        <v>0.27989999999999998</v>
      </c>
      <c r="C85" s="289">
        <v>0.15409999999999999</v>
      </c>
      <c r="D85" s="289">
        <v>0.20569999999999999</v>
      </c>
      <c r="E85" s="289">
        <v>0.29549999999999998</v>
      </c>
      <c r="F85" s="289">
        <v>0.16800000000000001</v>
      </c>
      <c r="G85" s="289">
        <v>0.15079999999999999</v>
      </c>
      <c r="H85" s="289">
        <v>0.25580000000000003</v>
      </c>
      <c r="I85" s="289">
        <v>0.32029999999999997</v>
      </c>
      <c r="J85" s="290">
        <v>0.2039</v>
      </c>
      <c r="K85" s="288">
        <v>0.1336</v>
      </c>
      <c r="L85" s="289">
        <v>0.17960000000000001</v>
      </c>
      <c r="M85" s="289">
        <v>0.21</v>
      </c>
      <c r="N85" s="289">
        <v>0.1217</v>
      </c>
      <c r="O85" s="289">
        <v>0.17080000000000001</v>
      </c>
      <c r="P85" s="289">
        <v>0.22489999999999999</v>
      </c>
      <c r="Q85" s="289">
        <v>0.1512</v>
      </c>
      <c r="R85" s="289">
        <v>0.21529999999999999</v>
      </c>
      <c r="S85" s="290">
        <v>0.27460000000000001</v>
      </c>
      <c r="T85" s="288">
        <v>0.18759999999999999</v>
      </c>
      <c r="U85" s="289">
        <v>0.1845</v>
      </c>
      <c r="V85" s="289">
        <v>0.1512</v>
      </c>
      <c r="W85" s="289">
        <v>0.17599999999999999</v>
      </c>
      <c r="X85" s="289">
        <v>0.21729999999999999</v>
      </c>
      <c r="Y85" s="289">
        <v>0.20319999999999999</v>
      </c>
      <c r="Z85" s="289">
        <v>0.1111</v>
      </c>
      <c r="AA85" s="289">
        <v>0.20899999999999999</v>
      </c>
      <c r="AB85" s="290">
        <v>0.29630000000000001</v>
      </c>
      <c r="AC85" s="288"/>
      <c r="AD85" s="289">
        <v>0.1249</v>
      </c>
      <c r="AE85" s="289">
        <v>0.1618</v>
      </c>
      <c r="AF85" s="289"/>
      <c r="AG85" s="289">
        <v>9.0200000000000002E-2</v>
      </c>
      <c r="AH85" s="289">
        <v>0.17699999999999999</v>
      </c>
      <c r="AI85" s="289"/>
      <c r="AJ85" s="289">
        <v>0.11219999999999999</v>
      </c>
      <c r="AK85" s="290">
        <v>0.23050000000000001</v>
      </c>
    </row>
    <row r="86" spans="1:37">
      <c r="A86" s="296">
        <v>45376</v>
      </c>
      <c r="B86" s="288">
        <v>0.2621</v>
      </c>
      <c r="C86" s="289">
        <v>0.15229999999999999</v>
      </c>
      <c r="D86" s="289">
        <v>0.20230000000000001</v>
      </c>
      <c r="E86" s="289">
        <v>0.28389999999999999</v>
      </c>
      <c r="F86" s="289">
        <v>0.16750000000000001</v>
      </c>
      <c r="G86" s="289">
        <v>0.14960000000000001</v>
      </c>
      <c r="H86" s="289">
        <v>0.252</v>
      </c>
      <c r="I86" s="289">
        <v>0.32019999999999998</v>
      </c>
      <c r="J86" s="290">
        <v>0.20380000000000001</v>
      </c>
      <c r="K86" s="288">
        <v>0.13159999999999999</v>
      </c>
      <c r="L86" s="289">
        <v>0.1769</v>
      </c>
      <c r="M86" s="289">
        <v>0.2079</v>
      </c>
      <c r="N86" s="289">
        <v>0.12089999999999999</v>
      </c>
      <c r="O86" s="289">
        <v>0.17080000000000001</v>
      </c>
      <c r="P86" s="289">
        <v>0.223</v>
      </c>
      <c r="Q86" s="289">
        <v>0.15140000000000001</v>
      </c>
      <c r="R86" s="289">
        <v>0.21609999999999999</v>
      </c>
      <c r="S86" s="290">
        <v>0.2747</v>
      </c>
      <c r="T86" s="288">
        <v>0.18559999999999999</v>
      </c>
      <c r="U86" s="289">
        <v>0.1835</v>
      </c>
      <c r="V86" s="289">
        <v>0.14760000000000001</v>
      </c>
      <c r="W86" s="289">
        <v>0.1754</v>
      </c>
      <c r="X86" s="289">
        <v>0.2185</v>
      </c>
      <c r="Y86" s="289">
        <v>0.20230000000000001</v>
      </c>
      <c r="Z86" s="289">
        <v>0.1104</v>
      </c>
      <c r="AA86" s="289">
        <v>0.20899999999999999</v>
      </c>
      <c r="AB86" s="290">
        <v>0.29609999999999997</v>
      </c>
      <c r="AC86" s="288"/>
      <c r="AD86" s="289">
        <v>0.1225</v>
      </c>
      <c r="AE86" s="289">
        <v>0.16259999999999999</v>
      </c>
      <c r="AF86" s="289"/>
      <c r="AG86" s="289">
        <v>8.9300000000000004E-2</v>
      </c>
      <c r="AH86" s="289">
        <v>0.17610000000000001</v>
      </c>
      <c r="AI86" s="289"/>
      <c r="AJ86" s="289">
        <v>0.1119</v>
      </c>
      <c r="AK86" s="290">
        <v>0.2306</v>
      </c>
    </row>
    <row r="87" spans="1:37">
      <c r="A87" s="296">
        <v>45377</v>
      </c>
      <c r="B87" s="288">
        <v>0.26190000000000002</v>
      </c>
      <c r="C87" s="289">
        <v>0.15110000000000001</v>
      </c>
      <c r="D87" s="289">
        <v>0.20030000000000001</v>
      </c>
      <c r="E87" s="289">
        <v>0.28320000000000001</v>
      </c>
      <c r="F87" s="289">
        <v>0.1673</v>
      </c>
      <c r="G87" s="289">
        <v>0.14910000000000001</v>
      </c>
      <c r="H87" s="289">
        <v>0.248</v>
      </c>
      <c r="I87" s="289">
        <v>0.3201</v>
      </c>
      <c r="J87" s="290">
        <v>0.20330000000000001</v>
      </c>
      <c r="K87" s="288">
        <v>0.12909999999999999</v>
      </c>
      <c r="L87" s="289">
        <v>0.17419999999999999</v>
      </c>
      <c r="M87" s="289">
        <v>0.20660000000000001</v>
      </c>
      <c r="N87" s="289">
        <v>0.1203</v>
      </c>
      <c r="O87" s="289">
        <v>0.17030000000000001</v>
      </c>
      <c r="P87" s="289">
        <v>0.22339999999999999</v>
      </c>
      <c r="Q87" s="289">
        <v>0.15079999999999999</v>
      </c>
      <c r="R87" s="289">
        <v>0.2147</v>
      </c>
      <c r="S87" s="290">
        <v>0.27439999999999998</v>
      </c>
      <c r="T87" s="288">
        <v>0.19040000000000001</v>
      </c>
      <c r="U87" s="289">
        <v>0.1837</v>
      </c>
      <c r="V87" s="289">
        <v>0.14560000000000001</v>
      </c>
      <c r="W87" s="289">
        <v>0.1749</v>
      </c>
      <c r="X87" s="289">
        <v>0.21790000000000001</v>
      </c>
      <c r="Y87" s="289">
        <v>0.20169999999999999</v>
      </c>
      <c r="Z87" s="289">
        <v>0.1106</v>
      </c>
      <c r="AA87" s="289">
        <v>0.2084</v>
      </c>
      <c r="AB87" s="290">
        <v>0.29530000000000001</v>
      </c>
      <c r="AC87" s="288"/>
      <c r="AD87" s="289">
        <v>0.12130000000000001</v>
      </c>
      <c r="AE87" s="289">
        <v>0.16539999999999999</v>
      </c>
      <c r="AF87" s="289"/>
      <c r="AG87" s="289">
        <v>8.9399999999999993E-2</v>
      </c>
      <c r="AH87" s="289">
        <v>0.17549999999999999</v>
      </c>
      <c r="AI87" s="289"/>
      <c r="AJ87" s="289">
        <v>0.1113</v>
      </c>
      <c r="AK87" s="290">
        <v>0.22919999999999999</v>
      </c>
    </row>
    <row r="88" spans="1:37">
      <c r="A88" s="296">
        <v>45378</v>
      </c>
      <c r="B88" s="288">
        <v>0.26169999999999999</v>
      </c>
      <c r="C88" s="289">
        <v>0.1502</v>
      </c>
      <c r="D88" s="289">
        <v>0.1983</v>
      </c>
      <c r="E88" s="289">
        <v>0.28260000000000002</v>
      </c>
      <c r="F88" s="289">
        <v>0.1661</v>
      </c>
      <c r="G88" s="289">
        <v>0.14849999999999999</v>
      </c>
      <c r="H88" s="289">
        <v>0.24709999999999999</v>
      </c>
      <c r="I88" s="289">
        <v>0.31940000000000002</v>
      </c>
      <c r="J88" s="290">
        <v>0.20269999999999999</v>
      </c>
      <c r="K88" s="288">
        <v>0.12759999999999999</v>
      </c>
      <c r="L88" s="289">
        <v>0.1721</v>
      </c>
      <c r="M88" s="289">
        <v>0.2046</v>
      </c>
      <c r="N88" s="289">
        <v>0.1198</v>
      </c>
      <c r="O88" s="289">
        <v>0.16980000000000001</v>
      </c>
      <c r="P88" s="289">
        <v>0.22220000000000001</v>
      </c>
      <c r="Q88" s="289">
        <v>0.1502</v>
      </c>
      <c r="R88" s="289">
        <v>0.21490000000000001</v>
      </c>
      <c r="S88" s="290">
        <v>0.27400000000000002</v>
      </c>
      <c r="T88" s="288">
        <v>0.18970000000000001</v>
      </c>
      <c r="U88" s="289">
        <v>0.18410000000000001</v>
      </c>
      <c r="V88" s="289">
        <v>0.14430000000000001</v>
      </c>
      <c r="W88" s="289">
        <v>0.1749</v>
      </c>
      <c r="X88" s="289">
        <v>0.21729999999999999</v>
      </c>
      <c r="Y88" s="289">
        <v>0.20039999999999999</v>
      </c>
      <c r="Z88" s="289">
        <v>0.1099</v>
      </c>
      <c r="AA88" s="289">
        <v>0.20849999999999999</v>
      </c>
      <c r="AB88" s="290">
        <v>0.2944</v>
      </c>
      <c r="AC88" s="288"/>
      <c r="AD88" s="289">
        <v>0.1186</v>
      </c>
      <c r="AE88" s="289">
        <v>0.1633</v>
      </c>
      <c r="AF88" s="289"/>
      <c r="AG88" s="289">
        <v>8.9399999999999993E-2</v>
      </c>
      <c r="AH88" s="289">
        <v>0.1744</v>
      </c>
      <c r="AI88" s="289"/>
      <c r="AJ88" s="289">
        <v>0.11070000000000001</v>
      </c>
      <c r="AK88" s="290">
        <v>0.2293</v>
      </c>
    </row>
    <row r="89" spans="1:37">
      <c r="A89" s="296">
        <v>45379</v>
      </c>
      <c r="B89" s="288">
        <v>0.26440000000000002</v>
      </c>
      <c r="C89" s="289">
        <v>0.14910000000000001</v>
      </c>
      <c r="D89" s="289">
        <v>0.1963</v>
      </c>
      <c r="E89" s="289">
        <v>0.28489999999999999</v>
      </c>
      <c r="F89" s="289">
        <v>0.1658</v>
      </c>
      <c r="G89" s="289">
        <v>0.14779999999999999</v>
      </c>
      <c r="H89" s="289">
        <v>0.24540000000000001</v>
      </c>
      <c r="I89" s="289">
        <v>0.31890000000000002</v>
      </c>
      <c r="J89" s="290">
        <v>0.2021</v>
      </c>
      <c r="K89" s="288">
        <v>0.125</v>
      </c>
      <c r="L89" s="289">
        <v>0.16980000000000001</v>
      </c>
      <c r="M89" s="289">
        <v>0.2021</v>
      </c>
      <c r="N89" s="289">
        <v>0.11890000000000001</v>
      </c>
      <c r="O89" s="289">
        <v>0.16889999999999999</v>
      </c>
      <c r="P89" s="289">
        <v>0.22170000000000001</v>
      </c>
      <c r="Q89" s="289">
        <v>0.15010000000000001</v>
      </c>
      <c r="R89" s="289">
        <v>0.21410000000000001</v>
      </c>
      <c r="S89" s="290">
        <v>0.27400000000000002</v>
      </c>
      <c r="T89" s="288">
        <v>0.18740000000000001</v>
      </c>
      <c r="U89" s="289">
        <v>0.1835</v>
      </c>
      <c r="V89" s="289">
        <v>0.1421</v>
      </c>
      <c r="W89" s="289">
        <v>0.17399999999999999</v>
      </c>
      <c r="X89" s="289">
        <v>0.21729999999999999</v>
      </c>
      <c r="Y89" s="289">
        <v>0.19980000000000001</v>
      </c>
      <c r="Z89" s="289">
        <v>0.11</v>
      </c>
      <c r="AA89" s="289">
        <v>0.2079</v>
      </c>
      <c r="AB89" s="290">
        <v>0.29459999999999997</v>
      </c>
      <c r="AC89" s="288"/>
      <c r="AD89" s="289">
        <v>0.11650000000000001</v>
      </c>
      <c r="AE89" s="289">
        <v>0.16039999999999999</v>
      </c>
      <c r="AF89" s="289"/>
      <c r="AG89" s="289">
        <v>8.9399999999999993E-2</v>
      </c>
      <c r="AH89" s="289">
        <v>0.17349999999999999</v>
      </c>
      <c r="AI89" s="289"/>
      <c r="AJ89" s="289">
        <v>0.11070000000000001</v>
      </c>
      <c r="AK89" s="290">
        <v>0.22939999999999999</v>
      </c>
    </row>
    <row r="90" spans="1:37">
      <c r="A90" s="296">
        <v>45380</v>
      </c>
      <c r="B90" s="288">
        <v>0.27300000000000002</v>
      </c>
      <c r="C90" s="289">
        <v>0.14760000000000001</v>
      </c>
      <c r="D90" s="289">
        <v>0.1946</v>
      </c>
      <c r="E90" s="289">
        <v>0.28660000000000002</v>
      </c>
      <c r="F90" s="289">
        <v>0.16500000000000001</v>
      </c>
      <c r="G90" s="289">
        <v>0.1477</v>
      </c>
      <c r="H90" s="289">
        <v>0.2475</v>
      </c>
      <c r="I90" s="289">
        <v>0.31790000000000002</v>
      </c>
      <c r="J90" s="290">
        <v>0.2014</v>
      </c>
      <c r="K90" s="288">
        <v>0.12280000000000001</v>
      </c>
      <c r="L90" s="289">
        <v>0.16619999999999999</v>
      </c>
      <c r="M90" s="289">
        <v>0.1983</v>
      </c>
      <c r="N90" s="289">
        <v>0.1171</v>
      </c>
      <c r="O90" s="289">
        <v>0.16789999999999999</v>
      </c>
      <c r="P90" s="289">
        <v>0.22040000000000001</v>
      </c>
      <c r="Q90" s="289">
        <v>0.14910000000000001</v>
      </c>
      <c r="R90" s="289">
        <v>0.21410000000000001</v>
      </c>
      <c r="S90" s="290">
        <v>0.27300000000000002</v>
      </c>
      <c r="T90" s="288">
        <v>0.18429999999999999</v>
      </c>
      <c r="U90" s="289">
        <v>0.1825</v>
      </c>
      <c r="V90" s="289">
        <v>0.14169999999999999</v>
      </c>
      <c r="W90" s="289">
        <v>0.1736</v>
      </c>
      <c r="X90" s="289">
        <v>0.21709999999999999</v>
      </c>
      <c r="Y90" s="289">
        <v>0.19819999999999999</v>
      </c>
      <c r="Z90" s="289">
        <v>0.10929999999999999</v>
      </c>
      <c r="AA90" s="289">
        <v>0.20780000000000001</v>
      </c>
      <c r="AB90" s="290">
        <v>0.29360000000000003</v>
      </c>
      <c r="AC90" s="288"/>
      <c r="AD90" s="289">
        <v>0.114</v>
      </c>
      <c r="AE90" s="289">
        <v>0.15579999999999999</v>
      </c>
      <c r="AF90" s="289"/>
      <c r="AG90" s="289">
        <v>8.9200000000000002E-2</v>
      </c>
      <c r="AH90" s="289">
        <v>0.1726</v>
      </c>
      <c r="AI90" s="289"/>
      <c r="AJ90" s="289">
        <v>0.1106</v>
      </c>
      <c r="AK90" s="290">
        <v>0.2286</v>
      </c>
    </row>
    <row r="91" spans="1:37">
      <c r="A91" s="296">
        <v>45381</v>
      </c>
      <c r="B91" s="288">
        <v>0.26900000000000002</v>
      </c>
      <c r="C91" s="289">
        <v>0.1469</v>
      </c>
      <c r="D91" s="289">
        <v>0.1943</v>
      </c>
      <c r="E91" s="289">
        <v>0.28999999999999998</v>
      </c>
      <c r="F91" s="289">
        <v>0.1658</v>
      </c>
      <c r="G91" s="289">
        <v>0.14879999999999999</v>
      </c>
      <c r="H91" s="289">
        <v>0.25259999999999999</v>
      </c>
      <c r="I91" s="289">
        <v>0.31919999999999998</v>
      </c>
      <c r="J91" s="290">
        <v>0.20180000000000001</v>
      </c>
      <c r="K91" s="288">
        <v>0.1217</v>
      </c>
      <c r="L91" s="289">
        <v>0.16450000000000001</v>
      </c>
      <c r="M91" s="289">
        <v>0.19620000000000001</v>
      </c>
      <c r="N91" s="289">
        <v>0.1169</v>
      </c>
      <c r="O91" s="289">
        <v>0.16819999999999999</v>
      </c>
      <c r="P91" s="289">
        <v>0.22070000000000001</v>
      </c>
      <c r="Q91" s="289">
        <v>0.14940000000000001</v>
      </c>
      <c r="R91" s="289">
        <v>0.21379999999999999</v>
      </c>
      <c r="S91" s="290">
        <v>0.2737</v>
      </c>
      <c r="T91" s="288">
        <v>0.18229999999999999</v>
      </c>
      <c r="U91" s="289">
        <v>0.18190000000000001</v>
      </c>
      <c r="V91" s="289">
        <v>0.14030000000000001</v>
      </c>
      <c r="W91" s="289">
        <v>0.17399999999999999</v>
      </c>
      <c r="X91" s="289">
        <v>0.2175</v>
      </c>
      <c r="Y91" s="289">
        <v>0.1986</v>
      </c>
      <c r="Z91" s="289">
        <v>0.1091</v>
      </c>
      <c r="AA91" s="289">
        <v>0.20760000000000001</v>
      </c>
      <c r="AB91" s="290">
        <v>0.29499999999999998</v>
      </c>
      <c r="AC91" s="288"/>
      <c r="AD91" s="289">
        <v>0.11360000000000001</v>
      </c>
      <c r="AE91" s="289">
        <v>0.153</v>
      </c>
      <c r="AF91" s="289"/>
      <c r="AG91" s="289">
        <v>8.9700000000000002E-2</v>
      </c>
      <c r="AH91" s="289">
        <v>0.1729</v>
      </c>
      <c r="AI91" s="289"/>
      <c r="AJ91" s="289">
        <v>0.1111</v>
      </c>
      <c r="AK91" s="290">
        <v>0.22950000000000001</v>
      </c>
    </row>
    <row r="92" spans="1:37">
      <c r="A92" s="296">
        <v>45382</v>
      </c>
      <c r="B92" s="288">
        <v>0.27239999999999998</v>
      </c>
      <c r="C92" s="289">
        <v>0.14530000000000001</v>
      </c>
      <c r="D92" s="289">
        <v>0.19239999999999999</v>
      </c>
      <c r="E92" s="289">
        <v>0.29070000000000001</v>
      </c>
      <c r="F92" s="289">
        <v>0.16550000000000001</v>
      </c>
      <c r="G92" s="289">
        <v>0.1487</v>
      </c>
      <c r="H92" s="289">
        <v>0.25280000000000002</v>
      </c>
      <c r="I92" s="289">
        <v>0.31879999999999997</v>
      </c>
      <c r="J92" s="290">
        <v>0.20169999999999999</v>
      </c>
      <c r="K92" s="288">
        <v>0.1208</v>
      </c>
      <c r="L92" s="289">
        <v>0.16159999999999999</v>
      </c>
      <c r="M92" s="289">
        <v>0.19320000000000001</v>
      </c>
      <c r="N92" s="289">
        <v>0.11600000000000001</v>
      </c>
      <c r="O92" s="289">
        <v>0.16789999999999999</v>
      </c>
      <c r="P92" s="289">
        <v>0.2203</v>
      </c>
      <c r="Q92" s="289">
        <v>0.14910000000000001</v>
      </c>
      <c r="R92" s="289">
        <v>0.2137</v>
      </c>
      <c r="S92" s="290">
        <v>0.27400000000000002</v>
      </c>
      <c r="T92" s="288">
        <v>0.1799</v>
      </c>
      <c r="U92" s="289">
        <v>0.18049999999999999</v>
      </c>
      <c r="V92" s="289">
        <v>0.13950000000000001</v>
      </c>
      <c r="W92" s="289">
        <v>0.17369999999999999</v>
      </c>
      <c r="X92" s="289">
        <v>0.2172</v>
      </c>
      <c r="Y92" s="289">
        <v>0.19689999999999999</v>
      </c>
      <c r="Z92" s="289">
        <v>0.109</v>
      </c>
      <c r="AA92" s="289">
        <v>0.20669999999999999</v>
      </c>
      <c r="AB92" s="290">
        <v>0.29459999999999997</v>
      </c>
      <c r="AC92" s="288"/>
      <c r="AD92" s="289">
        <v>0.1128</v>
      </c>
      <c r="AE92" s="289">
        <v>0.14879999999999999</v>
      </c>
      <c r="AF92" s="289"/>
      <c r="AG92" s="289">
        <v>8.9399999999999993E-2</v>
      </c>
      <c r="AH92" s="289">
        <v>0.1726</v>
      </c>
      <c r="AI92" s="289"/>
      <c r="AJ92" s="289">
        <v>0.1111</v>
      </c>
      <c r="AK92" s="290">
        <v>0.2296</v>
      </c>
    </row>
    <row r="93" spans="1:37">
      <c r="A93" s="296">
        <v>45383</v>
      </c>
      <c r="B93" s="288">
        <v>0.26200000000000001</v>
      </c>
      <c r="C93" s="289">
        <v>0.14169999999999999</v>
      </c>
      <c r="D93" s="289">
        <v>0.18870000000000001</v>
      </c>
      <c r="E93" s="289">
        <v>0.28649999999999998</v>
      </c>
      <c r="F93" s="289">
        <v>0.1648</v>
      </c>
      <c r="G93" s="289">
        <v>0.1482</v>
      </c>
      <c r="H93" s="289">
        <v>0.25169999999999998</v>
      </c>
      <c r="I93" s="289">
        <v>0.31790000000000002</v>
      </c>
      <c r="J93" s="290">
        <v>0.20180000000000001</v>
      </c>
      <c r="K93" s="288">
        <v>0.1191</v>
      </c>
      <c r="L93" s="289">
        <v>0.1583</v>
      </c>
      <c r="M93" s="289">
        <v>0.18990000000000001</v>
      </c>
      <c r="N93" s="289">
        <v>0.1139</v>
      </c>
      <c r="O93" s="289">
        <v>0.16619999999999999</v>
      </c>
      <c r="P93" s="289">
        <v>0.22040000000000001</v>
      </c>
      <c r="Q93" s="289">
        <v>0.1484</v>
      </c>
      <c r="R93" s="289">
        <v>0.21290000000000001</v>
      </c>
      <c r="S93" s="290">
        <v>0.27360000000000001</v>
      </c>
      <c r="T93" s="288">
        <v>0.1759</v>
      </c>
      <c r="U93" s="289">
        <v>0.17860000000000001</v>
      </c>
      <c r="V93" s="289">
        <v>0.1366</v>
      </c>
      <c r="W93" s="289">
        <v>0.1726</v>
      </c>
      <c r="X93" s="289">
        <v>0.2167</v>
      </c>
      <c r="Y93" s="289">
        <v>0.1951</v>
      </c>
      <c r="Z93" s="289">
        <v>0.109</v>
      </c>
      <c r="AA93" s="289">
        <v>0.20669999999999999</v>
      </c>
      <c r="AB93" s="290">
        <v>0.2944</v>
      </c>
      <c r="AC93" s="288"/>
      <c r="AD93" s="289">
        <v>0.10879999999999999</v>
      </c>
      <c r="AE93" s="289">
        <v>0.1447</v>
      </c>
      <c r="AF93" s="289"/>
      <c r="AG93" s="289">
        <v>8.8999999999999996E-2</v>
      </c>
      <c r="AH93" s="289">
        <v>0.1716</v>
      </c>
      <c r="AI93" s="289"/>
      <c r="AJ93" s="289">
        <v>0.11070000000000001</v>
      </c>
      <c r="AK93" s="290">
        <v>0.22889999999999999</v>
      </c>
    </row>
    <row r="94" spans="1:37">
      <c r="A94" s="296">
        <v>45384</v>
      </c>
      <c r="B94" s="288">
        <v>0.26190000000000002</v>
      </c>
      <c r="C94" s="289">
        <v>0.1404</v>
      </c>
      <c r="D94" s="289">
        <v>0.189</v>
      </c>
      <c r="E94" s="289">
        <v>0.28760000000000002</v>
      </c>
      <c r="F94" s="289">
        <v>0.16450000000000001</v>
      </c>
      <c r="G94" s="289">
        <v>0.14749999999999999</v>
      </c>
      <c r="H94" s="289">
        <v>0.25180000000000002</v>
      </c>
      <c r="I94" s="289">
        <v>0.31809999999999999</v>
      </c>
      <c r="J94" s="290">
        <v>0.20050000000000001</v>
      </c>
      <c r="K94" s="288">
        <v>0.1169</v>
      </c>
      <c r="L94" s="289">
        <v>0.15690000000000001</v>
      </c>
      <c r="M94" s="289">
        <v>0.1867</v>
      </c>
      <c r="N94" s="289">
        <v>0.11310000000000001</v>
      </c>
      <c r="O94" s="289">
        <v>0.16539999999999999</v>
      </c>
      <c r="P94" s="289">
        <v>0.21940000000000001</v>
      </c>
      <c r="Q94" s="289">
        <v>0.14749999999999999</v>
      </c>
      <c r="R94" s="289">
        <v>0.21299999999999999</v>
      </c>
      <c r="S94" s="290">
        <v>0.27300000000000002</v>
      </c>
      <c r="T94" s="288">
        <v>0.17369999999999999</v>
      </c>
      <c r="U94" s="289">
        <v>0.17730000000000001</v>
      </c>
      <c r="V94" s="289">
        <v>0.1366</v>
      </c>
      <c r="W94" s="289">
        <v>0.17249999999999999</v>
      </c>
      <c r="X94" s="289">
        <v>0.21659999999999999</v>
      </c>
      <c r="Y94" s="289">
        <v>0.1943</v>
      </c>
      <c r="Z94" s="289">
        <v>0.10829999999999999</v>
      </c>
      <c r="AA94" s="289">
        <v>0.20599999999999999</v>
      </c>
      <c r="AB94" s="290">
        <v>0.29370000000000002</v>
      </c>
      <c r="AC94" s="288">
        <v>0.1179</v>
      </c>
      <c r="AD94" s="289">
        <v>0.1075</v>
      </c>
      <c r="AE94" s="289">
        <v>0.14149999999999999</v>
      </c>
      <c r="AF94" s="289">
        <v>0.2505</v>
      </c>
      <c r="AG94" s="289">
        <v>8.9099999999999999E-2</v>
      </c>
      <c r="AH94" s="289">
        <v>0.17080000000000001</v>
      </c>
      <c r="AI94" s="289">
        <v>0.17560000000000001</v>
      </c>
      <c r="AJ94" s="289">
        <v>0.11020000000000001</v>
      </c>
      <c r="AK94" s="290">
        <v>0.22889999999999999</v>
      </c>
    </row>
    <row r="95" spans="1:37">
      <c r="A95" s="296">
        <v>45385</v>
      </c>
      <c r="B95" s="288">
        <v>0.26779999999999998</v>
      </c>
      <c r="C95" s="289">
        <v>0.13869999999999999</v>
      </c>
      <c r="D95" s="289">
        <v>0.18640000000000001</v>
      </c>
      <c r="E95" s="289">
        <v>0.29160000000000003</v>
      </c>
      <c r="F95" s="289">
        <v>0.16389999999999999</v>
      </c>
      <c r="G95" s="289">
        <v>0.1474</v>
      </c>
      <c r="H95" s="289">
        <v>0.25259999999999999</v>
      </c>
      <c r="I95" s="289">
        <v>0.31719999999999998</v>
      </c>
      <c r="J95" s="290">
        <v>0.19989999999999999</v>
      </c>
      <c r="K95" s="288">
        <v>0.11559999999999999</v>
      </c>
      <c r="L95" s="289">
        <v>0.15409999999999999</v>
      </c>
      <c r="M95" s="289">
        <v>0.18509999999999999</v>
      </c>
      <c r="N95" s="289">
        <v>0.1119</v>
      </c>
      <c r="O95" s="289">
        <v>0.16500000000000001</v>
      </c>
      <c r="P95" s="289">
        <v>0.2185</v>
      </c>
      <c r="Q95" s="289">
        <v>0.1472</v>
      </c>
      <c r="R95" s="289">
        <v>0.2122</v>
      </c>
      <c r="S95" s="290">
        <v>0.27289999999999998</v>
      </c>
      <c r="T95" s="288">
        <v>0.17080000000000001</v>
      </c>
      <c r="U95" s="289">
        <v>0.1754</v>
      </c>
      <c r="V95" s="289">
        <v>0.1356</v>
      </c>
      <c r="W95" s="289">
        <v>0.1719</v>
      </c>
      <c r="X95" s="289">
        <v>0.21640000000000001</v>
      </c>
      <c r="Y95" s="289">
        <v>0.1933</v>
      </c>
      <c r="Z95" s="289">
        <v>0.10829999999999999</v>
      </c>
      <c r="AA95" s="289">
        <v>0.20519999999999999</v>
      </c>
      <c r="AB95" s="290">
        <v>0.2928</v>
      </c>
      <c r="AC95" s="288">
        <v>0.1154</v>
      </c>
      <c r="AD95" s="289">
        <v>0.1055</v>
      </c>
      <c r="AE95" s="289">
        <v>0.13830000000000001</v>
      </c>
      <c r="AF95" s="289">
        <v>0.25190000000000001</v>
      </c>
      <c r="AG95" s="289">
        <v>8.8800000000000004E-2</v>
      </c>
      <c r="AH95" s="289">
        <v>0.16919999999999999</v>
      </c>
      <c r="AI95" s="289">
        <v>0.17460000000000001</v>
      </c>
      <c r="AJ95" s="289">
        <v>0.1094</v>
      </c>
      <c r="AK95" s="290">
        <v>0.2288</v>
      </c>
    </row>
    <row r="96" spans="1:37">
      <c r="A96" s="296">
        <v>45386</v>
      </c>
      <c r="B96" s="288">
        <v>0.27029999999999998</v>
      </c>
      <c r="C96" s="289">
        <v>0.13639999999999999</v>
      </c>
      <c r="D96" s="289">
        <v>0.1827</v>
      </c>
      <c r="E96" s="289">
        <v>0.29749999999999999</v>
      </c>
      <c r="F96" s="289">
        <v>0.1636</v>
      </c>
      <c r="G96" s="289">
        <v>0.14729999999999999</v>
      </c>
      <c r="H96" s="289">
        <v>0.25600000000000001</v>
      </c>
      <c r="I96" s="289">
        <v>0.31580000000000003</v>
      </c>
      <c r="J96" s="290">
        <v>0.1993</v>
      </c>
      <c r="K96" s="288">
        <v>0.1125</v>
      </c>
      <c r="L96" s="289">
        <v>0.15110000000000001</v>
      </c>
      <c r="M96" s="289">
        <v>0.18179999999999999</v>
      </c>
      <c r="N96" s="289">
        <v>0.1095</v>
      </c>
      <c r="O96" s="289">
        <v>0.16309999999999999</v>
      </c>
      <c r="P96" s="289">
        <v>0.218</v>
      </c>
      <c r="Q96" s="289">
        <v>0.14680000000000001</v>
      </c>
      <c r="R96" s="289">
        <v>0.21049999999999999</v>
      </c>
      <c r="S96" s="290">
        <v>0.27210000000000001</v>
      </c>
      <c r="T96" s="288">
        <v>0.16919999999999999</v>
      </c>
      <c r="U96" s="289">
        <v>0.1741</v>
      </c>
      <c r="V96" s="289">
        <v>0.1353</v>
      </c>
      <c r="W96" s="289">
        <v>0.17130000000000001</v>
      </c>
      <c r="X96" s="289">
        <v>0.216</v>
      </c>
      <c r="Y96" s="289">
        <v>0.1915</v>
      </c>
      <c r="Z96" s="289">
        <v>0.1081</v>
      </c>
      <c r="AA96" s="289">
        <v>0.20499999999999999</v>
      </c>
      <c r="AB96" s="290">
        <v>0.29210000000000003</v>
      </c>
      <c r="AC96" s="288"/>
      <c r="AD96" s="289">
        <v>0.1028</v>
      </c>
      <c r="AE96" s="289">
        <v>0.13300000000000001</v>
      </c>
      <c r="AF96" s="289"/>
      <c r="AG96" s="289">
        <v>8.8499999999999995E-2</v>
      </c>
      <c r="AH96" s="289">
        <v>0.16789999999999999</v>
      </c>
      <c r="AI96" s="289"/>
      <c r="AJ96" s="289">
        <v>0.10920000000000001</v>
      </c>
      <c r="AK96" s="290">
        <v>0.22789999999999999</v>
      </c>
    </row>
    <row r="97" spans="1:37">
      <c r="A97" s="296">
        <v>45387</v>
      </c>
      <c r="B97" s="288">
        <v>0.26690000000000003</v>
      </c>
      <c r="C97" s="289">
        <v>0.13200000000000001</v>
      </c>
      <c r="D97" s="289">
        <v>0.1794</v>
      </c>
      <c r="E97" s="289">
        <v>0.29959999999999998</v>
      </c>
      <c r="F97" s="289">
        <v>0.1618</v>
      </c>
      <c r="G97" s="289">
        <v>0.14660000000000001</v>
      </c>
      <c r="H97" s="289">
        <v>0.25869999999999999</v>
      </c>
      <c r="I97" s="289">
        <v>0.31430000000000002</v>
      </c>
      <c r="J97" s="290">
        <v>0.1973</v>
      </c>
      <c r="K97" s="288">
        <v>0.10879999999999999</v>
      </c>
      <c r="L97" s="289">
        <v>0.14580000000000001</v>
      </c>
      <c r="M97" s="289">
        <v>0.17660000000000001</v>
      </c>
      <c r="N97" s="289">
        <v>0.10580000000000001</v>
      </c>
      <c r="O97" s="289">
        <v>0.15989999999999999</v>
      </c>
      <c r="P97" s="289">
        <v>0.21529999999999999</v>
      </c>
      <c r="Q97" s="289">
        <v>0.14549999999999999</v>
      </c>
      <c r="R97" s="289">
        <v>0.2089</v>
      </c>
      <c r="S97" s="290">
        <v>0.27189999999999998</v>
      </c>
      <c r="T97" s="288">
        <v>0.16500000000000001</v>
      </c>
      <c r="U97" s="289">
        <v>0.17169999999999999</v>
      </c>
      <c r="V97" s="289">
        <v>0.13339999999999999</v>
      </c>
      <c r="W97" s="289">
        <v>0.17019999999999999</v>
      </c>
      <c r="X97" s="289">
        <v>0.2157</v>
      </c>
      <c r="Y97" s="289">
        <v>0.1893</v>
      </c>
      <c r="Z97" s="289">
        <v>0.10730000000000001</v>
      </c>
      <c r="AA97" s="289">
        <v>0.2041</v>
      </c>
      <c r="AB97" s="290">
        <v>0.29049999999999998</v>
      </c>
      <c r="AC97" s="288">
        <v>0.10879999999999999</v>
      </c>
      <c r="AD97" s="289">
        <v>9.7900000000000001E-2</v>
      </c>
      <c r="AE97" s="289">
        <v>0.1258</v>
      </c>
      <c r="AF97" s="289">
        <v>0.25190000000000001</v>
      </c>
      <c r="AG97" s="289">
        <v>8.7099999999999997E-2</v>
      </c>
      <c r="AH97" s="289">
        <v>0.1648</v>
      </c>
      <c r="AI97" s="289">
        <v>0.17150000000000001</v>
      </c>
      <c r="AJ97" s="289">
        <v>0.1084</v>
      </c>
      <c r="AK97" s="290">
        <v>0.22689999999999999</v>
      </c>
    </row>
    <row r="98" spans="1:37">
      <c r="A98" s="296">
        <v>45388</v>
      </c>
      <c r="B98" s="288">
        <v>0.26200000000000001</v>
      </c>
      <c r="C98" s="289">
        <v>0.12809999999999999</v>
      </c>
      <c r="D98" s="289">
        <v>0.1741</v>
      </c>
      <c r="E98" s="289">
        <v>0.2989</v>
      </c>
      <c r="F98" s="289">
        <v>0.1605</v>
      </c>
      <c r="G98" s="289">
        <v>0.14510000000000001</v>
      </c>
      <c r="H98" s="289">
        <v>0.2611</v>
      </c>
      <c r="I98" s="289">
        <v>0.31240000000000001</v>
      </c>
      <c r="J98" s="290">
        <v>0.1946</v>
      </c>
      <c r="K98" s="288">
        <v>0.1048</v>
      </c>
      <c r="L98" s="289">
        <v>0.1404</v>
      </c>
      <c r="M98" s="289">
        <v>0.1704</v>
      </c>
      <c r="N98" s="289">
        <v>0.1023</v>
      </c>
      <c r="O98" s="289">
        <v>0.15690000000000001</v>
      </c>
      <c r="P98" s="289">
        <v>0.2122</v>
      </c>
      <c r="Q98" s="289">
        <v>0.14360000000000001</v>
      </c>
      <c r="R98" s="289">
        <v>0.20569999999999999</v>
      </c>
      <c r="S98" s="290">
        <v>0.2707</v>
      </c>
      <c r="T98" s="288">
        <v>0.16039999999999999</v>
      </c>
      <c r="U98" s="289">
        <v>0.16850000000000001</v>
      </c>
      <c r="V98" s="289">
        <v>0.1318</v>
      </c>
      <c r="W98" s="289">
        <v>0.16850000000000001</v>
      </c>
      <c r="X98" s="289">
        <v>0.21479999999999999</v>
      </c>
      <c r="Y98" s="289">
        <v>0.1862</v>
      </c>
      <c r="Z98" s="289">
        <v>0.1071</v>
      </c>
      <c r="AA98" s="289">
        <v>0.20250000000000001</v>
      </c>
      <c r="AB98" s="290">
        <v>0.28849999999999998</v>
      </c>
      <c r="AC98" s="288">
        <v>0.1051</v>
      </c>
      <c r="AD98" s="289">
        <v>9.3600000000000003E-2</v>
      </c>
      <c r="AE98" s="289">
        <v>0.11890000000000001</v>
      </c>
      <c r="AF98" s="289">
        <v>0.25090000000000001</v>
      </c>
      <c r="AG98" s="289">
        <v>8.6499999999999994E-2</v>
      </c>
      <c r="AH98" s="289">
        <v>0.1618</v>
      </c>
      <c r="AI98" s="289">
        <v>0.1691</v>
      </c>
      <c r="AJ98" s="289">
        <v>0.1075</v>
      </c>
      <c r="AK98" s="290">
        <v>0.2266</v>
      </c>
    </row>
    <row r="99" spans="1:37">
      <c r="A99" s="296">
        <v>45389</v>
      </c>
      <c r="B99" s="288">
        <v>0.2397</v>
      </c>
      <c r="C99" s="289">
        <v>0.1225</v>
      </c>
      <c r="D99" s="289">
        <v>0.16739999999999999</v>
      </c>
      <c r="E99" s="289">
        <v>0.28689999999999999</v>
      </c>
      <c r="F99" s="289">
        <v>0.15809999999999999</v>
      </c>
      <c r="G99" s="289">
        <v>0.1429</v>
      </c>
      <c r="H99" s="289">
        <v>0.25409999999999999</v>
      </c>
      <c r="I99" s="289">
        <v>0.30980000000000002</v>
      </c>
      <c r="J99" s="290">
        <v>0.19350000000000001</v>
      </c>
      <c r="K99" s="288">
        <v>0.10050000000000001</v>
      </c>
      <c r="L99" s="289">
        <v>0.1353</v>
      </c>
      <c r="M99" s="289">
        <v>0.16220000000000001</v>
      </c>
      <c r="N99" s="289">
        <v>9.8599999999999993E-2</v>
      </c>
      <c r="O99" s="289">
        <v>0.15459999999999999</v>
      </c>
      <c r="P99" s="289">
        <v>0.21</v>
      </c>
      <c r="Q99" s="289">
        <v>0.14269999999999999</v>
      </c>
      <c r="R99" s="289">
        <v>0.20449999999999999</v>
      </c>
      <c r="S99" s="290">
        <v>0.27060000000000001</v>
      </c>
      <c r="T99" s="288">
        <v>0.1547</v>
      </c>
      <c r="U99" s="289">
        <v>0.16550000000000001</v>
      </c>
      <c r="V99" s="289">
        <v>0.1258</v>
      </c>
      <c r="W99" s="289">
        <v>0.16619999999999999</v>
      </c>
      <c r="X99" s="289">
        <v>0.21410000000000001</v>
      </c>
      <c r="Y99" s="289">
        <v>0.18440000000000001</v>
      </c>
      <c r="Z99" s="289">
        <v>0.10630000000000001</v>
      </c>
      <c r="AA99" s="289">
        <v>0.20200000000000001</v>
      </c>
      <c r="AB99" s="290">
        <v>0.28649999999999998</v>
      </c>
      <c r="AC99" s="288">
        <v>0.1003</v>
      </c>
      <c r="AD99" s="289">
        <v>8.8300000000000003E-2</v>
      </c>
      <c r="AE99" s="289">
        <v>0.11269999999999999</v>
      </c>
      <c r="AF99" s="289">
        <v>0.24160000000000001</v>
      </c>
      <c r="AG99" s="289">
        <v>8.4699999999999998E-2</v>
      </c>
      <c r="AH99" s="289">
        <v>0.1593</v>
      </c>
      <c r="AI99" s="289">
        <v>0.1701</v>
      </c>
      <c r="AJ99" s="289">
        <v>0.1057</v>
      </c>
      <c r="AK99" s="290">
        <v>0.22539999999999999</v>
      </c>
    </row>
    <row r="100" spans="1:37">
      <c r="A100" s="296">
        <v>45390</v>
      </c>
      <c r="B100" s="288">
        <v>0.24360000000000001</v>
      </c>
      <c r="C100" s="289">
        <v>0.1212</v>
      </c>
      <c r="D100" s="289">
        <v>0.16389999999999999</v>
      </c>
      <c r="E100" s="289">
        <v>0.28920000000000001</v>
      </c>
      <c r="F100" s="289">
        <v>0.15690000000000001</v>
      </c>
      <c r="G100" s="289">
        <v>0.1411</v>
      </c>
      <c r="H100" s="289">
        <v>0.24840000000000001</v>
      </c>
      <c r="I100" s="289">
        <v>0.30669999999999997</v>
      </c>
      <c r="J100" s="290">
        <v>0.1898</v>
      </c>
      <c r="K100" s="288">
        <v>0.1</v>
      </c>
      <c r="L100" s="289">
        <v>0.13350000000000001</v>
      </c>
      <c r="M100" s="289">
        <v>0.15770000000000001</v>
      </c>
      <c r="N100" s="289">
        <v>9.8100000000000007E-2</v>
      </c>
      <c r="O100" s="289">
        <v>0.1527</v>
      </c>
      <c r="P100" s="289">
        <v>0.2072</v>
      </c>
      <c r="Q100" s="289">
        <v>0.1414</v>
      </c>
      <c r="R100" s="289">
        <v>0.20180000000000001</v>
      </c>
      <c r="S100" s="290">
        <v>0.26910000000000001</v>
      </c>
      <c r="T100" s="288">
        <v>0.15290000000000001</v>
      </c>
      <c r="U100" s="289">
        <v>0.16339999999999999</v>
      </c>
      <c r="V100" s="289">
        <v>0.12620000000000001</v>
      </c>
      <c r="W100" s="289">
        <v>0.16539999999999999</v>
      </c>
      <c r="X100" s="289">
        <v>0.21299999999999999</v>
      </c>
      <c r="Y100" s="289">
        <v>0.18229999999999999</v>
      </c>
      <c r="Z100" s="289">
        <v>0.1055</v>
      </c>
      <c r="AA100" s="289">
        <v>0.20080000000000001</v>
      </c>
      <c r="AB100" s="290">
        <v>0.28360000000000002</v>
      </c>
      <c r="AC100" s="288">
        <v>9.8699999999999996E-2</v>
      </c>
      <c r="AD100" s="289">
        <v>8.6900000000000005E-2</v>
      </c>
      <c r="AE100" s="289">
        <v>0.10879999999999999</v>
      </c>
      <c r="AF100" s="289">
        <v>0.2412</v>
      </c>
      <c r="AG100" s="289">
        <v>8.4199999999999997E-2</v>
      </c>
      <c r="AH100" s="289">
        <v>0.15709999999999999</v>
      </c>
      <c r="AI100" s="289">
        <v>0.1676</v>
      </c>
      <c r="AJ100" s="289">
        <v>0.1052</v>
      </c>
      <c r="AK100" s="290">
        <v>0.22420000000000001</v>
      </c>
    </row>
    <row r="101" spans="1:37">
      <c r="A101" s="296">
        <v>45391</v>
      </c>
      <c r="B101" s="288">
        <v>0.24349999999999999</v>
      </c>
      <c r="C101" s="289">
        <v>0.12</v>
      </c>
      <c r="D101" s="289">
        <v>0.16120000000000001</v>
      </c>
      <c r="E101" s="289">
        <v>0.2883</v>
      </c>
      <c r="F101" s="289">
        <v>0.15540000000000001</v>
      </c>
      <c r="G101" s="289">
        <v>0.14050000000000001</v>
      </c>
      <c r="H101" s="289">
        <v>0.24479999999999999</v>
      </c>
      <c r="I101" s="289">
        <v>0.30409999999999998</v>
      </c>
      <c r="J101" s="290">
        <v>0.1865</v>
      </c>
      <c r="K101" s="288">
        <v>9.8599999999999993E-2</v>
      </c>
      <c r="L101" s="289">
        <v>0.1313</v>
      </c>
      <c r="M101" s="289">
        <v>0.15379999999999999</v>
      </c>
      <c r="N101" s="289">
        <v>9.5600000000000004E-2</v>
      </c>
      <c r="O101" s="289">
        <v>0.15060000000000001</v>
      </c>
      <c r="P101" s="289">
        <v>0.20519999999999999</v>
      </c>
      <c r="Q101" s="289">
        <v>0.13969999999999999</v>
      </c>
      <c r="R101" s="289">
        <v>0.20039999999999999</v>
      </c>
      <c r="S101" s="290">
        <v>0.2681</v>
      </c>
      <c r="T101" s="288">
        <v>0.15</v>
      </c>
      <c r="U101" s="289">
        <v>0.1613</v>
      </c>
      <c r="V101" s="289">
        <v>0.1255</v>
      </c>
      <c r="W101" s="289">
        <v>0.1646</v>
      </c>
      <c r="X101" s="289">
        <v>0.2122</v>
      </c>
      <c r="Y101" s="289">
        <v>0.1812</v>
      </c>
      <c r="Z101" s="289">
        <v>0.1048</v>
      </c>
      <c r="AA101" s="289">
        <v>0.19939999999999999</v>
      </c>
      <c r="AB101" s="290">
        <v>0.28120000000000001</v>
      </c>
      <c r="AC101" s="288">
        <v>9.6100000000000005E-2</v>
      </c>
      <c r="AD101" s="289">
        <v>8.4599999999999995E-2</v>
      </c>
      <c r="AE101" s="289">
        <v>0.1047</v>
      </c>
      <c r="AF101" s="289">
        <v>0.23769999999999999</v>
      </c>
      <c r="AG101" s="289">
        <v>8.3000000000000004E-2</v>
      </c>
      <c r="AH101" s="289">
        <v>0.15529999999999999</v>
      </c>
      <c r="AI101" s="289">
        <v>0.16619999999999999</v>
      </c>
      <c r="AJ101" s="289">
        <v>0.10539999999999999</v>
      </c>
      <c r="AK101" s="290">
        <v>0.2235</v>
      </c>
    </row>
    <row r="102" spans="1:37">
      <c r="A102" s="296">
        <v>45392</v>
      </c>
      <c r="B102" s="288">
        <v>0.24510000000000001</v>
      </c>
      <c r="C102" s="289">
        <v>0.11940000000000001</v>
      </c>
      <c r="D102" s="289">
        <v>0.1595</v>
      </c>
      <c r="E102" s="289">
        <v>0.29060000000000002</v>
      </c>
      <c r="F102" s="289">
        <v>0.15509999999999999</v>
      </c>
      <c r="G102" s="289">
        <v>0.13969999999999999</v>
      </c>
      <c r="H102" s="289">
        <v>0.2437</v>
      </c>
      <c r="I102" s="289">
        <v>0.3004</v>
      </c>
      <c r="J102" s="290">
        <v>0.18390000000000001</v>
      </c>
      <c r="K102" s="288">
        <v>9.8799999999999999E-2</v>
      </c>
      <c r="L102" s="289">
        <v>0.13009999999999999</v>
      </c>
      <c r="M102" s="289">
        <v>0.1517</v>
      </c>
      <c r="N102" s="289">
        <v>9.3600000000000003E-2</v>
      </c>
      <c r="O102" s="289">
        <v>0.1489</v>
      </c>
      <c r="P102" s="289">
        <v>0.20369999999999999</v>
      </c>
      <c r="Q102" s="289">
        <v>0.13869999999999999</v>
      </c>
      <c r="R102" s="289">
        <v>0.19750000000000001</v>
      </c>
      <c r="S102" s="290">
        <v>0.26679999999999998</v>
      </c>
      <c r="T102" s="288">
        <v>0.14749999999999999</v>
      </c>
      <c r="U102" s="289">
        <v>0.1588</v>
      </c>
      <c r="V102" s="289">
        <v>0.12620000000000001</v>
      </c>
      <c r="W102" s="289">
        <v>0.16350000000000001</v>
      </c>
      <c r="X102" s="289">
        <v>0.21129999999999999</v>
      </c>
      <c r="Y102" s="289">
        <v>0.17960000000000001</v>
      </c>
      <c r="Z102" s="289">
        <v>0.1041</v>
      </c>
      <c r="AA102" s="289">
        <v>0.19789999999999999</v>
      </c>
      <c r="AB102" s="290">
        <v>0.27950000000000003</v>
      </c>
      <c r="AC102" s="288">
        <v>9.4100000000000003E-2</v>
      </c>
      <c r="AD102" s="289">
        <v>8.3199999999999996E-2</v>
      </c>
      <c r="AE102" s="289">
        <v>0.10050000000000001</v>
      </c>
      <c r="AF102" s="289">
        <v>0.23630000000000001</v>
      </c>
      <c r="AG102" s="289">
        <v>8.2299999999999998E-2</v>
      </c>
      <c r="AH102" s="289">
        <v>0.15329999999999999</v>
      </c>
      <c r="AI102" s="289">
        <v>0.16400000000000001</v>
      </c>
      <c r="AJ102" s="289">
        <v>0.1036</v>
      </c>
      <c r="AK102" s="290">
        <v>0.222</v>
      </c>
    </row>
    <row r="103" spans="1:37">
      <c r="A103" s="296">
        <v>45393</v>
      </c>
      <c r="B103" s="288">
        <v>0.24610000000000001</v>
      </c>
      <c r="C103" s="289">
        <v>0.1187</v>
      </c>
      <c r="D103" s="289">
        <v>0.1578</v>
      </c>
      <c r="E103" s="289">
        <v>0.29120000000000001</v>
      </c>
      <c r="F103" s="289">
        <v>0.15379999999999999</v>
      </c>
      <c r="G103" s="289">
        <v>0.1394</v>
      </c>
      <c r="H103" s="289">
        <v>0.24709999999999999</v>
      </c>
      <c r="I103" s="289">
        <v>0.29609999999999997</v>
      </c>
      <c r="J103" s="290">
        <v>0.18099999999999999</v>
      </c>
      <c r="K103" s="288">
        <v>9.7500000000000003E-2</v>
      </c>
      <c r="L103" s="289">
        <v>0.12839999999999999</v>
      </c>
      <c r="M103" s="289">
        <v>0.1482</v>
      </c>
      <c r="N103" s="289">
        <v>9.0800000000000006E-2</v>
      </c>
      <c r="O103" s="289">
        <v>0.1462</v>
      </c>
      <c r="P103" s="289">
        <v>0.2009</v>
      </c>
      <c r="Q103" s="289">
        <v>0.1366</v>
      </c>
      <c r="R103" s="289">
        <v>0.19359999999999999</v>
      </c>
      <c r="S103" s="290">
        <v>0.2656</v>
      </c>
      <c r="T103" s="288">
        <v>0.1444</v>
      </c>
      <c r="U103" s="289">
        <v>0.15629999999999999</v>
      </c>
      <c r="V103" s="289">
        <v>0.12609999999999999</v>
      </c>
      <c r="W103" s="289">
        <v>0.16220000000000001</v>
      </c>
      <c r="X103" s="289">
        <v>0.21010000000000001</v>
      </c>
      <c r="Y103" s="289">
        <v>0.17899999999999999</v>
      </c>
      <c r="Z103" s="289">
        <v>0.10390000000000001</v>
      </c>
      <c r="AA103" s="289">
        <v>0.1963</v>
      </c>
      <c r="AB103" s="290">
        <v>0.27639999999999998</v>
      </c>
      <c r="AC103" s="288">
        <v>9.0700000000000003E-2</v>
      </c>
      <c r="AD103" s="289">
        <v>8.2400000000000001E-2</v>
      </c>
      <c r="AE103" s="289">
        <v>9.6600000000000005E-2</v>
      </c>
      <c r="AF103" s="289">
        <v>0.23400000000000001</v>
      </c>
      <c r="AG103" s="289">
        <v>8.14E-2</v>
      </c>
      <c r="AH103" s="289">
        <v>0.151</v>
      </c>
      <c r="AI103" s="289">
        <v>0.1608</v>
      </c>
      <c r="AJ103" s="289">
        <v>0.10249999999999999</v>
      </c>
      <c r="AK103" s="290">
        <v>0.221</v>
      </c>
    </row>
    <row r="104" spans="1:37">
      <c r="A104" s="296">
        <v>45394</v>
      </c>
      <c r="B104" s="288">
        <v>0.24590000000000001</v>
      </c>
      <c r="C104" s="289">
        <v>0.11749999999999999</v>
      </c>
      <c r="D104" s="289">
        <v>0.1555</v>
      </c>
      <c r="E104" s="289">
        <v>0.29459999999999997</v>
      </c>
      <c r="F104" s="289">
        <v>0.1527</v>
      </c>
      <c r="G104" s="289">
        <v>0.13850000000000001</v>
      </c>
      <c r="H104" s="289">
        <v>0.2462</v>
      </c>
      <c r="I104" s="289">
        <v>0.29170000000000001</v>
      </c>
      <c r="J104" s="290">
        <v>0.1774</v>
      </c>
      <c r="K104" s="288">
        <v>9.64E-2</v>
      </c>
      <c r="L104" s="289">
        <v>0.12609999999999999</v>
      </c>
      <c r="M104" s="289">
        <v>0.1449</v>
      </c>
      <c r="N104" s="289">
        <v>8.7400000000000005E-2</v>
      </c>
      <c r="O104" s="289">
        <v>0.1429</v>
      </c>
      <c r="P104" s="289">
        <v>0.19850000000000001</v>
      </c>
      <c r="Q104" s="289">
        <v>0.13400000000000001</v>
      </c>
      <c r="R104" s="289">
        <v>0.18909999999999999</v>
      </c>
      <c r="S104" s="290">
        <v>0.26469999999999999</v>
      </c>
      <c r="T104" s="288">
        <v>0.1399</v>
      </c>
      <c r="U104" s="289">
        <v>0.15329999999999999</v>
      </c>
      <c r="V104" s="289">
        <v>0.126</v>
      </c>
      <c r="W104" s="289">
        <v>0.1603</v>
      </c>
      <c r="X104" s="289">
        <v>0.20899999999999999</v>
      </c>
      <c r="Y104" s="289">
        <v>0.17780000000000001</v>
      </c>
      <c r="Z104" s="289">
        <v>0.10299999999999999</v>
      </c>
      <c r="AA104" s="289">
        <v>0.19470000000000001</v>
      </c>
      <c r="AB104" s="290">
        <v>0.27379999999999999</v>
      </c>
      <c r="AC104" s="288">
        <v>9.0200000000000002E-2</v>
      </c>
      <c r="AD104" s="289">
        <v>8.09E-2</v>
      </c>
      <c r="AE104" s="289">
        <v>9.4200000000000006E-2</v>
      </c>
      <c r="AF104" s="289">
        <v>0.23080000000000001</v>
      </c>
      <c r="AG104" s="289">
        <v>8.0600000000000005E-2</v>
      </c>
      <c r="AH104" s="289">
        <v>0.14849999999999999</v>
      </c>
      <c r="AI104" s="289">
        <v>0.15759999999999999</v>
      </c>
      <c r="AJ104" s="289">
        <v>0.10100000000000001</v>
      </c>
      <c r="AK104" s="290">
        <v>0.21929999999999999</v>
      </c>
    </row>
    <row r="105" spans="1:37">
      <c r="A105" s="296">
        <v>45395</v>
      </c>
      <c r="B105" s="288">
        <v>0.24690000000000001</v>
      </c>
      <c r="C105" s="289">
        <v>0.1169</v>
      </c>
      <c r="D105" s="289">
        <v>0.1545</v>
      </c>
      <c r="E105" s="289">
        <v>0.29289999999999999</v>
      </c>
      <c r="F105" s="289">
        <v>0.15190000000000001</v>
      </c>
      <c r="G105" s="289">
        <v>0.1376</v>
      </c>
      <c r="H105" s="289">
        <v>0.25019999999999998</v>
      </c>
      <c r="I105" s="289">
        <v>0.28520000000000001</v>
      </c>
      <c r="J105" s="290">
        <v>0.1744</v>
      </c>
      <c r="K105" s="288">
        <v>9.5200000000000007E-2</v>
      </c>
      <c r="L105" s="289">
        <v>0.125</v>
      </c>
      <c r="M105" s="289">
        <v>0.1426</v>
      </c>
      <c r="N105" s="289">
        <v>8.3900000000000002E-2</v>
      </c>
      <c r="O105" s="289">
        <v>0.14050000000000001</v>
      </c>
      <c r="P105" s="289">
        <v>0.1961</v>
      </c>
      <c r="Q105" s="289">
        <v>0.1298</v>
      </c>
      <c r="R105" s="289">
        <v>0.18390000000000001</v>
      </c>
      <c r="S105" s="290">
        <v>0.26290000000000002</v>
      </c>
      <c r="T105" s="288">
        <v>0.13519999999999999</v>
      </c>
      <c r="U105" s="289">
        <v>0.14929999999999999</v>
      </c>
      <c r="V105" s="289">
        <v>0.127</v>
      </c>
      <c r="W105" s="289">
        <v>0.1578</v>
      </c>
      <c r="X105" s="289">
        <v>0.2072</v>
      </c>
      <c r="Y105" s="289">
        <v>0.17649999999999999</v>
      </c>
      <c r="Z105" s="289">
        <v>0.1021</v>
      </c>
      <c r="AA105" s="289">
        <v>0.1923</v>
      </c>
      <c r="AB105" s="290">
        <v>0.27039999999999997</v>
      </c>
      <c r="AC105" s="288"/>
      <c r="AD105" s="289">
        <v>8.09E-2</v>
      </c>
      <c r="AE105" s="289">
        <v>8.9599999999999999E-2</v>
      </c>
      <c r="AF105" s="289"/>
      <c r="AG105" s="289">
        <v>7.9799999999999996E-2</v>
      </c>
      <c r="AH105" s="289">
        <v>0.14649999999999999</v>
      </c>
      <c r="AI105" s="289"/>
      <c r="AJ105" s="289">
        <v>9.9500000000000005E-2</v>
      </c>
      <c r="AK105" s="290">
        <v>0.21759999999999999</v>
      </c>
    </row>
    <row r="106" spans="1:37">
      <c r="A106" s="296">
        <v>45396</v>
      </c>
      <c r="B106" s="288">
        <v>0.251</v>
      </c>
      <c r="C106" s="289">
        <v>0.1169</v>
      </c>
      <c r="D106" s="289">
        <v>0.15340000000000001</v>
      </c>
      <c r="E106" s="289">
        <v>0.29659999999999997</v>
      </c>
      <c r="F106" s="289">
        <v>0.15160000000000001</v>
      </c>
      <c r="G106" s="289">
        <v>0.13719999999999999</v>
      </c>
      <c r="H106" s="289">
        <v>0.25159999999999999</v>
      </c>
      <c r="I106" s="289">
        <v>0.27860000000000001</v>
      </c>
      <c r="J106" s="290">
        <v>0.17199999999999999</v>
      </c>
      <c r="K106" s="288">
        <v>9.4299999999999995E-2</v>
      </c>
      <c r="L106" s="289">
        <v>0.12379999999999999</v>
      </c>
      <c r="M106" s="289">
        <v>0.13969999999999999</v>
      </c>
      <c r="N106" s="289">
        <v>8.1600000000000006E-2</v>
      </c>
      <c r="O106" s="289">
        <v>0.14050000000000001</v>
      </c>
      <c r="P106" s="289">
        <v>0.19309999999999999</v>
      </c>
      <c r="Q106" s="289">
        <v>0.12540000000000001</v>
      </c>
      <c r="R106" s="289">
        <v>0.17780000000000001</v>
      </c>
      <c r="S106" s="290">
        <v>0.26150000000000001</v>
      </c>
      <c r="T106" s="288">
        <v>0.12989999999999999</v>
      </c>
      <c r="U106" s="289">
        <v>0.14599999999999999</v>
      </c>
      <c r="V106" s="289">
        <v>0.12659999999999999</v>
      </c>
      <c r="W106" s="289">
        <v>0.15429999999999999</v>
      </c>
      <c r="X106" s="289">
        <v>0.2051</v>
      </c>
      <c r="Y106" s="289">
        <v>0.17560000000000001</v>
      </c>
      <c r="Z106" s="289">
        <v>0.1004</v>
      </c>
      <c r="AA106" s="289">
        <v>0.18909999999999999</v>
      </c>
      <c r="AB106" s="290">
        <v>0.26750000000000002</v>
      </c>
      <c r="AC106" s="288">
        <v>8.6400000000000005E-2</v>
      </c>
      <c r="AD106" s="289">
        <v>7.9600000000000004E-2</v>
      </c>
      <c r="AE106" s="289">
        <v>8.6900000000000005E-2</v>
      </c>
      <c r="AF106" s="289">
        <v>0.22470000000000001</v>
      </c>
      <c r="AG106" s="289">
        <v>7.9299999999999995E-2</v>
      </c>
      <c r="AH106" s="289">
        <v>0.14419999999999999</v>
      </c>
      <c r="AI106" s="289">
        <v>0.1502</v>
      </c>
      <c r="AJ106" s="289">
        <v>9.8500000000000004E-2</v>
      </c>
      <c r="AK106" s="290">
        <v>0.215</v>
      </c>
    </row>
    <row r="107" spans="1:37">
      <c r="A107" s="296">
        <v>45397</v>
      </c>
      <c r="B107" s="288">
        <v>0.24970000000000001</v>
      </c>
      <c r="C107" s="289">
        <v>0.1158</v>
      </c>
      <c r="D107" s="289">
        <v>0.15160000000000001</v>
      </c>
      <c r="E107" s="289">
        <v>0.29399999999999998</v>
      </c>
      <c r="F107" s="289">
        <v>0.151</v>
      </c>
      <c r="G107" s="289">
        <v>0.1371</v>
      </c>
      <c r="H107" s="289">
        <v>0.2505</v>
      </c>
      <c r="I107" s="289">
        <v>0.27110000000000001</v>
      </c>
      <c r="J107" s="290">
        <v>0.16900000000000001</v>
      </c>
      <c r="K107" s="288">
        <v>9.2600000000000002E-2</v>
      </c>
      <c r="L107" s="289">
        <v>0.1225</v>
      </c>
      <c r="M107" s="289">
        <v>0.1361</v>
      </c>
      <c r="N107" s="289">
        <v>7.8399999999999997E-2</v>
      </c>
      <c r="O107" s="289">
        <v>0.13850000000000001</v>
      </c>
      <c r="P107" s="289">
        <v>0.18940000000000001</v>
      </c>
      <c r="Q107" s="289">
        <v>0.1195</v>
      </c>
      <c r="R107" s="289">
        <v>0.16969999999999999</v>
      </c>
      <c r="S107" s="290">
        <v>0.25890000000000002</v>
      </c>
      <c r="T107" s="288">
        <v>0.1239</v>
      </c>
      <c r="U107" s="289">
        <v>0.14130000000000001</v>
      </c>
      <c r="V107" s="289">
        <v>0.12659999999999999</v>
      </c>
      <c r="W107" s="289">
        <v>0.14899999999999999</v>
      </c>
      <c r="X107" s="289">
        <v>0.20200000000000001</v>
      </c>
      <c r="Y107" s="289">
        <v>0.17449999999999999</v>
      </c>
      <c r="Z107" s="289">
        <v>9.8900000000000002E-2</v>
      </c>
      <c r="AA107" s="289">
        <v>0.18529999999999999</v>
      </c>
      <c r="AB107" s="290">
        <v>0.26219999999999999</v>
      </c>
      <c r="AC107" s="288">
        <v>8.3799999999999999E-2</v>
      </c>
      <c r="AD107" s="289">
        <v>7.8600000000000003E-2</v>
      </c>
      <c r="AE107" s="289">
        <v>8.5099999999999995E-2</v>
      </c>
      <c r="AF107" s="289">
        <v>0.22020000000000001</v>
      </c>
      <c r="AG107" s="289">
        <v>7.8700000000000006E-2</v>
      </c>
      <c r="AH107" s="289">
        <v>0.1424</v>
      </c>
      <c r="AI107" s="289">
        <v>0.14680000000000001</v>
      </c>
      <c r="AJ107" s="289">
        <v>9.7199999999999995E-2</v>
      </c>
      <c r="AK107" s="290">
        <v>0.21260000000000001</v>
      </c>
    </row>
    <row r="108" spans="1:37">
      <c r="A108" s="296">
        <v>45398</v>
      </c>
      <c r="B108" s="288">
        <v>0.23280000000000001</v>
      </c>
      <c r="C108" s="289">
        <v>0.1124</v>
      </c>
      <c r="D108" s="289">
        <v>0.14849999999999999</v>
      </c>
      <c r="E108" s="289">
        <v>0.28239999999999998</v>
      </c>
      <c r="F108" s="289">
        <v>0.15049999999999999</v>
      </c>
      <c r="G108" s="289">
        <v>0.1353</v>
      </c>
      <c r="H108" s="289">
        <v>0.24360000000000001</v>
      </c>
      <c r="I108" s="289">
        <v>0.26469999999999999</v>
      </c>
      <c r="J108" s="290">
        <v>0.16830000000000001</v>
      </c>
      <c r="K108" s="288">
        <v>8.9899999999999994E-2</v>
      </c>
      <c r="L108" s="289">
        <v>0.1196</v>
      </c>
      <c r="M108" s="289">
        <v>0.13120000000000001</v>
      </c>
      <c r="N108" s="289">
        <v>7.6799999999999993E-2</v>
      </c>
      <c r="O108" s="289">
        <v>0.1371</v>
      </c>
      <c r="P108" s="289">
        <v>0.1862</v>
      </c>
      <c r="Q108" s="289">
        <v>0.11559999999999999</v>
      </c>
      <c r="R108" s="289">
        <v>0.16489999999999999</v>
      </c>
      <c r="S108" s="290">
        <v>0.25790000000000002</v>
      </c>
      <c r="T108" s="288">
        <v>0.1186</v>
      </c>
      <c r="U108" s="289">
        <v>0.1384</v>
      </c>
      <c r="V108" s="289">
        <v>0.1221</v>
      </c>
      <c r="W108" s="289">
        <v>0.14410000000000001</v>
      </c>
      <c r="X108" s="289">
        <v>0.19969999999999999</v>
      </c>
      <c r="Y108" s="289">
        <v>0.1729</v>
      </c>
      <c r="Z108" s="289">
        <v>9.7699999999999995E-2</v>
      </c>
      <c r="AA108" s="289">
        <v>0.18240000000000001</v>
      </c>
      <c r="AB108" s="290">
        <v>0.25969999999999999</v>
      </c>
      <c r="AC108" s="288"/>
      <c r="AD108" s="289">
        <v>7.6700000000000004E-2</v>
      </c>
      <c r="AE108" s="289">
        <v>8.2500000000000004E-2</v>
      </c>
      <c r="AF108" s="289"/>
      <c r="AG108" s="289">
        <v>7.8E-2</v>
      </c>
      <c r="AH108" s="289">
        <v>0.1409</v>
      </c>
      <c r="AI108" s="289"/>
      <c r="AJ108" s="289">
        <v>9.6100000000000005E-2</v>
      </c>
      <c r="AK108" s="290">
        <v>0.21060000000000001</v>
      </c>
    </row>
    <row r="109" spans="1:37">
      <c r="A109" s="296">
        <v>45399</v>
      </c>
      <c r="B109" s="288">
        <v>0.2417</v>
      </c>
      <c r="C109" s="289">
        <v>0.11360000000000001</v>
      </c>
      <c r="D109" s="289">
        <v>0.1482</v>
      </c>
      <c r="E109" s="289">
        <v>0.28489999999999999</v>
      </c>
      <c r="F109" s="289">
        <v>0.15049999999999999</v>
      </c>
      <c r="G109" s="289">
        <v>0.13519999999999999</v>
      </c>
      <c r="H109" s="289">
        <v>0.2394</v>
      </c>
      <c r="I109" s="289">
        <v>0.25779999999999997</v>
      </c>
      <c r="J109" s="290">
        <v>0.16619999999999999</v>
      </c>
      <c r="K109" s="288">
        <v>9.0899999999999995E-2</v>
      </c>
      <c r="L109" s="289">
        <v>0.12039999999999999</v>
      </c>
      <c r="M109" s="289">
        <v>0.1308</v>
      </c>
      <c r="N109" s="289">
        <v>7.6300000000000007E-2</v>
      </c>
      <c r="O109" s="289">
        <v>0.1353</v>
      </c>
      <c r="P109" s="289">
        <v>0.18490000000000001</v>
      </c>
      <c r="Q109" s="289">
        <v>0.1106</v>
      </c>
      <c r="R109" s="289">
        <v>0.1585</v>
      </c>
      <c r="S109" s="290">
        <v>0.25580000000000003</v>
      </c>
      <c r="T109" s="288">
        <v>0.1157</v>
      </c>
      <c r="U109" s="289">
        <v>0.1361</v>
      </c>
      <c r="V109" s="289">
        <v>0.1236</v>
      </c>
      <c r="W109" s="289">
        <v>0.14000000000000001</v>
      </c>
      <c r="X109" s="289">
        <v>0.1966</v>
      </c>
      <c r="Y109" s="289">
        <v>0.17249999999999999</v>
      </c>
      <c r="Z109" s="289">
        <v>9.5699999999999993E-2</v>
      </c>
      <c r="AA109" s="289">
        <v>0.1789</v>
      </c>
      <c r="AB109" s="290">
        <v>0.25659999999999999</v>
      </c>
      <c r="AC109" s="288"/>
      <c r="AD109" s="289">
        <v>7.7399999999999997E-2</v>
      </c>
      <c r="AE109" s="289">
        <v>8.2600000000000007E-2</v>
      </c>
      <c r="AF109" s="289"/>
      <c r="AG109" s="289">
        <v>7.7799999999999994E-2</v>
      </c>
      <c r="AH109" s="289">
        <v>0.14019999999999999</v>
      </c>
      <c r="AI109" s="289"/>
      <c r="AJ109" s="289">
        <v>9.4100000000000003E-2</v>
      </c>
      <c r="AK109" s="290">
        <v>0.20749999999999999</v>
      </c>
    </row>
    <row r="110" spans="1:37">
      <c r="A110" s="296">
        <v>45400</v>
      </c>
      <c r="B110" s="288">
        <v>0.24460000000000001</v>
      </c>
      <c r="C110" s="289">
        <v>0.1134</v>
      </c>
      <c r="D110" s="289">
        <v>0.14799999999999999</v>
      </c>
      <c r="E110" s="289">
        <v>0.28289999999999998</v>
      </c>
      <c r="F110" s="289">
        <v>0.15040000000000001</v>
      </c>
      <c r="G110" s="289">
        <v>0.1351</v>
      </c>
      <c r="H110" s="289">
        <v>0.2364</v>
      </c>
      <c r="I110" s="289">
        <v>0.24970000000000001</v>
      </c>
      <c r="J110" s="290">
        <v>0.1648</v>
      </c>
      <c r="K110" s="288">
        <v>9.06E-2</v>
      </c>
      <c r="L110" s="289">
        <v>0.1206</v>
      </c>
      <c r="M110" s="289">
        <v>0.13039999999999999</v>
      </c>
      <c r="N110" s="289">
        <v>7.5600000000000001E-2</v>
      </c>
      <c r="O110" s="289">
        <v>0.1336</v>
      </c>
      <c r="P110" s="289">
        <v>0.1832</v>
      </c>
      <c r="Q110" s="289">
        <v>0.105</v>
      </c>
      <c r="R110" s="289">
        <v>0.15060000000000001</v>
      </c>
      <c r="S110" s="290">
        <v>0.25309999999999999</v>
      </c>
      <c r="T110" s="288">
        <v>0.1124</v>
      </c>
      <c r="U110" s="289">
        <v>0.1323</v>
      </c>
      <c r="V110" s="289">
        <v>0.12429999999999999</v>
      </c>
      <c r="W110" s="289">
        <v>0.1348</v>
      </c>
      <c r="X110" s="289">
        <v>0.19289999999999999</v>
      </c>
      <c r="Y110" s="289">
        <v>0.17130000000000001</v>
      </c>
      <c r="Z110" s="289">
        <v>9.35E-2</v>
      </c>
      <c r="AA110" s="289">
        <v>0.17380000000000001</v>
      </c>
      <c r="AB110" s="290">
        <v>0.25240000000000001</v>
      </c>
      <c r="AC110" s="288">
        <v>8.2100000000000006E-2</v>
      </c>
      <c r="AD110" s="289">
        <v>7.7399999999999997E-2</v>
      </c>
      <c r="AE110" s="289">
        <v>8.2100000000000006E-2</v>
      </c>
      <c r="AF110" s="289">
        <v>0.21479999999999999</v>
      </c>
      <c r="AG110" s="289">
        <v>7.6999999999999999E-2</v>
      </c>
      <c r="AH110" s="289">
        <v>0.1389</v>
      </c>
      <c r="AI110" s="289">
        <v>0.1416</v>
      </c>
      <c r="AJ110" s="289">
        <v>9.3600000000000003E-2</v>
      </c>
      <c r="AK110" s="290">
        <v>0.20369999999999999</v>
      </c>
    </row>
    <row r="111" spans="1:37">
      <c r="A111" s="296">
        <v>45401</v>
      </c>
      <c r="B111" s="288">
        <v>0.24709999999999999</v>
      </c>
      <c r="C111" s="289">
        <v>0.1134</v>
      </c>
      <c r="D111" s="289">
        <v>0.14779999999999999</v>
      </c>
      <c r="E111" s="289">
        <v>0.28160000000000002</v>
      </c>
      <c r="F111" s="289">
        <v>0.15029999999999999</v>
      </c>
      <c r="G111" s="289">
        <v>0.13500000000000001</v>
      </c>
      <c r="H111" s="289">
        <v>0.23680000000000001</v>
      </c>
      <c r="I111" s="289">
        <v>0.2419</v>
      </c>
      <c r="J111" s="290">
        <v>0.16320000000000001</v>
      </c>
      <c r="K111" s="288">
        <v>9.0999999999999998E-2</v>
      </c>
      <c r="L111" s="289">
        <v>0.1202</v>
      </c>
      <c r="M111" s="289">
        <v>0.1303</v>
      </c>
      <c r="N111" s="289">
        <v>7.4700000000000003E-2</v>
      </c>
      <c r="O111" s="289">
        <v>0.13189999999999999</v>
      </c>
      <c r="P111" s="289">
        <v>0.1807</v>
      </c>
      <c r="Q111" s="289">
        <v>9.8799999999999999E-2</v>
      </c>
      <c r="R111" s="289">
        <v>0.14199999999999999</v>
      </c>
      <c r="S111" s="290">
        <v>0.25040000000000001</v>
      </c>
      <c r="T111" s="288">
        <v>0.1099</v>
      </c>
      <c r="U111" s="289">
        <v>0.1295</v>
      </c>
      <c r="V111" s="289">
        <v>0.12479999999999999</v>
      </c>
      <c r="W111" s="289">
        <v>0.129</v>
      </c>
      <c r="X111" s="289">
        <v>0.18909999999999999</v>
      </c>
      <c r="Y111" s="289">
        <v>0.1701</v>
      </c>
      <c r="Z111" s="289">
        <v>9.1399999999999995E-2</v>
      </c>
      <c r="AA111" s="289">
        <v>0.16869999999999999</v>
      </c>
      <c r="AB111" s="290">
        <v>0.24779999999999999</v>
      </c>
      <c r="AC111" s="288">
        <v>8.2299999999999998E-2</v>
      </c>
      <c r="AD111" s="289">
        <v>7.7200000000000005E-2</v>
      </c>
      <c r="AE111" s="289">
        <v>8.2100000000000006E-2</v>
      </c>
      <c r="AF111" s="289">
        <v>0.21540000000000001</v>
      </c>
      <c r="AG111" s="289">
        <v>7.6799999999999993E-2</v>
      </c>
      <c r="AH111" s="289">
        <v>0.13830000000000001</v>
      </c>
      <c r="AI111" s="289">
        <v>0.13919999999999999</v>
      </c>
      <c r="AJ111" s="289">
        <v>9.2700000000000005E-2</v>
      </c>
      <c r="AK111" s="290">
        <v>0.1991</v>
      </c>
    </row>
    <row r="112" spans="1:37">
      <c r="A112" s="296">
        <v>45402</v>
      </c>
      <c r="B112" s="288">
        <v>0.246</v>
      </c>
      <c r="C112" s="289">
        <v>0.11360000000000001</v>
      </c>
      <c r="D112" s="289">
        <v>0.1477</v>
      </c>
      <c r="E112" s="289">
        <v>0.28029999999999999</v>
      </c>
      <c r="F112" s="289">
        <v>0.1502</v>
      </c>
      <c r="G112" s="289">
        <v>0.13469999999999999</v>
      </c>
      <c r="H112" s="289">
        <v>0.23139999999999999</v>
      </c>
      <c r="I112" s="289">
        <v>0.2336</v>
      </c>
      <c r="J112" s="290">
        <v>0.16239999999999999</v>
      </c>
      <c r="K112" s="288">
        <v>9.0300000000000005E-2</v>
      </c>
      <c r="L112" s="289">
        <v>0.1201</v>
      </c>
      <c r="M112" s="289">
        <v>0.12870000000000001</v>
      </c>
      <c r="N112" s="289">
        <v>7.4200000000000002E-2</v>
      </c>
      <c r="O112" s="289">
        <v>0.1303</v>
      </c>
      <c r="P112" s="289">
        <v>0.17899999999999999</v>
      </c>
      <c r="Q112" s="289">
        <v>9.2999999999999999E-2</v>
      </c>
      <c r="R112" s="289">
        <v>0.1336</v>
      </c>
      <c r="S112" s="290">
        <v>0.24779999999999999</v>
      </c>
      <c r="T112" s="288">
        <v>0.34399999999999997</v>
      </c>
      <c r="U112" s="289">
        <v>0.37840000000000001</v>
      </c>
      <c r="V112" s="289">
        <v>0.3992</v>
      </c>
      <c r="W112" s="289">
        <v>0.31269999999999998</v>
      </c>
      <c r="X112" s="289">
        <v>0.34079999999999999</v>
      </c>
      <c r="Y112" s="289">
        <v>0.35170000000000001</v>
      </c>
      <c r="Z112" s="289">
        <v>0.25469999999999998</v>
      </c>
      <c r="AA112" s="289">
        <v>0.32969999999999999</v>
      </c>
      <c r="AB112" s="290">
        <v>0.39050000000000001</v>
      </c>
      <c r="AC112" s="288">
        <v>8.09E-2</v>
      </c>
      <c r="AD112" s="289">
        <v>0.30969999999999998</v>
      </c>
      <c r="AE112" s="289">
        <v>0.37240000000000001</v>
      </c>
      <c r="AF112" s="289">
        <v>0.2167</v>
      </c>
      <c r="AG112" s="289">
        <v>0.2762</v>
      </c>
      <c r="AH112" s="289">
        <v>0.37419999999999998</v>
      </c>
      <c r="AI112" s="289">
        <v>0.18820000000000001</v>
      </c>
      <c r="AJ112" s="289">
        <v>0.17119999999999999</v>
      </c>
      <c r="AK112" s="290">
        <v>0.33460000000000001</v>
      </c>
    </row>
    <row r="113" spans="1:37">
      <c r="A113" s="296">
        <v>45403</v>
      </c>
      <c r="B113" s="288">
        <v>0.52029999999999998</v>
      </c>
      <c r="C113" s="289">
        <v>0.36130000000000001</v>
      </c>
      <c r="D113" s="289">
        <v>0.42249999999999999</v>
      </c>
      <c r="E113" s="289">
        <v>0.47370000000000001</v>
      </c>
      <c r="F113" s="289">
        <v>0.34100000000000003</v>
      </c>
      <c r="G113" s="289">
        <v>0.40710000000000002</v>
      </c>
      <c r="H113" s="289">
        <v>0.45050000000000001</v>
      </c>
      <c r="I113" s="289">
        <v>0.38159999999999999</v>
      </c>
      <c r="J113" s="290">
        <v>0.4199</v>
      </c>
      <c r="K113" s="288">
        <v>0.31409999999999999</v>
      </c>
      <c r="L113" s="289">
        <v>0.33950000000000002</v>
      </c>
      <c r="M113" s="289">
        <v>0.37340000000000001</v>
      </c>
      <c r="N113" s="289">
        <v>0.31380000000000002</v>
      </c>
      <c r="O113" s="289">
        <v>0.3362</v>
      </c>
      <c r="P113" s="289">
        <v>0.38379999999999997</v>
      </c>
      <c r="Q113" s="289">
        <v>0.32600000000000001</v>
      </c>
      <c r="R113" s="289">
        <v>0.32450000000000001</v>
      </c>
      <c r="S113" s="290">
        <v>0.38019999999999998</v>
      </c>
      <c r="T113" s="288">
        <v>0.29320000000000002</v>
      </c>
      <c r="U113" s="289">
        <v>0.29459999999999997</v>
      </c>
      <c r="V113" s="289">
        <v>0.34200000000000003</v>
      </c>
      <c r="W113" s="289">
        <v>0.2823</v>
      </c>
      <c r="X113" s="289">
        <v>0.27229999999999999</v>
      </c>
      <c r="Y113" s="289">
        <v>0.30549999999999999</v>
      </c>
      <c r="Z113" s="289">
        <v>0.1903</v>
      </c>
      <c r="AA113" s="289">
        <v>0.2676</v>
      </c>
      <c r="AB113" s="290">
        <v>0.35659999999999997</v>
      </c>
      <c r="AC113" s="288">
        <v>8.9099999999999999E-2</v>
      </c>
      <c r="AD113" s="289">
        <v>0.26050000000000001</v>
      </c>
      <c r="AE113" s="289">
        <v>0.30020000000000002</v>
      </c>
      <c r="AF113" s="289">
        <v>0.21990000000000001</v>
      </c>
      <c r="AG113" s="289">
        <v>0.22070000000000001</v>
      </c>
      <c r="AH113" s="289">
        <v>0.31269999999999998</v>
      </c>
      <c r="AI113" s="289">
        <v>0.18240000000000001</v>
      </c>
      <c r="AJ113" s="289">
        <v>0.23499999999999999</v>
      </c>
      <c r="AK113" s="290">
        <v>0.3004</v>
      </c>
    </row>
    <row r="114" spans="1:37">
      <c r="A114" s="296">
        <v>45404</v>
      </c>
      <c r="B114" s="288">
        <v>0.52439999999999998</v>
      </c>
      <c r="C114" s="289">
        <v>0.33739999999999998</v>
      </c>
      <c r="D114" s="289">
        <v>0.3836</v>
      </c>
      <c r="E114" s="289">
        <v>0.50319999999999998</v>
      </c>
      <c r="F114" s="289">
        <v>0.311</v>
      </c>
      <c r="G114" s="289">
        <v>0.35949999999999999</v>
      </c>
      <c r="H114" s="289">
        <v>0.45140000000000002</v>
      </c>
      <c r="I114" s="289">
        <v>0.37119999999999997</v>
      </c>
      <c r="J114" s="290">
        <v>0.39029999999999998</v>
      </c>
      <c r="K114" s="288">
        <v>0.28849999999999998</v>
      </c>
      <c r="L114" s="289">
        <v>0.318</v>
      </c>
      <c r="M114" s="289">
        <v>0.32929999999999998</v>
      </c>
      <c r="N114" s="289">
        <v>0.27989999999999998</v>
      </c>
      <c r="O114" s="289">
        <v>0.3085</v>
      </c>
      <c r="P114" s="289">
        <v>0.34589999999999999</v>
      </c>
      <c r="Q114" s="289">
        <v>0.29780000000000001</v>
      </c>
      <c r="R114" s="289">
        <v>0.30659999999999998</v>
      </c>
      <c r="S114" s="290">
        <v>0.35610000000000003</v>
      </c>
      <c r="T114" s="288">
        <v>0.28000000000000003</v>
      </c>
      <c r="U114" s="289">
        <v>0.27529999999999999</v>
      </c>
      <c r="V114" s="289">
        <v>0.32029999999999997</v>
      </c>
      <c r="W114" s="289">
        <v>0.2742</v>
      </c>
      <c r="X114" s="289">
        <v>0.25950000000000001</v>
      </c>
      <c r="Y114" s="289">
        <v>0.2954</v>
      </c>
      <c r="Z114" s="289">
        <v>0.17549999999999999</v>
      </c>
      <c r="AA114" s="289">
        <v>0.25159999999999999</v>
      </c>
      <c r="AB114" s="290">
        <v>0.34639999999999999</v>
      </c>
      <c r="AC114" s="288">
        <v>9.69E-2</v>
      </c>
      <c r="AD114" s="289">
        <v>0.2424</v>
      </c>
      <c r="AE114" s="289">
        <v>0.2762</v>
      </c>
      <c r="AF114" s="289">
        <v>0.22539999999999999</v>
      </c>
      <c r="AG114" s="289">
        <v>0.2109</v>
      </c>
      <c r="AH114" s="289">
        <v>0.29709999999999998</v>
      </c>
      <c r="AI114" s="289">
        <v>0.17730000000000001</v>
      </c>
      <c r="AJ114" s="289">
        <v>0.2359</v>
      </c>
      <c r="AK114" s="290">
        <v>0.29389999999999999</v>
      </c>
    </row>
    <row r="115" spans="1:37">
      <c r="A115" s="296">
        <v>45405</v>
      </c>
      <c r="B115" s="288">
        <v>0.50729999999999997</v>
      </c>
      <c r="C115" s="289">
        <v>0.32090000000000002</v>
      </c>
      <c r="D115" s="289">
        <v>0.3669</v>
      </c>
      <c r="E115" s="289">
        <v>0.49390000000000001</v>
      </c>
      <c r="F115" s="289">
        <v>0.30120000000000002</v>
      </c>
      <c r="G115" s="289">
        <v>0.3412</v>
      </c>
      <c r="H115" s="289">
        <v>0.44190000000000002</v>
      </c>
      <c r="I115" s="289">
        <v>0.36570000000000003</v>
      </c>
      <c r="J115" s="290">
        <v>0.37769999999999998</v>
      </c>
      <c r="K115" s="288">
        <v>0.27250000000000002</v>
      </c>
      <c r="L115" s="289">
        <v>0.30580000000000002</v>
      </c>
      <c r="M115" s="289">
        <v>0.31140000000000001</v>
      </c>
      <c r="N115" s="289">
        <v>0.26529999999999998</v>
      </c>
      <c r="O115" s="289">
        <v>0.29289999999999999</v>
      </c>
      <c r="P115" s="289">
        <v>0.33189999999999997</v>
      </c>
      <c r="Q115" s="289">
        <v>0.28570000000000001</v>
      </c>
      <c r="R115" s="289">
        <v>0.29670000000000002</v>
      </c>
      <c r="S115" s="290">
        <v>0.34100000000000003</v>
      </c>
      <c r="T115" s="288">
        <v>0.26619999999999999</v>
      </c>
      <c r="U115" s="289">
        <v>0.26079999999999998</v>
      </c>
      <c r="V115" s="289">
        <v>0.30120000000000002</v>
      </c>
      <c r="W115" s="289">
        <v>0.26619999999999999</v>
      </c>
      <c r="X115" s="289">
        <v>0.251</v>
      </c>
      <c r="Y115" s="289">
        <v>0.2878</v>
      </c>
      <c r="Z115" s="289">
        <v>0.16550000000000001</v>
      </c>
      <c r="AA115" s="289">
        <v>0.24229999999999999</v>
      </c>
      <c r="AB115" s="290">
        <v>0.34100000000000003</v>
      </c>
      <c r="AC115" s="288">
        <v>9.8199999999999996E-2</v>
      </c>
      <c r="AD115" s="289">
        <v>0.22670000000000001</v>
      </c>
      <c r="AE115" s="289">
        <v>0.2616</v>
      </c>
      <c r="AF115" s="289">
        <v>0.23039999999999999</v>
      </c>
      <c r="AG115" s="289">
        <v>0.20319999999999999</v>
      </c>
      <c r="AH115" s="289">
        <v>0.28389999999999999</v>
      </c>
      <c r="AI115" s="289">
        <v>0.17649999999999999</v>
      </c>
      <c r="AJ115" s="289">
        <v>0.23330000000000001</v>
      </c>
      <c r="AK115" s="290">
        <v>0.28799999999999998</v>
      </c>
    </row>
    <row r="116" spans="1:37">
      <c r="A116" s="296">
        <v>45406</v>
      </c>
      <c r="B116" s="288">
        <v>0.49419999999999997</v>
      </c>
      <c r="C116" s="289">
        <v>0.30640000000000001</v>
      </c>
      <c r="D116" s="289">
        <v>0.35289999999999999</v>
      </c>
      <c r="E116" s="289">
        <v>0.48920000000000002</v>
      </c>
      <c r="F116" s="289">
        <v>0.29170000000000001</v>
      </c>
      <c r="G116" s="289">
        <v>0.3271</v>
      </c>
      <c r="H116" s="289">
        <v>0.43919999999999998</v>
      </c>
      <c r="I116" s="289">
        <v>0.3604</v>
      </c>
      <c r="J116" s="290">
        <v>0.36830000000000002</v>
      </c>
      <c r="K116" s="288">
        <v>0.25569999999999998</v>
      </c>
      <c r="L116" s="289">
        <v>0.29160000000000003</v>
      </c>
      <c r="M116" s="289">
        <v>0.29599999999999999</v>
      </c>
      <c r="N116" s="289">
        <v>0.25130000000000002</v>
      </c>
      <c r="O116" s="289">
        <v>0.27879999999999999</v>
      </c>
      <c r="P116" s="289">
        <v>0.32140000000000002</v>
      </c>
      <c r="Q116" s="289">
        <v>0.27710000000000001</v>
      </c>
      <c r="R116" s="289">
        <v>0.2893</v>
      </c>
      <c r="S116" s="290">
        <v>0.33090000000000003</v>
      </c>
      <c r="T116" s="288">
        <v>0.25280000000000002</v>
      </c>
      <c r="U116" s="289">
        <v>0.249</v>
      </c>
      <c r="V116" s="289">
        <v>0.27929999999999999</v>
      </c>
      <c r="W116" s="289">
        <v>0.2596</v>
      </c>
      <c r="X116" s="289">
        <v>0.2452</v>
      </c>
      <c r="Y116" s="289">
        <v>0.28220000000000001</v>
      </c>
      <c r="Z116" s="289">
        <v>0.15890000000000001</v>
      </c>
      <c r="AA116" s="289">
        <v>0.2364</v>
      </c>
      <c r="AB116" s="290">
        <v>0.33760000000000001</v>
      </c>
      <c r="AC116" s="288">
        <v>9.7600000000000006E-2</v>
      </c>
      <c r="AD116" s="289">
        <v>0.21110000000000001</v>
      </c>
      <c r="AE116" s="289">
        <v>0.2419</v>
      </c>
      <c r="AF116" s="289">
        <v>0.2382</v>
      </c>
      <c r="AG116" s="289">
        <v>0.19600000000000001</v>
      </c>
      <c r="AH116" s="289">
        <v>0.27139999999999997</v>
      </c>
      <c r="AI116" s="289">
        <v>0.1754</v>
      </c>
      <c r="AJ116" s="289">
        <v>0.23089999999999999</v>
      </c>
      <c r="AK116" s="290">
        <v>0.28410000000000002</v>
      </c>
    </row>
    <row r="117" spans="1:37">
      <c r="A117" s="296">
        <v>45407</v>
      </c>
      <c r="B117" s="288">
        <v>0.48430000000000001</v>
      </c>
      <c r="C117" s="289">
        <v>0.29449999999999998</v>
      </c>
      <c r="D117" s="289">
        <v>0.34060000000000001</v>
      </c>
      <c r="E117" s="289">
        <v>0.4829</v>
      </c>
      <c r="F117" s="289">
        <v>0.28370000000000001</v>
      </c>
      <c r="G117" s="289">
        <v>0.315</v>
      </c>
      <c r="H117" s="289">
        <v>0.436</v>
      </c>
      <c r="I117" s="289">
        <v>0.35709999999999997</v>
      </c>
      <c r="J117" s="290">
        <v>0.36</v>
      </c>
      <c r="K117" s="288">
        <v>0.23930000000000001</v>
      </c>
      <c r="L117" s="289">
        <v>0.2772</v>
      </c>
      <c r="M117" s="289">
        <v>0.28089999999999998</v>
      </c>
      <c r="N117" s="289">
        <v>0.2387</v>
      </c>
      <c r="O117" s="289">
        <v>0.26750000000000002</v>
      </c>
      <c r="P117" s="289">
        <v>0.31209999999999999</v>
      </c>
      <c r="Q117" s="289">
        <v>0.26939999999999997</v>
      </c>
      <c r="R117" s="289">
        <v>0.2833</v>
      </c>
      <c r="S117" s="290">
        <v>0.32200000000000001</v>
      </c>
      <c r="T117" s="288">
        <v>0.2419</v>
      </c>
      <c r="U117" s="289">
        <v>0.2387</v>
      </c>
      <c r="V117" s="289">
        <v>0.25919999999999999</v>
      </c>
      <c r="W117" s="289">
        <v>0.25409999999999999</v>
      </c>
      <c r="X117" s="289">
        <v>0.2404</v>
      </c>
      <c r="Y117" s="289">
        <v>0.27629999999999999</v>
      </c>
      <c r="Z117" s="289">
        <v>0.15310000000000001</v>
      </c>
      <c r="AA117" s="289">
        <v>0.2321</v>
      </c>
      <c r="AB117" s="290">
        <v>0.33560000000000001</v>
      </c>
      <c r="AC117" s="288">
        <v>9.7199999999999995E-2</v>
      </c>
      <c r="AD117" s="289">
        <v>0.19769999999999999</v>
      </c>
      <c r="AE117" s="289">
        <v>0.22470000000000001</v>
      </c>
      <c r="AF117" s="289">
        <v>0.24299999999999999</v>
      </c>
      <c r="AG117" s="289">
        <v>0.191</v>
      </c>
      <c r="AH117" s="289">
        <v>0.25609999999999999</v>
      </c>
      <c r="AI117" s="289">
        <v>0.1749</v>
      </c>
      <c r="AJ117" s="289">
        <v>0.2281</v>
      </c>
      <c r="AK117" s="290">
        <v>0.28039999999999998</v>
      </c>
    </row>
    <row r="118" spans="1:37">
      <c r="A118" s="296">
        <v>45408</v>
      </c>
      <c r="B118" s="288">
        <v>0.4541</v>
      </c>
      <c r="C118" s="289">
        <v>0.28370000000000001</v>
      </c>
      <c r="D118" s="289">
        <v>0.3296</v>
      </c>
      <c r="E118" s="289">
        <v>0.46629999999999999</v>
      </c>
      <c r="F118" s="289">
        <v>0.2772</v>
      </c>
      <c r="G118" s="289">
        <v>0.30580000000000002</v>
      </c>
      <c r="H118" s="289">
        <v>0.42720000000000002</v>
      </c>
      <c r="I118" s="289">
        <v>0.35449999999999998</v>
      </c>
      <c r="J118" s="290">
        <v>0.35360000000000003</v>
      </c>
      <c r="K118" s="288">
        <v>0.22620000000000001</v>
      </c>
      <c r="L118" s="289">
        <v>0.26279999999999998</v>
      </c>
      <c r="M118" s="289">
        <v>0.26740000000000003</v>
      </c>
      <c r="N118" s="289">
        <v>0.2296</v>
      </c>
      <c r="O118" s="289">
        <v>0.25819999999999999</v>
      </c>
      <c r="P118" s="289">
        <v>0.30449999999999999</v>
      </c>
      <c r="Q118" s="289">
        <v>0.2626</v>
      </c>
      <c r="R118" s="289">
        <v>0.27889999999999998</v>
      </c>
      <c r="S118" s="290">
        <v>0.31619999999999998</v>
      </c>
      <c r="T118" s="288">
        <v>0.23269999999999999</v>
      </c>
      <c r="U118" s="289">
        <v>0.2288</v>
      </c>
      <c r="V118" s="289">
        <v>0.23960000000000001</v>
      </c>
      <c r="W118" s="289">
        <v>0.24929999999999999</v>
      </c>
      <c r="X118" s="289">
        <v>0.23669999999999999</v>
      </c>
      <c r="Y118" s="289">
        <v>0.27139999999999997</v>
      </c>
      <c r="Z118" s="289">
        <v>0.14829999999999999</v>
      </c>
      <c r="AA118" s="289">
        <v>0.22819999999999999</v>
      </c>
      <c r="AB118" s="290">
        <v>0.33310000000000001</v>
      </c>
      <c r="AC118" s="288">
        <v>9.3299999999999994E-2</v>
      </c>
      <c r="AD118" s="289">
        <v>0.18720000000000001</v>
      </c>
      <c r="AE118" s="289">
        <v>0.21210000000000001</v>
      </c>
      <c r="AF118" s="289">
        <v>0.2394</v>
      </c>
      <c r="AG118" s="289">
        <v>0.18709999999999999</v>
      </c>
      <c r="AH118" s="289">
        <v>0.2457</v>
      </c>
      <c r="AI118" s="289">
        <v>0.17510000000000001</v>
      </c>
      <c r="AJ118" s="289">
        <v>0.22509999999999999</v>
      </c>
      <c r="AK118" s="290">
        <v>0.2777</v>
      </c>
    </row>
    <row r="119" spans="1:37">
      <c r="A119" s="296">
        <v>45409</v>
      </c>
      <c r="B119" s="288">
        <v>0.43140000000000001</v>
      </c>
      <c r="C119" s="289">
        <v>0.27689999999999998</v>
      </c>
      <c r="D119" s="289">
        <v>0.32190000000000002</v>
      </c>
      <c r="E119" s="289">
        <v>0.45169999999999999</v>
      </c>
      <c r="F119" s="289">
        <v>0.27289999999999998</v>
      </c>
      <c r="G119" s="289">
        <v>0.2994</v>
      </c>
      <c r="H119" s="289">
        <v>0.41639999999999999</v>
      </c>
      <c r="I119" s="289">
        <v>0.3523</v>
      </c>
      <c r="J119" s="290">
        <v>0.3493</v>
      </c>
      <c r="K119" s="288">
        <v>0.22009999999999999</v>
      </c>
      <c r="L119" s="289">
        <v>0.25409999999999999</v>
      </c>
      <c r="M119" s="289">
        <v>0.26019999999999999</v>
      </c>
      <c r="N119" s="289">
        <v>0.22500000000000001</v>
      </c>
      <c r="O119" s="289">
        <v>0.25180000000000002</v>
      </c>
      <c r="P119" s="289">
        <v>0.30009999999999998</v>
      </c>
      <c r="Q119" s="289">
        <v>0.25629999999999997</v>
      </c>
      <c r="R119" s="289">
        <v>0.27600000000000002</v>
      </c>
      <c r="S119" s="290">
        <v>0.31180000000000002</v>
      </c>
      <c r="T119" s="288">
        <v>0.2266</v>
      </c>
      <c r="U119" s="289">
        <v>0.22439999999999999</v>
      </c>
      <c r="V119" s="289">
        <v>0.22800000000000001</v>
      </c>
      <c r="W119" s="289">
        <v>0.2467</v>
      </c>
      <c r="X119" s="289">
        <v>0.23469999999999999</v>
      </c>
      <c r="Y119" s="289">
        <v>0.26790000000000003</v>
      </c>
      <c r="Z119" s="289">
        <v>0.14499999999999999</v>
      </c>
      <c r="AA119" s="289">
        <v>0.22520000000000001</v>
      </c>
      <c r="AB119" s="290">
        <v>0.33079999999999998</v>
      </c>
      <c r="AC119" s="288"/>
      <c r="AD119" s="289">
        <v>0.1807</v>
      </c>
      <c r="AE119" s="289">
        <v>0.2041</v>
      </c>
      <c r="AF119" s="289"/>
      <c r="AG119" s="289">
        <v>0.18429999999999999</v>
      </c>
      <c r="AH119" s="289">
        <v>0.2407</v>
      </c>
      <c r="AI119" s="289"/>
      <c r="AJ119" s="289">
        <v>0.22209999999999999</v>
      </c>
      <c r="AK119" s="290">
        <v>0.27500000000000002</v>
      </c>
    </row>
    <row r="120" spans="1:37">
      <c r="A120" s="296">
        <v>45410</v>
      </c>
      <c r="B120" s="288">
        <v>0.4244</v>
      </c>
      <c r="C120" s="289">
        <v>0.27460000000000001</v>
      </c>
      <c r="D120" s="289">
        <v>0.32150000000000001</v>
      </c>
      <c r="E120" s="289">
        <v>0.43980000000000002</v>
      </c>
      <c r="F120" s="289">
        <v>0.27079999999999999</v>
      </c>
      <c r="G120" s="289">
        <v>0.29570000000000002</v>
      </c>
      <c r="H120" s="289">
        <v>0.40260000000000001</v>
      </c>
      <c r="I120" s="289">
        <v>0.3503</v>
      </c>
      <c r="J120" s="290">
        <v>0.34560000000000002</v>
      </c>
      <c r="K120" s="288">
        <v>0.24429999999999999</v>
      </c>
      <c r="L120" s="289">
        <v>0.25729999999999997</v>
      </c>
      <c r="M120" s="289">
        <v>0.27079999999999999</v>
      </c>
      <c r="N120" s="289">
        <v>0.22589999999999999</v>
      </c>
      <c r="O120" s="289">
        <v>0.24940000000000001</v>
      </c>
      <c r="P120" s="289">
        <v>0.29720000000000002</v>
      </c>
      <c r="Q120" s="289">
        <v>0.25140000000000001</v>
      </c>
      <c r="R120" s="289">
        <v>0.2732</v>
      </c>
      <c r="S120" s="290">
        <v>0.30890000000000001</v>
      </c>
      <c r="T120" s="288">
        <v>0.2366</v>
      </c>
      <c r="U120" s="289">
        <v>0.22159999999999999</v>
      </c>
      <c r="V120" s="289">
        <v>0.22539999999999999</v>
      </c>
      <c r="W120" s="289">
        <v>0.2447</v>
      </c>
      <c r="X120" s="289">
        <v>0.2326</v>
      </c>
      <c r="Y120" s="289">
        <v>0.2656</v>
      </c>
      <c r="Z120" s="289">
        <v>0.14180000000000001</v>
      </c>
      <c r="AA120" s="289">
        <v>0.2233</v>
      </c>
      <c r="AB120" s="290">
        <v>0.32879999999999998</v>
      </c>
      <c r="AC120" s="288"/>
      <c r="AD120" s="289">
        <v>0.1797</v>
      </c>
      <c r="AE120" s="289">
        <v>0.2097</v>
      </c>
      <c r="AF120" s="289"/>
      <c r="AG120" s="289">
        <v>0.1827</v>
      </c>
      <c r="AH120" s="289">
        <v>0.2392</v>
      </c>
      <c r="AI120" s="289"/>
      <c r="AJ120" s="289">
        <v>0.22020000000000001</v>
      </c>
      <c r="AK120" s="290">
        <v>0.2732</v>
      </c>
    </row>
    <row r="121" spans="1:37">
      <c r="A121" s="296">
        <v>45411</v>
      </c>
      <c r="B121" s="288">
        <v>0.44269999999999998</v>
      </c>
      <c r="C121" s="289">
        <v>0.27450000000000002</v>
      </c>
      <c r="D121" s="289">
        <v>0.32219999999999999</v>
      </c>
      <c r="E121" s="289">
        <v>0.44419999999999998</v>
      </c>
      <c r="F121" s="289">
        <v>0.26769999999999999</v>
      </c>
      <c r="G121" s="289">
        <v>0.2928</v>
      </c>
      <c r="H121" s="289">
        <v>0.39850000000000002</v>
      </c>
      <c r="I121" s="289">
        <v>0.34849999999999998</v>
      </c>
      <c r="J121" s="290">
        <v>0.34250000000000003</v>
      </c>
      <c r="K121" s="288">
        <v>0.2409</v>
      </c>
      <c r="L121" s="289">
        <v>0.26069999999999999</v>
      </c>
      <c r="M121" s="289">
        <v>0.26979999999999998</v>
      </c>
      <c r="N121" s="289">
        <v>0.23100000000000001</v>
      </c>
      <c r="O121" s="289">
        <v>0.24729999999999999</v>
      </c>
      <c r="P121" s="289">
        <v>0.29630000000000001</v>
      </c>
      <c r="Q121" s="289">
        <v>0.24790000000000001</v>
      </c>
      <c r="R121" s="289">
        <v>0.26979999999999998</v>
      </c>
      <c r="S121" s="290">
        <v>0.3054</v>
      </c>
      <c r="T121" s="288">
        <v>0.2429</v>
      </c>
      <c r="U121" s="289">
        <v>0.22189999999999999</v>
      </c>
      <c r="V121" s="289">
        <v>0.2243</v>
      </c>
      <c r="W121" s="289">
        <v>0.24329999999999999</v>
      </c>
      <c r="X121" s="289">
        <v>0.2311</v>
      </c>
      <c r="Y121" s="289">
        <v>0.26450000000000001</v>
      </c>
      <c r="Z121" s="289">
        <v>0.1391</v>
      </c>
      <c r="AA121" s="289">
        <v>0.22120000000000001</v>
      </c>
      <c r="AB121" s="290">
        <v>0.32769999999999999</v>
      </c>
      <c r="AC121" s="288"/>
      <c r="AD121" s="289">
        <v>0.1852</v>
      </c>
      <c r="AE121" s="289">
        <v>0.214</v>
      </c>
      <c r="AF121" s="289"/>
      <c r="AG121" s="289">
        <v>0.1807</v>
      </c>
      <c r="AH121" s="289">
        <v>0.23799999999999999</v>
      </c>
      <c r="AI121" s="289"/>
      <c r="AJ121" s="289">
        <v>0.21890000000000001</v>
      </c>
      <c r="AK121" s="290">
        <v>0.27110000000000001</v>
      </c>
    </row>
    <row r="122" spans="1:37">
      <c r="A122" s="296">
        <v>45412</v>
      </c>
      <c r="B122" s="288">
        <v>0.44490000000000002</v>
      </c>
      <c r="C122" s="289">
        <v>0.27160000000000001</v>
      </c>
      <c r="D122" s="289">
        <v>0.31680000000000003</v>
      </c>
      <c r="E122" s="289">
        <v>0.44790000000000002</v>
      </c>
      <c r="F122" s="289">
        <v>0.26419999999999999</v>
      </c>
      <c r="G122" s="289">
        <v>0.28820000000000001</v>
      </c>
      <c r="H122" s="289">
        <v>0.3997</v>
      </c>
      <c r="I122" s="289">
        <v>0.34760000000000002</v>
      </c>
      <c r="J122" s="290">
        <v>0.33900000000000002</v>
      </c>
      <c r="K122" s="288">
        <v>0.22869999999999999</v>
      </c>
      <c r="L122" s="289">
        <v>0.2495</v>
      </c>
      <c r="M122" s="289">
        <v>0.26029999999999998</v>
      </c>
      <c r="N122" s="289">
        <v>0.22670000000000001</v>
      </c>
      <c r="O122" s="289">
        <v>0.24249999999999999</v>
      </c>
      <c r="P122" s="289">
        <v>0.2918</v>
      </c>
      <c r="Q122" s="289">
        <v>0.24410000000000001</v>
      </c>
      <c r="R122" s="289">
        <v>0.26740000000000003</v>
      </c>
      <c r="S122" s="290">
        <v>0.30359999999999998</v>
      </c>
      <c r="T122" s="288">
        <v>0.2364</v>
      </c>
      <c r="U122" s="289">
        <v>0.21909999999999999</v>
      </c>
      <c r="V122" s="289">
        <v>0.21690000000000001</v>
      </c>
      <c r="W122" s="289">
        <v>0.24179999999999999</v>
      </c>
      <c r="X122" s="289">
        <v>0.2293</v>
      </c>
      <c r="Y122" s="289">
        <v>0.26279999999999998</v>
      </c>
      <c r="Z122" s="289">
        <v>0.1376</v>
      </c>
      <c r="AA122" s="289">
        <v>0.21959999999999999</v>
      </c>
      <c r="AB122" s="290">
        <v>0.32669999999999999</v>
      </c>
      <c r="AC122" s="288"/>
      <c r="AD122" s="289">
        <v>0.18149999999999999</v>
      </c>
      <c r="AE122" s="289">
        <v>0.2056</v>
      </c>
      <c r="AF122" s="289"/>
      <c r="AG122" s="289">
        <v>0.1779</v>
      </c>
      <c r="AH122" s="289">
        <v>0.2336</v>
      </c>
      <c r="AI122" s="289"/>
      <c r="AJ122" s="289">
        <v>0.21779999999999999</v>
      </c>
      <c r="AK122" s="290">
        <v>0.26950000000000002</v>
      </c>
    </row>
    <row r="123" spans="1:37">
      <c r="A123" s="296">
        <v>45413</v>
      </c>
      <c r="B123" s="288">
        <v>0.44590000000000002</v>
      </c>
      <c r="C123" s="289">
        <v>0.26250000000000001</v>
      </c>
      <c r="D123" s="289">
        <v>0.3034</v>
      </c>
      <c r="E123" s="289">
        <v>0.45140000000000002</v>
      </c>
      <c r="F123" s="289">
        <v>0.25940000000000002</v>
      </c>
      <c r="G123" s="289">
        <v>0.28039999999999998</v>
      </c>
      <c r="H123" s="289">
        <v>0.4052</v>
      </c>
      <c r="I123" s="289">
        <v>0.34620000000000001</v>
      </c>
      <c r="J123" s="290">
        <v>0.33479999999999999</v>
      </c>
      <c r="K123" s="288">
        <v>0.21079999999999999</v>
      </c>
      <c r="L123" s="289">
        <v>0.22650000000000001</v>
      </c>
      <c r="M123" s="289">
        <v>0.24010000000000001</v>
      </c>
      <c r="N123" s="289">
        <v>0.21920000000000001</v>
      </c>
      <c r="O123" s="289">
        <v>0.2344</v>
      </c>
      <c r="P123" s="289">
        <v>0.28349999999999997</v>
      </c>
      <c r="Q123" s="289">
        <v>0.2394</v>
      </c>
      <c r="R123" s="289">
        <v>0.26400000000000001</v>
      </c>
      <c r="S123" s="290">
        <v>0.29959999999999998</v>
      </c>
      <c r="T123" s="288">
        <v>0.2283</v>
      </c>
      <c r="U123" s="289">
        <v>0.2122</v>
      </c>
      <c r="V123" s="289">
        <v>0.2009</v>
      </c>
      <c r="W123" s="289">
        <v>0.23860000000000001</v>
      </c>
      <c r="X123" s="289">
        <v>0.22750000000000001</v>
      </c>
      <c r="Y123" s="289">
        <v>0.26069999999999999</v>
      </c>
      <c r="Z123" s="289">
        <v>0.13519999999999999</v>
      </c>
      <c r="AA123" s="289">
        <v>0.21729999999999999</v>
      </c>
      <c r="AB123" s="290">
        <v>0.32679999999999998</v>
      </c>
      <c r="AC123" s="288"/>
      <c r="AD123" s="289">
        <v>0.17299999999999999</v>
      </c>
      <c r="AE123" s="289">
        <v>0.1918</v>
      </c>
      <c r="AF123" s="289"/>
      <c r="AG123" s="289">
        <v>0.1749</v>
      </c>
      <c r="AH123" s="289">
        <v>0.22570000000000001</v>
      </c>
      <c r="AI123" s="289"/>
      <c r="AJ123" s="289">
        <v>0.21529999999999999</v>
      </c>
      <c r="AK123" s="290">
        <v>0.26700000000000002</v>
      </c>
    </row>
    <row r="124" spans="1:37">
      <c r="A124" s="296">
        <v>45414</v>
      </c>
      <c r="B124" s="288">
        <v>0.42599999999999999</v>
      </c>
      <c r="C124" s="289">
        <v>0.25190000000000001</v>
      </c>
      <c r="D124" s="289">
        <v>0.28989999999999999</v>
      </c>
      <c r="E124" s="289">
        <v>0.44290000000000002</v>
      </c>
      <c r="F124" s="289">
        <v>0.254</v>
      </c>
      <c r="G124" s="289">
        <v>0.27150000000000002</v>
      </c>
      <c r="H124" s="289">
        <v>0.39989999999999998</v>
      </c>
      <c r="I124" s="289">
        <v>0.34499999999999997</v>
      </c>
      <c r="J124" s="290">
        <v>0.33100000000000002</v>
      </c>
      <c r="K124" s="288">
        <v>0.19389999999999999</v>
      </c>
      <c r="L124" s="289">
        <v>0.20219999999999999</v>
      </c>
      <c r="M124" s="289">
        <v>0.22020000000000001</v>
      </c>
      <c r="N124" s="289">
        <v>0.21210000000000001</v>
      </c>
      <c r="O124" s="289">
        <v>0.22550000000000001</v>
      </c>
      <c r="P124" s="289">
        <v>0.27239999999999998</v>
      </c>
      <c r="Q124" s="289">
        <v>0.23530000000000001</v>
      </c>
      <c r="R124" s="289">
        <v>0.26100000000000001</v>
      </c>
      <c r="S124" s="290">
        <v>0.29670000000000002</v>
      </c>
      <c r="T124" s="288">
        <v>0.2208</v>
      </c>
      <c r="U124" s="289">
        <v>0.20469999999999999</v>
      </c>
      <c r="V124" s="289">
        <v>0.18360000000000001</v>
      </c>
      <c r="W124" s="289">
        <v>0.23469999999999999</v>
      </c>
      <c r="X124" s="289">
        <v>0.22489999999999999</v>
      </c>
      <c r="Y124" s="289">
        <v>0.25640000000000002</v>
      </c>
      <c r="Z124" s="289">
        <v>0.1331</v>
      </c>
      <c r="AA124" s="289">
        <v>0.21510000000000001</v>
      </c>
      <c r="AB124" s="290">
        <v>0.32590000000000002</v>
      </c>
      <c r="AC124" s="288"/>
      <c r="AD124" s="289">
        <v>0.16439999999999999</v>
      </c>
      <c r="AE124" s="289">
        <v>0.1774</v>
      </c>
      <c r="AF124" s="289"/>
      <c r="AG124" s="289">
        <v>0.1719</v>
      </c>
      <c r="AH124" s="289">
        <v>0.2185</v>
      </c>
      <c r="AI124" s="289"/>
      <c r="AJ124" s="289">
        <v>0.21329999999999999</v>
      </c>
      <c r="AK124" s="290">
        <v>0.2641</v>
      </c>
    </row>
    <row r="125" spans="1:37">
      <c r="A125" s="296">
        <v>45415</v>
      </c>
      <c r="B125" s="288">
        <v>0.42</v>
      </c>
      <c r="C125" s="289">
        <v>0.24060000000000001</v>
      </c>
      <c r="D125" s="289">
        <v>0.2737</v>
      </c>
      <c r="E125" s="289">
        <v>0.4395</v>
      </c>
      <c r="F125" s="289">
        <v>0.247</v>
      </c>
      <c r="G125" s="289">
        <v>0.2606</v>
      </c>
      <c r="H125" s="289">
        <v>0.39939999999999998</v>
      </c>
      <c r="I125" s="289">
        <v>0.3427</v>
      </c>
      <c r="J125" s="290">
        <v>0.32519999999999999</v>
      </c>
      <c r="K125" s="288">
        <v>0.1749</v>
      </c>
      <c r="L125" s="289">
        <v>0.17649999999999999</v>
      </c>
      <c r="M125" s="289">
        <v>0.2019</v>
      </c>
      <c r="N125" s="289">
        <v>0.20380000000000001</v>
      </c>
      <c r="O125" s="289">
        <v>0.21190000000000001</v>
      </c>
      <c r="P125" s="289">
        <v>0.25940000000000002</v>
      </c>
      <c r="Q125" s="289">
        <v>0.23119999999999999</v>
      </c>
      <c r="R125" s="289">
        <v>0.25819999999999999</v>
      </c>
      <c r="S125" s="290">
        <v>0.29239999999999999</v>
      </c>
      <c r="T125" s="288">
        <v>0.2132</v>
      </c>
      <c r="U125" s="289">
        <v>0.1961</v>
      </c>
      <c r="V125" s="289">
        <v>0.16650000000000001</v>
      </c>
      <c r="W125" s="289">
        <v>0.23169999999999999</v>
      </c>
      <c r="X125" s="289">
        <v>0.22209999999999999</v>
      </c>
      <c r="Y125" s="289">
        <v>0.25109999999999999</v>
      </c>
      <c r="Z125" s="289">
        <v>0.13109999999999999</v>
      </c>
      <c r="AA125" s="289">
        <v>0.21229999999999999</v>
      </c>
      <c r="AB125" s="290">
        <v>0.32379999999999998</v>
      </c>
      <c r="AC125" s="288"/>
      <c r="AD125" s="289">
        <v>0.1555</v>
      </c>
      <c r="AE125" s="289">
        <v>0.16209999999999999</v>
      </c>
      <c r="AF125" s="289"/>
      <c r="AG125" s="289">
        <v>0.16830000000000001</v>
      </c>
      <c r="AH125" s="289">
        <v>0.20880000000000001</v>
      </c>
      <c r="AI125" s="289"/>
      <c r="AJ125" s="289">
        <v>0.2107</v>
      </c>
      <c r="AK125" s="290">
        <v>0.2606</v>
      </c>
    </row>
    <row r="126" spans="1:37">
      <c r="A126" s="296">
        <v>45416</v>
      </c>
      <c r="B126" s="288">
        <v>0.40899999999999997</v>
      </c>
      <c r="C126" s="289">
        <v>0.22850000000000001</v>
      </c>
      <c r="D126" s="289">
        <v>0.25650000000000001</v>
      </c>
      <c r="E126" s="289">
        <v>0.4365</v>
      </c>
      <c r="F126" s="289">
        <v>0.24</v>
      </c>
      <c r="G126" s="289">
        <v>0.2487</v>
      </c>
      <c r="H126" s="289">
        <v>0.39700000000000002</v>
      </c>
      <c r="I126" s="289">
        <v>0.3412</v>
      </c>
      <c r="J126" s="290">
        <v>0.31869999999999998</v>
      </c>
      <c r="K126" s="288">
        <v>0.15290000000000001</v>
      </c>
      <c r="L126" s="289">
        <v>0.15409999999999999</v>
      </c>
      <c r="M126" s="289">
        <v>0.18360000000000001</v>
      </c>
      <c r="N126" s="289">
        <v>0.1943</v>
      </c>
      <c r="O126" s="289">
        <v>0.1976</v>
      </c>
      <c r="P126" s="289">
        <v>0.24460000000000001</v>
      </c>
      <c r="Q126" s="289">
        <v>0.22600000000000001</v>
      </c>
      <c r="R126" s="289">
        <v>0.25409999999999999</v>
      </c>
      <c r="S126" s="290">
        <v>0.2878</v>
      </c>
      <c r="T126" s="288">
        <v>0.30570000000000003</v>
      </c>
      <c r="U126" s="289">
        <v>0.33100000000000002</v>
      </c>
      <c r="V126" s="289">
        <v>0.36770000000000003</v>
      </c>
      <c r="W126" s="289">
        <v>0.29399999999999998</v>
      </c>
      <c r="X126" s="289">
        <v>0.30359999999999998</v>
      </c>
      <c r="Y126" s="289">
        <v>0.34710000000000002</v>
      </c>
      <c r="Z126" s="289">
        <v>0.21729999999999999</v>
      </c>
      <c r="AA126" s="289">
        <v>0.3135</v>
      </c>
      <c r="AB126" s="290">
        <v>0.40339999999999998</v>
      </c>
      <c r="AC126" s="288"/>
      <c r="AD126" s="289">
        <v>0.2883</v>
      </c>
      <c r="AE126" s="289">
        <v>0.32540000000000002</v>
      </c>
      <c r="AF126" s="289"/>
      <c r="AG126" s="289">
        <v>0.26179999999999998</v>
      </c>
      <c r="AH126" s="289">
        <v>0.33260000000000001</v>
      </c>
      <c r="AI126" s="289"/>
      <c r="AJ126" s="289">
        <v>0.2848</v>
      </c>
      <c r="AK126" s="290">
        <v>0.3206</v>
      </c>
    </row>
    <row r="127" spans="1:37">
      <c r="A127" s="296">
        <v>45417</v>
      </c>
      <c r="B127" s="288">
        <v>0.4108</v>
      </c>
      <c r="C127" s="289">
        <v>0.216</v>
      </c>
      <c r="D127" s="289">
        <v>0.2389</v>
      </c>
      <c r="E127" s="289">
        <v>0.43780000000000002</v>
      </c>
      <c r="F127" s="289">
        <v>0.2321</v>
      </c>
      <c r="G127" s="289">
        <v>0.23599999999999999</v>
      </c>
      <c r="H127" s="289">
        <v>0.39779999999999999</v>
      </c>
      <c r="I127" s="289">
        <v>0.33960000000000001</v>
      </c>
      <c r="J127" s="290">
        <v>0.31180000000000002</v>
      </c>
      <c r="K127" s="288">
        <v>0.1333</v>
      </c>
      <c r="L127" s="289">
        <v>0.1401</v>
      </c>
      <c r="M127" s="289">
        <v>0.16819999999999999</v>
      </c>
      <c r="N127" s="289">
        <v>0.18149999999999999</v>
      </c>
      <c r="O127" s="289">
        <v>0.18049999999999999</v>
      </c>
      <c r="P127" s="289">
        <v>0.22919999999999999</v>
      </c>
      <c r="Q127" s="289">
        <v>0.22090000000000001</v>
      </c>
      <c r="R127" s="289">
        <v>0.25</v>
      </c>
      <c r="S127" s="290">
        <v>0.28210000000000002</v>
      </c>
      <c r="T127" s="288">
        <v>0.28789999999999999</v>
      </c>
      <c r="U127" s="289">
        <v>0.29310000000000003</v>
      </c>
      <c r="V127" s="289">
        <v>0.33760000000000001</v>
      </c>
      <c r="W127" s="289">
        <v>0.28289999999999998</v>
      </c>
      <c r="X127" s="289">
        <v>0.27529999999999999</v>
      </c>
      <c r="Y127" s="289">
        <v>0.31580000000000003</v>
      </c>
      <c r="Z127" s="289">
        <v>0.18870000000000001</v>
      </c>
      <c r="AA127" s="289">
        <v>0.27379999999999999</v>
      </c>
      <c r="AB127" s="290">
        <v>0.3836</v>
      </c>
      <c r="AC127" s="288"/>
      <c r="AD127" s="289">
        <v>0.2611</v>
      </c>
      <c r="AE127" s="289">
        <v>0.29380000000000001</v>
      </c>
      <c r="AF127" s="289"/>
      <c r="AG127" s="289">
        <v>0.23449999999999999</v>
      </c>
      <c r="AH127" s="289">
        <v>0.30609999999999998</v>
      </c>
      <c r="AI127" s="289"/>
      <c r="AJ127" s="289">
        <v>0.2752</v>
      </c>
      <c r="AK127" s="290">
        <v>0.307</v>
      </c>
    </row>
    <row r="128" spans="1:37">
      <c r="A128" s="296">
        <v>45418</v>
      </c>
      <c r="B128" s="288">
        <v>0.3891</v>
      </c>
      <c r="C128" s="289">
        <v>0.20069999999999999</v>
      </c>
      <c r="D128" s="289">
        <v>0.22470000000000001</v>
      </c>
      <c r="E128" s="289">
        <v>0.42680000000000001</v>
      </c>
      <c r="F128" s="289">
        <v>0.224</v>
      </c>
      <c r="G128" s="289">
        <v>0.22439999999999999</v>
      </c>
      <c r="H128" s="289">
        <v>0.39689999999999998</v>
      </c>
      <c r="I128" s="289">
        <v>0.33829999999999999</v>
      </c>
      <c r="J128" s="290">
        <v>0.30520000000000003</v>
      </c>
      <c r="K128" s="288">
        <v>0.1198</v>
      </c>
      <c r="L128" s="289">
        <v>0.13270000000000001</v>
      </c>
      <c r="M128" s="289">
        <v>0.15859999999999999</v>
      </c>
      <c r="N128" s="289">
        <v>0.16750000000000001</v>
      </c>
      <c r="O128" s="289">
        <v>0.16650000000000001</v>
      </c>
      <c r="P128" s="289">
        <v>0.21779999999999999</v>
      </c>
      <c r="Q128" s="289">
        <v>0.2152</v>
      </c>
      <c r="R128" s="289">
        <v>0.24579999999999999</v>
      </c>
      <c r="S128" s="290">
        <v>0.27750000000000002</v>
      </c>
      <c r="T128" s="288">
        <v>0.27460000000000001</v>
      </c>
      <c r="U128" s="289">
        <v>0.27339999999999998</v>
      </c>
      <c r="V128" s="289">
        <v>0.31540000000000001</v>
      </c>
      <c r="W128" s="289">
        <v>0.27510000000000001</v>
      </c>
      <c r="X128" s="289">
        <v>0.26290000000000002</v>
      </c>
      <c r="Y128" s="289">
        <v>0.30549999999999999</v>
      </c>
      <c r="Z128" s="289">
        <v>0.1749</v>
      </c>
      <c r="AA128" s="289">
        <v>0.25940000000000002</v>
      </c>
      <c r="AB128" s="290">
        <v>0.37519999999999998</v>
      </c>
      <c r="AC128" s="288"/>
      <c r="AD128" s="289">
        <v>0.24460000000000001</v>
      </c>
      <c r="AE128" s="289">
        <v>0.27310000000000001</v>
      </c>
      <c r="AF128" s="289"/>
      <c r="AG128" s="289">
        <v>0.22470000000000001</v>
      </c>
      <c r="AH128" s="289">
        <v>0.29020000000000001</v>
      </c>
      <c r="AI128" s="289"/>
      <c r="AJ128" s="289">
        <v>0.26989999999999997</v>
      </c>
      <c r="AK128" s="290">
        <v>0.30059999999999998</v>
      </c>
    </row>
    <row r="129" spans="1:37">
      <c r="A129" s="296">
        <v>45419</v>
      </c>
      <c r="B129" s="288">
        <v>0.36699999999999999</v>
      </c>
      <c r="C129" s="289">
        <v>0.18709999999999999</v>
      </c>
      <c r="D129" s="289">
        <v>0.2104</v>
      </c>
      <c r="E129" s="289">
        <v>0.41199999999999998</v>
      </c>
      <c r="F129" s="289">
        <v>0.217</v>
      </c>
      <c r="G129" s="289">
        <v>0.21229999999999999</v>
      </c>
      <c r="H129" s="289">
        <v>0.37959999999999999</v>
      </c>
      <c r="I129" s="289">
        <v>0.33600000000000002</v>
      </c>
      <c r="J129" s="290">
        <v>0.29770000000000002</v>
      </c>
      <c r="K129" s="288">
        <v>0.1116</v>
      </c>
      <c r="L129" s="289">
        <v>0.12740000000000001</v>
      </c>
      <c r="M129" s="289">
        <v>0.14710000000000001</v>
      </c>
      <c r="N129" s="289">
        <v>0.15629999999999999</v>
      </c>
      <c r="O129" s="289">
        <v>0.15790000000000001</v>
      </c>
      <c r="P129" s="289">
        <v>0.2069</v>
      </c>
      <c r="Q129" s="289">
        <v>0.2092</v>
      </c>
      <c r="R129" s="289">
        <v>0.24149999999999999</v>
      </c>
      <c r="S129" s="290">
        <v>0.27389999999999998</v>
      </c>
      <c r="T129" s="288">
        <v>0.27310000000000001</v>
      </c>
      <c r="U129" s="289">
        <v>0.26869999999999999</v>
      </c>
      <c r="V129" s="289">
        <v>0.309</v>
      </c>
      <c r="W129" s="289">
        <v>0.2722</v>
      </c>
      <c r="X129" s="289">
        <v>0.25650000000000001</v>
      </c>
      <c r="Y129" s="289">
        <v>0.29920000000000002</v>
      </c>
      <c r="Z129" s="289">
        <v>0.1668</v>
      </c>
      <c r="AA129" s="289">
        <v>0.25169999999999998</v>
      </c>
      <c r="AB129" s="290">
        <v>0.36849999999999999</v>
      </c>
      <c r="AC129" s="288"/>
      <c r="AD129" s="289">
        <v>0.2397</v>
      </c>
      <c r="AE129" s="289">
        <v>0.26690000000000003</v>
      </c>
      <c r="AF129" s="289"/>
      <c r="AG129" s="289">
        <v>0.221</v>
      </c>
      <c r="AH129" s="289">
        <v>0.28439999999999999</v>
      </c>
      <c r="AI129" s="289"/>
      <c r="AJ129" s="289">
        <v>0.26590000000000003</v>
      </c>
      <c r="AK129" s="290">
        <v>0.29580000000000001</v>
      </c>
    </row>
    <row r="130" spans="1:37">
      <c r="A130" s="296">
        <v>45420</v>
      </c>
      <c r="B130" s="288">
        <v>0.36649999999999999</v>
      </c>
      <c r="C130" s="289">
        <v>0.17610000000000001</v>
      </c>
      <c r="D130" s="289">
        <v>0.1993</v>
      </c>
      <c r="E130" s="289">
        <v>0.40989999999999999</v>
      </c>
      <c r="F130" s="289">
        <v>0.20930000000000001</v>
      </c>
      <c r="G130" s="289">
        <v>0.20169999999999999</v>
      </c>
      <c r="H130" s="289">
        <v>0.37669999999999998</v>
      </c>
      <c r="I130" s="289">
        <v>0.33400000000000002</v>
      </c>
      <c r="J130" s="290">
        <v>0.29010000000000002</v>
      </c>
      <c r="K130" s="288">
        <v>0.107</v>
      </c>
      <c r="L130" s="289">
        <v>0.12540000000000001</v>
      </c>
      <c r="M130" s="289">
        <v>0.1429</v>
      </c>
      <c r="N130" s="289">
        <v>0.1489</v>
      </c>
      <c r="O130" s="289">
        <v>0.14960000000000001</v>
      </c>
      <c r="P130" s="289">
        <v>0.1973</v>
      </c>
      <c r="Q130" s="289">
        <v>0.20280000000000001</v>
      </c>
      <c r="R130" s="289">
        <v>0.2364</v>
      </c>
      <c r="S130" s="290">
        <v>0.26819999999999999</v>
      </c>
      <c r="T130" s="288">
        <v>0.26300000000000001</v>
      </c>
      <c r="U130" s="289">
        <v>0.25800000000000001</v>
      </c>
      <c r="V130" s="289">
        <v>0.29270000000000002</v>
      </c>
      <c r="W130" s="289">
        <v>0.26640000000000003</v>
      </c>
      <c r="X130" s="289">
        <v>0.2515</v>
      </c>
      <c r="Y130" s="289">
        <v>0.29520000000000002</v>
      </c>
      <c r="Z130" s="289">
        <v>0.16059999999999999</v>
      </c>
      <c r="AA130" s="289">
        <v>0.24679999999999999</v>
      </c>
      <c r="AB130" s="290">
        <v>0.36430000000000001</v>
      </c>
      <c r="AC130" s="288"/>
      <c r="AD130" s="289">
        <v>0.22839999999999999</v>
      </c>
      <c r="AE130" s="289">
        <v>0.25009999999999999</v>
      </c>
      <c r="AF130" s="289"/>
      <c r="AG130" s="289">
        <v>0.2147</v>
      </c>
      <c r="AH130" s="289">
        <v>0.27379999999999999</v>
      </c>
      <c r="AI130" s="289"/>
      <c r="AJ130" s="289">
        <v>0.26229999999999998</v>
      </c>
      <c r="AK130" s="290">
        <v>0.29160000000000003</v>
      </c>
    </row>
    <row r="131" spans="1:37">
      <c r="A131" s="296">
        <v>45421</v>
      </c>
      <c r="B131" s="288">
        <v>0.3659</v>
      </c>
      <c r="C131" s="289">
        <v>0.16789999999999999</v>
      </c>
      <c r="D131" s="289">
        <v>0.1903</v>
      </c>
      <c r="E131" s="289">
        <v>0.40629999999999999</v>
      </c>
      <c r="F131" s="289">
        <v>0.2016</v>
      </c>
      <c r="G131" s="289">
        <v>0.1915</v>
      </c>
      <c r="H131" s="289">
        <v>0.37290000000000001</v>
      </c>
      <c r="I131" s="289">
        <v>0.3322</v>
      </c>
      <c r="J131" s="290">
        <v>0.28139999999999998</v>
      </c>
      <c r="K131" s="288">
        <v>0.1042</v>
      </c>
      <c r="L131" s="289">
        <v>0.1235</v>
      </c>
      <c r="M131" s="289">
        <v>0.13850000000000001</v>
      </c>
      <c r="N131" s="289">
        <v>0.1358</v>
      </c>
      <c r="O131" s="289">
        <v>0.14380000000000001</v>
      </c>
      <c r="P131" s="289">
        <v>0.18840000000000001</v>
      </c>
      <c r="Q131" s="289">
        <v>0.1963</v>
      </c>
      <c r="R131" s="289">
        <v>0.2303</v>
      </c>
      <c r="S131" s="290">
        <v>0.26269999999999999</v>
      </c>
      <c r="T131" s="288">
        <v>0.25430000000000003</v>
      </c>
      <c r="U131" s="289">
        <v>0.24959999999999999</v>
      </c>
      <c r="V131" s="289">
        <v>0.27950000000000003</v>
      </c>
      <c r="W131" s="289">
        <v>0.26250000000000001</v>
      </c>
      <c r="X131" s="289">
        <v>0.24759999999999999</v>
      </c>
      <c r="Y131" s="289">
        <v>0.29160000000000003</v>
      </c>
      <c r="Z131" s="289">
        <v>0.15509999999999999</v>
      </c>
      <c r="AA131" s="289">
        <v>0.24340000000000001</v>
      </c>
      <c r="AB131" s="290">
        <v>0.36109999999999998</v>
      </c>
      <c r="AC131" s="288"/>
      <c r="AD131" s="289">
        <v>0.21709999999999999</v>
      </c>
      <c r="AE131" s="289">
        <v>0.23599999999999999</v>
      </c>
      <c r="AF131" s="289"/>
      <c r="AG131" s="289">
        <v>0.21060000000000001</v>
      </c>
      <c r="AH131" s="289">
        <v>0.26579999999999998</v>
      </c>
      <c r="AI131" s="289"/>
      <c r="AJ131" s="289">
        <v>0.25850000000000001</v>
      </c>
      <c r="AK131" s="290">
        <v>0.2888</v>
      </c>
    </row>
    <row r="132" spans="1:37">
      <c r="A132" s="296">
        <v>45422</v>
      </c>
      <c r="B132" s="288">
        <v>0.36919999999999997</v>
      </c>
      <c r="C132" s="289">
        <v>0.16009999999999999</v>
      </c>
      <c r="D132" s="289">
        <v>0.18229999999999999</v>
      </c>
      <c r="E132" s="289">
        <v>0.40799999999999997</v>
      </c>
      <c r="F132" s="289">
        <v>0.1938</v>
      </c>
      <c r="G132" s="289">
        <v>0.18190000000000001</v>
      </c>
      <c r="H132" s="289">
        <v>0.37690000000000001</v>
      </c>
      <c r="I132" s="289">
        <v>0.32969999999999999</v>
      </c>
      <c r="J132" s="290">
        <v>0.27179999999999999</v>
      </c>
      <c r="K132" s="288">
        <v>0.1018</v>
      </c>
      <c r="L132" s="289">
        <v>0.12330000000000001</v>
      </c>
      <c r="M132" s="289">
        <v>0.13669999999999999</v>
      </c>
      <c r="N132" s="289">
        <v>0.1216</v>
      </c>
      <c r="O132" s="289">
        <v>0.13900000000000001</v>
      </c>
      <c r="P132" s="289">
        <v>0.1817</v>
      </c>
      <c r="Q132" s="289">
        <v>0.18790000000000001</v>
      </c>
      <c r="R132" s="289">
        <v>0.22120000000000001</v>
      </c>
      <c r="S132" s="290">
        <v>0.25619999999999998</v>
      </c>
      <c r="T132" s="288">
        <v>0.2467</v>
      </c>
      <c r="U132" s="289">
        <v>0.2419</v>
      </c>
      <c r="V132" s="289">
        <v>0.2651</v>
      </c>
      <c r="W132" s="289">
        <v>0.25900000000000001</v>
      </c>
      <c r="X132" s="289">
        <v>0.2447</v>
      </c>
      <c r="Y132" s="289">
        <v>0.2893</v>
      </c>
      <c r="Z132" s="289">
        <v>0.1507</v>
      </c>
      <c r="AA132" s="289">
        <v>0.23960000000000001</v>
      </c>
      <c r="AB132" s="290">
        <v>0.35930000000000001</v>
      </c>
      <c r="AC132" s="288"/>
      <c r="AD132" s="289">
        <v>0.2072</v>
      </c>
      <c r="AE132" s="289">
        <v>0.22209999999999999</v>
      </c>
      <c r="AF132" s="289"/>
      <c r="AG132" s="289">
        <v>0.2064</v>
      </c>
      <c r="AH132" s="289">
        <v>0.2586</v>
      </c>
      <c r="AI132" s="289"/>
      <c r="AJ132" s="289">
        <v>0.25590000000000002</v>
      </c>
      <c r="AK132" s="290">
        <v>0.28639999999999999</v>
      </c>
    </row>
    <row r="133" spans="1:37">
      <c r="A133" s="296">
        <v>45423</v>
      </c>
      <c r="B133" s="288">
        <v>0.34670000000000001</v>
      </c>
      <c r="C133" s="289">
        <v>0.15129999999999999</v>
      </c>
      <c r="D133" s="289">
        <v>0.17660000000000001</v>
      </c>
      <c r="E133" s="289">
        <v>0.39340000000000003</v>
      </c>
      <c r="F133" s="289">
        <v>0.18720000000000001</v>
      </c>
      <c r="G133" s="289">
        <v>0.1754</v>
      </c>
      <c r="H133" s="289">
        <v>0.36969999999999997</v>
      </c>
      <c r="I133" s="289">
        <v>0.3276</v>
      </c>
      <c r="J133" s="290">
        <v>0.26569999999999999</v>
      </c>
      <c r="K133" s="288">
        <v>9.8000000000000004E-2</v>
      </c>
      <c r="L133" s="289">
        <v>0.1203</v>
      </c>
      <c r="M133" s="289">
        <v>0.13220000000000001</v>
      </c>
      <c r="N133" s="289">
        <v>0.11310000000000001</v>
      </c>
      <c r="O133" s="289">
        <v>0.13689999999999999</v>
      </c>
      <c r="P133" s="289">
        <v>0.17749999999999999</v>
      </c>
      <c r="Q133" s="289">
        <v>0.18149999999999999</v>
      </c>
      <c r="R133" s="289">
        <v>0.2147</v>
      </c>
      <c r="S133" s="290">
        <v>0.25309999999999999</v>
      </c>
      <c r="T133" s="288">
        <v>0.23849999999999999</v>
      </c>
      <c r="U133" s="289">
        <v>0.2344</v>
      </c>
      <c r="V133" s="289">
        <v>0.25030000000000002</v>
      </c>
      <c r="W133" s="289">
        <v>0.25469999999999998</v>
      </c>
      <c r="X133" s="289">
        <v>0.24129999999999999</v>
      </c>
      <c r="Y133" s="289">
        <v>0.28560000000000002</v>
      </c>
      <c r="Z133" s="289">
        <v>0.14660000000000001</v>
      </c>
      <c r="AA133" s="289">
        <v>0.2374</v>
      </c>
      <c r="AB133" s="290">
        <v>0.3579</v>
      </c>
      <c r="AC133" s="288"/>
      <c r="AD133" s="289">
        <v>0.1993</v>
      </c>
      <c r="AE133" s="289">
        <v>0.21060000000000001</v>
      </c>
      <c r="AF133" s="289"/>
      <c r="AG133" s="289">
        <v>0.20349999999999999</v>
      </c>
      <c r="AH133" s="289">
        <v>0.25180000000000002</v>
      </c>
      <c r="AI133" s="289"/>
      <c r="AJ133" s="289">
        <v>0.25319999999999998</v>
      </c>
      <c r="AK133" s="290">
        <v>0.28410000000000002</v>
      </c>
    </row>
    <row r="134" spans="1:37">
      <c r="A134" s="296">
        <v>45424</v>
      </c>
      <c r="B134" s="288">
        <v>0.34410000000000002</v>
      </c>
      <c r="C134" s="289">
        <v>0.14510000000000001</v>
      </c>
      <c r="D134" s="289">
        <v>0.1726</v>
      </c>
      <c r="E134" s="289">
        <v>0.3896</v>
      </c>
      <c r="F134" s="289">
        <v>0.18179999999999999</v>
      </c>
      <c r="G134" s="289">
        <v>0.16800000000000001</v>
      </c>
      <c r="H134" s="289">
        <v>0.36349999999999999</v>
      </c>
      <c r="I134" s="289">
        <v>0.32469999999999999</v>
      </c>
      <c r="J134" s="290">
        <v>0.25779999999999997</v>
      </c>
      <c r="K134" s="288">
        <v>9.69E-2</v>
      </c>
      <c r="L134" s="289">
        <v>0.1198</v>
      </c>
      <c r="M134" s="289">
        <v>0.1308</v>
      </c>
      <c r="N134" s="289">
        <v>0.1056</v>
      </c>
      <c r="O134" s="289">
        <v>0.13439999999999999</v>
      </c>
      <c r="P134" s="289">
        <v>0.17419999999999999</v>
      </c>
      <c r="Q134" s="289">
        <v>0.1744</v>
      </c>
      <c r="R134" s="289">
        <v>0.20760000000000001</v>
      </c>
      <c r="S134" s="290">
        <v>0.24890000000000001</v>
      </c>
      <c r="T134" s="288">
        <v>0.23330000000000001</v>
      </c>
      <c r="U134" s="289">
        <v>0.2283</v>
      </c>
      <c r="V134" s="289">
        <v>0.23899999999999999</v>
      </c>
      <c r="W134" s="289">
        <v>0.25190000000000001</v>
      </c>
      <c r="X134" s="289">
        <v>0.2392</v>
      </c>
      <c r="Y134" s="289">
        <v>0.28339999999999999</v>
      </c>
      <c r="Z134" s="289">
        <v>0.14330000000000001</v>
      </c>
      <c r="AA134" s="289">
        <v>0.2346</v>
      </c>
      <c r="AB134" s="290">
        <v>0.35489999999999999</v>
      </c>
      <c r="AC134" s="288"/>
      <c r="AD134" s="289">
        <v>0.1933</v>
      </c>
      <c r="AE134" s="289">
        <v>0.20050000000000001</v>
      </c>
      <c r="AF134" s="289"/>
      <c r="AG134" s="289">
        <v>0.19989999999999999</v>
      </c>
      <c r="AH134" s="289">
        <v>0.246</v>
      </c>
      <c r="AI134" s="289"/>
      <c r="AJ134" s="289">
        <v>0.24990000000000001</v>
      </c>
      <c r="AK134" s="290">
        <v>0.28199999999999997</v>
      </c>
    </row>
    <row r="135" spans="1:37">
      <c r="A135" s="296">
        <v>45425</v>
      </c>
      <c r="B135" s="288">
        <v>0.43590000000000001</v>
      </c>
      <c r="C135" s="289">
        <v>0.35930000000000001</v>
      </c>
      <c r="D135" s="289">
        <v>0.4027</v>
      </c>
      <c r="E135" s="289">
        <v>0.47739999999999999</v>
      </c>
      <c r="F135" s="289">
        <v>0.3301</v>
      </c>
      <c r="G135" s="289">
        <v>0.39100000000000001</v>
      </c>
      <c r="H135" s="289">
        <v>0.44790000000000002</v>
      </c>
      <c r="I135" s="289">
        <v>0.38279999999999997</v>
      </c>
      <c r="J135" s="290">
        <v>0.41210000000000002</v>
      </c>
      <c r="K135" s="288">
        <v>0.31619999999999998</v>
      </c>
      <c r="L135" s="289">
        <v>0.36430000000000001</v>
      </c>
      <c r="M135" s="289">
        <v>0.36359999999999998</v>
      </c>
      <c r="N135" s="289">
        <v>0.29630000000000001</v>
      </c>
      <c r="O135" s="289">
        <v>0.35220000000000001</v>
      </c>
      <c r="P135" s="289">
        <v>0.37590000000000001</v>
      </c>
      <c r="Q135" s="289">
        <v>0.31419999999999998</v>
      </c>
      <c r="R135" s="289">
        <v>0.32929999999999998</v>
      </c>
      <c r="S135" s="290">
        <v>0.37119999999999997</v>
      </c>
      <c r="T135" s="288">
        <v>0.22869999999999999</v>
      </c>
      <c r="U135" s="289">
        <v>0.22339999999999999</v>
      </c>
      <c r="V135" s="289">
        <v>0.2223</v>
      </c>
      <c r="W135" s="289">
        <v>0.24879999999999999</v>
      </c>
      <c r="X135" s="289">
        <v>0.23649999999999999</v>
      </c>
      <c r="Y135" s="289">
        <v>0.28139999999999998</v>
      </c>
      <c r="Z135" s="289">
        <v>0.14030000000000001</v>
      </c>
      <c r="AA135" s="289">
        <v>0.23150000000000001</v>
      </c>
      <c r="AB135" s="290">
        <v>0.35410000000000003</v>
      </c>
      <c r="AC135" s="288">
        <v>0.1482</v>
      </c>
      <c r="AD135" s="289">
        <v>0.1855</v>
      </c>
      <c r="AE135" s="289">
        <v>0.18729999999999999</v>
      </c>
      <c r="AF135" s="289">
        <v>0.30859999999999999</v>
      </c>
      <c r="AG135" s="289">
        <v>0.1963</v>
      </c>
      <c r="AH135" s="289">
        <v>0.23830000000000001</v>
      </c>
      <c r="AI135" s="289">
        <v>0.24410000000000001</v>
      </c>
      <c r="AJ135" s="289">
        <v>0.24660000000000001</v>
      </c>
      <c r="AK135" s="290">
        <v>0.2797</v>
      </c>
    </row>
    <row r="136" spans="1:37">
      <c r="A136" s="296">
        <v>45426</v>
      </c>
      <c r="B136" s="288">
        <v>0.41289999999999999</v>
      </c>
      <c r="C136" s="289">
        <v>0.33939999999999998</v>
      </c>
      <c r="D136" s="289">
        <v>0.37730000000000002</v>
      </c>
      <c r="E136" s="289">
        <v>0.42970000000000003</v>
      </c>
      <c r="F136" s="289">
        <v>0.31269999999999998</v>
      </c>
      <c r="G136" s="289">
        <v>0.35570000000000002</v>
      </c>
      <c r="H136" s="289">
        <v>0.43509999999999999</v>
      </c>
      <c r="I136" s="289">
        <v>0.3705</v>
      </c>
      <c r="J136" s="290">
        <v>0.38579999999999998</v>
      </c>
      <c r="K136" s="288">
        <v>0.28249999999999997</v>
      </c>
      <c r="L136" s="289">
        <v>0.31979999999999997</v>
      </c>
      <c r="M136" s="289">
        <v>0.33100000000000002</v>
      </c>
      <c r="N136" s="289">
        <v>0.2702</v>
      </c>
      <c r="O136" s="289">
        <v>0.31509999999999999</v>
      </c>
      <c r="P136" s="289">
        <v>0.34789999999999999</v>
      </c>
      <c r="Q136" s="289">
        <v>0.28570000000000001</v>
      </c>
      <c r="R136" s="289">
        <v>0.30840000000000001</v>
      </c>
      <c r="S136" s="290">
        <v>0.3392</v>
      </c>
      <c r="T136" s="288">
        <v>0.22309999999999999</v>
      </c>
      <c r="U136" s="289">
        <v>0.21460000000000001</v>
      </c>
      <c r="V136" s="289">
        <v>0.1993</v>
      </c>
      <c r="W136" s="289">
        <v>0.24610000000000001</v>
      </c>
      <c r="X136" s="289">
        <v>0.2329</v>
      </c>
      <c r="Y136" s="289">
        <v>0.27950000000000003</v>
      </c>
      <c r="Z136" s="289">
        <v>0.13780000000000001</v>
      </c>
      <c r="AA136" s="289">
        <v>0.2291</v>
      </c>
      <c r="AB136" s="290">
        <v>0.35360000000000003</v>
      </c>
      <c r="AC136" s="288">
        <v>0.13930000000000001</v>
      </c>
      <c r="AD136" s="289">
        <v>0.1754</v>
      </c>
      <c r="AE136" s="289">
        <v>0.16930000000000001</v>
      </c>
      <c r="AF136" s="289">
        <v>0.31080000000000002</v>
      </c>
      <c r="AG136" s="289">
        <v>0.19239999999999999</v>
      </c>
      <c r="AH136" s="289">
        <v>0.22600000000000001</v>
      </c>
      <c r="AI136" s="289">
        <v>0.24099999999999999</v>
      </c>
      <c r="AJ136" s="289">
        <v>0.2442</v>
      </c>
      <c r="AK136" s="290">
        <v>0.2772</v>
      </c>
    </row>
    <row r="137" spans="1:37">
      <c r="A137" s="296">
        <v>45427</v>
      </c>
      <c r="B137" s="288">
        <v>0.4022</v>
      </c>
      <c r="C137" s="289">
        <v>0.32579999999999998</v>
      </c>
      <c r="D137" s="289">
        <v>0.36330000000000001</v>
      </c>
      <c r="E137" s="289">
        <v>0.42</v>
      </c>
      <c r="F137" s="289">
        <v>0.3039</v>
      </c>
      <c r="G137" s="289">
        <v>0.33889999999999998</v>
      </c>
      <c r="H137" s="289">
        <v>0.42799999999999999</v>
      </c>
      <c r="I137" s="289">
        <v>0.36670000000000003</v>
      </c>
      <c r="J137" s="290">
        <v>0.37690000000000001</v>
      </c>
      <c r="K137" s="288">
        <v>0.26650000000000001</v>
      </c>
      <c r="L137" s="289">
        <v>0.3014</v>
      </c>
      <c r="M137" s="289">
        <v>0.31280000000000002</v>
      </c>
      <c r="N137" s="289">
        <v>0.25259999999999999</v>
      </c>
      <c r="O137" s="289">
        <v>0.2949</v>
      </c>
      <c r="P137" s="289">
        <v>0.33169999999999999</v>
      </c>
      <c r="Q137" s="289">
        <v>0.27400000000000002</v>
      </c>
      <c r="R137" s="289">
        <v>0.29859999999999998</v>
      </c>
      <c r="S137" s="290">
        <v>0.32169999999999999</v>
      </c>
      <c r="T137" s="288">
        <v>0.21579999999999999</v>
      </c>
      <c r="U137" s="289">
        <v>0.20499999999999999</v>
      </c>
      <c r="V137" s="289">
        <v>0.17760000000000001</v>
      </c>
      <c r="W137" s="289">
        <v>0.24279999999999999</v>
      </c>
      <c r="X137" s="289">
        <v>0.2298</v>
      </c>
      <c r="Y137" s="289">
        <v>0.27579999999999999</v>
      </c>
      <c r="Z137" s="289">
        <v>0.1353</v>
      </c>
      <c r="AA137" s="289">
        <v>0.22589999999999999</v>
      </c>
      <c r="AB137" s="290">
        <v>0.35249999999999998</v>
      </c>
      <c r="AC137" s="288">
        <v>0.13250000000000001</v>
      </c>
      <c r="AD137" s="289">
        <v>0.1648</v>
      </c>
      <c r="AE137" s="289">
        <v>0.1512</v>
      </c>
      <c r="AF137" s="289">
        <v>0.30969999999999998</v>
      </c>
      <c r="AG137" s="289">
        <v>0.18809999999999999</v>
      </c>
      <c r="AH137" s="289">
        <v>0.21279999999999999</v>
      </c>
      <c r="AI137" s="289">
        <v>0.23830000000000001</v>
      </c>
      <c r="AJ137" s="289">
        <v>0.2412</v>
      </c>
      <c r="AK137" s="290">
        <v>0.2747</v>
      </c>
    </row>
    <row r="138" spans="1:37">
      <c r="A138" s="296">
        <v>45428</v>
      </c>
      <c r="B138" s="288">
        <v>0.40439999999999998</v>
      </c>
      <c r="C138" s="289">
        <v>0.31790000000000002</v>
      </c>
      <c r="D138" s="289">
        <v>0.35510000000000003</v>
      </c>
      <c r="E138" s="289">
        <v>0.41749999999999998</v>
      </c>
      <c r="F138" s="289">
        <v>0.29930000000000001</v>
      </c>
      <c r="G138" s="289">
        <v>0.32929999999999998</v>
      </c>
      <c r="H138" s="289">
        <v>0.4254</v>
      </c>
      <c r="I138" s="289">
        <v>0.36359999999999998</v>
      </c>
      <c r="J138" s="290">
        <v>0.37040000000000001</v>
      </c>
      <c r="K138" s="288">
        <v>0.24840000000000001</v>
      </c>
      <c r="L138" s="289">
        <v>0.28689999999999999</v>
      </c>
      <c r="M138" s="289">
        <v>0.29799999999999999</v>
      </c>
      <c r="N138" s="289">
        <v>0.24340000000000001</v>
      </c>
      <c r="O138" s="289">
        <v>0.28210000000000002</v>
      </c>
      <c r="P138" s="289">
        <v>0.32140000000000002</v>
      </c>
      <c r="Q138" s="289">
        <v>0.26519999999999999</v>
      </c>
      <c r="R138" s="289">
        <v>0.2913</v>
      </c>
      <c r="S138" s="290">
        <v>0.311</v>
      </c>
      <c r="T138" s="288">
        <v>0.2094</v>
      </c>
      <c r="U138" s="289">
        <v>0.19789999999999999</v>
      </c>
      <c r="V138" s="289">
        <v>0.1615</v>
      </c>
      <c r="W138" s="289">
        <v>0.2384</v>
      </c>
      <c r="X138" s="289">
        <v>0.22700000000000001</v>
      </c>
      <c r="Y138" s="289">
        <v>0.27089999999999997</v>
      </c>
      <c r="Z138" s="289">
        <v>0.13320000000000001</v>
      </c>
      <c r="AA138" s="289">
        <v>0.22359999999999999</v>
      </c>
      <c r="AB138" s="290">
        <v>0.35049999999999998</v>
      </c>
      <c r="AC138" s="288">
        <v>0.125</v>
      </c>
      <c r="AD138" s="289">
        <v>0.15570000000000001</v>
      </c>
      <c r="AE138" s="289">
        <v>0.1358</v>
      </c>
      <c r="AF138" s="289">
        <v>0.30659999999999998</v>
      </c>
      <c r="AG138" s="289">
        <v>0.184</v>
      </c>
      <c r="AH138" s="289">
        <v>0.20050000000000001</v>
      </c>
      <c r="AI138" s="289">
        <v>0.23499999999999999</v>
      </c>
      <c r="AJ138" s="289">
        <v>0.2382</v>
      </c>
      <c r="AK138" s="290">
        <v>0.27110000000000001</v>
      </c>
    </row>
    <row r="139" spans="1:37">
      <c r="A139" s="296">
        <v>45429</v>
      </c>
      <c r="B139" s="288">
        <v>0.39929999999999999</v>
      </c>
      <c r="C139" s="289">
        <v>0.30509999999999998</v>
      </c>
      <c r="D139" s="289">
        <v>0.34110000000000001</v>
      </c>
      <c r="E139" s="289">
        <v>0.41670000000000001</v>
      </c>
      <c r="F139" s="289">
        <v>0.29110000000000003</v>
      </c>
      <c r="G139" s="289">
        <v>0.3175</v>
      </c>
      <c r="H139" s="289">
        <v>0.41689999999999999</v>
      </c>
      <c r="I139" s="289">
        <v>0.36080000000000001</v>
      </c>
      <c r="J139" s="290">
        <v>0.36320000000000002</v>
      </c>
      <c r="K139" s="288">
        <v>0.21920000000000001</v>
      </c>
      <c r="L139" s="289">
        <v>0.25700000000000001</v>
      </c>
      <c r="M139" s="289">
        <v>0.2742</v>
      </c>
      <c r="N139" s="289">
        <v>0.22670000000000001</v>
      </c>
      <c r="O139" s="289">
        <v>0.26300000000000001</v>
      </c>
      <c r="P139" s="289">
        <v>0.30740000000000001</v>
      </c>
      <c r="Q139" s="289">
        <v>0.25740000000000002</v>
      </c>
      <c r="R139" s="289">
        <v>0.28510000000000002</v>
      </c>
      <c r="S139" s="290">
        <v>0.3029</v>
      </c>
      <c r="T139" s="288">
        <v>0.20319999999999999</v>
      </c>
      <c r="U139" s="289">
        <v>0.188</v>
      </c>
      <c r="V139" s="289">
        <v>0.15029999999999999</v>
      </c>
      <c r="W139" s="289">
        <v>0.23400000000000001</v>
      </c>
      <c r="X139" s="289">
        <v>0.2225</v>
      </c>
      <c r="Y139" s="289">
        <v>0.26579999999999998</v>
      </c>
      <c r="Z139" s="289">
        <v>0.13089999999999999</v>
      </c>
      <c r="AA139" s="289">
        <v>0.22059999999999999</v>
      </c>
      <c r="AB139" s="290">
        <v>0.3478</v>
      </c>
      <c r="AC139" s="288">
        <v>0.1166</v>
      </c>
      <c r="AD139" s="289">
        <v>0.14610000000000001</v>
      </c>
      <c r="AE139" s="289">
        <v>0.12039999999999999</v>
      </c>
      <c r="AF139" s="289">
        <v>0.30590000000000001</v>
      </c>
      <c r="AG139" s="289">
        <v>0.17849999999999999</v>
      </c>
      <c r="AH139" s="289">
        <v>0.18529999999999999</v>
      </c>
      <c r="AI139" s="289">
        <v>0.22919999999999999</v>
      </c>
      <c r="AJ139" s="289">
        <v>0.23419999999999999</v>
      </c>
      <c r="AK139" s="290">
        <v>0.26600000000000001</v>
      </c>
    </row>
    <row r="140" spans="1:37">
      <c r="A140" s="296">
        <v>45430</v>
      </c>
      <c r="B140" s="288">
        <v>0.39250000000000002</v>
      </c>
      <c r="C140" s="289">
        <v>0.29110000000000003</v>
      </c>
      <c r="D140" s="289">
        <v>0.32400000000000001</v>
      </c>
      <c r="E140" s="289">
        <v>0.41260000000000002</v>
      </c>
      <c r="F140" s="289">
        <v>0.2833</v>
      </c>
      <c r="G140" s="289">
        <v>0.30520000000000003</v>
      </c>
      <c r="H140" s="289">
        <v>0.41149999999999998</v>
      </c>
      <c r="I140" s="289">
        <v>0.35830000000000001</v>
      </c>
      <c r="J140" s="290">
        <v>0.35670000000000002</v>
      </c>
      <c r="K140" s="288">
        <v>0.1852</v>
      </c>
      <c r="L140" s="289">
        <v>0.21729999999999999</v>
      </c>
      <c r="M140" s="289">
        <v>0.24540000000000001</v>
      </c>
      <c r="N140" s="289">
        <v>0.21060000000000001</v>
      </c>
      <c r="O140" s="289">
        <v>0.2404</v>
      </c>
      <c r="P140" s="289">
        <v>0.28920000000000001</v>
      </c>
      <c r="Q140" s="289">
        <v>0.24959999999999999</v>
      </c>
      <c r="R140" s="289">
        <v>0.27929999999999999</v>
      </c>
      <c r="S140" s="290">
        <v>0.29480000000000001</v>
      </c>
      <c r="T140" s="288">
        <v>0.3201</v>
      </c>
      <c r="U140" s="289">
        <v>0.3463</v>
      </c>
      <c r="V140" s="289">
        <v>0.39319999999999999</v>
      </c>
      <c r="W140" s="289">
        <v>0.30680000000000002</v>
      </c>
      <c r="X140" s="289">
        <v>0.32450000000000001</v>
      </c>
      <c r="Y140" s="289">
        <v>0.36919999999999997</v>
      </c>
      <c r="Z140" s="289">
        <v>0.23860000000000001</v>
      </c>
      <c r="AA140" s="289">
        <v>0.3246</v>
      </c>
      <c r="AB140" s="290">
        <v>0.41689999999999999</v>
      </c>
      <c r="AC140" s="288">
        <v>0.28410000000000002</v>
      </c>
      <c r="AD140" s="289">
        <v>0.30199999999999999</v>
      </c>
      <c r="AE140" s="289">
        <v>0.34039999999999998</v>
      </c>
      <c r="AF140" s="289">
        <v>0.35089999999999999</v>
      </c>
      <c r="AG140" s="289">
        <v>0.27779999999999999</v>
      </c>
      <c r="AH140" s="289">
        <v>0.3412</v>
      </c>
      <c r="AI140" s="289">
        <v>0.31340000000000001</v>
      </c>
      <c r="AJ140" s="289">
        <v>0.2848</v>
      </c>
      <c r="AK140" s="290">
        <v>0.32490000000000002</v>
      </c>
    </row>
    <row r="141" spans="1:37">
      <c r="A141" s="296">
        <v>45431</v>
      </c>
      <c r="B141" s="288">
        <v>0.3866</v>
      </c>
      <c r="C141" s="289">
        <v>0.27860000000000001</v>
      </c>
      <c r="D141" s="289">
        <v>0.30740000000000001</v>
      </c>
      <c r="E141" s="289">
        <v>0.4083</v>
      </c>
      <c r="F141" s="289">
        <v>0.2762</v>
      </c>
      <c r="G141" s="289">
        <v>0.2928</v>
      </c>
      <c r="H141" s="289">
        <v>0.4088</v>
      </c>
      <c r="I141" s="289">
        <v>0.35620000000000002</v>
      </c>
      <c r="J141" s="290">
        <v>0.35010000000000002</v>
      </c>
      <c r="K141" s="288">
        <v>0.15840000000000001</v>
      </c>
      <c r="L141" s="289">
        <v>0.1888</v>
      </c>
      <c r="M141" s="289">
        <v>0.19159999999999999</v>
      </c>
      <c r="N141" s="289">
        <v>0.19620000000000001</v>
      </c>
      <c r="O141" s="289">
        <v>0.2198</v>
      </c>
      <c r="P141" s="289">
        <v>0.26860000000000001</v>
      </c>
      <c r="Q141" s="289">
        <v>0.2417</v>
      </c>
      <c r="R141" s="289">
        <v>0.2742</v>
      </c>
      <c r="S141" s="290">
        <v>0.28799999999999998</v>
      </c>
      <c r="T141" s="288">
        <v>0.29289999999999999</v>
      </c>
      <c r="U141" s="289">
        <v>0.29049999999999998</v>
      </c>
      <c r="V141" s="289">
        <v>0.34449999999999997</v>
      </c>
      <c r="W141" s="289">
        <v>0.28839999999999999</v>
      </c>
      <c r="X141" s="289">
        <v>0.2782</v>
      </c>
      <c r="Y141" s="289">
        <v>0.32419999999999999</v>
      </c>
      <c r="Z141" s="289">
        <v>0.1915</v>
      </c>
      <c r="AA141" s="289">
        <v>0.27360000000000001</v>
      </c>
      <c r="AB141" s="290">
        <v>0.39400000000000002</v>
      </c>
      <c r="AC141" s="288">
        <v>0.245</v>
      </c>
      <c r="AD141" s="289">
        <v>0.26719999999999999</v>
      </c>
      <c r="AE141" s="289">
        <v>0.29609999999999997</v>
      </c>
      <c r="AF141" s="289">
        <v>0.33779999999999999</v>
      </c>
      <c r="AG141" s="289">
        <v>0.24149999999999999</v>
      </c>
      <c r="AH141" s="289">
        <v>0.30649999999999999</v>
      </c>
      <c r="AI141" s="289">
        <v>0.30259999999999998</v>
      </c>
      <c r="AJ141" s="289">
        <v>0.27629999999999999</v>
      </c>
      <c r="AK141" s="290">
        <v>0.308</v>
      </c>
    </row>
    <row r="142" spans="1:37">
      <c r="A142" s="296">
        <v>45432</v>
      </c>
      <c r="B142" s="288">
        <v>0.3831</v>
      </c>
      <c r="C142" s="289">
        <v>0.26379999999999998</v>
      </c>
      <c r="D142" s="289">
        <v>0.28389999999999999</v>
      </c>
      <c r="E142" s="289">
        <v>0.40720000000000001</v>
      </c>
      <c r="F142" s="289">
        <v>0.26679999999999998</v>
      </c>
      <c r="G142" s="289">
        <v>0.27610000000000001</v>
      </c>
      <c r="H142" s="289">
        <v>0.39950000000000002</v>
      </c>
      <c r="I142" s="289">
        <v>0.3538</v>
      </c>
      <c r="J142" s="290">
        <v>0.34089999999999998</v>
      </c>
      <c r="K142" s="288">
        <v>0.13</v>
      </c>
      <c r="L142" s="289">
        <v>0.15959999999999999</v>
      </c>
      <c r="M142" s="289">
        <v>0.1699</v>
      </c>
      <c r="N142" s="289">
        <v>0.17349999999999999</v>
      </c>
      <c r="O142" s="289">
        <v>0.189</v>
      </c>
      <c r="P142" s="289">
        <v>0.24129999999999999</v>
      </c>
      <c r="Q142" s="289">
        <v>0.23380000000000001</v>
      </c>
      <c r="R142" s="289">
        <v>0.26700000000000002</v>
      </c>
      <c r="S142" s="290">
        <v>0.27889999999999998</v>
      </c>
      <c r="T142" s="288">
        <v>0.27789999999999998</v>
      </c>
      <c r="U142" s="289">
        <v>0.27010000000000001</v>
      </c>
      <c r="V142" s="289">
        <v>0.31680000000000003</v>
      </c>
      <c r="W142" s="289">
        <v>0.27950000000000003</v>
      </c>
      <c r="X142" s="289">
        <v>0.26390000000000002</v>
      </c>
      <c r="Y142" s="289">
        <v>0.31390000000000001</v>
      </c>
      <c r="Z142" s="289">
        <v>0.1767</v>
      </c>
      <c r="AA142" s="289">
        <v>0.25740000000000002</v>
      </c>
      <c r="AB142" s="290">
        <v>0.38490000000000002</v>
      </c>
      <c r="AC142" s="288">
        <v>0.2165</v>
      </c>
      <c r="AD142" s="289">
        <v>0.24590000000000001</v>
      </c>
      <c r="AE142" s="289">
        <v>0.26369999999999999</v>
      </c>
      <c r="AF142" s="289">
        <v>0.33610000000000001</v>
      </c>
      <c r="AG142" s="289">
        <v>0.22900000000000001</v>
      </c>
      <c r="AH142" s="289">
        <v>0.2853</v>
      </c>
      <c r="AI142" s="289">
        <v>0.30049999999999999</v>
      </c>
      <c r="AJ142" s="289">
        <v>0.2717</v>
      </c>
      <c r="AK142" s="290">
        <v>0.30130000000000001</v>
      </c>
    </row>
    <row r="143" spans="1:37">
      <c r="A143" s="296">
        <v>45433</v>
      </c>
      <c r="B143" s="288">
        <v>0.37759999999999999</v>
      </c>
      <c r="C143" s="289">
        <v>0.2457</v>
      </c>
      <c r="D143" s="289">
        <v>0.25969999999999999</v>
      </c>
      <c r="E143" s="289">
        <v>0.40360000000000001</v>
      </c>
      <c r="F143" s="289">
        <v>0.2571</v>
      </c>
      <c r="G143" s="289">
        <v>0.2576</v>
      </c>
      <c r="H143" s="289">
        <v>0.39489999999999997</v>
      </c>
      <c r="I143" s="289">
        <v>0.35220000000000001</v>
      </c>
      <c r="J143" s="290">
        <v>0.33110000000000001</v>
      </c>
      <c r="K143" s="288">
        <v>0.1148</v>
      </c>
      <c r="L143" s="289">
        <v>0.14680000000000001</v>
      </c>
      <c r="M143" s="289">
        <v>0.15690000000000001</v>
      </c>
      <c r="N143" s="289">
        <v>0.1492</v>
      </c>
      <c r="O143" s="289">
        <v>0.16600000000000001</v>
      </c>
      <c r="P143" s="289">
        <v>0.21659999999999999</v>
      </c>
      <c r="Q143" s="289">
        <v>0.224</v>
      </c>
      <c r="R143" s="289">
        <v>0.2601</v>
      </c>
      <c r="S143" s="290">
        <v>0.27</v>
      </c>
      <c r="T143" s="288">
        <v>0.26479999999999998</v>
      </c>
      <c r="U143" s="289">
        <v>0.255</v>
      </c>
      <c r="V143" s="289">
        <v>0.29139999999999999</v>
      </c>
      <c r="W143" s="289">
        <v>0.27260000000000001</v>
      </c>
      <c r="X143" s="289">
        <v>0.25490000000000002</v>
      </c>
      <c r="Y143" s="289">
        <v>0.30709999999999998</v>
      </c>
      <c r="Z143" s="289">
        <v>0.1673</v>
      </c>
      <c r="AA143" s="289">
        <v>0.2495</v>
      </c>
      <c r="AB143" s="290">
        <v>0.37940000000000002</v>
      </c>
      <c r="AC143" s="288">
        <v>0.19980000000000001</v>
      </c>
      <c r="AD143" s="289">
        <v>0.2283</v>
      </c>
      <c r="AE143" s="289">
        <v>0.2382</v>
      </c>
      <c r="AF143" s="289">
        <v>0.3306</v>
      </c>
      <c r="AG143" s="289">
        <v>0.22140000000000001</v>
      </c>
      <c r="AH143" s="289">
        <v>0.26929999999999998</v>
      </c>
      <c r="AI143" s="289">
        <v>0.3019</v>
      </c>
      <c r="AJ143" s="289">
        <v>0.26700000000000002</v>
      </c>
      <c r="AK143" s="290">
        <v>0.29609999999999997</v>
      </c>
    </row>
    <row r="144" spans="1:37">
      <c r="A144" s="296">
        <v>45434</v>
      </c>
      <c r="B144" s="288">
        <v>0.35949999999999999</v>
      </c>
      <c r="C144" s="289">
        <v>0.23269999999999999</v>
      </c>
      <c r="D144" s="289">
        <v>0.24540000000000001</v>
      </c>
      <c r="E144" s="289">
        <v>0.3901</v>
      </c>
      <c r="F144" s="289">
        <v>0.25130000000000002</v>
      </c>
      <c r="G144" s="289">
        <v>0.24490000000000001</v>
      </c>
      <c r="H144" s="289">
        <v>0.38550000000000001</v>
      </c>
      <c r="I144" s="289">
        <v>0.35039999999999999</v>
      </c>
      <c r="J144" s="290">
        <v>0.32479999999999998</v>
      </c>
      <c r="K144" s="288">
        <v>0.10879999999999999</v>
      </c>
      <c r="L144" s="289">
        <v>0.1426</v>
      </c>
      <c r="M144" s="289">
        <v>0.15179999999999999</v>
      </c>
      <c r="N144" s="289">
        <v>0.13689999999999999</v>
      </c>
      <c r="O144" s="289">
        <v>0.15770000000000001</v>
      </c>
      <c r="P144" s="289">
        <v>0.20480000000000001</v>
      </c>
      <c r="Q144" s="289">
        <v>0.21740000000000001</v>
      </c>
      <c r="R144" s="289">
        <v>0.25619999999999998</v>
      </c>
      <c r="S144" s="290">
        <v>0.26600000000000001</v>
      </c>
      <c r="T144" s="288">
        <v>0.2611</v>
      </c>
      <c r="U144" s="289">
        <v>0.2472</v>
      </c>
      <c r="V144" s="289">
        <v>0.2898</v>
      </c>
      <c r="W144" s="289">
        <v>0.26740000000000003</v>
      </c>
      <c r="X144" s="289">
        <v>0.24959999999999999</v>
      </c>
      <c r="Y144" s="289">
        <v>0.30230000000000001</v>
      </c>
      <c r="Z144" s="289">
        <v>0.16039999999999999</v>
      </c>
      <c r="AA144" s="289">
        <v>0.2432</v>
      </c>
      <c r="AB144" s="290">
        <v>0.3745</v>
      </c>
      <c r="AC144" s="288">
        <v>0.1973</v>
      </c>
      <c r="AD144" s="289">
        <v>0.22</v>
      </c>
      <c r="AE144" s="289">
        <v>0.23069999999999999</v>
      </c>
      <c r="AF144" s="289">
        <v>0.32579999999999998</v>
      </c>
      <c r="AG144" s="289">
        <v>0.21629999999999999</v>
      </c>
      <c r="AH144" s="289">
        <v>0.26019999999999999</v>
      </c>
      <c r="AI144" s="289">
        <v>0.30330000000000001</v>
      </c>
      <c r="AJ144" s="289">
        <v>0.26390000000000002</v>
      </c>
      <c r="AK144" s="290">
        <v>0.29330000000000001</v>
      </c>
    </row>
    <row r="145" spans="1:37">
      <c r="A145" s="296">
        <v>45435</v>
      </c>
      <c r="B145" s="288">
        <v>0.36070000000000002</v>
      </c>
      <c r="C145" s="289">
        <v>0.21870000000000001</v>
      </c>
      <c r="D145" s="289">
        <v>0.22770000000000001</v>
      </c>
      <c r="E145" s="289">
        <v>0.38740000000000002</v>
      </c>
      <c r="F145" s="289">
        <v>0.2412</v>
      </c>
      <c r="G145" s="289">
        <v>0.22800000000000001</v>
      </c>
      <c r="H145" s="289">
        <v>0.37730000000000002</v>
      </c>
      <c r="I145" s="289">
        <v>0.3483</v>
      </c>
      <c r="J145" s="290">
        <v>0.314</v>
      </c>
      <c r="K145" s="288">
        <v>0.104</v>
      </c>
      <c r="L145" s="289">
        <v>0.13780000000000001</v>
      </c>
      <c r="M145" s="289">
        <v>0.14480000000000001</v>
      </c>
      <c r="N145" s="289">
        <v>0.1193</v>
      </c>
      <c r="O145" s="289">
        <v>0.14580000000000001</v>
      </c>
      <c r="P145" s="289">
        <v>0.19</v>
      </c>
      <c r="Q145" s="289">
        <v>0.20619999999999999</v>
      </c>
      <c r="R145" s="289">
        <v>0.2457</v>
      </c>
      <c r="S145" s="290">
        <v>0.25540000000000002</v>
      </c>
      <c r="T145" s="288">
        <v>0.25209999999999999</v>
      </c>
      <c r="U145" s="289">
        <v>0.23760000000000001</v>
      </c>
      <c r="V145" s="289">
        <v>0.27239999999999998</v>
      </c>
      <c r="W145" s="289">
        <v>0.26290000000000002</v>
      </c>
      <c r="X145" s="289">
        <v>0.24440000000000001</v>
      </c>
      <c r="Y145" s="289">
        <v>0.29830000000000001</v>
      </c>
      <c r="Z145" s="289">
        <v>0.15490000000000001</v>
      </c>
      <c r="AA145" s="289">
        <v>0.23899999999999999</v>
      </c>
      <c r="AB145" s="290">
        <v>0.371</v>
      </c>
      <c r="AC145" s="288">
        <v>0.184</v>
      </c>
      <c r="AD145" s="289">
        <v>0.2089</v>
      </c>
      <c r="AE145" s="289">
        <v>0.2112</v>
      </c>
      <c r="AF145" s="289">
        <v>0.32540000000000002</v>
      </c>
      <c r="AG145" s="289">
        <v>0.2104</v>
      </c>
      <c r="AH145" s="289">
        <v>0.24759999999999999</v>
      </c>
      <c r="AI145" s="289">
        <v>0.30309999999999998</v>
      </c>
      <c r="AJ145" s="289">
        <v>0.26029999999999998</v>
      </c>
      <c r="AK145" s="290">
        <v>0.28910000000000002</v>
      </c>
    </row>
    <row r="146" spans="1:37">
      <c r="A146" s="296">
        <v>45436</v>
      </c>
      <c r="B146" s="288">
        <v>0.35420000000000001</v>
      </c>
      <c r="C146" s="289">
        <v>0.19980000000000001</v>
      </c>
      <c r="D146" s="289">
        <v>0.21010000000000001</v>
      </c>
      <c r="E146" s="289">
        <v>0.37790000000000001</v>
      </c>
      <c r="F146" s="289">
        <v>0.23089999999999999</v>
      </c>
      <c r="G146" s="289">
        <v>0.21049999999999999</v>
      </c>
      <c r="H146" s="289">
        <v>0.37</v>
      </c>
      <c r="I146" s="289">
        <v>0.3463</v>
      </c>
      <c r="J146" s="290">
        <v>0.30170000000000002</v>
      </c>
      <c r="K146" s="288">
        <v>9.9400000000000002E-2</v>
      </c>
      <c r="L146" s="289">
        <v>0.13350000000000001</v>
      </c>
      <c r="M146" s="289">
        <v>0.1321</v>
      </c>
      <c r="N146" s="289">
        <v>0.10489999999999999</v>
      </c>
      <c r="O146" s="289">
        <v>0.13789999999999999</v>
      </c>
      <c r="P146" s="289">
        <v>0.1807</v>
      </c>
      <c r="Q146" s="289">
        <v>0.19400000000000001</v>
      </c>
      <c r="R146" s="289">
        <v>0.23469999999999999</v>
      </c>
      <c r="S146" s="290">
        <v>0.2467</v>
      </c>
      <c r="T146" s="288">
        <v>0.24260000000000001</v>
      </c>
      <c r="U146" s="289">
        <v>0.22939999999999999</v>
      </c>
      <c r="V146" s="289">
        <v>0.24890000000000001</v>
      </c>
      <c r="W146" s="289">
        <v>0.25890000000000002</v>
      </c>
      <c r="X146" s="289">
        <v>0.23960000000000001</v>
      </c>
      <c r="Y146" s="289">
        <v>0.29430000000000001</v>
      </c>
      <c r="Z146" s="289">
        <v>0.1507</v>
      </c>
      <c r="AA146" s="289">
        <v>0.2354</v>
      </c>
      <c r="AB146" s="290">
        <v>0.36780000000000002</v>
      </c>
      <c r="AC146" s="288"/>
      <c r="AD146" s="289">
        <v>0.1963</v>
      </c>
      <c r="AE146" s="289">
        <v>0.18870000000000001</v>
      </c>
      <c r="AF146" s="289"/>
      <c r="AG146" s="289">
        <v>0.20580000000000001</v>
      </c>
      <c r="AH146" s="289">
        <v>0.2346</v>
      </c>
      <c r="AI146" s="289"/>
      <c r="AJ146" s="289">
        <v>0.25600000000000001</v>
      </c>
      <c r="AK146" s="290">
        <v>0.28570000000000001</v>
      </c>
    </row>
    <row r="147" spans="1:37">
      <c r="A147" s="296">
        <v>45437</v>
      </c>
      <c r="B147" s="288">
        <v>0.3543</v>
      </c>
      <c r="C147" s="289">
        <v>0.1847</v>
      </c>
      <c r="D147" s="289">
        <v>0.19639999999999999</v>
      </c>
      <c r="E147" s="289">
        <v>0.36899999999999999</v>
      </c>
      <c r="F147" s="289">
        <v>0.23019999999999999</v>
      </c>
      <c r="G147" s="289">
        <v>0.19439999999999999</v>
      </c>
      <c r="H147" s="289">
        <v>0.35870000000000002</v>
      </c>
      <c r="I147" s="289">
        <v>0.34399999999999997</v>
      </c>
      <c r="J147" s="290">
        <v>0.28860000000000002</v>
      </c>
      <c r="K147" s="288">
        <v>9.7600000000000006E-2</v>
      </c>
      <c r="L147" s="289">
        <v>0.13120000000000001</v>
      </c>
      <c r="M147" s="289">
        <v>0.1255</v>
      </c>
      <c r="N147" s="289">
        <v>9.5799999999999996E-2</v>
      </c>
      <c r="O147" s="289">
        <v>0.13420000000000001</v>
      </c>
      <c r="P147" s="289">
        <v>0.17460000000000001</v>
      </c>
      <c r="Q147" s="289">
        <v>0.1812</v>
      </c>
      <c r="R147" s="289">
        <v>0.2215</v>
      </c>
      <c r="S147" s="290">
        <v>0.2366</v>
      </c>
      <c r="T147" s="288">
        <v>0.23469999999999999</v>
      </c>
      <c r="U147" s="289">
        <v>0.2215</v>
      </c>
      <c r="V147" s="289">
        <v>0.2298</v>
      </c>
      <c r="W147" s="289">
        <v>0.25430000000000003</v>
      </c>
      <c r="X147" s="289">
        <v>0.23630000000000001</v>
      </c>
      <c r="Y147" s="289">
        <v>0.29039999999999999</v>
      </c>
      <c r="Z147" s="289">
        <v>0.14660000000000001</v>
      </c>
      <c r="AA147" s="289">
        <v>0.23200000000000001</v>
      </c>
      <c r="AB147" s="290">
        <v>0.3649</v>
      </c>
      <c r="AC147" s="288"/>
      <c r="AD147" s="289">
        <v>0.18640000000000001</v>
      </c>
      <c r="AE147" s="289">
        <v>0.17130000000000001</v>
      </c>
      <c r="AF147" s="289"/>
      <c r="AG147" s="289">
        <v>0.2011</v>
      </c>
      <c r="AH147" s="289">
        <v>0.22220000000000001</v>
      </c>
      <c r="AI147" s="289"/>
      <c r="AJ147" s="289">
        <v>0.25240000000000001</v>
      </c>
      <c r="AK147" s="290">
        <v>0.28220000000000001</v>
      </c>
    </row>
    <row r="148" spans="1:37">
      <c r="A148" s="296">
        <v>45438</v>
      </c>
      <c r="B148" s="288">
        <v>0.33950000000000002</v>
      </c>
      <c r="C148" s="289">
        <v>0.1719</v>
      </c>
      <c r="D148" s="289">
        <v>0.18790000000000001</v>
      </c>
      <c r="E148" s="289">
        <v>0.36270000000000002</v>
      </c>
      <c r="F148" s="289">
        <v>0.22739999999999999</v>
      </c>
      <c r="G148" s="289">
        <v>0.18379999999999999</v>
      </c>
      <c r="H148" s="289">
        <v>0.35170000000000001</v>
      </c>
      <c r="I148" s="289">
        <v>0.34260000000000002</v>
      </c>
      <c r="J148" s="290">
        <v>0.27810000000000001</v>
      </c>
      <c r="K148" s="288">
        <v>9.5500000000000002E-2</v>
      </c>
      <c r="L148" s="289">
        <v>0.1293</v>
      </c>
      <c r="M148" s="289">
        <v>0.12180000000000001</v>
      </c>
      <c r="N148" s="289">
        <v>9.0700000000000003E-2</v>
      </c>
      <c r="O148" s="289">
        <v>0.1321</v>
      </c>
      <c r="P148" s="289">
        <v>0.17169999999999999</v>
      </c>
      <c r="Q148" s="289">
        <v>0.17069999999999999</v>
      </c>
      <c r="R148" s="289">
        <v>0.21510000000000001</v>
      </c>
      <c r="S148" s="290">
        <v>0.23200000000000001</v>
      </c>
      <c r="T148" s="288">
        <v>0.2286</v>
      </c>
      <c r="U148" s="289">
        <v>0.21460000000000001</v>
      </c>
      <c r="V148" s="289">
        <v>0.21149999999999999</v>
      </c>
      <c r="W148" s="289">
        <v>0.25140000000000001</v>
      </c>
      <c r="X148" s="289">
        <v>0.2334</v>
      </c>
      <c r="Y148" s="289">
        <v>0.28839999999999999</v>
      </c>
      <c r="Z148" s="289">
        <v>0.14319999999999999</v>
      </c>
      <c r="AA148" s="289">
        <v>0.2298</v>
      </c>
      <c r="AB148" s="290">
        <v>0.36359999999999998</v>
      </c>
      <c r="AC148" s="288"/>
      <c r="AD148" s="289">
        <v>0.17799999999999999</v>
      </c>
      <c r="AE148" s="289">
        <v>0.158</v>
      </c>
      <c r="AF148" s="289"/>
      <c r="AG148" s="289">
        <v>0.1983</v>
      </c>
      <c r="AH148" s="289">
        <v>0.21329999999999999</v>
      </c>
      <c r="AI148" s="289"/>
      <c r="AJ148" s="289">
        <v>0.24959999999999999</v>
      </c>
      <c r="AK148" s="290">
        <v>0.28000000000000003</v>
      </c>
    </row>
    <row r="149" spans="1:37">
      <c r="A149" s="296">
        <v>45439</v>
      </c>
      <c r="B149" s="288">
        <v>0.34760000000000002</v>
      </c>
      <c r="C149" s="289">
        <v>0.16300000000000001</v>
      </c>
      <c r="D149" s="289">
        <v>0.18149999999999999</v>
      </c>
      <c r="E149" s="289">
        <v>0.3624</v>
      </c>
      <c r="F149" s="289">
        <v>0.21879999999999999</v>
      </c>
      <c r="G149" s="289">
        <v>0.1744</v>
      </c>
      <c r="H149" s="289">
        <v>0.34370000000000001</v>
      </c>
      <c r="I149" s="289">
        <v>0.3407</v>
      </c>
      <c r="J149" s="290">
        <v>0.26569999999999999</v>
      </c>
      <c r="K149" s="288">
        <v>9.4799999999999995E-2</v>
      </c>
      <c r="L149" s="289">
        <v>0.129</v>
      </c>
      <c r="M149" s="289">
        <v>0.1211</v>
      </c>
      <c r="N149" s="289">
        <v>8.7099999999999997E-2</v>
      </c>
      <c r="O149" s="289">
        <v>0.1293</v>
      </c>
      <c r="P149" s="289">
        <v>0.16950000000000001</v>
      </c>
      <c r="Q149" s="289">
        <v>0.15890000000000001</v>
      </c>
      <c r="R149" s="289">
        <v>0.20119999999999999</v>
      </c>
      <c r="S149" s="290">
        <v>0.22450000000000001</v>
      </c>
      <c r="T149" s="288">
        <v>0.22339999999999999</v>
      </c>
      <c r="U149" s="289">
        <v>0.2082</v>
      </c>
      <c r="V149" s="289">
        <v>0.1946</v>
      </c>
      <c r="W149" s="289">
        <v>0.24879999999999999</v>
      </c>
      <c r="X149" s="289">
        <v>0.2296</v>
      </c>
      <c r="Y149" s="289">
        <v>0.2858</v>
      </c>
      <c r="Z149" s="289">
        <v>0.1404</v>
      </c>
      <c r="AA149" s="289">
        <v>0.22689999999999999</v>
      </c>
      <c r="AB149" s="290">
        <v>0.36109999999999998</v>
      </c>
      <c r="AC149" s="288"/>
      <c r="AD149" s="289">
        <v>0.1706</v>
      </c>
      <c r="AE149" s="289">
        <v>0.14449999999999999</v>
      </c>
      <c r="AF149" s="289"/>
      <c r="AG149" s="289">
        <v>0.1943</v>
      </c>
      <c r="AH149" s="289">
        <v>0.2049</v>
      </c>
      <c r="AI149" s="289"/>
      <c r="AJ149" s="289">
        <v>0.24690000000000001</v>
      </c>
      <c r="AK149" s="290">
        <v>0.27650000000000002</v>
      </c>
    </row>
    <row r="150" spans="1:37">
      <c r="A150" s="296">
        <v>45440</v>
      </c>
      <c r="B150" s="288">
        <v>0.35170000000000001</v>
      </c>
      <c r="C150" s="289">
        <v>0.15049999999999999</v>
      </c>
      <c r="D150" s="289">
        <v>0.17419999999999999</v>
      </c>
      <c r="E150" s="289">
        <v>0.36180000000000001</v>
      </c>
      <c r="F150" s="289">
        <v>0.20780000000000001</v>
      </c>
      <c r="G150" s="289">
        <v>0.16270000000000001</v>
      </c>
      <c r="H150" s="289">
        <v>0.35</v>
      </c>
      <c r="I150" s="289">
        <v>0.33689999999999998</v>
      </c>
      <c r="J150" s="290">
        <v>0.24640000000000001</v>
      </c>
      <c r="K150" s="288">
        <v>9.4200000000000006E-2</v>
      </c>
      <c r="L150" s="289">
        <v>0.12859999999999999</v>
      </c>
      <c r="M150" s="289">
        <v>0.12</v>
      </c>
      <c r="N150" s="289">
        <v>8.2699999999999996E-2</v>
      </c>
      <c r="O150" s="289">
        <v>0.12559999999999999</v>
      </c>
      <c r="P150" s="289">
        <v>0.1663</v>
      </c>
      <c r="Q150" s="289">
        <v>0.14019999999999999</v>
      </c>
      <c r="R150" s="289">
        <v>0.16830000000000001</v>
      </c>
      <c r="S150" s="290">
        <v>0.21429999999999999</v>
      </c>
      <c r="T150" s="288">
        <v>0.2165</v>
      </c>
      <c r="U150" s="289">
        <v>0.1968</v>
      </c>
      <c r="V150" s="289">
        <v>0.1734</v>
      </c>
      <c r="W150" s="289">
        <v>0.24410000000000001</v>
      </c>
      <c r="X150" s="289">
        <v>0.22359999999999999</v>
      </c>
      <c r="Y150" s="289">
        <v>0.28249999999999997</v>
      </c>
      <c r="Z150" s="289">
        <v>0.1381</v>
      </c>
      <c r="AA150" s="289">
        <v>0.22309999999999999</v>
      </c>
      <c r="AB150" s="290">
        <v>0.35899999999999999</v>
      </c>
      <c r="AC150" s="288"/>
      <c r="AD150" s="289">
        <v>0.1595</v>
      </c>
      <c r="AE150" s="289">
        <v>0.12620000000000001</v>
      </c>
      <c r="AF150" s="289"/>
      <c r="AG150" s="289">
        <v>0.18859999999999999</v>
      </c>
      <c r="AH150" s="289">
        <v>0.18890000000000001</v>
      </c>
      <c r="AI150" s="289"/>
      <c r="AJ150" s="289">
        <v>0.24260000000000001</v>
      </c>
      <c r="AK150" s="290">
        <v>0.27210000000000001</v>
      </c>
    </row>
    <row r="151" spans="1:37">
      <c r="A151" s="296">
        <v>45441</v>
      </c>
      <c r="B151" s="288">
        <v>0.3387</v>
      </c>
      <c r="C151" s="289">
        <v>0.1404</v>
      </c>
      <c r="D151" s="289">
        <v>0.16839999999999999</v>
      </c>
      <c r="E151" s="289">
        <v>0.36070000000000002</v>
      </c>
      <c r="F151" s="289">
        <v>0.19600000000000001</v>
      </c>
      <c r="G151" s="289">
        <v>0.15329999999999999</v>
      </c>
      <c r="H151" s="289">
        <v>0.34510000000000002</v>
      </c>
      <c r="I151" s="289">
        <v>0.33079999999999998</v>
      </c>
      <c r="J151" s="290">
        <v>0.22140000000000001</v>
      </c>
      <c r="K151" s="288">
        <v>9.3600000000000003E-2</v>
      </c>
      <c r="L151" s="289">
        <v>0.12759999999999999</v>
      </c>
      <c r="M151" s="289">
        <v>0.1181</v>
      </c>
      <c r="N151" s="289">
        <v>7.9600000000000004E-2</v>
      </c>
      <c r="O151" s="289">
        <v>0.1226</v>
      </c>
      <c r="P151" s="289">
        <v>0.16370000000000001</v>
      </c>
      <c r="Q151" s="289">
        <v>0.1158</v>
      </c>
      <c r="R151" s="289">
        <v>0.12790000000000001</v>
      </c>
      <c r="S151" s="290">
        <v>0.20300000000000001</v>
      </c>
      <c r="T151" s="288">
        <v>0.20749999999999999</v>
      </c>
      <c r="U151" s="289">
        <v>0.1842</v>
      </c>
      <c r="V151" s="289">
        <v>0.1575</v>
      </c>
      <c r="W151" s="289">
        <v>0.2389</v>
      </c>
      <c r="X151" s="289">
        <v>0.2155</v>
      </c>
      <c r="Y151" s="289">
        <v>0.27639999999999998</v>
      </c>
      <c r="Z151" s="289">
        <v>0.1356</v>
      </c>
      <c r="AA151" s="289">
        <v>0.21879999999999999</v>
      </c>
      <c r="AB151" s="290">
        <v>0.35549999999999998</v>
      </c>
      <c r="AC151" s="288"/>
      <c r="AD151" s="289">
        <v>0.1484</v>
      </c>
      <c r="AE151" s="289">
        <v>0.11070000000000001</v>
      </c>
      <c r="AF151" s="289"/>
      <c r="AG151" s="289">
        <v>0.18090000000000001</v>
      </c>
      <c r="AH151" s="289">
        <v>0.1714</v>
      </c>
      <c r="AI151" s="289"/>
      <c r="AJ151" s="289">
        <v>0.23760000000000001</v>
      </c>
      <c r="AK151" s="290">
        <v>0.26540000000000002</v>
      </c>
    </row>
    <row r="152" spans="1:37">
      <c r="A152" s="296">
        <v>45442</v>
      </c>
      <c r="B152" s="288">
        <v>0.32169999999999999</v>
      </c>
      <c r="C152" s="289">
        <v>0.1326</v>
      </c>
      <c r="D152" s="289">
        <v>0.1636</v>
      </c>
      <c r="E152" s="289">
        <v>0.35039999999999999</v>
      </c>
      <c r="F152" s="289">
        <v>0.18590000000000001</v>
      </c>
      <c r="G152" s="289">
        <v>0.14660000000000001</v>
      </c>
      <c r="H152" s="289">
        <v>0.33729999999999999</v>
      </c>
      <c r="I152" s="289">
        <v>0.32279999999999998</v>
      </c>
      <c r="J152" s="290">
        <v>0.19700000000000001</v>
      </c>
      <c r="K152" s="288">
        <v>9.2100000000000001E-2</v>
      </c>
      <c r="L152" s="289">
        <v>0.12590000000000001</v>
      </c>
      <c r="M152" s="289">
        <v>0.1174</v>
      </c>
      <c r="N152" s="289">
        <v>7.6899999999999996E-2</v>
      </c>
      <c r="O152" s="289">
        <v>0.11890000000000001</v>
      </c>
      <c r="P152" s="289">
        <v>0.16120000000000001</v>
      </c>
      <c r="Q152" s="289">
        <v>9.3100000000000002E-2</v>
      </c>
      <c r="R152" s="289">
        <v>9.7699999999999995E-2</v>
      </c>
      <c r="S152" s="290">
        <v>0.19389999999999999</v>
      </c>
      <c r="T152" s="288">
        <v>0.1953</v>
      </c>
      <c r="U152" s="289">
        <v>0.16869999999999999</v>
      </c>
      <c r="V152" s="289">
        <v>0.1482</v>
      </c>
      <c r="W152" s="289">
        <v>0.23200000000000001</v>
      </c>
      <c r="X152" s="289">
        <v>0.20569999999999999</v>
      </c>
      <c r="Y152" s="289">
        <v>0.26869999999999999</v>
      </c>
      <c r="Z152" s="289">
        <v>0.1333</v>
      </c>
      <c r="AA152" s="289">
        <v>0.214</v>
      </c>
      <c r="AB152" s="290">
        <v>0.35210000000000002</v>
      </c>
      <c r="AC152" s="288"/>
      <c r="AD152" s="289">
        <v>0.13289999999999999</v>
      </c>
      <c r="AE152" s="289">
        <v>0.1004</v>
      </c>
      <c r="AF152" s="289"/>
      <c r="AG152" s="289">
        <v>0.17150000000000001</v>
      </c>
      <c r="AH152" s="289">
        <v>0.15790000000000001</v>
      </c>
      <c r="AI152" s="289"/>
      <c r="AJ152" s="289">
        <v>0.23050000000000001</v>
      </c>
      <c r="AK152" s="290">
        <v>0.25740000000000002</v>
      </c>
    </row>
    <row r="153" spans="1:37">
      <c r="A153" s="296">
        <v>45443</v>
      </c>
      <c r="B153" s="288">
        <v>0.32650000000000001</v>
      </c>
      <c r="C153" s="289">
        <v>0.13139999999999999</v>
      </c>
      <c r="D153" s="289">
        <v>0.1628</v>
      </c>
      <c r="E153" s="289">
        <v>0.34329999999999999</v>
      </c>
      <c r="F153" s="289">
        <v>0.18110000000000001</v>
      </c>
      <c r="G153" s="289">
        <v>0.14599999999999999</v>
      </c>
      <c r="H153" s="289">
        <v>0.33129999999999998</v>
      </c>
      <c r="I153" s="289">
        <v>0.31409999999999999</v>
      </c>
      <c r="J153" s="290">
        <v>0.18909999999999999</v>
      </c>
      <c r="K153" s="288">
        <v>9.3799999999999994E-2</v>
      </c>
      <c r="L153" s="289">
        <v>0.12609999999999999</v>
      </c>
      <c r="M153" s="289">
        <v>0.1181</v>
      </c>
      <c r="N153" s="289">
        <v>7.6200000000000004E-2</v>
      </c>
      <c r="O153" s="289">
        <v>0.11840000000000001</v>
      </c>
      <c r="P153" s="289">
        <v>0.16189999999999999</v>
      </c>
      <c r="Q153" s="289">
        <v>8.1799999999999998E-2</v>
      </c>
      <c r="R153" s="289">
        <v>8.8099999999999998E-2</v>
      </c>
      <c r="S153" s="290">
        <v>0.19159999999999999</v>
      </c>
      <c r="T153" s="288">
        <v>0.18509999999999999</v>
      </c>
      <c r="U153" s="289">
        <v>0.1527</v>
      </c>
      <c r="V153" s="289">
        <v>0.14630000000000001</v>
      </c>
      <c r="W153" s="289">
        <v>0.2253</v>
      </c>
      <c r="X153" s="289">
        <v>0.19600000000000001</v>
      </c>
      <c r="Y153" s="289">
        <v>0.26029999999999998</v>
      </c>
      <c r="Z153" s="289">
        <v>0.13100000000000001</v>
      </c>
      <c r="AA153" s="289">
        <v>0.2092</v>
      </c>
      <c r="AB153" s="290">
        <v>0.34810000000000002</v>
      </c>
      <c r="AC153" s="288"/>
      <c r="AD153" s="289">
        <v>0.1192</v>
      </c>
      <c r="AE153" s="289">
        <v>9.8799999999999999E-2</v>
      </c>
      <c r="AF153" s="289"/>
      <c r="AG153" s="289">
        <v>0.15989999999999999</v>
      </c>
      <c r="AH153" s="289">
        <v>0.1532</v>
      </c>
      <c r="AI153" s="289"/>
      <c r="AJ153" s="289">
        <v>0.2233</v>
      </c>
      <c r="AK153" s="290">
        <v>0.24940000000000001</v>
      </c>
    </row>
    <row r="154" spans="1:37">
      <c r="A154" s="296">
        <v>45444</v>
      </c>
      <c r="B154" s="288">
        <v>0.31440000000000001</v>
      </c>
      <c r="C154" s="289">
        <v>0.1298</v>
      </c>
      <c r="D154" s="289">
        <v>0.16220000000000001</v>
      </c>
      <c r="E154" s="289">
        <v>0.33489999999999998</v>
      </c>
      <c r="F154" s="289">
        <v>0.1769</v>
      </c>
      <c r="G154" s="289">
        <v>0.14599999999999999</v>
      </c>
      <c r="H154" s="289">
        <v>0.32169999999999999</v>
      </c>
      <c r="I154" s="289">
        <v>0.307</v>
      </c>
      <c r="J154" s="290">
        <v>0.1885</v>
      </c>
      <c r="K154" s="288">
        <v>9.2700000000000005E-2</v>
      </c>
      <c r="L154" s="289">
        <v>0.12609999999999999</v>
      </c>
      <c r="M154" s="289">
        <v>0.1164</v>
      </c>
      <c r="N154" s="289">
        <v>7.5999999999999998E-2</v>
      </c>
      <c r="O154" s="289">
        <v>0.1178</v>
      </c>
      <c r="P154" s="289">
        <v>0.1618</v>
      </c>
      <c r="Q154" s="289">
        <v>7.5600000000000001E-2</v>
      </c>
      <c r="R154" s="289">
        <v>8.5099999999999995E-2</v>
      </c>
      <c r="S154" s="290">
        <v>0.19170000000000001</v>
      </c>
      <c r="T154" s="288">
        <v>0.1744</v>
      </c>
      <c r="U154" s="289">
        <v>0.14330000000000001</v>
      </c>
      <c r="V154" s="289">
        <v>0.14410000000000001</v>
      </c>
      <c r="W154" s="289">
        <v>0.21940000000000001</v>
      </c>
      <c r="X154" s="289">
        <v>0.19109999999999999</v>
      </c>
      <c r="Y154" s="289">
        <v>0.25080000000000002</v>
      </c>
      <c r="Z154" s="289">
        <v>0.12959999999999999</v>
      </c>
      <c r="AA154" s="289">
        <v>0.20599999999999999</v>
      </c>
      <c r="AB154" s="290">
        <v>0.34289999999999998</v>
      </c>
      <c r="AC154" s="288"/>
      <c r="AD154" s="289">
        <v>0.1094</v>
      </c>
      <c r="AE154" s="289">
        <v>9.6500000000000002E-2</v>
      </c>
      <c r="AF154" s="289"/>
      <c r="AG154" s="289">
        <v>0.14899999999999999</v>
      </c>
      <c r="AH154" s="289">
        <v>0.14879999999999999</v>
      </c>
      <c r="AI154" s="289"/>
      <c r="AJ154" s="289">
        <v>0.21540000000000001</v>
      </c>
      <c r="AK154" s="290">
        <v>0.2437</v>
      </c>
    </row>
    <row r="155" spans="1:37">
      <c r="A155" s="296">
        <v>45445</v>
      </c>
      <c r="B155" s="288">
        <v>0.29720000000000002</v>
      </c>
      <c r="C155" s="289">
        <v>0.38379999999999997</v>
      </c>
      <c r="D155" s="289">
        <v>0.41880000000000001</v>
      </c>
      <c r="E155" s="289">
        <v>0.32500000000000001</v>
      </c>
      <c r="F155" s="289">
        <v>0.1983</v>
      </c>
      <c r="G155" s="289">
        <v>0.40529999999999999</v>
      </c>
      <c r="H155" s="289">
        <v>0.3145</v>
      </c>
      <c r="I155" s="289">
        <v>0.29830000000000001</v>
      </c>
      <c r="J155" s="290">
        <v>0.441</v>
      </c>
      <c r="K155" s="288">
        <v>0.38090000000000002</v>
      </c>
      <c r="L155" s="289">
        <v>0.38619999999999999</v>
      </c>
      <c r="M155" s="289">
        <v>0.47549999999999998</v>
      </c>
      <c r="N155" s="289">
        <v>0.34389999999999998</v>
      </c>
      <c r="O155" s="289">
        <v>0.36259999999999998</v>
      </c>
      <c r="P155" s="289">
        <v>0.40239999999999998</v>
      </c>
      <c r="Q155" s="289">
        <v>0.39290000000000003</v>
      </c>
      <c r="R155" s="289">
        <v>0.35239999999999999</v>
      </c>
      <c r="S155" s="290">
        <v>0.375</v>
      </c>
      <c r="T155" s="288">
        <v>0.32329999999999998</v>
      </c>
      <c r="U155" s="289">
        <v>0.34229999999999999</v>
      </c>
      <c r="V155" s="289">
        <v>0.3957</v>
      </c>
      <c r="W155" s="289">
        <v>0.31359999999999999</v>
      </c>
      <c r="X155" s="289">
        <v>0.31690000000000002</v>
      </c>
      <c r="Y155" s="289">
        <v>0.35730000000000001</v>
      </c>
      <c r="Z155" s="289">
        <v>0.23630000000000001</v>
      </c>
      <c r="AA155" s="289">
        <v>0.33069999999999999</v>
      </c>
      <c r="AB155" s="290">
        <v>0.42330000000000001</v>
      </c>
      <c r="AC155" s="288"/>
      <c r="AD155" s="289">
        <v>0.32690000000000002</v>
      </c>
      <c r="AE155" s="289">
        <v>0.3468</v>
      </c>
      <c r="AF155" s="289"/>
      <c r="AG155" s="289">
        <v>0.28129999999999999</v>
      </c>
      <c r="AH155" s="289">
        <v>0.34849999999999998</v>
      </c>
      <c r="AI155" s="289"/>
      <c r="AJ155" s="289">
        <v>0.28839999999999999</v>
      </c>
      <c r="AK155" s="290">
        <v>0.3276</v>
      </c>
    </row>
    <row r="156" spans="1:37">
      <c r="A156" s="296">
        <v>45446</v>
      </c>
      <c r="B156" s="288">
        <v>0.38</v>
      </c>
      <c r="C156" s="289">
        <v>0.35759999999999997</v>
      </c>
      <c r="D156" s="289">
        <v>0.40600000000000003</v>
      </c>
      <c r="E156" s="289">
        <v>0.43290000000000001</v>
      </c>
      <c r="F156" s="289">
        <v>0.33929999999999999</v>
      </c>
      <c r="G156" s="289">
        <v>0.39269999999999999</v>
      </c>
      <c r="H156" s="289">
        <v>0.42109999999999997</v>
      </c>
      <c r="I156" s="289">
        <v>0.37709999999999999</v>
      </c>
      <c r="J156" s="290">
        <v>0.4158</v>
      </c>
      <c r="K156" s="288">
        <v>0.308</v>
      </c>
      <c r="L156" s="289">
        <v>0.34839999999999999</v>
      </c>
      <c r="M156" s="289">
        <v>0.32950000000000002</v>
      </c>
      <c r="N156" s="289">
        <v>0.29930000000000001</v>
      </c>
      <c r="O156" s="289">
        <v>0.33339999999999997</v>
      </c>
      <c r="P156" s="289">
        <v>0.37480000000000002</v>
      </c>
      <c r="Q156" s="289">
        <v>0.32250000000000001</v>
      </c>
      <c r="R156" s="289">
        <v>0.32519999999999999</v>
      </c>
      <c r="S156" s="290">
        <v>0.35930000000000001</v>
      </c>
      <c r="T156" s="288">
        <v>0.29499999999999998</v>
      </c>
      <c r="U156" s="289">
        <v>0.28960000000000002</v>
      </c>
      <c r="V156" s="289">
        <v>0.35210000000000002</v>
      </c>
      <c r="W156" s="289">
        <v>0.29270000000000002</v>
      </c>
      <c r="X156" s="289">
        <v>0.27689999999999998</v>
      </c>
      <c r="Y156" s="289">
        <v>0.3256</v>
      </c>
      <c r="Z156" s="289">
        <v>0.19389999999999999</v>
      </c>
      <c r="AA156" s="289">
        <v>0.28220000000000001</v>
      </c>
      <c r="AB156" s="290">
        <v>0.4002</v>
      </c>
      <c r="AC156" s="288"/>
      <c r="AD156" s="289">
        <v>0.29049999999999998</v>
      </c>
      <c r="AE156" s="289">
        <v>0.30109999999999998</v>
      </c>
      <c r="AF156" s="289"/>
      <c r="AG156" s="289">
        <v>0.248</v>
      </c>
      <c r="AH156" s="289">
        <v>0.31459999999999999</v>
      </c>
      <c r="AI156" s="289"/>
      <c r="AJ156" s="289">
        <v>0.28599999999999998</v>
      </c>
      <c r="AK156" s="290">
        <v>0.31230000000000002</v>
      </c>
    </row>
    <row r="157" spans="1:37">
      <c r="A157" s="296">
        <v>45447</v>
      </c>
      <c r="B157" s="288">
        <v>0.37780000000000002</v>
      </c>
      <c r="C157" s="289">
        <v>0.34449999999999997</v>
      </c>
      <c r="D157" s="289">
        <v>0.3901</v>
      </c>
      <c r="E157" s="289">
        <v>0.41520000000000001</v>
      </c>
      <c r="F157" s="289">
        <v>0.32950000000000002</v>
      </c>
      <c r="G157" s="289">
        <v>0.36919999999999997</v>
      </c>
      <c r="H157" s="289">
        <v>0.41189999999999999</v>
      </c>
      <c r="I157" s="289">
        <v>0.37159999999999999</v>
      </c>
      <c r="J157" s="290">
        <v>0.4012</v>
      </c>
      <c r="K157" s="288">
        <v>0.28449999999999998</v>
      </c>
      <c r="L157" s="289">
        <v>0.3306</v>
      </c>
      <c r="M157" s="289">
        <v>0.29499999999999998</v>
      </c>
      <c r="N157" s="289">
        <v>0.28070000000000001</v>
      </c>
      <c r="O157" s="289">
        <v>0.31140000000000001</v>
      </c>
      <c r="P157" s="289">
        <v>0.3538</v>
      </c>
      <c r="Q157" s="289">
        <v>0.3014</v>
      </c>
      <c r="R157" s="289">
        <v>0.3085</v>
      </c>
      <c r="S157" s="290">
        <v>0.32300000000000001</v>
      </c>
      <c r="T157" s="288">
        <v>0.28060000000000002</v>
      </c>
      <c r="U157" s="289">
        <v>0.27010000000000001</v>
      </c>
      <c r="V157" s="289">
        <v>0.32829999999999998</v>
      </c>
      <c r="W157" s="289">
        <v>0.28389999999999999</v>
      </c>
      <c r="X157" s="289">
        <v>0.2631</v>
      </c>
      <c r="Y157" s="289">
        <v>0.31580000000000003</v>
      </c>
      <c r="Z157" s="289">
        <v>0.18129999999999999</v>
      </c>
      <c r="AA157" s="289">
        <v>0.26889999999999997</v>
      </c>
      <c r="AB157" s="290">
        <v>0.3911</v>
      </c>
      <c r="AC157" s="288"/>
      <c r="AD157" s="289">
        <v>0.27029999999999998</v>
      </c>
      <c r="AE157" s="289">
        <v>0.27629999999999999</v>
      </c>
      <c r="AF157" s="289"/>
      <c r="AG157" s="289">
        <v>0.24030000000000001</v>
      </c>
      <c r="AH157" s="289">
        <v>0.29580000000000001</v>
      </c>
      <c r="AI157" s="289"/>
      <c r="AJ157" s="289">
        <v>0.28599999999999998</v>
      </c>
      <c r="AK157" s="290">
        <v>0.30630000000000002</v>
      </c>
    </row>
    <row r="158" spans="1:37">
      <c r="A158" s="296">
        <v>45448</v>
      </c>
      <c r="B158" s="288">
        <v>0.39100000000000001</v>
      </c>
      <c r="C158" s="289">
        <v>0.33110000000000001</v>
      </c>
      <c r="D158" s="289">
        <v>0.37969999999999998</v>
      </c>
      <c r="E158" s="289">
        <v>0.41039999999999999</v>
      </c>
      <c r="F158" s="289">
        <v>0.32100000000000001</v>
      </c>
      <c r="G158" s="289">
        <v>0.35720000000000002</v>
      </c>
      <c r="H158" s="289">
        <v>0.40770000000000001</v>
      </c>
      <c r="I158" s="289">
        <v>0.36759999999999998</v>
      </c>
      <c r="J158" s="290">
        <v>0.39279999999999998</v>
      </c>
      <c r="K158" s="288">
        <v>0.26140000000000002</v>
      </c>
      <c r="L158" s="289">
        <v>0.315</v>
      </c>
      <c r="M158" s="289">
        <v>0.27429999999999999</v>
      </c>
      <c r="N158" s="289">
        <v>0.2621</v>
      </c>
      <c r="O158" s="289">
        <v>0.29480000000000001</v>
      </c>
      <c r="P158" s="289">
        <v>0.34439999999999998</v>
      </c>
      <c r="Q158" s="289">
        <v>0.29010000000000002</v>
      </c>
      <c r="R158" s="289">
        <v>0.29880000000000001</v>
      </c>
      <c r="S158" s="290">
        <v>0.30380000000000001</v>
      </c>
      <c r="T158" s="288">
        <v>0.26869999999999999</v>
      </c>
      <c r="U158" s="289">
        <v>0.25700000000000001</v>
      </c>
      <c r="V158" s="289">
        <v>0.30819999999999997</v>
      </c>
      <c r="W158" s="289">
        <v>0.27750000000000002</v>
      </c>
      <c r="X158" s="289">
        <v>0.255</v>
      </c>
      <c r="Y158" s="289">
        <v>0.31030000000000002</v>
      </c>
      <c r="Z158" s="289">
        <v>0.17460000000000001</v>
      </c>
      <c r="AA158" s="289">
        <v>0.2651</v>
      </c>
      <c r="AB158" s="290">
        <v>0.38619999999999999</v>
      </c>
      <c r="AC158" s="288"/>
      <c r="AD158" s="289">
        <v>0.254</v>
      </c>
      <c r="AE158" s="289">
        <v>0.25309999999999999</v>
      </c>
      <c r="AF158" s="289"/>
      <c r="AG158" s="289">
        <v>0.23250000000000001</v>
      </c>
      <c r="AH158" s="289">
        <v>0.27950000000000003</v>
      </c>
      <c r="AI158" s="289"/>
      <c r="AJ158" s="289">
        <v>0.28449999999999998</v>
      </c>
      <c r="AK158" s="290">
        <v>0.30170000000000002</v>
      </c>
    </row>
    <row r="159" spans="1:37">
      <c r="A159" s="296">
        <v>45449</v>
      </c>
      <c r="B159" s="288">
        <v>0.38169999999999998</v>
      </c>
      <c r="C159" s="289">
        <v>0.31879999999999997</v>
      </c>
      <c r="D159" s="289">
        <v>0.37140000000000001</v>
      </c>
      <c r="E159" s="289">
        <v>0.40820000000000001</v>
      </c>
      <c r="F159" s="289">
        <v>0.313</v>
      </c>
      <c r="G159" s="289">
        <v>0.34699999999999998</v>
      </c>
      <c r="H159" s="289">
        <v>0.40350000000000003</v>
      </c>
      <c r="I159" s="289">
        <v>0.36430000000000001</v>
      </c>
      <c r="J159" s="290">
        <v>0.38579999999999998</v>
      </c>
      <c r="K159" s="288">
        <v>0.23680000000000001</v>
      </c>
      <c r="L159" s="289">
        <v>0.29759999999999998</v>
      </c>
      <c r="M159" s="289">
        <v>0.251</v>
      </c>
      <c r="N159" s="289">
        <v>0.2455</v>
      </c>
      <c r="O159" s="289">
        <v>0.28039999999999998</v>
      </c>
      <c r="P159" s="289">
        <v>0.33450000000000002</v>
      </c>
      <c r="Q159" s="289">
        <v>0.28079999999999999</v>
      </c>
      <c r="R159" s="289">
        <v>0.29220000000000002</v>
      </c>
      <c r="S159" s="290">
        <v>0.29249999999999998</v>
      </c>
      <c r="T159" s="288">
        <v>0.25840000000000002</v>
      </c>
      <c r="U159" s="289">
        <v>0.24490000000000001</v>
      </c>
      <c r="V159" s="289">
        <v>0.2873</v>
      </c>
      <c r="W159" s="289">
        <v>0.27239999999999998</v>
      </c>
      <c r="X159" s="289">
        <v>0.24890000000000001</v>
      </c>
      <c r="Y159" s="289">
        <v>0.30599999999999999</v>
      </c>
      <c r="Z159" s="289">
        <v>0.17</v>
      </c>
      <c r="AA159" s="289">
        <v>0.26419999999999999</v>
      </c>
      <c r="AB159" s="290">
        <v>0.38300000000000001</v>
      </c>
      <c r="AC159" s="288"/>
      <c r="AD159" s="289">
        <v>0.23830000000000001</v>
      </c>
      <c r="AE159" s="289">
        <v>0.22869999999999999</v>
      </c>
      <c r="AF159" s="289"/>
      <c r="AG159" s="289">
        <v>0.23330000000000001</v>
      </c>
      <c r="AH159" s="289">
        <v>0.26400000000000001</v>
      </c>
      <c r="AI159" s="289"/>
      <c r="AJ159" s="289">
        <v>0.28710000000000002</v>
      </c>
      <c r="AK159" s="290">
        <v>0.2984</v>
      </c>
    </row>
    <row r="160" spans="1:37">
      <c r="A160" s="296">
        <v>45450</v>
      </c>
      <c r="B160" s="288">
        <v>0.3821</v>
      </c>
      <c r="C160" s="289">
        <v>0.30520000000000003</v>
      </c>
      <c r="D160" s="289">
        <v>0.36309999999999998</v>
      </c>
      <c r="E160" s="289">
        <v>0.41510000000000002</v>
      </c>
      <c r="F160" s="289">
        <v>0.30559999999999998</v>
      </c>
      <c r="G160" s="289">
        <v>0.33860000000000001</v>
      </c>
      <c r="H160" s="289">
        <v>0.40360000000000001</v>
      </c>
      <c r="I160" s="289">
        <v>0.3619</v>
      </c>
      <c r="J160" s="290">
        <v>0.37990000000000002</v>
      </c>
      <c r="K160" s="288">
        <v>0.20549999999999999</v>
      </c>
      <c r="L160" s="289">
        <v>0.2752</v>
      </c>
      <c r="M160" s="289">
        <v>0.2185</v>
      </c>
      <c r="N160" s="289">
        <v>0.23</v>
      </c>
      <c r="O160" s="289">
        <v>0.26600000000000001</v>
      </c>
      <c r="P160" s="289">
        <v>0.31780000000000003</v>
      </c>
      <c r="Q160" s="289">
        <v>0.27300000000000002</v>
      </c>
      <c r="R160" s="289">
        <v>0.28599999999999998</v>
      </c>
      <c r="S160" s="290">
        <v>0.28310000000000002</v>
      </c>
      <c r="T160" s="288">
        <v>0.24729999999999999</v>
      </c>
      <c r="U160" s="289">
        <v>0.23369999999999999</v>
      </c>
      <c r="V160" s="289">
        <v>0.25890000000000002</v>
      </c>
      <c r="W160" s="289">
        <v>0.26790000000000003</v>
      </c>
      <c r="X160" s="289">
        <v>0.2432</v>
      </c>
      <c r="Y160" s="289">
        <v>0.30299999999999999</v>
      </c>
      <c r="Z160" s="289">
        <v>0.1681</v>
      </c>
      <c r="AA160" s="289">
        <v>0.26550000000000001</v>
      </c>
      <c r="AB160" s="290">
        <v>0.38080000000000003</v>
      </c>
      <c r="AC160" s="288"/>
      <c r="AD160" s="289">
        <v>0.2266</v>
      </c>
      <c r="AE160" s="289">
        <v>0.20780000000000001</v>
      </c>
      <c r="AF160" s="289"/>
      <c r="AG160" s="289">
        <v>0.23810000000000001</v>
      </c>
      <c r="AH160" s="289">
        <v>0.2477</v>
      </c>
      <c r="AI160" s="289"/>
      <c r="AJ160" s="289">
        <v>0.2918</v>
      </c>
      <c r="AK160" s="290">
        <v>0.29499999999999998</v>
      </c>
    </row>
    <row r="161" spans="1:37">
      <c r="A161" s="296">
        <v>45451</v>
      </c>
      <c r="B161" s="288">
        <v>0.3805</v>
      </c>
      <c r="C161" s="289">
        <v>0.29060000000000002</v>
      </c>
      <c r="D161" s="289">
        <v>0.35389999999999999</v>
      </c>
      <c r="E161" s="289">
        <v>0.41</v>
      </c>
      <c r="F161" s="289">
        <v>0.2974</v>
      </c>
      <c r="G161" s="289">
        <v>0.33129999999999998</v>
      </c>
      <c r="H161" s="289">
        <v>0.39889999999999998</v>
      </c>
      <c r="I161" s="289">
        <v>0.35949999999999999</v>
      </c>
      <c r="J161" s="290">
        <v>0.37469999999999998</v>
      </c>
      <c r="K161" s="288">
        <v>0.17499999999999999</v>
      </c>
      <c r="L161" s="289">
        <v>0.24979999999999999</v>
      </c>
      <c r="M161" s="289">
        <v>0.19189999999999999</v>
      </c>
      <c r="N161" s="289">
        <v>0.2155</v>
      </c>
      <c r="O161" s="289">
        <v>0.2525</v>
      </c>
      <c r="P161" s="289">
        <v>0.29620000000000002</v>
      </c>
      <c r="Q161" s="289">
        <v>0.26529999999999998</v>
      </c>
      <c r="R161" s="289">
        <v>0.28199999999999997</v>
      </c>
      <c r="S161" s="290">
        <v>0.27539999999999998</v>
      </c>
      <c r="T161" s="288">
        <v>0.23599999999999999</v>
      </c>
      <c r="U161" s="289">
        <v>0.2223</v>
      </c>
      <c r="V161" s="289">
        <v>0.2271</v>
      </c>
      <c r="W161" s="289">
        <v>0.2636</v>
      </c>
      <c r="X161" s="289">
        <v>0.2389</v>
      </c>
      <c r="Y161" s="289">
        <v>0.29830000000000001</v>
      </c>
      <c r="Z161" s="289">
        <v>0.16850000000000001</v>
      </c>
      <c r="AA161" s="289">
        <v>0.26790000000000003</v>
      </c>
      <c r="AB161" s="290">
        <v>0.37819999999999998</v>
      </c>
      <c r="AC161" s="288"/>
      <c r="AD161" s="289">
        <v>0.21870000000000001</v>
      </c>
      <c r="AE161" s="289">
        <v>0.185</v>
      </c>
      <c r="AF161" s="289"/>
      <c r="AG161" s="289">
        <v>0.2429</v>
      </c>
      <c r="AH161" s="289">
        <v>0.2316</v>
      </c>
      <c r="AI161" s="289"/>
      <c r="AJ161" s="289">
        <v>0.29830000000000001</v>
      </c>
      <c r="AK161" s="290">
        <v>0.29260000000000003</v>
      </c>
    </row>
    <row r="162" spans="1:37">
      <c r="A162" s="296">
        <v>45452</v>
      </c>
      <c r="B162" s="288">
        <v>0.38</v>
      </c>
      <c r="C162" s="289">
        <v>0.27460000000000001</v>
      </c>
      <c r="D162" s="289">
        <v>0.3463</v>
      </c>
      <c r="E162" s="289">
        <v>0.4052</v>
      </c>
      <c r="F162" s="289">
        <v>0.28960000000000002</v>
      </c>
      <c r="G162" s="289">
        <v>0.32429999999999998</v>
      </c>
      <c r="H162" s="289">
        <v>0.39610000000000001</v>
      </c>
      <c r="I162" s="289">
        <v>0.35780000000000001</v>
      </c>
      <c r="J162" s="290">
        <v>0.37009999999999998</v>
      </c>
      <c r="K162" s="288">
        <v>0.15029999999999999</v>
      </c>
      <c r="L162" s="289">
        <v>0.22</v>
      </c>
      <c r="M162" s="289">
        <v>0.16370000000000001</v>
      </c>
      <c r="N162" s="289">
        <v>0.19670000000000001</v>
      </c>
      <c r="O162" s="289">
        <v>0.23680000000000001</v>
      </c>
      <c r="P162" s="289">
        <v>0.27089999999999997</v>
      </c>
      <c r="Q162" s="289">
        <v>0.25900000000000001</v>
      </c>
      <c r="R162" s="289">
        <v>0.2777</v>
      </c>
      <c r="S162" s="290">
        <v>0.26619999999999999</v>
      </c>
      <c r="T162" s="288">
        <v>0.22600000000000001</v>
      </c>
      <c r="U162" s="289">
        <v>0.21060000000000001</v>
      </c>
      <c r="V162" s="289">
        <v>0.19620000000000001</v>
      </c>
      <c r="W162" s="289">
        <v>0.2616</v>
      </c>
      <c r="X162" s="289">
        <v>0.23419999999999999</v>
      </c>
      <c r="Y162" s="289">
        <v>0.29310000000000003</v>
      </c>
      <c r="Z162" s="289">
        <v>0.17380000000000001</v>
      </c>
      <c r="AA162" s="289">
        <v>0.27250000000000002</v>
      </c>
      <c r="AB162" s="290">
        <v>0.37440000000000001</v>
      </c>
      <c r="AC162" s="288"/>
      <c r="AD162" s="289">
        <v>0.21640000000000001</v>
      </c>
      <c r="AE162" s="289">
        <v>0.1628</v>
      </c>
      <c r="AF162" s="289"/>
      <c r="AG162" s="289">
        <v>0.25230000000000002</v>
      </c>
      <c r="AH162" s="289">
        <v>0.21440000000000001</v>
      </c>
      <c r="AI162" s="289"/>
      <c r="AJ162" s="289">
        <v>0.30759999999999998</v>
      </c>
      <c r="AK162" s="290">
        <v>0.28960000000000002</v>
      </c>
    </row>
    <row r="163" spans="1:37">
      <c r="A163" s="296">
        <v>45453</v>
      </c>
      <c r="B163" s="288">
        <v>0.37819999999999998</v>
      </c>
      <c r="C163" s="289">
        <v>0.25679999999999997</v>
      </c>
      <c r="D163" s="289">
        <v>0.33689999999999998</v>
      </c>
      <c r="E163" s="289">
        <v>0.40489999999999998</v>
      </c>
      <c r="F163" s="289">
        <v>0.28139999999999998</v>
      </c>
      <c r="G163" s="289">
        <v>0.31680000000000003</v>
      </c>
      <c r="H163" s="289">
        <v>0.39300000000000002</v>
      </c>
      <c r="I163" s="289">
        <v>0.35659999999999997</v>
      </c>
      <c r="J163" s="290">
        <v>0.36609999999999998</v>
      </c>
      <c r="K163" s="288">
        <v>0.12939999999999999</v>
      </c>
      <c r="L163" s="289">
        <v>0.19939999999999999</v>
      </c>
      <c r="M163" s="289">
        <v>0.14280000000000001</v>
      </c>
      <c r="N163" s="289">
        <v>0.17560000000000001</v>
      </c>
      <c r="O163" s="289">
        <v>0.22170000000000001</v>
      </c>
      <c r="P163" s="289">
        <v>0.2445</v>
      </c>
      <c r="Q163" s="289">
        <v>0.2505</v>
      </c>
      <c r="R163" s="289">
        <v>0.2757</v>
      </c>
      <c r="S163" s="290">
        <v>0.25700000000000001</v>
      </c>
      <c r="T163" s="288">
        <v>0.2147</v>
      </c>
      <c r="U163" s="289">
        <v>0.19769999999999999</v>
      </c>
      <c r="V163" s="289">
        <v>0.17269999999999999</v>
      </c>
      <c r="W163" s="289">
        <v>0.26050000000000001</v>
      </c>
      <c r="X163" s="289">
        <v>0.23069999999999999</v>
      </c>
      <c r="Y163" s="289">
        <v>0.28699999999999998</v>
      </c>
      <c r="Z163" s="289">
        <v>0.18210000000000001</v>
      </c>
      <c r="AA163" s="289">
        <v>0.27889999999999998</v>
      </c>
      <c r="AB163" s="290">
        <v>0.3705</v>
      </c>
      <c r="AC163" s="288"/>
      <c r="AD163" s="289">
        <v>0.21279999999999999</v>
      </c>
      <c r="AE163" s="289">
        <v>0.14180000000000001</v>
      </c>
      <c r="AF163" s="289"/>
      <c r="AG163" s="289">
        <v>0.25800000000000001</v>
      </c>
      <c r="AH163" s="289">
        <v>0.19769999999999999</v>
      </c>
      <c r="AI163" s="289"/>
      <c r="AJ163" s="289">
        <v>0.31490000000000001</v>
      </c>
      <c r="AK163" s="290">
        <v>0.28670000000000001</v>
      </c>
    </row>
    <row r="164" spans="1:37">
      <c r="A164" s="296">
        <v>45454</v>
      </c>
      <c r="B164" s="288">
        <v>0.37590000000000001</v>
      </c>
      <c r="C164" s="289">
        <v>0.23330000000000001</v>
      </c>
      <c r="D164" s="289">
        <v>0.3261</v>
      </c>
      <c r="E164" s="289">
        <v>0.39829999999999999</v>
      </c>
      <c r="F164" s="289">
        <v>0.27110000000000001</v>
      </c>
      <c r="G164" s="289">
        <v>0.30919999999999997</v>
      </c>
      <c r="H164" s="289">
        <v>0.39119999999999999</v>
      </c>
      <c r="I164" s="289">
        <v>0.35549999999999998</v>
      </c>
      <c r="J164" s="290">
        <v>0.36159999999999998</v>
      </c>
      <c r="K164" s="288">
        <v>0.11650000000000001</v>
      </c>
      <c r="L164" s="289">
        <v>0.1769</v>
      </c>
      <c r="M164" s="289">
        <v>0.1368</v>
      </c>
      <c r="N164" s="289">
        <v>0.14979999999999999</v>
      </c>
      <c r="O164" s="289">
        <v>0.20419999999999999</v>
      </c>
      <c r="P164" s="289">
        <v>0.22120000000000001</v>
      </c>
      <c r="Q164" s="289">
        <v>0.24210000000000001</v>
      </c>
      <c r="R164" s="289">
        <v>0.27310000000000001</v>
      </c>
      <c r="S164" s="290">
        <v>0.24640000000000001</v>
      </c>
      <c r="T164" s="288">
        <v>0.2016</v>
      </c>
      <c r="U164" s="289">
        <v>0.182</v>
      </c>
      <c r="V164" s="289">
        <v>0.15820000000000001</v>
      </c>
      <c r="W164" s="289">
        <v>0.26019999999999999</v>
      </c>
      <c r="X164" s="289">
        <v>0.22470000000000001</v>
      </c>
      <c r="Y164" s="289">
        <v>0.27810000000000001</v>
      </c>
      <c r="Z164" s="289">
        <v>0.19040000000000001</v>
      </c>
      <c r="AA164" s="289">
        <v>0.28620000000000001</v>
      </c>
      <c r="AB164" s="290">
        <v>0.36559999999999998</v>
      </c>
      <c r="AC164" s="288"/>
      <c r="AD164" s="289">
        <v>0.20780000000000001</v>
      </c>
      <c r="AE164" s="289">
        <v>0.1237</v>
      </c>
      <c r="AF164" s="289"/>
      <c r="AG164" s="289">
        <v>0.26479999999999998</v>
      </c>
      <c r="AH164" s="289">
        <v>0.18060000000000001</v>
      </c>
      <c r="AI164" s="289"/>
      <c r="AJ164" s="289">
        <v>0.32169999999999999</v>
      </c>
      <c r="AK164" s="290">
        <v>0.28170000000000001</v>
      </c>
    </row>
    <row r="165" spans="1:37">
      <c r="A165" s="296">
        <v>45455</v>
      </c>
      <c r="B165" s="288">
        <v>0.37819999999999998</v>
      </c>
      <c r="C165" s="289">
        <v>0.21249999999999999</v>
      </c>
      <c r="D165" s="289">
        <v>0.3135</v>
      </c>
      <c r="E165" s="289">
        <v>0.40110000000000001</v>
      </c>
      <c r="F165" s="289">
        <v>0.25929999999999997</v>
      </c>
      <c r="G165" s="289">
        <v>0.2999</v>
      </c>
      <c r="H165" s="289">
        <v>0.39190000000000003</v>
      </c>
      <c r="I165" s="289">
        <v>0.35410000000000003</v>
      </c>
      <c r="J165" s="290">
        <v>0.35580000000000001</v>
      </c>
      <c r="K165" s="288">
        <v>0.1103</v>
      </c>
      <c r="L165" s="289">
        <v>0.1605</v>
      </c>
      <c r="M165" s="289">
        <v>0.11849999999999999</v>
      </c>
      <c r="N165" s="289">
        <v>0.1231</v>
      </c>
      <c r="O165" s="289">
        <v>0.1837</v>
      </c>
      <c r="P165" s="289">
        <v>0.20180000000000001</v>
      </c>
      <c r="Q165" s="289">
        <v>0.23050000000000001</v>
      </c>
      <c r="R165" s="289">
        <v>0.2707</v>
      </c>
      <c r="S165" s="290">
        <v>0.2351</v>
      </c>
      <c r="T165" s="288">
        <v>0.18809999999999999</v>
      </c>
      <c r="U165" s="289">
        <v>0.16439999999999999</v>
      </c>
      <c r="V165" s="289">
        <v>0.15210000000000001</v>
      </c>
      <c r="W165" s="289">
        <v>0.25929999999999997</v>
      </c>
      <c r="X165" s="289">
        <v>0.219</v>
      </c>
      <c r="Y165" s="289">
        <v>0.26900000000000002</v>
      </c>
      <c r="Z165" s="289">
        <v>0.18859999999999999</v>
      </c>
      <c r="AA165" s="289">
        <v>0.29139999999999999</v>
      </c>
      <c r="AB165" s="290">
        <v>0.35980000000000001</v>
      </c>
      <c r="AC165" s="288"/>
      <c r="AD165" s="289">
        <v>0.21179999999999999</v>
      </c>
      <c r="AE165" s="289">
        <v>0.1116</v>
      </c>
      <c r="AF165" s="289"/>
      <c r="AG165" s="289">
        <v>0.25869999999999999</v>
      </c>
      <c r="AH165" s="289">
        <v>0.16700000000000001</v>
      </c>
      <c r="AI165" s="289"/>
      <c r="AJ165" s="289">
        <v>0.31630000000000003</v>
      </c>
      <c r="AK165" s="290">
        <v>0.27660000000000001</v>
      </c>
    </row>
    <row r="166" spans="1:37">
      <c r="A166" s="296">
        <v>45456</v>
      </c>
      <c r="B166" s="288">
        <v>0.37319999999999998</v>
      </c>
      <c r="C166" s="289">
        <v>0.18640000000000001</v>
      </c>
      <c r="D166" s="289">
        <v>0.29430000000000001</v>
      </c>
      <c r="E166" s="289">
        <v>0.39169999999999999</v>
      </c>
      <c r="F166" s="289">
        <v>0.2445</v>
      </c>
      <c r="G166" s="289">
        <v>0.2863</v>
      </c>
      <c r="H166" s="289">
        <v>0.3911</v>
      </c>
      <c r="I166" s="289">
        <v>0.35189999999999999</v>
      </c>
      <c r="J166" s="290">
        <v>0.34810000000000002</v>
      </c>
      <c r="K166" s="288">
        <v>0.1045</v>
      </c>
      <c r="L166" s="289">
        <v>0.14849999999999999</v>
      </c>
      <c r="M166" s="289">
        <v>0.1149</v>
      </c>
      <c r="N166" s="289">
        <v>0.1007</v>
      </c>
      <c r="O166" s="289">
        <v>0.16450000000000001</v>
      </c>
      <c r="P166" s="289">
        <v>0.18690000000000001</v>
      </c>
      <c r="Q166" s="289">
        <v>0.21290000000000001</v>
      </c>
      <c r="R166" s="289">
        <v>0.26600000000000001</v>
      </c>
      <c r="S166" s="290">
        <v>0.22009999999999999</v>
      </c>
      <c r="T166" s="288">
        <v>0.1729</v>
      </c>
      <c r="U166" s="289">
        <v>0.14530000000000001</v>
      </c>
      <c r="V166" s="289">
        <v>0.14760000000000001</v>
      </c>
      <c r="W166" s="289">
        <v>0.25319999999999998</v>
      </c>
      <c r="X166" s="289">
        <v>0.2077</v>
      </c>
      <c r="Y166" s="289">
        <v>0.2571</v>
      </c>
      <c r="Z166" s="289">
        <v>0.18099999999999999</v>
      </c>
      <c r="AA166" s="289">
        <v>0.2913</v>
      </c>
      <c r="AB166" s="290">
        <v>0.35260000000000002</v>
      </c>
      <c r="AC166" s="288"/>
      <c r="AD166" s="289">
        <v>0.188</v>
      </c>
      <c r="AE166" s="289">
        <v>0.1033</v>
      </c>
      <c r="AF166" s="289"/>
      <c r="AG166" s="289">
        <v>0.24729999999999999</v>
      </c>
      <c r="AH166" s="289">
        <v>0.156</v>
      </c>
      <c r="AI166" s="289"/>
      <c r="AJ166" s="289">
        <v>0.3125</v>
      </c>
      <c r="AK166" s="290">
        <v>0.26889999999999997</v>
      </c>
    </row>
    <row r="167" spans="1:37">
      <c r="A167" s="296">
        <v>45457</v>
      </c>
      <c r="B167" s="288">
        <v>0.3614</v>
      </c>
      <c r="C167" s="289">
        <v>0.16520000000000001</v>
      </c>
      <c r="D167" s="289">
        <v>0.2752</v>
      </c>
      <c r="E167" s="289">
        <v>0.38219999999999998</v>
      </c>
      <c r="F167" s="289">
        <v>0.2293</v>
      </c>
      <c r="G167" s="289">
        <v>0.27079999999999999</v>
      </c>
      <c r="H167" s="289">
        <v>0.38719999999999999</v>
      </c>
      <c r="I167" s="289">
        <v>0.34949999999999998</v>
      </c>
      <c r="J167" s="290">
        <v>0.3387</v>
      </c>
      <c r="K167" s="288">
        <v>0.10150000000000001</v>
      </c>
      <c r="L167" s="289">
        <v>0.14319999999999999</v>
      </c>
      <c r="M167" s="289">
        <v>0.1056</v>
      </c>
      <c r="N167" s="289">
        <v>8.9599999999999999E-2</v>
      </c>
      <c r="O167" s="289">
        <v>0.15010000000000001</v>
      </c>
      <c r="P167" s="289">
        <v>0.1789</v>
      </c>
      <c r="Q167" s="289">
        <v>0.1946</v>
      </c>
      <c r="R167" s="289">
        <v>0.2621</v>
      </c>
      <c r="S167" s="290">
        <v>0.20979999999999999</v>
      </c>
      <c r="T167" s="288">
        <v>0.1593</v>
      </c>
      <c r="U167" s="289">
        <v>0.1323</v>
      </c>
      <c r="V167" s="289">
        <v>0.1457</v>
      </c>
      <c r="W167" s="289">
        <v>0.24460000000000001</v>
      </c>
      <c r="X167" s="289">
        <v>0.19719999999999999</v>
      </c>
      <c r="Y167" s="289">
        <v>0.25</v>
      </c>
      <c r="Z167" s="289">
        <v>0.1734</v>
      </c>
      <c r="AA167" s="289">
        <v>0.28860000000000002</v>
      </c>
      <c r="AB167" s="290">
        <v>0.34449999999999997</v>
      </c>
      <c r="AC167" s="288"/>
      <c r="AD167" s="289">
        <v>0.1668</v>
      </c>
      <c r="AE167" s="289">
        <v>0.1</v>
      </c>
      <c r="AF167" s="289"/>
      <c r="AG167" s="289">
        <v>0.23669999999999999</v>
      </c>
      <c r="AH167" s="289">
        <v>0.15</v>
      </c>
      <c r="AI167" s="289"/>
      <c r="AJ167" s="289">
        <v>0.30759999999999998</v>
      </c>
      <c r="AK167" s="290">
        <v>0.26050000000000001</v>
      </c>
    </row>
    <row r="168" spans="1:37">
      <c r="A168" s="296">
        <v>45458</v>
      </c>
      <c r="B168" s="288">
        <v>0.34949999999999998</v>
      </c>
      <c r="C168" s="289">
        <v>0.1545</v>
      </c>
      <c r="D168" s="289">
        <v>0.26200000000000001</v>
      </c>
      <c r="E168" s="289">
        <v>0.36209999999999998</v>
      </c>
      <c r="F168" s="289">
        <v>0.217</v>
      </c>
      <c r="G168" s="289">
        <v>0.26100000000000001</v>
      </c>
      <c r="H168" s="289">
        <v>0.38090000000000002</v>
      </c>
      <c r="I168" s="289">
        <v>0.34960000000000002</v>
      </c>
      <c r="J168" s="290">
        <v>0.33310000000000001</v>
      </c>
      <c r="K168" s="288">
        <v>9.8599999999999993E-2</v>
      </c>
      <c r="L168" s="289">
        <v>0.14030000000000001</v>
      </c>
      <c r="M168" s="289">
        <v>0.1021</v>
      </c>
      <c r="N168" s="289">
        <v>8.6699999999999999E-2</v>
      </c>
      <c r="O168" s="289">
        <v>0.14610000000000001</v>
      </c>
      <c r="P168" s="289">
        <v>0.17760000000000001</v>
      </c>
      <c r="Q168" s="289">
        <v>0.18440000000000001</v>
      </c>
      <c r="R168" s="289">
        <v>0.26390000000000002</v>
      </c>
      <c r="S168" s="290">
        <v>0.20910000000000001</v>
      </c>
      <c r="T168" s="288">
        <v>0.1489</v>
      </c>
      <c r="U168" s="289">
        <v>0.1265</v>
      </c>
      <c r="V168" s="289">
        <v>0.1401</v>
      </c>
      <c r="W168" s="289">
        <v>0.23880000000000001</v>
      </c>
      <c r="X168" s="289">
        <v>0.1948</v>
      </c>
      <c r="Y168" s="289">
        <v>0.24179999999999999</v>
      </c>
      <c r="Z168" s="289">
        <v>0.16830000000000001</v>
      </c>
      <c r="AA168" s="289">
        <v>0.2873</v>
      </c>
      <c r="AB168" s="290">
        <v>0.33879999999999999</v>
      </c>
      <c r="AC168" s="288"/>
      <c r="AD168" s="289">
        <v>0.15210000000000001</v>
      </c>
      <c r="AE168" s="289">
        <v>9.69E-2</v>
      </c>
      <c r="AF168" s="289"/>
      <c r="AG168" s="289">
        <v>0.2298</v>
      </c>
      <c r="AH168" s="289">
        <v>0.14799999999999999</v>
      </c>
      <c r="AI168" s="289"/>
      <c r="AJ168" s="289">
        <v>0.30420000000000003</v>
      </c>
      <c r="AK168" s="290">
        <v>0.25569999999999998</v>
      </c>
    </row>
    <row r="169" spans="1:37">
      <c r="A169" s="296">
        <v>45459</v>
      </c>
      <c r="B169" s="288">
        <v>0.34589999999999999</v>
      </c>
      <c r="C169" s="289">
        <v>0.14580000000000001</v>
      </c>
      <c r="D169" s="289">
        <v>0.24440000000000001</v>
      </c>
      <c r="E169" s="289">
        <v>0.35449999999999998</v>
      </c>
      <c r="F169" s="289">
        <v>0.20849999999999999</v>
      </c>
      <c r="G169" s="289">
        <v>0.24410000000000001</v>
      </c>
      <c r="H169" s="289">
        <v>0.37459999999999999</v>
      </c>
      <c r="I169" s="289">
        <v>0.34429999999999999</v>
      </c>
      <c r="J169" s="290">
        <v>0.32179999999999997</v>
      </c>
      <c r="K169" s="288">
        <v>9.8000000000000004E-2</v>
      </c>
      <c r="L169" s="289">
        <v>0.13819999999999999</v>
      </c>
      <c r="M169" s="289">
        <v>0.1062</v>
      </c>
      <c r="N169" s="289">
        <v>8.2000000000000003E-2</v>
      </c>
      <c r="O169" s="289">
        <v>0.13800000000000001</v>
      </c>
      <c r="P169" s="289">
        <v>0.1736</v>
      </c>
      <c r="Q169" s="289">
        <v>0.16239999999999999</v>
      </c>
      <c r="R169" s="289">
        <v>0.25819999999999999</v>
      </c>
      <c r="S169" s="290">
        <v>0.19969999999999999</v>
      </c>
      <c r="T169" s="288">
        <v>0.31909999999999999</v>
      </c>
      <c r="U169" s="289">
        <v>0.3266</v>
      </c>
      <c r="V169" s="289">
        <v>0.39710000000000001</v>
      </c>
      <c r="W169" s="289">
        <v>0.31480000000000002</v>
      </c>
      <c r="X169" s="289">
        <v>0.31330000000000002</v>
      </c>
      <c r="Y169" s="289">
        <v>0.35759999999999997</v>
      </c>
      <c r="Z169" s="289">
        <v>0.24640000000000001</v>
      </c>
      <c r="AA169" s="289">
        <v>0.34960000000000002</v>
      </c>
      <c r="AB169" s="290">
        <v>0.41720000000000002</v>
      </c>
      <c r="AC169" s="288"/>
      <c r="AD169" s="289">
        <v>0.33810000000000001</v>
      </c>
      <c r="AE169" s="289">
        <v>0.34139999999999998</v>
      </c>
      <c r="AF169" s="289"/>
      <c r="AG169" s="289">
        <v>0.29680000000000001</v>
      </c>
      <c r="AH169" s="289">
        <v>0.3453</v>
      </c>
      <c r="AI169" s="289"/>
      <c r="AJ169" s="289">
        <v>0.32050000000000001</v>
      </c>
      <c r="AK169" s="290">
        <v>0.32929999999999998</v>
      </c>
    </row>
    <row r="170" spans="1:37">
      <c r="A170" s="296">
        <v>45460</v>
      </c>
      <c r="B170" s="288">
        <v>0.33189999999999997</v>
      </c>
      <c r="C170" s="289">
        <v>0.1386</v>
      </c>
      <c r="D170" s="289">
        <v>0.22539999999999999</v>
      </c>
      <c r="E170" s="289">
        <v>0.33979999999999999</v>
      </c>
      <c r="F170" s="289">
        <v>0.19470000000000001</v>
      </c>
      <c r="G170" s="289">
        <v>0.224</v>
      </c>
      <c r="H170" s="289">
        <v>0.37059999999999998</v>
      </c>
      <c r="I170" s="289">
        <v>0.33839999999999998</v>
      </c>
      <c r="J170" s="290">
        <v>0.30769999999999997</v>
      </c>
      <c r="K170" s="288">
        <v>9.6500000000000002E-2</v>
      </c>
      <c r="L170" s="289">
        <v>0.1351</v>
      </c>
      <c r="M170" s="289">
        <v>9.4E-2</v>
      </c>
      <c r="N170" s="289">
        <v>7.9200000000000007E-2</v>
      </c>
      <c r="O170" s="289">
        <v>0.13189999999999999</v>
      </c>
      <c r="P170" s="289">
        <v>0.17030000000000001</v>
      </c>
      <c r="Q170" s="289">
        <v>0.1346</v>
      </c>
      <c r="R170" s="289">
        <v>0.24959999999999999</v>
      </c>
      <c r="S170" s="290">
        <v>0.19209999999999999</v>
      </c>
      <c r="T170" s="288">
        <v>0.29189999999999999</v>
      </c>
      <c r="U170" s="289">
        <v>0.28039999999999998</v>
      </c>
      <c r="V170" s="289">
        <v>0.34050000000000002</v>
      </c>
      <c r="W170" s="289">
        <v>0.29799999999999999</v>
      </c>
      <c r="X170" s="289">
        <v>0.27600000000000002</v>
      </c>
      <c r="Y170" s="289">
        <v>0.33139999999999997</v>
      </c>
      <c r="Z170" s="289">
        <v>0.19850000000000001</v>
      </c>
      <c r="AA170" s="289">
        <v>0.33019999999999999</v>
      </c>
      <c r="AB170" s="290">
        <v>0.39419999999999999</v>
      </c>
      <c r="AC170" s="288"/>
      <c r="AD170" s="289">
        <v>0.29709999999999998</v>
      </c>
      <c r="AE170" s="289">
        <v>0.29220000000000002</v>
      </c>
      <c r="AF170" s="289"/>
      <c r="AG170" s="289">
        <v>0.26319999999999999</v>
      </c>
      <c r="AH170" s="289">
        <v>0.30840000000000001</v>
      </c>
      <c r="AI170" s="289"/>
      <c r="AJ170" s="289">
        <v>0.31269999999999998</v>
      </c>
      <c r="AK170" s="290">
        <v>0.31459999999999999</v>
      </c>
    </row>
    <row r="171" spans="1:37">
      <c r="A171" s="296">
        <v>45461</v>
      </c>
      <c r="B171" s="288">
        <v>0.3165</v>
      </c>
      <c r="C171" s="289">
        <v>0.13469999999999999</v>
      </c>
      <c r="D171" s="289">
        <v>0.2094</v>
      </c>
      <c r="E171" s="289">
        <v>0.32200000000000001</v>
      </c>
      <c r="F171" s="289">
        <v>0.18360000000000001</v>
      </c>
      <c r="G171" s="289">
        <v>0.2051</v>
      </c>
      <c r="H171" s="289">
        <v>0.36330000000000001</v>
      </c>
      <c r="I171" s="289">
        <v>0.3306</v>
      </c>
      <c r="J171" s="290">
        <v>0.29149999999999998</v>
      </c>
      <c r="K171" s="288">
        <v>9.5200000000000007E-2</v>
      </c>
      <c r="L171" s="289">
        <v>0.13350000000000001</v>
      </c>
      <c r="M171" s="289">
        <v>9.2200000000000004E-2</v>
      </c>
      <c r="N171" s="289">
        <v>7.6999999999999999E-2</v>
      </c>
      <c r="O171" s="289">
        <v>0.12820000000000001</v>
      </c>
      <c r="P171" s="289">
        <v>0.16830000000000001</v>
      </c>
      <c r="Q171" s="289">
        <v>0.1024</v>
      </c>
      <c r="R171" s="289">
        <v>0.24010000000000001</v>
      </c>
      <c r="S171" s="290">
        <v>0.18540000000000001</v>
      </c>
      <c r="T171" s="288">
        <v>0.27389999999999998</v>
      </c>
      <c r="U171" s="289">
        <v>0.25619999999999998</v>
      </c>
      <c r="V171" s="289">
        <v>0.31590000000000001</v>
      </c>
      <c r="W171" s="289">
        <v>0.28710000000000002</v>
      </c>
      <c r="X171" s="289">
        <v>0.26169999999999999</v>
      </c>
      <c r="Y171" s="289">
        <v>0.32050000000000001</v>
      </c>
      <c r="Z171" s="289">
        <v>0.18590000000000001</v>
      </c>
      <c r="AA171" s="289">
        <v>0.3196</v>
      </c>
      <c r="AB171" s="290">
        <v>0.38569999999999999</v>
      </c>
      <c r="AC171" s="288"/>
      <c r="AD171" s="289">
        <v>0.27100000000000002</v>
      </c>
      <c r="AE171" s="289">
        <v>0.26140000000000002</v>
      </c>
      <c r="AF171" s="289"/>
      <c r="AG171" s="289">
        <v>0.25109999999999999</v>
      </c>
      <c r="AH171" s="289">
        <v>0.28399999999999997</v>
      </c>
      <c r="AI171" s="289"/>
      <c r="AJ171" s="289">
        <v>0.30859999999999999</v>
      </c>
      <c r="AK171" s="290">
        <v>0.30869999999999997</v>
      </c>
    </row>
    <row r="172" spans="1:37">
      <c r="A172" s="296">
        <v>45462</v>
      </c>
      <c r="B172" s="288">
        <v>0.30259999999999998</v>
      </c>
      <c r="C172" s="289">
        <v>0.13159999999999999</v>
      </c>
      <c r="D172" s="289">
        <v>0.1993</v>
      </c>
      <c r="E172" s="289">
        <v>0.30320000000000003</v>
      </c>
      <c r="F172" s="289">
        <v>0.17749999999999999</v>
      </c>
      <c r="G172" s="289">
        <v>0.1923</v>
      </c>
      <c r="H172" s="289">
        <v>0.35489999999999999</v>
      </c>
      <c r="I172" s="289">
        <v>0.32740000000000002</v>
      </c>
      <c r="J172" s="290">
        <v>0.27629999999999999</v>
      </c>
      <c r="K172" s="288">
        <v>9.3200000000000005E-2</v>
      </c>
      <c r="L172" s="289">
        <v>0.1318</v>
      </c>
      <c r="M172" s="289">
        <v>9.1200000000000003E-2</v>
      </c>
      <c r="N172" s="289">
        <v>7.4899999999999994E-2</v>
      </c>
      <c r="O172" s="289">
        <v>0.127</v>
      </c>
      <c r="P172" s="289">
        <v>0.16789999999999999</v>
      </c>
      <c r="Q172" s="289">
        <v>8.2799999999999999E-2</v>
      </c>
      <c r="R172" s="289">
        <v>0.2361</v>
      </c>
      <c r="S172" s="290">
        <v>0.184</v>
      </c>
      <c r="T172" s="288">
        <v>0.26100000000000001</v>
      </c>
      <c r="U172" s="289">
        <v>0.24229999999999999</v>
      </c>
      <c r="V172" s="289">
        <v>0.29480000000000001</v>
      </c>
      <c r="W172" s="289">
        <v>0.28070000000000001</v>
      </c>
      <c r="X172" s="289">
        <v>0.2555</v>
      </c>
      <c r="Y172" s="289">
        <v>0.31409999999999999</v>
      </c>
      <c r="Z172" s="289">
        <v>0.1772</v>
      </c>
      <c r="AA172" s="289">
        <v>0.31169999999999998</v>
      </c>
      <c r="AB172" s="290">
        <v>0.38090000000000002</v>
      </c>
      <c r="AC172" s="288"/>
      <c r="AD172" s="289">
        <v>0.25390000000000001</v>
      </c>
      <c r="AE172" s="289">
        <v>0.2392</v>
      </c>
      <c r="AF172" s="289"/>
      <c r="AG172" s="289">
        <v>0.2445</v>
      </c>
      <c r="AH172" s="289">
        <v>0.27029999999999998</v>
      </c>
      <c r="AI172" s="289"/>
      <c r="AJ172" s="289">
        <v>0.3034</v>
      </c>
      <c r="AK172" s="290">
        <v>0.30420000000000003</v>
      </c>
    </row>
    <row r="173" spans="1:37">
      <c r="A173" s="296">
        <v>45463</v>
      </c>
      <c r="B173" s="288">
        <v>0.29470000000000002</v>
      </c>
      <c r="C173" s="289">
        <v>0.13109999999999999</v>
      </c>
      <c r="D173" s="289">
        <v>0.1908</v>
      </c>
      <c r="E173" s="289">
        <v>0.28270000000000001</v>
      </c>
      <c r="F173" s="289">
        <v>0.17219999999999999</v>
      </c>
      <c r="G173" s="289">
        <v>0.17929999999999999</v>
      </c>
      <c r="H173" s="289">
        <v>0.3448</v>
      </c>
      <c r="I173" s="289">
        <v>0.32229999999999998</v>
      </c>
      <c r="J173" s="290">
        <v>0.25650000000000001</v>
      </c>
      <c r="K173" s="288">
        <v>9.3299999999999994E-2</v>
      </c>
      <c r="L173" s="289">
        <v>0.1318</v>
      </c>
      <c r="M173" s="289">
        <v>8.6400000000000005E-2</v>
      </c>
      <c r="N173" s="289">
        <v>7.3999999999999996E-2</v>
      </c>
      <c r="O173" s="289">
        <v>0.12479999999999999</v>
      </c>
      <c r="P173" s="289">
        <v>0.16619999999999999</v>
      </c>
      <c r="Q173" s="289">
        <v>7.2099999999999997E-2</v>
      </c>
      <c r="R173" s="289">
        <v>0.2271</v>
      </c>
      <c r="S173" s="290">
        <v>0.1789</v>
      </c>
      <c r="T173" s="288">
        <v>0.24970000000000001</v>
      </c>
      <c r="U173" s="289">
        <v>0.2281</v>
      </c>
      <c r="V173" s="289">
        <v>0.26939999999999997</v>
      </c>
      <c r="W173" s="289">
        <v>0.27429999999999999</v>
      </c>
      <c r="X173" s="289">
        <v>0.2487</v>
      </c>
      <c r="Y173" s="289">
        <v>0.30930000000000002</v>
      </c>
      <c r="Z173" s="289">
        <v>0.1719</v>
      </c>
      <c r="AA173" s="289">
        <v>0.30620000000000003</v>
      </c>
      <c r="AB173" s="290">
        <v>0.37709999999999999</v>
      </c>
      <c r="AC173" s="288"/>
      <c r="AD173" s="289">
        <v>0.23760000000000001</v>
      </c>
      <c r="AE173" s="289">
        <v>0.21840000000000001</v>
      </c>
      <c r="AF173" s="289"/>
      <c r="AG173" s="289">
        <v>0.2382</v>
      </c>
      <c r="AH173" s="289">
        <v>0.25290000000000001</v>
      </c>
      <c r="AI173" s="289"/>
      <c r="AJ173" s="289">
        <v>0.29909999999999998</v>
      </c>
      <c r="AK173" s="290">
        <v>0.30030000000000001</v>
      </c>
    </row>
    <row r="174" spans="1:37">
      <c r="A174" s="296">
        <v>45464</v>
      </c>
      <c r="B174" s="288">
        <v>0.27800000000000002</v>
      </c>
      <c r="C174" s="289">
        <v>0.1273</v>
      </c>
      <c r="D174" s="289">
        <v>0.185</v>
      </c>
      <c r="E174" s="289">
        <v>0.26829999999999998</v>
      </c>
      <c r="F174" s="289">
        <v>0.17050000000000001</v>
      </c>
      <c r="G174" s="289">
        <v>0.1736</v>
      </c>
      <c r="H174" s="289">
        <v>0.33610000000000001</v>
      </c>
      <c r="I174" s="289">
        <v>0.32540000000000002</v>
      </c>
      <c r="J174" s="290">
        <v>0.24709999999999999</v>
      </c>
      <c r="K174" s="288">
        <v>9.01E-2</v>
      </c>
      <c r="L174" s="289">
        <v>0.12959999999999999</v>
      </c>
      <c r="M174" s="289">
        <v>9.11E-2</v>
      </c>
      <c r="N174" s="289">
        <v>7.2099999999999997E-2</v>
      </c>
      <c r="O174" s="289">
        <v>0.1249</v>
      </c>
      <c r="P174" s="289">
        <v>0.16589999999999999</v>
      </c>
      <c r="Q174" s="289">
        <v>6.9599999999999995E-2</v>
      </c>
      <c r="R174" s="289">
        <v>0.23089999999999999</v>
      </c>
      <c r="S174" s="290">
        <v>0.18029999999999999</v>
      </c>
      <c r="T174" s="288">
        <v>0.24079999999999999</v>
      </c>
      <c r="U174" s="289">
        <v>0.21929999999999999</v>
      </c>
      <c r="V174" s="289">
        <v>0.25359999999999999</v>
      </c>
      <c r="W174" s="289">
        <v>0.27050000000000002</v>
      </c>
      <c r="X174" s="289">
        <v>0.24610000000000001</v>
      </c>
      <c r="Y174" s="289">
        <v>0.30430000000000001</v>
      </c>
      <c r="Z174" s="289">
        <v>0.16750000000000001</v>
      </c>
      <c r="AA174" s="289">
        <v>0.30209999999999998</v>
      </c>
      <c r="AB174" s="290">
        <v>0.3745</v>
      </c>
      <c r="AC174" s="288"/>
      <c r="AD174" s="289">
        <v>0.22559999999999999</v>
      </c>
      <c r="AE174" s="289">
        <v>0.2021</v>
      </c>
      <c r="AF174" s="289"/>
      <c r="AG174" s="289">
        <v>0.23519999999999999</v>
      </c>
      <c r="AH174" s="289">
        <v>0.24279999999999999</v>
      </c>
      <c r="AI174" s="289"/>
      <c r="AJ174" s="289">
        <v>0.2964</v>
      </c>
      <c r="AK174" s="290">
        <v>0.29799999999999999</v>
      </c>
    </row>
    <row r="175" spans="1:37">
      <c r="A175" s="296">
        <v>45465</v>
      </c>
      <c r="B175" s="288">
        <v>0.26950000000000002</v>
      </c>
      <c r="C175" s="289">
        <v>0.12590000000000001</v>
      </c>
      <c r="D175" s="289">
        <v>0.18279999999999999</v>
      </c>
      <c r="E175" s="289">
        <v>0.26369999999999999</v>
      </c>
      <c r="F175" s="289">
        <v>0.17</v>
      </c>
      <c r="G175" s="289">
        <v>0.17119999999999999</v>
      </c>
      <c r="H175" s="289">
        <v>0.3261</v>
      </c>
      <c r="I175" s="289">
        <v>0.32940000000000003</v>
      </c>
      <c r="J175" s="290">
        <v>0.2404</v>
      </c>
      <c r="K175" s="288">
        <v>8.8599999999999998E-2</v>
      </c>
      <c r="L175" s="289">
        <v>0.1293</v>
      </c>
      <c r="M175" s="289">
        <v>0.1003</v>
      </c>
      <c r="N175" s="289">
        <v>7.0699999999999999E-2</v>
      </c>
      <c r="O175" s="289">
        <v>0.12509999999999999</v>
      </c>
      <c r="P175" s="289">
        <v>0.16520000000000001</v>
      </c>
      <c r="Q175" s="289">
        <v>6.8000000000000005E-2</v>
      </c>
      <c r="R175" s="289">
        <v>0.2394</v>
      </c>
      <c r="S175" s="290">
        <v>0.18260000000000001</v>
      </c>
      <c r="T175" s="288">
        <v>0.25009999999999999</v>
      </c>
      <c r="U175" s="289">
        <v>0.215</v>
      </c>
      <c r="V175" s="289">
        <v>0.24079999999999999</v>
      </c>
      <c r="W175" s="289">
        <v>0.26829999999999998</v>
      </c>
      <c r="X175" s="289">
        <v>0.2462</v>
      </c>
      <c r="Y175" s="289">
        <v>0.3014</v>
      </c>
      <c r="Z175" s="289">
        <v>0.16400000000000001</v>
      </c>
      <c r="AA175" s="289">
        <v>0.29799999999999999</v>
      </c>
      <c r="AB175" s="290">
        <v>0.37159999999999999</v>
      </c>
      <c r="AC175" s="288"/>
      <c r="AD175" s="289">
        <v>0.22270000000000001</v>
      </c>
      <c r="AE175" s="289">
        <v>0.2344</v>
      </c>
      <c r="AF175" s="289"/>
      <c r="AG175" s="289">
        <v>0.2324</v>
      </c>
      <c r="AH175" s="289">
        <v>0.23810000000000001</v>
      </c>
      <c r="AI175" s="289"/>
      <c r="AJ175" s="289">
        <v>0.29389999999999999</v>
      </c>
      <c r="AK175" s="290">
        <v>0.29670000000000002</v>
      </c>
    </row>
    <row r="176" spans="1:37">
      <c r="A176" s="296">
        <v>45466</v>
      </c>
      <c r="B176" s="288">
        <v>0.4224</v>
      </c>
      <c r="C176" s="289">
        <v>0.38</v>
      </c>
      <c r="D176" s="289">
        <v>0.42559999999999998</v>
      </c>
      <c r="E176" s="289">
        <v>0.47099999999999997</v>
      </c>
      <c r="F176" s="289">
        <v>0.35170000000000001</v>
      </c>
      <c r="G176" s="289">
        <v>0.40770000000000001</v>
      </c>
      <c r="H176" s="289">
        <v>0.4254</v>
      </c>
      <c r="I176" s="289">
        <v>0.39240000000000003</v>
      </c>
      <c r="J176" s="290">
        <v>0.43319999999999997</v>
      </c>
      <c r="K176" s="288">
        <v>0.32350000000000001</v>
      </c>
      <c r="L176" s="289">
        <v>0.37580000000000002</v>
      </c>
      <c r="M176" s="289">
        <v>0.3458</v>
      </c>
      <c r="N176" s="289">
        <v>0.30559999999999998</v>
      </c>
      <c r="O176" s="289">
        <v>0.35649999999999998</v>
      </c>
      <c r="P176" s="289">
        <v>0.40089999999999998</v>
      </c>
      <c r="Q176" s="289">
        <v>0.30859999999999999</v>
      </c>
      <c r="R176" s="289">
        <v>0.3533</v>
      </c>
      <c r="S176" s="290">
        <v>0.38369999999999999</v>
      </c>
      <c r="T176" s="288">
        <v>0.25750000000000001</v>
      </c>
      <c r="U176" s="289">
        <v>0.21870000000000001</v>
      </c>
      <c r="V176" s="289">
        <v>0.2417</v>
      </c>
      <c r="W176" s="289">
        <v>0.2656</v>
      </c>
      <c r="X176" s="289">
        <v>0.24310000000000001</v>
      </c>
      <c r="Y176" s="289">
        <v>0.29980000000000001</v>
      </c>
      <c r="Z176" s="289">
        <v>0.16089999999999999</v>
      </c>
      <c r="AA176" s="289">
        <v>0.29509999999999997</v>
      </c>
      <c r="AB176" s="290">
        <v>0.37040000000000001</v>
      </c>
      <c r="AC176" s="288"/>
      <c r="AD176" s="289">
        <v>0.23760000000000001</v>
      </c>
      <c r="AE176" s="289">
        <v>0.2329</v>
      </c>
      <c r="AF176" s="289"/>
      <c r="AG176" s="289">
        <v>0.22900000000000001</v>
      </c>
      <c r="AH176" s="289">
        <v>0.23100000000000001</v>
      </c>
      <c r="AI176" s="289"/>
      <c r="AJ176" s="289">
        <v>0.29070000000000001</v>
      </c>
      <c r="AK176" s="290">
        <v>0.29509999999999997</v>
      </c>
    </row>
    <row r="177" spans="1:37">
      <c r="A177" s="296">
        <v>45467</v>
      </c>
      <c r="B177" s="288">
        <v>0.4098</v>
      </c>
      <c r="C177" s="289">
        <v>0.35370000000000001</v>
      </c>
      <c r="D177" s="289">
        <v>0.39639999999999997</v>
      </c>
      <c r="E177" s="289">
        <v>0.4385</v>
      </c>
      <c r="F177" s="289">
        <v>0.33489999999999998</v>
      </c>
      <c r="G177" s="289">
        <v>0.37519999999999998</v>
      </c>
      <c r="H177" s="289">
        <v>0.42449999999999999</v>
      </c>
      <c r="I177" s="289">
        <v>0.38419999999999999</v>
      </c>
      <c r="J177" s="290">
        <v>0.40610000000000002</v>
      </c>
      <c r="K177" s="288">
        <v>0.28460000000000002</v>
      </c>
      <c r="L177" s="289">
        <v>0.33300000000000002</v>
      </c>
      <c r="M177" s="289">
        <v>0.30530000000000002</v>
      </c>
      <c r="N177" s="289">
        <v>0.27210000000000001</v>
      </c>
      <c r="O177" s="289">
        <v>0.31769999999999998</v>
      </c>
      <c r="P177" s="289">
        <v>0.3619</v>
      </c>
      <c r="Q177" s="289">
        <v>0.27889999999999998</v>
      </c>
      <c r="R177" s="289">
        <v>0.3291</v>
      </c>
      <c r="S177" s="290">
        <v>0.33110000000000001</v>
      </c>
      <c r="T177" s="288">
        <v>0.246</v>
      </c>
      <c r="U177" s="289">
        <v>0.21179999999999999</v>
      </c>
      <c r="V177" s="289">
        <v>0.2266</v>
      </c>
      <c r="W177" s="289">
        <v>0.26240000000000002</v>
      </c>
      <c r="X177" s="289">
        <v>0.2389</v>
      </c>
      <c r="Y177" s="289">
        <v>0.29759999999999998</v>
      </c>
      <c r="Z177" s="289">
        <v>0.15970000000000001</v>
      </c>
      <c r="AA177" s="289">
        <v>0.29339999999999999</v>
      </c>
      <c r="AB177" s="290">
        <v>0.37</v>
      </c>
      <c r="AC177" s="288"/>
      <c r="AD177" s="289">
        <v>0.22589999999999999</v>
      </c>
      <c r="AE177" s="289">
        <v>0.21210000000000001</v>
      </c>
      <c r="AF177" s="289"/>
      <c r="AG177" s="289">
        <v>0.22439999999999999</v>
      </c>
      <c r="AH177" s="289">
        <v>0.22059999999999999</v>
      </c>
      <c r="AI177" s="289"/>
      <c r="AJ177" s="289">
        <v>0.28699999999999998</v>
      </c>
      <c r="AK177" s="290">
        <v>0.29320000000000002</v>
      </c>
    </row>
    <row r="178" spans="1:37">
      <c r="A178" s="296">
        <v>45468</v>
      </c>
      <c r="B178" s="288">
        <v>0.40620000000000001</v>
      </c>
      <c r="C178" s="289">
        <v>0.3327</v>
      </c>
      <c r="D178" s="289">
        <v>0.38140000000000002</v>
      </c>
      <c r="E178" s="289">
        <v>0.43120000000000003</v>
      </c>
      <c r="F178" s="289">
        <v>0.32190000000000002</v>
      </c>
      <c r="G178" s="289">
        <v>0.35709999999999997</v>
      </c>
      <c r="H178" s="289">
        <v>0.42230000000000001</v>
      </c>
      <c r="I178" s="289">
        <v>0.3775</v>
      </c>
      <c r="J178" s="290">
        <v>0.39439999999999997</v>
      </c>
      <c r="K178" s="288">
        <v>0.25269999999999998</v>
      </c>
      <c r="L178" s="289">
        <v>0.31369999999999998</v>
      </c>
      <c r="M178" s="289">
        <v>0.28039999999999998</v>
      </c>
      <c r="N178" s="289">
        <v>0.24640000000000001</v>
      </c>
      <c r="O178" s="289">
        <v>0.29720000000000002</v>
      </c>
      <c r="P178" s="289">
        <v>0.3422</v>
      </c>
      <c r="Q178" s="289">
        <v>0.26740000000000003</v>
      </c>
      <c r="R178" s="289">
        <v>0.31929999999999997</v>
      </c>
      <c r="S178" s="290">
        <v>0.30809999999999998</v>
      </c>
      <c r="T178" s="288">
        <v>0.2339</v>
      </c>
      <c r="U178" s="289">
        <v>0.19969999999999999</v>
      </c>
      <c r="V178" s="289">
        <v>0.20200000000000001</v>
      </c>
      <c r="W178" s="289">
        <v>0.2586</v>
      </c>
      <c r="X178" s="289">
        <v>0.23350000000000001</v>
      </c>
      <c r="Y178" s="289">
        <v>0.29360000000000003</v>
      </c>
      <c r="Z178" s="289">
        <v>0.157</v>
      </c>
      <c r="AA178" s="289">
        <v>0.29170000000000001</v>
      </c>
      <c r="AB178" s="290">
        <v>0.36840000000000001</v>
      </c>
      <c r="AC178" s="288"/>
      <c r="AD178" s="289">
        <v>0.21099999999999999</v>
      </c>
      <c r="AE178" s="289">
        <v>0.1855</v>
      </c>
      <c r="AF178" s="289"/>
      <c r="AG178" s="289">
        <v>0.21809999999999999</v>
      </c>
      <c r="AH178" s="289">
        <v>0.2077</v>
      </c>
      <c r="AI178" s="289"/>
      <c r="AJ178" s="289">
        <v>0.28349999999999997</v>
      </c>
      <c r="AK178" s="290">
        <v>0.29139999999999999</v>
      </c>
    </row>
    <row r="179" spans="1:37">
      <c r="A179" s="296">
        <v>45469</v>
      </c>
      <c r="B179" s="288">
        <v>0.40429999999999999</v>
      </c>
      <c r="C179" s="289">
        <v>0.31409999999999999</v>
      </c>
      <c r="D179" s="289">
        <v>0.36780000000000002</v>
      </c>
      <c r="E179" s="289">
        <v>0.4304</v>
      </c>
      <c r="F179" s="289">
        <v>0.31080000000000002</v>
      </c>
      <c r="G179" s="289">
        <v>0.3422</v>
      </c>
      <c r="H179" s="289">
        <v>0.42049999999999998</v>
      </c>
      <c r="I179" s="289">
        <v>0.37269999999999998</v>
      </c>
      <c r="J179" s="290">
        <v>0.38429999999999997</v>
      </c>
      <c r="K179" s="288">
        <v>0.21659999999999999</v>
      </c>
      <c r="L179" s="289">
        <v>0.2918</v>
      </c>
      <c r="M179" s="289">
        <v>0.25119999999999998</v>
      </c>
      <c r="N179" s="289">
        <v>0.2316</v>
      </c>
      <c r="O179" s="289">
        <v>0.2802</v>
      </c>
      <c r="P179" s="289">
        <v>0.32379999999999998</v>
      </c>
      <c r="Q179" s="289">
        <v>0.25850000000000001</v>
      </c>
      <c r="R179" s="289">
        <v>0.31280000000000002</v>
      </c>
      <c r="S179" s="290">
        <v>0.29520000000000002</v>
      </c>
      <c r="T179" s="288">
        <v>0.2195</v>
      </c>
      <c r="U179" s="289">
        <v>0.18559999999999999</v>
      </c>
      <c r="V179" s="289">
        <v>0.1769</v>
      </c>
      <c r="W179" s="289">
        <v>0.25380000000000003</v>
      </c>
      <c r="X179" s="289">
        <v>0.22770000000000001</v>
      </c>
      <c r="Y179" s="289">
        <v>0.28660000000000002</v>
      </c>
      <c r="Z179" s="289">
        <v>0.1545</v>
      </c>
      <c r="AA179" s="289">
        <v>0.2888</v>
      </c>
      <c r="AB179" s="290">
        <v>0.36570000000000003</v>
      </c>
      <c r="AC179" s="288"/>
      <c r="AD179" s="289">
        <v>0.19270000000000001</v>
      </c>
      <c r="AE179" s="289">
        <v>0.1598</v>
      </c>
      <c r="AF179" s="289"/>
      <c r="AG179" s="289">
        <v>0.21210000000000001</v>
      </c>
      <c r="AH179" s="289">
        <v>0.19059999999999999</v>
      </c>
      <c r="AI179" s="289"/>
      <c r="AJ179" s="289">
        <v>0.27950000000000003</v>
      </c>
      <c r="AK179" s="290">
        <v>0.28839999999999999</v>
      </c>
    </row>
    <row r="180" spans="1:37">
      <c r="A180" s="296">
        <v>45470</v>
      </c>
      <c r="B180" s="288">
        <v>0.40670000000000001</v>
      </c>
      <c r="C180" s="289">
        <v>0.2984</v>
      </c>
      <c r="D180" s="289">
        <v>0.35610000000000003</v>
      </c>
      <c r="E180" s="289">
        <v>0.42420000000000002</v>
      </c>
      <c r="F180" s="289">
        <v>0.30299999999999999</v>
      </c>
      <c r="G180" s="289">
        <v>0.33169999999999999</v>
      </c>
      <c r="H180" s="289">
        <v>0.41339999999999999</v>
      </c>
      <c r="I180" s="289">
        <v>0.37109999999999999</v>
      </c>
      <c r="J180" s="290">
        <v>0.37709999999999999</v>
      </c>
      <c r="K180" s="288">
        <v>0.188</v>
      </c>
      <c r="L180" s="289">
        <v>0.27279999999999999</v>
      </c>
      <c r="M180" s="289">
        <v>0.23039999999999999</v>
      </c>
      <c r="N180" s="289">
        <v>0.21790000000000001</v>
      </c>
      <c r="O180" s="289">
        <v>0.26850000000000002</v>
      </c>
      <c r="P180" s="289">
        <v>0.30869999999999997</v>
      </c>
      <c r="Q180" s="289">
        <v>0.25280000000000002</v>
      </c>
      <c r="R180" s="289">
        <v>0.3105</v>
      </c>
      <c r="S180" s="290">
        <v>0.28970000000000001</v>
      </c>
      <c r="T180" s="288">
        <v>0.20519999999999999</v>
      </c>
      <c r="U180" s="289">
        <v>0.1741</v>
      </c>
      <c r="V180" s="289">
        <v>0.16220000000000001</v>
      </c>
      <c r="W180" s="289">
        <v>0.2482</v>
      </c>
      <c r="X180" s="289">
        <v>0.2238</v>
      </c>
      <c r="Y180" s="289">
        <v>0.27629999999999999</v>
      </c>
      <c r="Z180" s="289">
        <v>0.15229999999999999</v>
      </c>
      <c r="AA180" s="289">
        <v>0.28670000000000001</v>
      </c>
      <c r="AB180" s="290">
        <v>0.36130000000000001</v>
      </c>
      <c r="AC180" s="288">
        <v>0.1356</v>
      </c>
      <c r="AD180" s="289">
        <v>0.17760000000000001</v>
      </c>
      <c r="AE180" s="289">
        <v>0.1396</v>
      </c>
      <c r="AF180" s="289">
        <v>0.37119999999999997</v>
      </c>
      <c r="AG180" s="289">
        <v>0.20469999999999999</v>
      </c>
      <c r="AH180" s="289">
        <v>0.1792</v>
      </c>
      <c r="AI180" s="289">
        <v>0.33710000000000001</v>
      </c>
      <c r="AJ180" s="289">
        <v>0.2752</v>
      </c>
      <c r="AK180" s="290">
        <v>0.28489999999999999</v>
      </c>
    </row>
    <row r="181" spans="1:37">
      <c r="A181" s="296">
        <v>45471</v>
      </c>
      <c r="B181" s="288">
        <v>0.40560000000000002</v>
      </c>
      <c r="C181" s="289">
        <v>0.28620000000000001</v>
      </c>
      <c r="D181" s="289">
        <v>0.34620000000000001</v>
      </c>
      <c r="E181" s="289">
        <v>0.42049999999999998</v>
      </c>
      <c r="F181" s="289">
        <v>0.29699999999999999</v>
      </c>
      <c r="G181" s="289">
        <v>0.32300000000000001</v>
      </c>
      <c r="H181" s="289">
        <v>0.40799999999999997</v>
      </c>
      <c r="I181" s="289">
        <v>0.3695</v>
      </c>
      <c r="J181" s="290">
        <v>0.37069999999999997</v>
      </c>
      <c r="K181" s="288">
        <v>0.16639999999999999</v>
      </c>
      <c r="L181" s="289">
        <v>0.2545</v>
      </c>
      <c r="M181" s="289">
        <v>0.21279999999999999</v>
      </c>
      <c r="N181" s="289">
        <v>0.2074</v>
      </c>
      <c r="O181" s="289">
        <v>0.25940000000000002</v>
      </c>
      <c r="P181" s="289">
        <v>0.2949</v>
      </c>
      <c r="Q181" s="289">
        <v>0.24879999999999999</v>
      </c>
      <c r="R181" s="289">
        <v>0.30819999999999997</v>
      </c>
      <c r="S181" s="290">
        <v>0.28549999999999998</v>
      </c>
      <c r="T181" s="288">
        <v>0.1951</v>
      </c>
      <c r="U181" s="289">
        <v>0.1666</v>
      </c>
      <c r="V181" s="289">
        <v>0.15590000000000001</v>
      </c>
      <c r="W181" s="289">
        <v>0.24329999999999999</v>
      </c>
      <c r="X181" s="289">
        <v>0.2198</v>
      </c>
      <c r="Y181" s="289">
        <v>0.26840000000000003</v>
      </c>
      <c r="Z181" s="289">
        <v>0.15010000000000001</v>
      </c>
      <c r="AA181" s="289">
        <v>0.28460000000000002</v>
      </c>
      <c r="AB181" s="290">
        <v>0.3569</v>
      </c>
      <c r="AC181" s="288">
        <v>0.1229</v>
      </c>
      <c r="AD181" s="289">
        <v>0.1651</v>
      </c>
      <c r="AE181" s="289">
        <v>0.12659999999999999</v>
      </c>
      <c r="AF181" s="289">
        <v>0.36420000000000002</v>
      </c>
      <c r="AG181" s="289">
        <v>0.19839999999999999</v>
      </c>
      <c r="AH181" s="289">
        <v>0.17230000000000001</v>
      </c>
      <c r="AI181" s="289">
        <v>0.33079999999999998</v>
      </c>
      <c r="AJ181" s="289">
        <v>0.27079999999999999</v>
      </c>
      <c r="AK181" s="290">
        <v>0.28160000000000002</v>
      </c>
    </row>
    <row r="182" spans="1:37">
      <c r="A182" s="296">
        <v>45472</v>
      </c>
      <c r="B182" s="288">
        <v>0.40770000000000001</v>
      </c>
      <c r="C182" s="289">
        <v>0.2752</v>
      </c>
      <c r="D182" s="289">
        <v>0.33910000000000001</v>
      </c>
      <c r="E182" s="289">
        <v>0.41880000000000001</v>
      </c>
      <c r="F182" s="289">
        <v>0.29139999999999999</v>
      </c>
      <c r="G182" s="289">
        <v>0.31419999999999998</v>
      </c>
      <c r="H182" s="289">
        <v>0.40350000000000003</v>
      </c>
      <c r="I182" s="289">
        <v>0.3695</v>
      </c>
      <c r="J182" s="290">
        <v>0.36449999999999999</v>
      </c>
      <c r="K182" s="288">
        <v>0.15049999999999999</v>
      </c>
      <c r="L182" s="289">
        <v>0.23710000000000001</v>
      </c>
      <c r="M182" s="289">
        <v>0.1973</v>
      </c>
      <c r="N182" s="289">
        <v>0.1963</v>
      </c>
      <c r="O182" s="289">
        <v>0.25069999999999998</v>
      </c>
      <c r="P182" s="289">
        <v>0.28179999999999999</v>
      </c>
      <c r="Q182" s="289">
        <v>0.24390000000000001</v>
      </c>
      <c r="R182" s="289">
        <v>0.30669999999999997</v>
      </c>
      <c r="S182" s="290">
        <v>0.2828</v>
      </c>
      <c r="T182" s="288">
        <v>0.31900000000000001</v>
      </c>
      <c r="U182" s="289">
        <v>0.32050000000000001</v>
      </c>
      <c r="V182" s="289">
        <v>0.38600000000000001</v>
      </c>
      <c r="W182" s="289">
        <v>0.30859999999999999</v>
      </c>
      <c r="X182" s="289">
        <v>0.30709999999999998</v>
      </c>
      <c r="Y182" s="289">
        <v>0.3513</v>
      </c>
      <c r="Z182" s="289">
        <v>0.22040000000000001</v>
      </c>
      <c r="AA182" s="289">
        <v>0.33069999999999999</v>
      </c>
      <c r="AB182" s="290">
        <v>0.41620000000000001</v>
      </c>
      <c r="AC182" s="288">
        <v>0.24490000000000001</v>
      </c>
      <c r="AD182" s="289">
        <v>0.32340000000000002</v>
      </c>
      <c r="AE182" s="289">
        <v>0.34139999999999998</v>
      </c>
      <c r="AF182" s="289">
        <v>0.37040000000000001</v>
      </c>
      <c r="AG182" s="289">
        <v>0.2772</v>
      </c>
      <c r="AH182" s="289">
        <v>0.33910000000000001</v>
      </c>
      <c r="AI182" s="289">
        <v>0.3407</v>
      </c>
      <c r="AJ182" s="289">
        <v>0.30220000000000002</v>
      </c>
      <c r="AK182" s="290">
        <v>0.34060000000000001</v>
      </c>
    </row>
    <row r="183" spans="1:37">
      <c r="A183" s="296">
        <v>45473</v>
      </c>
      <c r="B183" s="288">
        <v>0.40439999999999998</v>
      </c>
      <c r="C183" s="289">
        <v>0.25890000000000002</v>
      </c>
      <c r="D183" s="289">
        <v>0.3256</v>
      </c>
      <c r="E183" s="289">
        <v>0.41899999999999998</v>
      </c>
      <c r="F183" s="289">
        <v>0.28399999999999997</v>
      </c>
      <c r="G183" s="289">
        <v>0.3034</v>
      </c>
      <c r="H183" s="289">
        <v>0.39900000000000002</v>
      </c>
      <c r="I183" s="289">
        <v>0.36830000000000002</v>
      </c>
      <c r="J183" s="290">
        <v>0.35870000000000002</v>
      </c>
      <c r="K183" s="288">
        <v>0.1343</v>
      </c>
      <c r="L183" s="289">
        <v>0.21529999999999999</v>
      </c>
      <c r="M183" s="289">
        <v>0.1734</v>
      </c>
      <c r="N183" s="289">
        <v>0.18160000000000001</v>
      </c>
      <c r="O183" s="289">
        <v>0.2392</v>
      </c>
      <c r="P183" s="289">
        <v>0.26190000000000002</v>
      </c>
      <c r="Q183" s="289">
        <v>0.23930000000000001</v>
      </c>
      <c r="R183" s="289">
        <v>0.30499999999999999</v>
      </c>
      <c r="S183" s="290">
        <v>0.2782</v>
      </c>
      <c r="T183" s="288">
        <v>0.29730000000000001</v>
      </c>
      <c r="U183" s="289">
        <v>0.2888</v>
      </c>
      <c r="V183" s="289">
        <v>0.35449999999999998</v>
      </c>
      <c r="W183" s="289">
        <v>0.29709999999999998</v>
      </c>
      <c r="X183" s="289">
        <v>0.27860000000000001</v>
      </c>
      <c r="Y183" s="289">
        <v>0.33160000000000001</v>
      </c>
      <c r="Z183" s="289">
        <v>0.19189999999999999</v>
      </c>
      <c r="AA183" s="289">
        <v>0.30099999999999999</v>
      </c>
      <c r="AB183" s="290">
        <v>0.39860000000000001</v>
      </c>
      <c r="AC183" s="288">
        <v>0.2243</v>
      </c>
      <c r="AD183" s="289">
        <v>0.3024</v>
      </c>
      <c r="AE183" s="289">
        <v>0.308</v>
      </c>
      <c r="AF183" s="289">
        <v>0.37409999999999999</v>
      </c>
      <c r="AG183" s="289">
        <v>0.25419999999999998</v>
      </c>
      <c r="AH183" s="289">
        <v>0.3251</v>
      </c>
      <c r="AI183" s="289">
        <v>0.38790000000000002</v>
      </c>
      <c r="AJ183" s="289">
        <v>0.29630000000000001</v>
      </c>
      <c r="AK183" s="290">
        <v>0.32669999999999999</v>
      </c>
    </row>
    <row r="184" spans="1:37">
      <c r="A184" s="296">
        <v>45474</v>
      </c>
      <c r="B184" s="288">
        <v>0.40089999999999998</v>
      </c>
      <c r="C184" s="289">
        <v>0.24759999999999999</v>
      </c>
      <c r="D184" s="289">
        <v>0.31900000000000001</v>
      </c>
      <c r="E184" s="289">
        <v>0.4143</v>
      </c>
      <c r="F184" s="289">
        <v>0.27860000000000001</v>
      </c>
      <c r="G184" s="289">
        <v>0.2944</v>
      </c>
      <c r="H184" s="289">
        <v>0.39529999999999998</v>
      </c>
      <c r="I184" s="289">
        <v>0.36770000000000003</v>
      </c>
      <c r="J184" s="290">
        <v>0.35370000000000001</v>
      </c>
      <c r="K184" s="288">
        <v>0.127</v>
      </c>
      <c r="L184" s="289">
        <v>0.20630000000000001</v>
      </c>
      <c r="M184" s="289">
        <v>0.1666</v>
      </c>
      <c r="N184" s="289">
        <v>0.17080000000000001</v>
      </c>
      <c r="O184" s="289">
        <v>0.2329</v>
      </c>
      <c r="P184" s="289">
        <v>0.2482</v>
      </c>
      <c r="Q184" s="289">
        <v>0.2361</v>
      </c>
      <c r="R184" s="289">
        <v>0.3034</v>
      </c>
      <c r="S184" s="290">
        <v>0.27689999999999998</v>
      </c>
      <c r="T184" s="288">
        <v>0.318</v>
      </c>
      <c r="U184" s="289">
        <v>0.31059999999999999</v>
      </c>
      <c r="V184" s="289">
        <v>0.38929999999999998</v>
      </c>
      <c r="W184" s="289">
        <v>0.30299999999999999</v>
      </c>
      <c r="X184" s="289">
        <v>0.2853</v>
      </c>
      <c r="Y184" s="289">
        <v>0.33789999999999998</v>
      </c>
      <c r="Z184" s="289">
        <v>0.1865</v>
      </c>
      <c r="AA184" s="289">
        <v>0.29389999999999999</v>
      </c>
      <c r="AB184" s="290">
        <v>0.39250000000000002</v>
      </c>
      <c r="AC184" s="288"/>
      <c r="AD184" s="289">
        <v>0.32440000000000002</v>
      </c>
      <c r="AE184" s="289">
        <v>0.33650000000000002</v>
      </c>
      <c r="AF184" s="289"/>
      <c r="AG184" s="289">
        <v>0.26469999999999999</v>
      </c>
      <c r="AH184" s="289">
        <v>0.3468</v>
      </c>
      <c r="AI184" s="289"/>
      <c r="AJ184" s="289">
        <v>0.29399999999999998</v>
      </c>
      <c r="AK184" s="290">
        <v>0.32579999999999998</v>
      </c>
    </row>
    <row r="185" spans="1:37">
      <c r="A185" s="296">
        <v>45475</v>
      </c>
      <c r="B185" s="288">
        <v>0.39950000000000002</v>
      </c>
      <c r="C185" s="289">
        <v>0.23380000000000001</v>
      </c>
      <c r="D185" s="289">
        <v>0.31440000000000001</v>
      </c>
      <c r="E185" s="289">
        <v>0.41139999999999999</v>
      </c>
      <c r="F185" s="289">
        <v>0.27229999999999999</v>
      </c>
      <c r="G185" s="289">
        <v>0.28599999999999998</v>
      </c>
      <c r="H185" s="289">
        <v>0.3916</v>
      </c>
      <c r="I185" s="289">
        <v>0.36720000000000003</v>
      </c>
      <c r="J185" s="290">
        <v>0.34839999999999999</v>
      </c>
      <c r="K185" s="288">
        <v>0.1215</v>
      </c>
      <c r="L185" s="289">
        <v>0.19570000000000001</v>
      </c>
      <c r="M185" s="289">
        <v>0.15959999999999999</v>
      </c>
      <c r="N185" s="289">
        <v>0.15959999999999999</v>
      </c>
      <c r="O185" s="289">
        <v>0.224</v>
      </c>
      <c r="P185" s="289">
        <v>0.2389</v>
      </c>
      <c r="Q185" s="289">
        <v>0.2319</v>
      </c>
      <c r="R185" s="289">
        <v>0.3024</v>
      </c>
      <c r="S185" s="290">
        <v>0.27739999999999998</v>
      </c>
      <c r="T185" s="288">
        <v>0.29630000000000001</v>
      </c>
      <c r="U185" s="289">
        <v>0.28839999999999999</v>
      </c>
      <c r="V185" s="289">
        <v>0.36099999999999999</v>
      </c>
      <c r="W185" s="289">
        <v>0.29310000000000003</v>
      </c>
      <c r="X185" s="289">
        <v>0.2737</v>
      </c>
      <c r="Y185" s="289">
        <v>0.32850000000000001</v>
      </c>
      <c r="Z185" s="289">
        <v>0.1792</v>
      </c>
      <c r="AA185" s="289">
        <v>0.28939999999999999</v>
      </c>
      <c r="AB185" s="290">
        <v>0.38919999999999999</v>
      </c>
      <c r="AC185" s="288"/>
      <c r="AD185" s="289">
        <v>0.30020000000000002</v>
      </c>
      <c r="AE185" s="289">
        <v>0.30690000000000001</v>
      </c>
      <c r="AF185" s="289"/>
      <c r="AG185" s="289">
        <v>0.25280000000000002</v>
      </c>
      <c r="AH185" s="289">
        <v>0.32890000000000003</v>
      </c>
      <c r="AI185" s="289"/>
      <c r="AJ185" s="289">
        <v>0.29389999999999999</v>
      </c>
      <c r="AK185" s="290">
        <v>0.31979999999999997</v>
      </c>
    </row>
    <row r="186" spans="1:37">
      <c r="A186" s="296">
        <v>45476</v>
      </c>
      <c r="B186" s="288">
        <v>0.39979999999999999</v>
      </c>
      <c r="C186" s="289">
        <v>0.21829999999999999</v>
      </c>
      <c r="D186" s="289">
        <v>0.30009999999999998</v>
      </c>
      <c r="E186" s="289">
        <v>0.41089999999999999</v>
      </c>
      <c r="F186" s="289">
        <v>0.26490000000000002</v>
      </c>
      <c r="G186" s="289">
        <v>0.27300000000000002</v>
      </c>
      <c r="H186" s="289">
        <v>0.39169999999999999</v>
      </c>
      <c r="I186" s="289">
        <v>0.36570000000000003</v>
      </c>
      <c r="J186" s="290">
        <v>0.34010000000000001</v>
      </c>
      <c r="K186" s="288">
        <v>0.1163</v>
      </c>
      <c r="L186" s="289">
        <v>0.18010000000000001</v>
      </c>
      <c r="M186" s="289">
        <v>0.14019999999999999</v>
      </c>
      <c r="N186" s="289">
        <v>0.1429</v>
      </c>
      <c r="O186" s="289">
        <v>0.21149999999999999</v>
      </c>
      <c r="P186" s="289">
        <v>0.22109999999999999</v>
      </c>
      <c r="Q186" s="289">
        <v>0.2258</v>
      </c>
      <c r="R186" s="289">
        <v>0.3</v>
      </c>
      <c r="S186" s="290">
        <v>0.27110000000000001</v>
      </c>
      <c r="T186" s="288">
        <v>0.28029999999999999</v>
      </c>
      <c r="U186" s="289">
        <v>0.2681</v>
      </c>
      <c r="V186" s="289">
        <v>0.33689999999999998</v>
      </c>
      <c r="W186" s="289">
        <v>0.28510000000000002</v>
      </c>
      <c r="X186" s="289">
        <v>0.26169999999999999</v>
      </c>
      <c r="Y186" s="289">
        <v>0.3211</v>
      </c>
      <c r="Z186" s="289">
        <v>0.17119999999999999</v>
      </c>
      <c r="AA186" s="289">
        <v>0.28510000000000002</v>
      </c>
      <c r="AB186" s="290">
        <v>0.3856</v>
      </c>
      <c r="AC186" s="288"/>
      <c r="AD186" s="289">
        <v>0.27850000000000003</v>
      </c>
      <c r="AE186" s="289">
        <v>0.27950000000000003</v>
      </c>
      <c r="AF186" s="289"/>
      <c r="AG186" s="289">
        <v>0.24299999999999999</v>
      </c>
      <c r="AH186" s="289">
        <v>0.31119999999999998</v>
      </c>
      <c r="AI186" s="289"/>
      <c r="AJ186" s="289">
        <v>0.28960000000000002</v>
      </c>
      <c r="AK186" s="290">
        <v>0.31540000000000001</v>
      </c>
    </row>
    <row r="187" spans="1:37">
      <c r="A187" s="296">
        <v>45477</v>
      </c>
      <c r="B187" s="288">
        <v>0.40110000000000001</v>
      </c>
      <c r="C187" s="289">
        <v>0.19800000000000001</v>
      </c>
      <c r="D187" s="289">
        <v>0.27850000000000003</v>
      </c>
      <c r="E187" s="289">
        <v>0.40050000000000002</v>
      </c>
      <c r="F187" s="289">
        <v>0.25469999999999998</v>
      </c>
      <c r="G187" s="289">
        <v>0.255</v>
      </c>
      <c r="H187" s="289">
        <v>0.38850000000000001</v>
      </c>
      <c r="I187" s="289">
        <v>0.3629</v>
      </c>
      <c r="J187" s="290">
        <v>0.32950000000000002</v>
      </c>
      <c r="K187" s="288">
        <v>0.10879999999999999</v>
      </c>
      <c r="L187" s="289">
        <v>0.16259999999999999</v>
      </c>
      <c r="M187" s="289">
        <v>0.1278</v>
      </c>
      <c r="N187" s="289">
        <v>0.1207</v>
      </c>
      <c r="O187" s="289">
        <v>0.19370000000000001</v>
      </c>
      <c r="P187" s="289">
        <v>0.2016</v>
      </c>
      <c r="Q187" s="289">
        <v>0.21310000000000001</v>
      </c>
      <c r="R187" s="289">
        <v>0.29649999999999999</v>
      </c>
      <c r="S187" s="290">
        <v>0.25779999999999997</v>
      </c>
      <c r="T187" s="288">
        <v>0.2626</v>
      </c>
      <c r="U187" s="289">
        <v>0.24859999999999999</v>
      </c>
      <c r="V187" s="289">
        <v>0.307</v>
      </c>
      <c r="W187" s="289">
        <v>0.27660000000000001</v>
      </c>
      <c r="X187" s="289">
        <v>0.25140000000000001</v>
      </c>
      <c r="Y187" s="289">
        <v>0.31459999999999999</v>
      </c>
      <c r="Z187" s="289">
        <v>0.1648</v>
      </c>
      <c r="AA187" s="289">
        <v>0.28220000000000001</v>
      </c>
      <c r="AB187" s="290">
        <v>0.3826</v>
      </c>
      <c r="AC187" s="288"/>
      <c r="AD187" s="289">
        <v>0.25629999999999997</v>
      </c>
      <c r="AE187" s="289">
        <v>0.2485</v>
      </c>
      <c r="AF187" s="289"/>
      <c r="AG187" s="289">
        <v>0.23419999999999999</v>
      </c>
      <c r="AH187" s="289">
        <v>0.29260000000000003</v>
      </c>
      <c r="AI187" s="289"/>
      <c r="AJ187" s="289">
        <v>0.28499999999999998</v>
      </c>
      <c r="AK187" s="290">
        <v>0.31109999999999999</v>
      </c>
    </row>
    <row r="188" spans="1:37">
      <c r="A188" s="296">
        <v>45478</v>
      </c>
      <c r="B188" s="288">
        <v>0.39879999999999999</v>
      </c>
      <c r="C188" s="289">
        <v>0.17749999999999999</v>
      </c>
      <c r="D188" s="289">
        <v>0.2576</v>
      </c>
      <c r="E188" s="289">
        <v>0.39529999999999998</v>
      </c>
      <c r="F188" s="289">
        <v>0.24329999999999999</v>
      </c>
      <c r="G188" s="289">
        <v>0.23619999999999999</v>
      </c>
      <c r="H188" s="289">
        <v>0.3831</v>
      </c>
      <c r="I188" s="289">
        <v>0.3594</v>
      </c>
      <c r="J188" s="290">
        <v>0.3175</v>
      </c>
      <c r="K188" s="288">
        <v>0.1048</v>
      </c>
      <c r="L188" s="289">
        <v>0.1517</v>
      </c>
      <c r="M188" s="289">
        <v>0.11890000000000001</v>
      </c>
      <c r="N188" s="289">
        <v>0.10349999999999999</v>
      </c>
      <c r="O188" s="289">
        <v>0.17649999999999999</v>
      </c>
      <c r="P188" s="289">
        <v>0.188</v>
      </c>
      <c r="Q188" s="289">
        <v>0.19789999999999999</v>
      </c>
      <c r="R188" s="289">
        <v>0.29160000000000003</v>
      </c>
      <c r="S188" s="290">
        <v>0.24399999999999999</v>
      </c>
      <c r="T188" s="288">
        <v>0.2462</v>
      </c>
      <c r="U188" s="289">
        <v>0.23669999999999999</v>
      </c>
      <c r="V188" s="289">
        <v>0.2757</v>
      </c>
      <c r="W188" s="289">
        <v>0.2707</v>
      </c>
      <c r="X188" s="289">
        <v>0.24340000000000001</v>
      </c>
      <c r="Y188" s="289">
        <v>0.30919999999999997</v>
      </c>
      <c r="Z188" s="289">
        <v>0.1598</v>
      </c>
      <c r="AA188" s="289">
        <v>0.27939999999999998</v>
      </c>
      <c r="AB188" s="290">
        <v>0.37930000000000003</v>
      </c>
      <c r="AC188" s="288"/>
      <c r="AD188" s="289">
        <v>0.2369</v>
      </c>
      <c r="AE188" s="289">
        <v>0.22170000000000001</v>
      </c>
      <c r="AF188" s="289"/>
      <c r="AG188" s="289">
        <v>0.22689999999999999</v>
      </c>
      <c r="AH188" s="289">
        <v>0.2747</v>
      </c>
      <c r="AI188" s="289"/>
      <c r="AJ188" s="289">
        <v>0.27950000000000003</v>
      </c>
      <c r="AK188" s="290">
        <v>0.30759999999999998</v>
      </c>
    </row>
    <row r="189" spans="1:37">
      <c r="A189" s="296">
        <v>45479</v>
      </c>
      <c r="B189" s="288">
        <v>0.38619999999999999</v>
      </c>
      <c r="C189" s="289">
        <v>0.161</v>
      </c>
      <c r="D189" s="289">
        <v>0.23760000000000001</v>
      </c>
      <c r="E189" s="289">
        <v>0.38429999999999997</v>
      </c>
      <c r="F189" s="289">
        <v>0.22819999999999999</v>
      </c>
      <c r="G189" s="289">
        <v>0.21820000000000001</v>
      </c>
      <c r="H189" s="289">
        <v>0.38019999999999998</v>
      </c>
      <c r="I189" s="289">
        <v>0.35580000000000001</v>
      </c>
      <c r="J189" s="290">
        <v>0.30399999999999999</v>
      </c>
      <c r="K189" s="288">
        <v>0.1021</v>
      </c>
      <c r="L189" s="289">
        <v>0.14499999999999999</v>
      </c>
      <c r="M189" s="289">
        <v>0.11459999999999999</v>
      </c>
      <c r="N189" s="289">
        <v>9.3299999999999994E-2</v>
      </c>
      <c r="O189" s="289">
        <v>0.16209999999999999</v>
      </c>
      <c r="P189" s="289">
        <v>0.1792</v>
      </c>
      <c r="Q189" s="289">
        <v>0.1812</v>
      </c>
      <c r="R189" s="289">
        <v>0.28549999999999998</v>
      </c>
      <c r="S189" s="290">
        <v>0.23</v>
      </c>
      <c r="T189" s="288">
        <v>0.22919999999999999</v>
      </c>
      <c r="U189" s="289">
        <v>0.22209999999999999</v>
      </c>
      <c r="V189" s="289">
        <v>0.23880000000000001</v>
      </c>
      <c r="W189" s="289">
        <v>0.26350000000000001</v>
      </c>
      <c r="X189" s="289">
        <v>0.23619999999999999</v>
      </c>
      <c r="Y189" s="289">
        <v>0.3039</v>
      </c>
      <c r="Z189" s="289">
        <v>0.1555</v>
      </c>
      <c r="AA189" s="289">
        <v>0.27639999999999998</v>
      </c>
      <c r="AB189" s="290">
        <v>0.377</v>
      </c>
      <c r="AC189" s="288"/>
      <c r="AD189" s="289">
        <v>0.21909999999999999</v>
      </c>
      <c r="AE189" s="289">
        <v>0.19450000000000001</v>
      </c>
      <c r="AF189" s="289"/>
      <c r="AG189" s="289">
        <v>0.2195</v>
      </c>
      <c r="AH189" s="289">
        <v>0.2555</v>
      </c>
      <c r="AI189" s="289"/>
      <c r="AJ189" s="289">
        <v>0.27450000000000002</v>
      </c>
      <c r="AK189" s="290">
        <v>0.30470000000000003</v>
      </c>
    </row>
    <row r="190" spans="1:37">
      <c r="A190" s="296">
        <v>45480</v>
      </c>
      <c r="B190" s="288">
        <v>0.37109999999999999</v>
      </c>
      <c r="C190" s="289">
        <v>0.14979999999999999</v>
      </c>
      <c r="D190" s="289">
        <v>0.21970000000000001</v>
      </c>
      <c r="E190" s="289">
        <v>0.3674</v>
      </c>
      <c r="F190" s="289">
        <v>0.2097</v>
      </c>
      <c r="G190" s="289">
        <v>0.2009</v>
      </c>
      <c r="H190" s="289">
        <v>0.37480000000000002</v>
      </c>
      <c r="I190" s="289">
        <v>0.34939999999999999</v>
      </c>
      <c r="J190" s="290">
        <v>0.2893</v>
      </c>
      <c r="K190" s="288">
        <v>0.1</v>
      </c>
      <c r="L190" s="289">
        <v>0.13950000000000001</v>
      </c>
      <c r="M190" s="289">
        <v>0.1106</v>
      </c>
      <c r="N190" s="289">
        <v>8.6599999999999996E-2</v>
      </c>
      <c r="O190" s="289">
        <v>0.1507</v>
      </c>
      <c r="P190" s="289">
        <v>0.17399999999999999</v>
      </c>
      <c r="Q190" s="289">
        <v>0.1615</v>
      </c>
      <c r="R190" s="289">
        <v>0.27610000000000001</v>
      </c>
      <c r="S190" s="290">
        <v>0.21440000000000001</v>
      </c>
      <c r="T190" s="288">
        <v>0.20949999999999999</v>
      </c>
      <c r="U190" s="289">
        <v>0.20399999999999999</v>
      </c>
      <c r="V190" s="289">
        <v>0.20250000000000001</v>
      </c>
      <c r="W190" s="289">
        <v>0.25580000000000003</v>
      </c>
      <c r="X190" s="289">
        <v>0.2276</v>
      </c>
      <c r="Y190" s="289">
        <v>0.29599999999999999</v>
      </c>
      <c r="Z190" s="289">
        <v>0.15190000000000001</v>
      </c>
      <c r="AA190" s="289">
        <v>0.27350000000000002</v>
      </c>
      <c r="AB190" s="290">
        <v>0.37319999999999998</v>
      </c>
      <c r="AC190" s="288"/>
      <c r="AD190" s="289">
        <v>0.1993</v>
      </c>
      <c r="AE190" s="289">
        <v>0.1641</v>
      </c>
      <c r="AF190" s="289"/>
      <c r="AG190" s="289">
        <v>0.21179999999999999</v>
      </c>
      <c r="AH190" s="289">
        <v>0.2336</v>
      </c>
      <c r="AI190" s="289"/>
      <c r="AJ190" s="289">
        <v>0.26800000000000002</v>
      </c>
      <c r="AK190" s="290">
        <v>0.30049999999999999</v>
      </c>
    </row>
    <row r="191" spans="1:37">
      <c r="A191" s="296">
        <v>45481</v>
      </c>
      <c r="B191" s="288">
        <v>0.35270000000000001</v>
      </c>
      <c r="C191" s="289">
        <v>0.14119999999999999</v>
      </c>
      <c r="D191" s="289">
        <v>0.20330000000000001</v>
      </c>
      <c r="E191" s="289">
        <v>0.3498</v>
      </c>
      <c r="F191" s="289">
        <v>0.19389999999999999</v>
      </c>
      <c r="G191" s="289">
        <v>0.18640000000000001</v>
      </c>
      <c r="H191" s="289">
        <v>0.36680000000000001</v>
      </c>
      <c r="I191" s="289">
        <v>0.34039999999999998</v>
      </c>
      <c r="J191" s="290">
        <v>0.27060000000000001</v>
      </c>
      <c r="K191" s="288">
        <v>9.8000000000000004E-2</v>
      </c>
      <c r="L191" s="289">
        <v>0.1361</v>
      </c>
      <c r="M191" s="289">
        <v>0.1053</v>
      </c>
      <c r="N191" s="289">
        <v>8.3000000000000004E-2</v>
      </c>
      <c r="O191" s="289">
        <v>0.14130000000000001</v>
      </c>
      <c r="P191" s="289">
        <v>0.17069999999999999</v>
      </c>
      <c r="Q191" s="289">
        <v>0.13569999999999999</v>
      </c>
      <c r="R191" s="289">
        <v>0.26300000000000001</v>
      </c>
      <c r="S191" s="290">
        <v>0.20100000000000001</v>
      </c>
      <c r="T191" s="288">
        <v>0.18459999999999999</v>
      </c>
      <c r="U191" s="289">
        <v>0.18210000000000001</v>
      </c>
      <c r="V191" s="289">
        <v>0.1749</v>
      </c>
      <c r="W191" s="289">
        <v>0.24510000000000001</v>
      </c>
      <c r="X191" s="289">
        <v>0.21859999999999999</v>
      </c>
      <c r="Y191" s="289">
        <v>0.2848</v>
      </c>
      <c r="Z191" s="289">
        <v>0.1484</v>
      </c>
      <c r="AA191" s="289">
        <v>0.26979999999999998</v>
      </c>
      <c r="AB191" s="290">
        <v>0.3674</v>
      </c>
      <c r="AC191" s="288"/>
      <c r="AD191" s="289">
        <v>0.17680000000000001</v>
      </c>
      <c r="AE191" s="289">
        <v>0.13619999999999999</v>
      </c>
      <c r="AF191" s="289"/>
      <c r="AG191" s="289">
        <v>0.20039999999999999</v>
      </c>
      <c r="AH191" s="289">
        <v>0.21079999999999999</v>
      </c>
      <c r="AI191" s="289"/>
      <c r="AJ191" s="289">
        <v>0.2601</v>
      </c>
      <c r="AK191" s="290">
        <v>0.29570000000000002</v>
      </c>
    </row>
    <row r="192" spans="1:37">
      <c r="A192" s="296">
        <v>45482</v>
      </c>
      <c r="B192" s="288">
        <v>0.33560000000000001</v>
      </c>
      <c r="C192" s="289">
        <v>0.13730000000000001</v>
      </c>
      <c r="D192" s="289">
        <v>0.19220000000000001</v>
      </c>
      <c r="E192" s="289">
        <v>0.32319999999999999</v>
      </c>
      <c r="F192" s="289">
        <v>0.18229999999999999</v>
      </c>
      <c r="G192" s="289">
        <v>0.1749</v>
      </c>
      <c r="H192" s="289">
        <v>0.35649999999999998</v>
      </c>
      <c r="I192" s="289">
        <v>0.3301</v>
      </c>
      <c r="J192" s="290">
        <v>0.25009999999999999</v>
      </c>
      <c r="K192" s="288">
        <v>9.7100000000000006E-2</v>
      </c>
      <c r="L192" s="289">
        <v>0.13400000000000001</v>
      </c>
      <c r="M192" s="289">
        <v>0.1028</v>
      </c>
      <c r="N192" s="289">
        <v>8.09E-2</v>
      </c>
      <c r="O192" s="289">
        <v>0.13519999999999999</v>
      </c>
      <c r="P192" s="289">
        <v>0.16850000000000001</v>
      </c>
      <c r="Q192" s="289">
        <v>0.108</v>
      </c>
      <c r="R192" s="289">
        <v>0.2475</v>
      </c>
      <c r="S192" s="290">
        <v>0.1918</v>
      </c>
      <c r="T192" s="288">
        <v>0.16089999999999999</v>
      </c>
      <c r="U192" s="289">
        <v>0.16170000000000001</v>
      </c>
      <c r="V192" s="289">
        <v>0.16370000000000001</v>
      </c>
      <c r="W192" s="289">
        <v>0.23219999999999999</v>
      </c>
      <c r="X192" s="289">
        <v>0.20799999999999999</v>
      </c>
      <c r="Y192" s="289">
        <v>0.27360000000000001</v>
      </c>
      <c r="Z192" s="289">
        <v>0.14560000000000001</v>
      </c>
      <c r="AA192" s="289">
        <v>0.2666</v>
      </c>
      <c r="AB192" s="290">
        <v>0.36099999999999999</v>
      </c>
      <c r="AC192" s="288"/>
      <c r="AD192" s="289">
        <v>0.15490000000000001</v>
      </c>
      <c r="AE192" s="289">
        <v>0.1202</v>
      </c>
      <c r="AF192" s="289"/>
      <c r="AG192" s="289">
        <v>0.1862</v>
      </c>
      <c r="AH192" s="289">
        <v>0.19089999999999999</v>
      </c>
      <c r="AI192" s="289"/>
      <c r="AJ192" s="289">
        <v>0.25069999999999998</v>
      </c>
      <c r="AK192" s="290">
        <v>0.29020000000000001</v>
      </c>
    </row>
    <row r="193" spans="1:37">
      <c r="A193" s="296">
        <v>45483</v>
      </c>
      <c r="B193" s="288">
        <v>0.31850000000000001</v>
      </c>
      <c r="C193" s="289">
        <v>0.13420000000000001</v>
      </c>
      <c r="D193" s="289">
        <v>0.18540000000000001</v>
      </c>
      <c r="E193" s="289">
        <v>0.29570000000000002</v>
      </c>
      <c r="F193" s="289">
        <v>0.17419999999999999</v>
      </c>
      <c r="G193" s="289">
        <v>0.16619999999999999</v>
      </c>
      <c r="H193" s="289">
        <v>0.34599999999999997</v>
      </c>
      <c r="I193" s="289">
        <v>0.31759999999999999</v>
      </c>
      <c r="J193" s="290">
        <v>0.23200000000000001</v>
      </c>
      <c r="K193" s="288">
        <v>9.6100000000000005E-2</v>
      </c>
      <c r="L193" s="289">
        <v>0.1326</v>
      </c>
      <c r="M193" s="289">
        <v>0.1017</v>
      </c>
      <c r="N193" s="289">
        <v>7.8799999999999995E-2</v>
      </c>
      <c r="O193" s="289">
        <v>0.13039999999999999</v>
      </c>
      <c r="P193" s="289">
        <v>0.16619999999999999</v>
      </c>
      <c r="Q193" s="289">
        <v>8.3400000000000002E-2</v>
      </c>
      <c r="R193" s="289">
        <v>0.22589999999999999</v>
      </c>
      <c r="S193" s="290">
        <v>0.1847</v>
      </c>
      <c r="T193" s="288">
        <v>0.14199999999999999</v>
      </c>
      <c r="U193" s="289">
        <v>0.14369999999999999</v>
      </c>
      <c r="V193" s="289">
        <v>0.15890000000000001</v>
      </c>
      <c r="W193" s="289">
        <v>0.21440000000000001</v>
      </c>
      <c r="X193" s="289">
        <v>0.1966</v>
      </c>
      <c r="Y193" s="289">
        <v>0.26129999999999998</v>
      </c>
      <c r="Z193" s="289">
        <v>0.14199999999999999</v>
      </c>
      <c r="AA193" s="289">
        <v>0.26240000000000002</v>
      </c>
      <c r="AB193" s="290">
        <v>0.35349999999999998</v>
      </c>
      <c r="AC193" s="288"/>
      <c r="AD193" s="289">
        <v>0.1353</v>
      </c>
      <c r="AE193" s="289">
        <v>0.1125</v>
      </c>
      <c r="AF193" s="289"/>
      <c r="AG193" s="289">
        <v>0.1686</v>
      </c>
      <c r="AH193" s="289">
        <v>0.1762</v>
      </c>
      <c r="AI193" s="289"/>
      <c r="AJ193" s="289">
        <v>0.23930000000000001</v>
      </c>
      <c r="AK193" s="290">
        <v>0.28339999999999999</v>
      </c>
    </row>
    <row r="194" spans="1:37">
      <c r="A194" s="296">
        <v>45484</v>
      </c>
      <c r="B194" s="288">
        <v>0.30409999999999998</v>
      </c>
      <c r="C194" s="289">
        <v>0.1318</v>
      </c>
      <c r="D194" s="289">
        <v>0.18060000000000001</v>
      </c>
      <c r="E194" s="289">
        <v>0.27410000000000001</v>
      </c>
      <c r="F194" s="289">
        <v>0.1681</v>
      </c>
      <c r="G194" s="289">
        <v>0.16020000000000001</v>
      </c>
      <c r="H194" s="289">
        <v>0.3301</v>
      </c>
      <c r="I194" s="289">
        <v>0.29980000000000001</v>
      </c>
      <c r="J194" s="290">
        <v>0.21510000000000001</v>
      </c>
      <c r="K194" s="288">
        <v>9.5000000000000001E-2</v>
      </c>
      <c r="L194" s="289">
        <v>0.1305</v>
      </c>
      <c r="M194" s="289">
        <v>0.1</v>
      </c>
      <c r="N194" s="289">
        <v>7.7200000000000005E-2</v>
      </c>
      <c r="O194" s="289">
        <v>0.12820000000000001</v>
      </c>
      <c r="P194" s="289">
        <v>0.1653</v>
      </c>
      <c r="Q194" s="289">
        <v>7.1300000000000002E-2</v>
      </c>
      <c r="R194" s="289">
        <v>0.20250000000000001</v>
      </c>
      <c r="S194" s="290">
        <v>0.17910000000000001</v>
      </c>
      <c r="T194" s="288">
        <v>0.12989999999999999</v>
      </c>
      <c r="U194" s="289">
        <v>0.12920000000000001</v>
      </c>
      <c r="V194" s="289">
        <v>0.156</v>
      </c>
      <c r="W194" s="289">
        <v>0.1908</v>
      </c>
      <c r="X194" s="289">
        <v>0.1845</v>
      </c>
      <c r="Y194" s="289">
        <v>0.2445</v>
      </c>
      <c r="Z194" s="289">
        <v>0.1384</v>
      </c>
      <c r="AA194" s="289">
        <v>0.25650000000000001</v>
      </c>
      <c r="AB194" s="290">
        <v>0.34379999999999999</v>
      </c>
      <c r="AC194" s="288"/>
      <c r="AD194" s="289">
        <v>0.1215</v>
      </c>
      <c r="AE194" s="289">
        <v>0.1075</v>
      </c>
      <c r="AF194" s="289"/>
      <c r="AG194" s="289">
        <v>0.14849999999999999</v>
      </c>
      <c r="AH194" s="289">
        <v>0.16500000000000001</v>
      </c>
      <c r="AI194" s="289"/>
      <c r="AJ194" s="289">
        <v>0.22489999999999999</v>
      </c>
      <c r="AK194" s="290">
        <v>0.27500000000000002</v>
      </c>
    </row>
    <row r="195" spans="1:37">
      <c r="A195" s="296">
        <v>45485</v>
      </c>
      <c r="B195" s="288">
        <v>0.29299999999999998</v>
      </c>
      <c r="C195" s="289">
        <v>0.13039999999999999</v>
      </c>
      <c r="D195" s="289">
        <v>0.1769</v>
      </c>
      <c r="E195" s="289">
        <v>0.26179999999999998</v>
      </c>
      <c r="F195" s="289">
        <v>0.16439999999999999</v>
      </c>
      <c r="G195" s="289">
        <v>0.15529999999999999</v>
      </c>
      <c r="H195" s="289">
        <v>0.3145</v>
      </c>
      <c r="I195" s="289">
        <v>0.27510000000000001</v>
      </c>
      <c r="J195" s="290">
        <v>0.2029</v>
      </c>
      <c r="K195" s="288">
        <v>9.4500000000000001E-2</v>
      </c>
      <c r="L195" s="289">
        <v>0.129</v>
      </c>
      <c r="M195" s="289">
        <v>9.9900000000000003E-2</v>
      </c>
      <c r="N195" s="289">
        <v>7.6200000000000004E-2</v>
      </c>
      <c r="O195" s="289">
        <v>0.12659999999999999</v>
      </c>
      <c r="P195" s="289">
        <v>0.16420000000000001</v>
      </c>
      <c r="Q195" s="289">
        <v>6.59E-2</v>
      </c>
      <c r="R195" s="289">
        <v>0.16569999999999999</v>
      </c>
      <c r="S195" s="290">
        <v>0.17549999999999999</v>
      </c>
      <c r="T195" s="288">
        <v>0.33179999999999998</v>
      </c>
      <c r="U195" s="289">
        <v>0.33500000000000002</v>
      </c>
      <c r="V195" s="289">
        <v>0.4027</v>
      </c>
      <c r="W195" s="289">
        <v>0.31219999999999998</v>
      </c>
      <c r="X195" s="289">
        <v>0.3135</v>
      </c>
      <c r="Y195" s="289">
        <v>0.3614</v>
      </c>
      <c r="Z195" s="289">
        <v>0.21890000000000001</v>
      </c>
      <c r="AA195" s="289">
        <v>0.32600000000000001</v>
      </c>
      <c r="AB195" s="290">
        <v>0.42659999999999998</v>
      </c>
      <c r="AC195" s="288">
        <v>0.25269999999999998</v>
      </c>
      <c r="AD195" s="289">
        <v>0.33479999999999999</v>
      </c>
      <c r="AE195" s="289">
        <v>0.3503</v>
      </c>
      <c r="AF195" s="289">
        <v>0.38369999999999999</v>
      </c>
      <c r="AG195" s="289">
        <v>0.27300000000000002</v>
      </c>
      <c r="AH195" s="289">
        <v>0.35770000000000002</v>
      </c>
      <c r="AI195" s="289">
        <v>0.32679999999999998</v>
      </c>
      <c r="AJ195" s="289">
        <v>0.2969</v>
      </c>
      <c r="AK195" s="290">
        <v>0.3372</v>
      </c>
    </row>
    <row r="196" spans="1:37">
      <c r="A196" s="296">
        <v>45486</v>
      </c>
      <c r="B196" s="288">
        <v>0.28299999999999997</v>
      </c>
      <c r="C196" s="289">
        <v>0.12859999999999999</v>
      </c>
      <c r="D196" s="289">
        <v>0.17419999999999999</v>
      </c>
      <c r="E196" s="289">
        <v>0.24399999999999999</v>
      </c>
      <c r="F196" s="289">
        <v>0.16120000000000001</v>
      </c>
      <c r="G196" s="289">
        <v>0.1527</v>
      </c>
      <c r="H196" s="289">
        <v>0.29380000000000001</v>
      </c>
      <c r="I196" s="289">
        <v>0.252</v>
      </c>
      <c r="J196" s="290">
        <v>0.19420000000000001</v>
      </c>
      <c r="K196" s="288">
        <v>9.35E-2</v>
      </c>
      <c r="L196" s="289">
        <v>0.12820000000000001</v>
      </c>
      <c r="M196" s="289">
        <v>9.8299999999999998E-2</v>
      </c>
      <c r="N196" s="289">
        <v>7.46E-2</v>
      </c>
      <c r="O196" s="289">
        <v>0.12509999999999999</v>
      </c>
      <c r="P196" s="289">
        <v>0.1633</v>
      </c>
      <c r="Q196" s="289">
        <v>6.4000000000000001E-2</v>
      </c>
      <c r="R196" s="289">
        <v>0.12839999999999999</v>
      </c>
      <c r="S196" s="290">
        <v>0.17180000000000001</v>
      </c>
      <c r="T196" s="288">
        <v>0.29499999999999998</v>
      </c>
      <c r="U196" s="289">
        <v>0.28839999999999999</v>
      </c>
      <c r="V196" s="289">
        <v>0.3569</v>
      </c>
      <c r="W196" s="289">
        <v>0.29449999999999998</v>
      </c>
      <c r="X196" s="289">
        <v>0.2717</v>
      </c>
      <c r="Y196" s="289">
        <v>0.33239999999999997</v>
      </c>
      <c r="Z196" s="289">
        <v>0.1835</v>
      </c>
      <c r="AA196" s="289">
        <v>0.28000000000000003</v>
      </c>
      <c r="AB196" s="290">
        <v>0.40639999999999998</v>
      </c>
      <c r="AC196" s="288"/>
      <c r="AD196" s="289">
        <v>0.29399999999999998</v>
      </c>
      <c r="AE196" s="289">
        <v>0.30499999999999999</v>
      </c>
      <c r="AF196" s="289">
        <v>0.37359999999999999</v>
      </c>
      <c r="AG196" s="289">
        <v>0.2409</v>
      </c>
      <c r="AH196" s="289">
        <v>0.32840000000000003</v>
      </c>
      <c r="AI196" s="289">
        <v>0.2918</v>
      </c>
      <c r="AJ196" s="289">
        <v>0.28849999999999998</v>
      </c>
      <c r="AK196" s="290">
        <v>0.32240000000000002</v>
      </c>
    </row>
    <row r="197" spans="1:37">
      <c r="A197" s="296">
        <v>45487</v>
      </c>
      <c r="B197" s="288">
        <v>0.27289999999999998</v>
      </c>
      <c r="C197" s="289">
        <v>0.1268</v>
      </c>
      <c r="D197" s="289">
        <v>0.17150000000000001</v>
      </c>
      <c r="E197" s="289">
        <v>0.23200000000000001</v>
      </c>
      <c r="F197" s="289">
        <v>0.15939999999999999</v>
      </c>
      <c r="G197" s="289">
        <v>0.15</v>
      </c>
      <c r="H197" s="289">
        <v>0.2747</v>
      </c>
      <c r="I197" s="289">
        <v>0.2324</v>
      </c>
      <c r="J197" s="290">
        <v>0.1883</v>
      </c>
      <c r="K197" s="288">
        <v>9.1999999999999998E-2</v>
      </c>
      <c r="L197" s="289">
        <v>0.1275</v>
      </c>
      <c r="M197" s="289">
        <v>9.6500000000000002E-2</v>
      </c>
      <c r="N197" s="289">
        <v>7.3899999999999993E-2</v>
      </c>
      <c r="O197" s="289">
        <v>0.1236</v>
      </c>
      <c r="P197" s="289">
        <v>0.1633</v>
      </c>
      <c r="Q197" s="289">
        <v>6.2600000000000003E-2</v>
      </c>
      <c r="R197" s="289">
        <v>0.1087</v>
      </c>
      <c r="S197" s="290">
        <v>0.1691</v>
      </c>
      <c r="T197" s="288">
        <v>0.27450000000000002</v>
      </c>
      <c r="U197" s="289">
        <v>0.26450000000000001</v>
      </c>
      <c r="V197" s="289">
        <v>0.33289999999999997</v>
      </c>
      <c r="W197" s="289">
        <v>0.2828</v>
      </c>
      <c r="X197" s="289">
        <v>0.25330000000000003</v>
      </c>
      <c r="Y197" s="289">
        <v>0.32290000000000002</v>
      </c>
      <c r="Z197" s="289">
        <v>0.1706</v>
      </c>
      <c r="AA197" s="289">
        <v>0.26850000000000002</v>
      </c>
      <c r="AB197" s="290">
        <v>0.3982</v>
      </c>
      <c r="AC197" s="288">
        <v>0.28999999999999998</v>
      </c>
      <c r="AD197" s="289">
        <v>0.2797</v>
      </c>
      <c r="AE197" s="289">
        <v>0.2767</v>
      </c>
      <c r="AF197" s="289">
        <v>0.3654</v>
      </c>
      <c r="AG197" s="289">
        <v>0.23</v>
      </c>
      <c r="AH197" s="289">
        <v>0.308</v>
      </c>
      <c r="AI197" s="289">
        <v>0.27879999999999999</v>
      </c>
      <c r="AJ197" s="289">
        <v>0.28129999999999999</v>
      </c>
      <c r="AK197" s="290">
        <v>0.31509999999999999</v>
      </c>
    </row>
    <row r="198" spans="1:37">
      <c r="A198" s="296">
        <v>45488</v>
      </c>
      <c r="B198" s="288">
        <v>0.26879999999999998</v>
      </c>
      <c r="C198" s="289">
        <v>0.1263</v>
      </c>
      <c r="D198" s="289">
        <v>0.17019999999999999</v>
      </c>
      <c r="E198" s="289">
        <v>0.219</v>
      </c>
      <c r="F198" s="289">
        <v>0.15759999999999999</v>
      </c>
      <c r="G198" s="289">
        <v>0.14879999999999999</v>
      </c>
      <c r="H198" s="289">
        <v>0.2581</v>
      </c>
      <c r="I198" s="289">
        <v>0.21629999999999999</v>
      </c>
      <c r="J198" s="290">
        <v>0.183</v>
      </c>
      <c r="K198" s="288">
        <v>9.1300000000000006E-2</v>
      </c>
      <c r="L198" s="289">
        <v>0.1265</v>
      </c>
      <c r="M198" s="289">
        <v>9.6699999999999994E-2</v>
      </c>
      <c r="N198" s="289">
        <v>7.2900000000000006E-2</v>
      </c>
      <c r="O198" s="289">
        <v>0.12230000000000001</v>
      </c>
      <c r="P198" s="289">
        <v>0.16220000000000001</v>
      </c>
      <c r="Q198" s="289">
        <v>6.1699999999999998E-2</v>
      </c>
      <c r="R198" s="289">
        <v>9.4799999999999995E-2</v>
      </c>
      <c r="S198" s="290"/>
      <c r="T198" s="288">
        <v>0.25440000000000002</v>
      </c>
      <c r="U198" s="289">
        <v>0.24440000000000001</v>
      </c>
      <c r="V198" s="289">
        <v>0.30890000000000001</v>
      </c>
      <c r="W198" s="289">
        <v>0.27350000000000002</v>
      </c>
      <c r="X198" s="289">
        <v>0.2404</v>
      </c>
      <c r="Y198" s="289">
        <v>0.3145</v>
      </c>
      <c r="Z198" s="289">
        <v>0.16200000000000001</v>
      </c>
      <c r="AA198" s="289">
        <v>0.2626</v>
      </c>
      <c r="AB198" s="290">
        <v>0.39219999999999999</v>
      </c>
      <c r="AC198" s="288">
        <v>0.28170000000000001</v>
      </c>
      <c r="AD198" s="289">
        <v>0.25850000000000001</v>
      </c>
      <c r="AE198" s="289">
        <v>0.2485</v>
      </c>
      <c r="AF198" s="289">
        <v>0.36470000000000002</v>
      </c>
      <c r="AG198" s="289">
        <v>0.2208</v>
      </c>
      <c r="AH198" s="289">
        <v>0.28949999999999998</v>
      </c>
      <c r="AI198" s="289">
        <v>0.2878</v>
      </c>
      <c r="AJ198" s="289">
        <v>0.27489999999999998</v>
      </c>
      <c r="AK198" s="290">
        <v>0.31040000000000001</v>
      </c>
    </row>
    <row r="199" spans="1:37">
      <c r="A199" s="296">
        <v>45489</v>
      </c>
      <c r="B199" s="288">
        <v>0.26290000000000002</v>
      </c>
      <c r="C199" s="289">
        <v>0.125</v>
      </c>
      <c r="D199" s="289">
        <v>0.16819999999999999</v>
      </c>
      <c r="E199" s="289">
        <v>0.21490000000000001</v>
      </c>
      <c r="F199" s="289">
        <v>0.15690000000000001</v>
      </c>
      <c r="G199" s="289">
        <v>0.14749999999999999</v>
      </c>
      <c r="H199" s="289">
        <v>0.24410000000000001</v>
      </c>
      <c r="I199" s="289">
        <v>0.20660000000000001</v>
      </c>
      <c r="J199" s="290">
        <v>0.1797</v>
      </c>
      <c r="K199" s="288">
        <v>9.0399999999999994E-2</v>
      </c>
      <c r="L199" s="289">
        <v>0.12609999999999999</v>
      </c>
      <c r="M199" s="289">
        <v>9.5600000000000004E-2</v>
      </c>
      <c r="N199" s="289">
        <v>7.1999999999999995E-2</v>
      </c>
      <c r="O199" s="289">
        <v>0.121</v>
      </c>
      <c r="P199" s="289">
        <v>0.1623</v>
      </c>
      <c r="Q199" s="289">
        <v>6.0600000000000001E-2</v>
      </c>
      <c r="R199" s="289">
        <v>8.7800000000000003E-2</v>
      </c>
      <c r="S199" s="290"/>
      <c r="T199" s="288">
        <v>0.23649999999999999</v>
      </c>
      <c r="U199" s="289">
        <v>0.2278</v>
      </c>
      <c r="V199" s="289">
        <v>0.28179999999999999</v>
      </c>
      <c r="W199" s="289">
        <v>0.26519999999999999</v>
      </c>
      <c r="X199" s="289">
        <v>0.23100000000000001</v>
      </c>
      <c r="Y199" s="289">
        <v>0.3085</v>
      </c>
      <c r="Z199" s="289">
        <v>0.15559999999999999</v>
      </c>
      <c r="AA199" s="289">
        <v>0.2596</v>
      </c>
      <c r="AB199" s="290">
        <v>0.3886</v>
      </c>
      <c r="AC199" s="288">
        <v>0.27229999999999999</v>
      </c>
      <c r="AD199" s="289">
        <v>0.2389</v>
      </c>
      <c r="AE199" s="289">
        <v>0.2228</v>
      </c>
      <c r="AF199" s="289">
        <v>0.3579</v>
      </c>
      <c r="AG199" s="289">
        <v>0.2127</v>
      </c>
      <c r="AH199" s="289">
        <v>0.27310000000000001</v>
      </c>
      <c r="AI199" s="289">
        <v>0.29909999999999998</v>
      </c>
      <c r="AJ199" s="289">
        <v>0.26779999999999998</v>
      </c>
      <c r="AK199" s="290">
        <v>0.30599999999999999</v>
      </c>
    </row>
    <row r="200" spans="1:37">
      <c r="A200" s="296">
        <v>45490</v>
      </c>
      <c r="B200" s="288">
        <v>0.2586</v>
      </c>
      <c r="C200" s="289">
        <v>0.125</v>
      </c>
      <c r="D200" s="289">
        <v>0.16739999999999999</v>
      </c>
      <c r="E200" s="289">
        <v>0.20949999999999999</v>
      </c>
      <c r="F200" s="289">
        <v>0.15609999999999999</v>
      </c>
      <c r="G200" s="289">
        <v>0.14680000000000001</v>
      </c>
      <c r="H200" s="289">
        <v>0.23219999999999999</v>
      </c>
      <c r="I200" s="289">
        <v>0.2</v>
      </c>
      <c r="J200" s="290">
        <v>0.17710000000000001</v>
      </c>
      <c r="K200" s="288">
        <v>8.9800000000000005E-2</v>
      </c>
      <c r="L200" s="289">
        <v>0.12529999999999999</v>
      </c>
      <c r="M200" s="289">
        <v>9.5000000000000001E-2</v>
      </c>
      <c r="N200" s="289">
        <v>7.1400000000000005E-2</v>
      </c>
      <c r="O200" s="289">
        <v>0.1196</v>
      </c>
      <c r="P200" s="289">
        <v>0.16189999999999999</v>
      </c>
      <c r="Q200" s="289">
        <v>6.0199999999999997E-2</v>
      </c>
      <c r="R200" s="289">
        <v>8.3000000000000004E-2</v>
      </c>
      <c r="S200" s="290"/>
      <c r="T200" s="288">
        <v>0.22020000000000001</v>
      </c>
      <c r="U200" s="289">
        <v>0.21279999999999999</v>
      </c>
      <c r="V200" s="289">
        <v>0.251</v>
      </c>
      <c r="W200" s="289">
        <v>0.2571</v>
      </c>
      <c r="X200" s="289">
        <v>0.22239999999999999</v>
      </c>
      <c r="Y200" s="289">
        <v>0.30299999999999999</v>
      </c>
      <c r="Z200" s="289">
        <v>0.15140000000000001</v>
      </c>
      <c r="AA200" s="289">
        <v>0.2571</v>
      </c>
      <c r="AB200" s="290">
        <v>0.38550000000000001</v>
      </c>
      <c r="AC200" s="288">
        <v>0.26419999999999999</v>
      </c>
      <c r="AD200" s="289">
        <v>0.2203</v>
      </c>
      <c r="AE200" s="289">
        <v>0.1971</v>
      </c>
      <c r="AF200" s="289">
        <v>0.36220000000000002</v>
      </c>
      <c r="AG200" s="289">
        <v>0.2056</v>
      </c>
      <c r="AH200" s="289">
        <v>0.25640000000000002</v>
      </c>
      <c r="AI200" s="289">
        <v>0.30709999999999998</v>
      </c>
      <c r="AJ200" s="289">
        <v>0.26040000000000002</v>
      </c>
      <c r="AK200" s="290">
        <v>0.3024</v>
      </c>
    </row>
    <row r="201" spans="1:37">
      <c r="A201" s="296">
        <v>45491</v>
      </c>
      <c r="B201" s="288">
        <v>0.25719999999999998</v>
      </c>
      <c r="C201" s="289">
        <v>0.125</v>
      </c>
      <c r="D201" s="289">
        <v>0.1666</v>
      </c>
      <c r="E201" s="289">
        <v>0.2097</v>
      </c>
      <c r="F201" s="289">
        <v>0.15540000000000001</v>
      </c>
      <c r="G201" s="289">
        <v>0.14610000000000001</v>
      </c>
      <c r="H201" s="289">
        <v>0.22289999999999999</v>
      </c>
      <c r="I201" s="289">
        <v>0.193</v>
      </c>
      <c r="J201" s="290">
        <v>0.1744</v>
      </c>
      <c r="K201" s="288">
        <v>8.9099999999999999E-2</v>
      </c>
      <c r="L201" s="289">
        <v>0.1245</v>
      </c>
      <c r="M201" s="289">
        <v>9.3200000000000005E-2</v>
      </c>
      <c r="N201" s="289">
        <v>7.1400000000000005E-2</v>
      </c>
      <c r="O201" s="289">
        <v>0.11749999999999999</v>
      </c>
      <c r="P201" s="289">
        <v>0.1615</v>
      </c>
      <c r="Q201" s="289">
        <v>6.0400000000000002E-2</v>
      </c>
      <c r="R201" s="289">
        <v>7.8600000000000003E-2</v>
      </c>
      <c r="S201" s="290"/>
      <c r="T201" s="288">
        <v>0.19989999999999999</v>
      </c>
      <c r="U201" s="289">
        <v>0.1968</v>
      </c>
      <c r="V201" s="289">
        <v>0.21490000000000001</v>
      </c>
      <c r="W201" s="289">
        <v>0.24610000000000001</v>
      </c>
      <c r="X201" s="289">
        <v>0.2132</v>
      </c>
      <c r="Y201" s="289">
        <v>0.29559999999999997</v>
      </c>
      <c r="Z201" s="289">
        <v>0.14710000000000001</v>
      </c>
      <c r="AA201" s="289">
        <v>0.25340000000000001</v>
      </c>
      <c r="AB201" s="290">
        <v>0.38119999999999998</v>
      </c>
      <c r="AC201" s="288">
        <v>0.25140000000000001</v>
      </c>
      <c r="AD201" s="289">
        <v>0.2016</v>
      </c>
      <c r="AE201" s="289">
        <v>0.16819999999999999</v>
      </c>
      <c r="AF201" s="289">
        <v>0.35730000000000001</v>
      </c>
      <c r="AG201" s="289">
        <v>0.19639999999999999</v>
      </c>
      <c r="AH201" s="289">
        <v>0.2366</v>
      </c>
      <c r="AI201" s="289">
        <v>0.31359999999999999</v>
      </c>
      <c r="AJ201" s="289">
        <v>0.2515</v>
      </c>
      <c r="AK201" s="290">
        <v>0.29809999999999998</v>
      </c>
    </row>
    <row r="202" spans="1:37">
      <c r="A202" s="296">
        <v>45492</v>
      </c>
      <c r="B202" s="288">
        <v>0.24779999999999999</v>
      </c>
      <c r="C202" s="289">
        <v>0.1232</v>
      </c>
      <c r="D202" s="289">
        <v>0.16420000000000001</v>
      </c>
      <c r="E202" s="289">
        <v>0.20480000000000001</v>
      </c>
      <c r="F202" s="289">
        <v>0.1542</v>
      </c>
      <c r="G202" s="289">
        <v>0.1444</v>
      </c>
      <c r="H202" s="289">
        <v>0.2145</v>
      </c>
      <c r="I202" s="289">
        <v>0.1893</v>
      </c>
      <c r="J202" s="290">
        <v>0.17319999999999999</v>
      </c>
      <c r="K202" s="288">
        <v>8.77E-2</v>
      </c>
      <c r="L202" s="289">
        <v>0.1241</v>
      </c>
      <c r="M202" s="289">
        <v>9.1600000000000001E-2</v>
      </c>
      <c r="N202" s="289">
        <v>6.9900000000000004E-2</v>
      </c>
      <c r="O202" s="289">
        <v>0.11609999999999999</v>
      </c>
      <c r="P202" s="289">
        <v>0.1608</v>
      </c>
      <c r="Q202" s="289">
        <v>5.9299999999999999E-2</v>
      </c>
      <c r="R202" s="289">
        <v>7.5800000000000006E-2</v>
      </c>
      <c r="S202" s="290"/>
      <c r="T202" s="288">
        <v>0.17599999999999999</v>
      </c>
      <c r="U202" s="289">
        <v>0.17960000000000001</v>
      </c>
      <c r="V202" s="289">
        <v>0.1835</v>
      </c>
      <c r="W202" s="289">
        <v>0.2329</v>
      </c>
      <c r="X202" s="289">
        <v>0.20499999999999999</v>
      </c>
      <c r="Y202" s="289">
        <v>0.2853</v>
      </c>
      <c r="Z202" s="289">
        <v>0.14369999999999999</v>
      </c>
      <c r="AA202" s="289">
        <v>0.25030000000000002</v>
      </c>
      <c r="AB202" s="290">
        <v>0.37630000000000002</v>
      </c>
      <c r="AC202" s="288">
        <v>0.22889999999999999</v>
      </c>
      <c r="AD202" s="289">
        <v>0.18149999999999999</v>
      </c>
      <c r="AE202" s="289">
        <v>0.1414</v>
      </c>
      <c r="AF202" s="289">
        <v>0.35709999999999997</v>
      </c>
      <c r="AG202" s="289">
        <v>0.18629999999999999</v>
      </c>
      <c r="AH202" s="289">
        <v>0.2167</v>
      </c>
      <c r="AI202" s="289">
        <v>0.30590000000000001</v>
      </c>
      <c r="AJ202" s="289">
        <v>0.2422</v>
      </c>
      <c r="AK202" s="290">
        <v>0.29320000000000002</v>
      </c>
    </row>
    <row r="203" spans="1:37">
      <c r="A203" s="296">
        <v>45493</v>
      </c>
      <c r="B203" s="288">
        <v>0.24690000000000001</v>
      </c>
      <c r="C203" s="289">
        <v>0.1231</v>
      </c>
      <c r="D203" s="289">
        <v>0.1633</v>
      </c>
      <c r="E203" s="289">
        <v>0.20269999999999999</v>
      </c>
      <c r="F203" s="289">
        <v>0.15340000000000001</v>
      </c>
      <c r="G203" s="289">
        <v>0.14349999999999999</v>
      </c>
      <c r="H203" s="289">
        <v>0.2089</v>
      </c>
      <c r="I203" s="289">
        <v>0.18640000000000001</v>
      </c>
      <c r="J203" s="290">
        <v>0.17119999999999999</v>
      </c>
      <c r="K203" s="288">
        <v>8.72E-2</v>
      </c>
      <c r="L203" s="289">
        <v>0.1234</v>
      </c>
      <c r="M203" s="289">
        <v>9.0999999999999998E-2</v>
      </c>
      <c r="N203" s="289">
        <v>6.9500000000000006E-2</v>
      </c>
      <c r="O203" s="289">
        <v>0.1145</v>
      </c>
      <c r="P203" s="289">
        <v>0.16059999999999999</v>
      </c>
      <c r="Q203" s="289">
        <v>5.8900000000000001E-2</v>
      </c>
      <c r="R203" s="289">
        <v>7.4099999999999999E-2</v>
      </c>
      <c r="S203" s="290"/>
      <c r="T203" s="288">
        <v>0.1552</v>
      </c>
      <c r="U203" s="289">
        <v>0.16039999999999999</v>
      </c>
      <c r="V203" s="289">
        <v>0.16850000000000001</v>
      </c>
      <c r="W203" s="289">
        <v>0.21629999999999999</v>
      </c>
      <c r="X203" s="289">
        <v>0.19670000000000001</v>
      </c>
      <c r="Y203" s="289">
        <v>0.27339999999999998</v>
      </c>
      <c r="Z203" s="289">
        <v>0.13950000000000001</v>
      </c>
      <c r="AA203" s="289">
        <v>0.24579999999999999</v>
      </c>
      <c r="AB203" s="290">
        <v>0.36909999999999998</v>
      </c>
      <c r="AC203" s="288">
        <v>0.20730000000000001</v>
      </c>
      <c r="AD203" s="289">
        <v>0.16220000000000001</v>
      </c>
      <c r="AE203" s="289">
        <v>0.1235</v>
      </c>
      <c r="AF203" s="289">
        <v>0.3458</v>
      </c>
      <c r="AG203" s="289">
        <v>0.17380000000000001</v>
      </c>
      <c r="AH203" s="289">
        <v>0.1971</v>
      </c>
      <c r="AI203" s="289">
        <v>0.3009</v>
      </c>
      <c r="AJ203" s="289">
        <v>0.23150000000000001</v>
      </c>
      <c r="AK203" s="290">
        <v>0.28770000000000001</v>
      </c>
    </row>
    <row r="204" spans="1:37">
      <c r="A204" s="296">
        <v>45494</v>
      </c>
      <c r="B204" s="288">
        <v>0.41610000000000003</v>
      </c>
      <c r="C204" s="289">
        <v>0.38150000000000001</v>
      </c>
      <c r="D204" s="289">
        <v>0.42870000000000003</v>
      </c>
      <c r="E204" s="289">
        <v>0.47049999999999997</v>
      </c>
      <c r="F204" s="289">
        <v>0.35449999999999998</v>
      </c>
      <c r="G204" s="289">
        <v>0.41010000000000002</v>
      </c>
      <c r="H204" s="289">
        <v>0.46400000000000002</v>
      </c>
      <c r="I204" s="289">
        <v>0.37819999999999998</v>
      </c>
      <c r="J204" s="290">
        <v>0.43059999999999998</v>
      </c>
      <c r="K204" s="288">
        <v>0.32669999999999999</v>
      </c>
      <c r="L204" s="289">
        <v>0.36430000000000001</v>
      </c>
      <c r="M204" s="289">
        <v>0.35580000000000001</v>
      </c>
      <c r="N204" s="289">
        <v>0.31859999999999999</v>
      </c>
      <c r="O204" s="289">
        <v>0.36749999999999999</v>
      </c>
      <c r="P204" s="289">
        <v>0.4491</v>
      </c>
      <c r="Q204" s="289">
        <v>0.3024</v>
      </c>
      <c r="R204" s="289">
        <v>0.3589</v>
      </c>
      <c r="S204" s="290">
        <v>0.39789999999999998</v>
      </c>
      <c r="T204" s="288">
        <v>0.13930000000000001</v>
      </c>
      <c r="U204" s="289">
        <v>0.1449</v>
      </c>
      <c r="V204" s="289">
        <v>0.16139999999999999</v>
      </c>
      <c r="W204" s="289">
        <v>0.1971</v>
      </c>
      <c r="X204" s="289">
        <v>0.19020000000000001</v>
      </c>
      <c r="Y204" s="289">
        <v>0.2606</v>
      </c>
      <c r="Z204" s="289">
        <v>0.13600000000000001</v>
      </c>
      <c r="AA204" s="289">
        <v>0.24179999999999999</v>
      </c>
      <c r="AB204" s="290">
        <v>0.36099999999999999</v>
      </c>
      <c r="AC204" s="288">
        <v>0.18729999999999999</v>
      </c>
      <c r="AD204" s="289">
        <v>0.14230000000000001</v>
      </c>
      <c r="AE204" s="289">
        <v>0.1128</v>
      </c>
      <c r="AF204" s="289">
        <v>0.33879999999999999</v>
      </c>
      <c r="AG204" s="289">
        <v>0.159</v>
      </c>
      <c r="AH204" s="289">
        <v>0.18060000000000001</v>
      </c>
      <c r="AI204" s="289">
        <v>0.29310000000000003</v>
      </c>
      <c r="AJ204" s="289">
        <v>0.2177</v>
      </c>
      <c r="AK204" s="290">
        <v>0.28220000000000001</v>
      </c>
    </row>
    <row r="205" spans="1:37">
      <c r="A205" s="296">
        <v>45495</v>
      </c>
      <c r="B205" s="288">
        <v>0.38329999999999997</v>
      </c>
      <c r="C205" s="289">
        <v>0.35070000000000001</v>
      </c>
      <c r="D205" s="289">
        <v>0.39360000000000001</v>
      </c>
      <c r="E205" s="289">
        <v>0.4204</v>
      </c>
      <c r="F205" s="289">
        <v>0.33479999999999999</v>
      </c>
      <c r="G205" s="289">
        <v>0.37359999999999999</v>
      </c>
      <c r="H205" s="289">
        <v>0.45879999999999999</v>
      </c>
      <c r="I205" s="289">
        <v>0.36840000000000001</v>
      </c>
      <c r="J205" s="290">
        <v>0.40560000000000002</v>
      </c>
      <c r="K205" s="288">
        <v>0.28510000000000002</v>
      </c>
      <c r="L205" s="289">
        <v>0.3276</v>
      </c>
      <c r="M205" s="289">
        <v>0.29570000000000002</v>
      </c>
      <c r="N205" s="289">
        <v>0.28660000000000002</v>
      </c>
      <c r="O205" s="289">
        <v>0.32279999999999998</v>
      </c>
      <c r="P205" s="289">
        <v>0.3619</v>
      </c>
      <c r="Q205" s="289">
        <v>0.26419999999999999</v>
      </c>
      <c r="R205" s="289">
        <v>0.3296</v>
      </c>
      <c r="S205" s="290">
        <v>0.33410000000000001</v>
      </c>
      <c r="T205" s="288">
        <v>0.1293</v>
      </c>
      <c r="U205" s="289">
        <v>0.1318</v>
      </c>
      <c r="V205" s="289">
        <v>0.157</v>
      </c>
      <c r="W205" s="289">
        <v>0.1734</v>
      </c>
      <c r="X205" s="289">
        <v>0.18160000000000001</v>
      </c>
      <c r="Y205" s="289">
        <v>0.24440000000000001</v>
      </c>
      <c r="Z205" s="289">
        <v>0.1318</v>
      </c>
      <c r="AA205" s="289">
        <v>0.2359</v>
      </c>
      <c r="AB205" s="290">
        <v>0.35099999999999998</v>
      </c>
      <c r="AC205" s="288">
        <v>0.17710000000000001</v>
      </c>
      <c r="AD205" s="289">
        <v>0.12590000000000001</v>
      </c>
      <c r="AE205" s="289">
        <v>0.1071</v>
      </c>
      <c r="AF205" s="289">
        <v>0.33100000000000002</v>
      </c>
      <c r="AG205" s="289">
        <v>0.1426</v>
      </c>
      <c r="AH205" s="289">
        <v>0.16769999999999999</v>
      </c>
      <c r="AI205" s="289">
        <v>0.28149999999999997</v>
      </c>
      <c r="AJ205" s="289">
        <v>0.2</v>
      </c>
      <c r="AK205" s="290">
        <v>0.27389999999999998</v>
      </c>
    </row>
    <row r="206" spans="1:37">
      <c r="A206" s="296">
        <v>45496</v>
      </c>
      <c r="B206" s="288">
        <v>0.38240000000000002</v>
      </c>
      <c r="C206" s="289">
        <v>0.3332</v>
      </c>
      <c r="D206" s="289">
        <v>0.37830000000000003</v>
      </c>
      <c r="E206" s="289">
        <v>0.40560000000000002</v>
      </c>
      <c r="F206" s="289">
        <v>0.32340000000000002</v>
      </c>
      <c r="G206" s="289">
        <v>0.35620000000000002</v>
      </c>
      <c r="H206" s="289">
        <v>0.44829999999999998</v>
      </c>
      <c r="I206" s="289">
        <v>0.36359999999999998</v>
      </c>
      <c r="J206" s="290">
        <v>0.39229999999999998</v>
      </c>
      <c r="K206" s="288">
        <v>0.25850000000000001</v>
      </c>
      <c r="L206" s="289">
        <v>0.31009999999999999</v>
      </c>
      <c r="M206" s="289">
        <v>0.2712</v>
      </c>
      <c r="N206" s="289">
        <v>0.26229999999999998</v>
      </c>
      <c r="O206" s="289">
        <v>0.30320000000000003</v>
      </c>
      <c r="P206" s="289">
        <v>0.34310000000000002</v>
      </c>
      <c r="Q206" s="289">
        <v>0.25</v>
      </c>
      <c r="R206" s="289">
        <v>0.31609999999999999</v>
      </c>
      <c r="S206" s="290">
        <v>0.30730000000000002</v>
      </c>
      <c r="T206" s="288">
        <v>0.12379999999999999</v>
      </c>
      <c r="U206" s="289">
        <v>0.1241</v>
      </c>
      <c r="V206" s="289">
        <v>0.15409999999999999</v>
      </c>
      <c r="W206" s="289">
        <v>0.15310000000000001</v>
      </c>
      <c r="X206" s="289">
        <v>0.17380000000000001</v>
      </c>
      <c r="Y206" s="289">
        <v>0.23039999999999999</v>
      </c>
      <c r="Z206" s="289">
        <v>0.127</v>
      </c>
      <c r="AA206" s="289">
        <v>0.2311</v>
      </c>
      <c r="AB206" s="290">
        <v>0.3407</v>
      </c>
      <c r="AC206" s="288">
        <v>0.17130000000000001</v>
      </c>
      <c r="AD206" s="289">
        <v>0.1164</v>
      </c>
      <c r="AE206" s="289">
        <v>0.10390000000000001</v>
      </c>
      <c r="AF206" s="289">
        <v>0.31979999999999997</v>
      </c>
      <c r="AG206" s="289">
        <v>0.1293</v>
      </c>
      <c r="AH206" s="289">
        <v>0.15970000000000001</v>
      </c>
      <c r="AI206" s="289">
        <v>0.27310000000000001</v>
      </c>
      <c r="AJ206" s="289">
        <v>0.1804</v>
      </c>
      <c r="AK206" s="290">
        <v>0.26419999999999999</v>
      </c>
    </row>
    <row r="207" spans="1:37">
      <c r="A207" s="296">
        <v>45497</v>
      </c>
      <c r="B207" s="288">
        <v>0.3785</v>
      </c>
      <c r="C207" s="289">
        <v>0.31790000000000002</v>
      </c>
      <c r="D207" s="289">
        <v>0.36609999999999998</v>
      </c>
      <c r="E207" s="289">
        <v>0.39219999999999999</v>
      </c>
      <c r="F207" s="289">
        <v>0.31340000000000001</v>
      </c>
      <c r="G207" s="289">
        <v>0.34189999999999998</v>
      </c>
      <c r="H207" s="289">
        <v>0.4375</v>
      </c>
      <c r="I207" s="289">
        <v>0.35809999999999997</v>
      </c>
      <c r="J207" s="290">
        <v>0.38200000000000001</v>
      </c>
      <c r="K207" s="288">
        <v>0.23380000000000001</v>
      </c>
      <c r="L207" s="289">
        <v>0.29120000000000001</v>
      </c>
      <c r="M207" s="289">
        <v>0.2445</v>
      </c>
      <c r="N207" s="289">
        <v>0.24179999999999999</v>
      </c>
      <c r="O207" s="289">
        <v>0.28860000000000002</v>
      </c>
      <c r="P207" s="289">
        <v>0.32819999999999999</v>
      </c>
      <c r="Q207" s="289">
        <v>0.2414</v>
      </c>
      <c r="R207" s="289">
        <v>0.307</v>
      </c>
      <c r="S207" s="290">
        <v>0.29370000000000002</v>
      </c>
      <c r="T207" s="288">
        <v>0.1191</v>
      </c>
      <c r="U207" s="289">
        <v>0.11840000000000001</v>
      </c>
      <c r="V207" s="289">
        <v>0.1522</v>
      </c>
      <c r="W207" s="289">
        <v>0.13569999999999999</v>
      </c>
      <c r="X207" s="289">
        <v>0.16589999999999999</v>
      </c>
      <c r="Y207" s="289">
        <v>0.21879999999999999</v>
      </c>
      <c r="Z207" s="289">
        <v>0.1222</v>
      </c>
      <c r="AA207" s="289">
        <v>0.22509999999999999</v>
      </c>
      <c r="AB207" s="290">
        <v>0.3291</v>
      </c>
      <c r="AC207" s="288">
        <v>0.16750000000000001</v>
      </c>
      <c r="AD207" s="289">
        <v>0.1113</v>
      </c>
      <c r="AE207" s="289">
        <v>0.1016</v>
      </c>
      <c r="AF207" s="289">
        <v>0.30859999999999999</v>
      </c>
      <c r="AG207" s="289">
        <v>0.1134</v>
      </c>
      <c r="AH207" s="289">
        <v>0.1537</v>
      </c>
      <c r="AI207" s="289">
        <v>0.26119999999999999</v>
      </c>
      <c r="AJ207" s="289">
        <v>0.16300000000000001</v>
      </c>
      <c r="AK207" s="290">
        <v>0.25509999999999999</v>
      </c>
    </row>
    <row r="208" spans="1:37">
      <c r="A208" s="296">
        <v>45498</v>
      </c>
      <c r="B208" s="288">
        <v>0.37459999999999999</v>
      </c>
      <c r="C208" s="289">
        <v>0.30270000000000002</v>
      </c>
      <c r="D208" s="289">
        <v>0.3528</v>
      </c>
      <c r="E208" s="289">
        <v>0.38750000000000001</v>
      </c>
      <c r="F208" s="289">
        <v>0.30449999999999999</v>
      </c>
      <c r="G208" s="289">
        <v>0.32929999999999998</v>
      </c>
      <c r="H208" s="289">
        <v>0.42959999999999998</v>
      </c>
      <c r="I208" s="289">
        <v>0.35410000000000003</v>
      </c>
      <c r="J208" s="290">
        <v>0.37330000000000002</v>
      </c>
      <c r="K208" s="288">
        <v>0.20349999999999999</v>
      </c>
      <c r="L208" s="289">
        <v>0.26989999999999997</v>
      </c>
      <c r="M208" s="289">
        <v>0.2238</v>
      </c>
      <c r="N208" s="289">
        <v>0.22489999999999999</v>
      </c>
      <c r="O208" s="289">
        <v>0.27539999999999998</v>
      </c>
      <c r="P208" s="289">
        <v>0.3135</v>
      </c>
      <c r="Q208" s="289">
        <v>0.23319999999999999</v>
      </c>
      <c r="R208" s="289">
        <v>0.30020000000000002</v>
      </c>
      <c r="S208" s="290">
        <v>0.2843</v>
      </c>
      <c r="T208" s="288">
        <v>0.11600000000000001</v>
      </c>
      <c r="U208" s="289">
        <v>0.11459999999999999</v>
      </c>
      <c r="V208" s="289">
        <v>0.151</v>
      </c>
      <c r="W208" s="289">
        <v>0.12330000000000001</v>
      </c>
      <c r="X208" s="289">
        <v>0.1578</v>
      </c>
      <c r="Y208" s="289">
        <v>0.2089</v>
      </c>
      <c r="Z208" s="289">
        <v>0.1158</v>
      </c>
      <c r="AA208" s="289">
        <v>0.21779999999999999</v>
      </c>
      <c r="AB208" s="290">
        <v>0.31440000000000001</v>
      </c>
      <c r="AC208" s="288">
        <v>0.16520000000000001</v>
      </c>
      <c r="AD208" s="289">
        <v>0.1081</v>
      </c>
      <c r="AE208" s="289">
        <v>0.1004</v>
      </c>
      <c r="AF208" s="289">
        <v>0.2989</v>
      </c>
      <c r="AG208" s="289">
        <v>0.10390000000000001</v>
      </c>
      <c r="AH208" s="289">
        <v>0.14879999999999999</v>
      </c>
      <c r="AI208" s="289">
        <v>0.24990000000000001</v>
      </c>
      <c r="AJ208" s="289">
        <v>0.1464</v>
      </c>
      <c r="AK208" s="290">
        <v>0.24590000000000001</v>
      </c>
    </row>
    <row r="209" spans="1:37">
      <c r="A209" s="296">
        <v>45499</v>
      </c>
      <c r="B209" s="288">
        <v>0.3715</v>
      </c>
      <c r="C209" s="289">
        <v>0.2858</v>
      </c>
      <c r="D209" s="289">
        <v>0.33750000000000002</v>
      </c>
      <c r="E209" s="289">
        <v>0.38529999999999998</v>
      </c>
      <c r="F209" s="289">
        <v>0.29509999999999997</v>
      </c>
      <c r="G209" s="289">
        <v>0.31590000000000001</v>
      </c>
      <c r="H209" s="289">
        <v>0.42570000000000002</v>
      </c>
      <c r="I209" s="289">
        <v>0.35270000000000001</v>
      </c>
      <c r="J209" s="290">
        <v>0.3644</v>
      </c>
      <c r="K209" s="288">
        <v>0.1709</v>
      </c>
      <c r="L209" s="289">
        <v>0.24440000000000001</v>
      </c>
      <c r="M209" s="289">
        <v>0.18959999999999999</v>
      </c>
      <c r="N209" s="289">
        <v>0.20749999999999999</v>
      </c>
      <c r="O209" s="289">
        <v>0.26290000000000002</v>
      </c>
      <c r="P209" s="289">
        <v>0.29520000000000002</v>
      </c>
      <c r="Q209" s="289">
        <v>0.22500000000000001</v>
      </c>
      <c r="R209" s="289">
        <v>0.29360000000000003</v>
      </c>
      <c r="S209" s="290">
        <v>0.27560000000000001</v>
      </c>
      <c r="T209" s="288">
        <v>0.1123</v>
      </c>
      <c r="U209" s="289">
        <v>0.1113</v>
      </c>
      <c r="V209" s="289">
        <v>0.1502</v>
      </c>
      <c r="W209" s="289">
        <v>0.1148</v>
      </c>
      <c r="X209" s="289">
        <v>0.15040000000000001</v>
      </c>
      <c r="Y209" s="289">
        <v>0.20119999999999999</v>
      </c>
      <c r="Z209" s="289">
        <v>0.1089</v>
      </c>
      <c r="AA209" s="289">
        <v>0.21060000000000001</v>
      </c>
      <c r="AB209" s="290">
        <v>0.29820000000000002</v>
      </c>
      <c r="AC209" s="288">
        <v>0.16289999999999999</v>
      </c>
      <c r="AD209" s="289">
        <v>0.10580000000000001</v>
      </c>
      <c r="AE209" s="289">
        <v>9.9299999999999999E-2</v>
      </c>
      <c r="AF209" s="289">
        <v>0.28899999999999998</v>
      </c>
      <c r="AG209" s="289">
        <v>9.7900000000000001E-2</v>
      </c>
      <c r="AH209" s="289">
        <v>0.14530000000000001</v>
      </c>
      <c r="AI209" s="289">
        <v>0.23860000000000001</v>
      </c>
      <c r="AJ209" s="289">
        <v>0.1331</v>
      </c>
      <c r="AK209" s="290">
        <v>0.2374</v>
      </c>
    </row>
    <row r="210" spans="1:37">
      <c r="A210" s="296">
        <v>45500</v>
      </c>
      <c r="B210" s="288">
        <v>0.34939999999999999</v>
      </c>
      <c r="C210" s="289">
        <v>0.27539999999999998</v>
      </c>
      <c r="D210" s="289">
        <v>0.35049999999999998</v>
      </c>
      <c r="E210" s="289">
        <v>0.36709999999999998</v>
      </c>
      <c r="F210" s="289">
        <v>0.28849999999999998</v>
      </c>
      <c r="G210" s="289">
        <v>0.31359999999999999</v>
      </c>
      <c r="H210" s="289">
        <v>0.42</v>
      </c>
      <c r="I210" s="289">
        <v>0.3513</v>
      </c>
      <c r="J210" s="290">
        <v>0.35870000000000002</v>
      </c>
      <c r="K210" s="288">
        <v>0.1678</v>
      </c>
      <c r="L210" s="289">
        <v>0.23169999999999999</v>
      </c>
      <c r="M210" s="289">
        <v>0.18240000000000001</v>
      </c>
      <c r="N210" s="289">
        <v>0.20530000000000001</v>
      </c>
      <c r="O210" s="289">
        <v>0.25619999999999998</v>
      </c>
      <c r="P210" s="289">
        <v>0.28560000000000002</v>
      </c>
      <c r="Q210" s="289">
        <v>0.22140000000000001</v>
      </c>
      <c r="R210" s="289">
        <v>0.28839999999999999</v>
      </c>
      <c r="S210" s="290">
        <v>0.27439999999999998</v>
      </c>
      <c r="T210" s="288">
        <v>0.3448</v>
      </c>
      <c r="U210" s="289">
        <v>0.41870000000000002</v>
      </c>
      <c r="V210" s="289">
        <v>0.41089999999999999</v>
      </c>
      <c r="W210" s="289">
        <v>0.25990000000000002</v>
      </c>
      <c r="X210" s="289">
        <v>0.35</v>
      </c>
      <c r="Y210" s="289">
        <v>0.36559999999999998</v>
      </c>
      <c r="Z210" s="289">
        <v>0.22509999999999999</v>
      </c>
      <c r="AA210" s="289">
        <v>0.37709999999999999</v>
      </c>
      <c r="AB210" s="290">
        <v>0.40629999999999999</v>
      </c>
      <c r="AC210" s="288">
        <v>0.1739</v>
      </c>
      <c r="AD210" s="289">
        <v>0.14180000000000001</v>
      </c>
      <c r="AE210" s="289">
        <v>0.42380000000000001</v>
      </c>
      <c r="AF210" s="289">
        <v>0.29060000000000002</v>
      </c>
      <c r="AG210" s="289">
        <v>9.8000000000000004E-2</v>
      </c>
      <c r="AH210" s="289">
        <v>0.38429999999999997</v>
      </c>
      <c r="AI210" s="289"/>
      <c r="AJ210" s="289">
        <v>0.12620000000000001</v>
      </c>
      <c r="AK210" s="290">
        <v>0.3886</v>
      </c>
    </row>
    <row r="211" spans="1:37">
      <c r="A211" s="296">
        <v>45501</v>
      </c>
      <c r="B211" s="288">
        <v>0.34870000000000001</v>
      </c>
      <c r="C211" s="289">
        <v>0.26429999999999998</v>
      </c>
      <c r="D211" s="289">
        <v>0.3397</v>
      </c>
      <c r="E211" s="289">
        <v>0.35970000000000002</v>
      </c>
      <c r="F211" s="289">
        <v>0.28349999999999997</v>
      </c>
      <c r="G211" s="289">
        <v>0.3054</v>
      </c>
      <c r="H211" s="289">
        <v>0.41639999999999999</v>
      </c>
      <c r="I211" s="289">
        <v>0.35089999999999999</v>
      </c>
      <c r="J211" s="290">
        <v>0.3528</v>
      </c>
      <c r="K211" s="288">
        <v>0.16220000000000001</v>
      </c>
      <c r="L211" s="289">
        <v>0.21879999999999999</v>
      </c>
      <c r="M211" s="289">
        <v>0.1668</v>
      </c>
      <c r="N211" s="289">
        <v>0.20069999999999999</v>
      </c>
      <c r="O211" s="289">
        <v>0.25059999999999999</v>
      </c>
      <c r="P211" s="289">
        <v>0.27389999999999998</v>
      </c>
      <c r="Q211" s="289">
        <v>0.2177</v>
      </c>
      <c r="R211" s="289">
        <v>0.2858</v>
      </c>
      <c r="S211" s="290">
        <v>0.2732</v>
      </c>
      <c r="T211" s="288">
        <v>0.31390000000000001</v>
      </c>
      <c r="U211" s="289">
        <v>0.30780000000000002</v>
      </c>
      <c r="V211" s="289">
        <v>0.37230000000000002</v>
      </c>
      <c r="W211" s="289">
        <v>0.30049999999999999</v>
      </c>
      <c r="X211" s="289">
        <v>0.28810000000000002</v>
      </c>
      <c r="Y211" s="289">
        <v>0.34449999999999997</v>
      </c>
      <c r="Z211" s="289">
        <v>0.20380000000000001</v>
      </c>
      <c r="AA211" s="289">
        <v>0.31259999999999999</v>
      </c>
      <c r="AB211" s="290">
        <v>0.42330000000000001</v>
      </c>
      <c r="AC211" s="288">
        <v>0.37319999999999998</v>
      </c>
      <c r="AD211" s="289">
        <v>0.31590000000000001</v>
      </c>
      <c r="AE211" s="289">
        <v>0.32029999999999997</v>
      </c>
      <c r="AF211" s="289">
        <v>0.33529999999999999</v>
      </c>
      <c r="AG211" s="289">
        <v>0.25459999999999999</v>
      </c>
      <c r="AH211" s="289">
        <v>0.34649999999999997</v>
      </c>
      <c r="AI211" s="289"/>
      <c r="AJ211" s="289">
        <v>0.27539999999999998</v>
      </c>
      <c r="AK211" s="290">
        <v>0.32579999999999998</v>
      </c>
    </row>
    <row r="212" spans="1:37">
      <c r="A212" s="296">
        <v>45502</v>
      </c>
      <c r="B212" s="288">
        <v>0.34720000000000001</v>
      </c>
      <c r="C212" s="289">
        <v>0.249</v>
      </c>
      <c r="D212" s="289">
        <v>0.32479999999999998</v>
      </c>
      <c r="E212" s="289">
        <v>0.35699999999999998</v>
      </c>
      <c r="F212" s="289">
        <v>0.27650000000000002</v>
      </c>
      <c r="G212" s="289">
        <v>0.2928</v>
      </c>
      <c r="H212" s="289">
        <v>0.40970000000000001</v>
      </c>
      <c r="I212" s="289">
        <v>0.34920000000000001</v>
      </c>
      <c r="J212" s="290">
        <v>0.34549999999999997</v>
      </c>
      <c r="K212" s="288">
        <v>0.15210000000000001</v>
      </c>
      <c r="L212" s="289">
        <v>0.20330000000000001</v>
      </c>
      <c r="M212" s="289">
        <v>0.15590000000000001</v>
      </c>
      <c r="N212" s="289">
        <v>0.19170000000000001</v>
      </c>
      <c r="O212" s="289">
        <v>0.24099999999999999</v>
      </c>
      <c r="P212" s="289">
        <v>0.26</v>
      </c>
      <c r="Q212" s="289">
        <v>0.21379999999999999</v>
      </c>
      <c r="R212" s="289">
        <v>0.2828</v>
      </c>
      <c r="S212" s="290">
        <v>0.2702</v>
      </c>
      <c r="T212" s="288">
        <v>0.29020000000000001</v>
      </c>
      <c r="U212" s="289">
        <v>0.28070000000000001</v>
      </c>
      <c r="V212" s="289">
        <v>0.34189999999999998</v>
      </c>
      <c r="W212" s="289">
        <v>0.28689999999999999</v>
      </c>
      <c r="X212" s="289">
        <v>0.26519999999999999</v>
      </c>
      <c r="Y212" s="289">
        <v>0.32869999999999999</v>
      </c>
      <c r="Z212" s="289">
        <v>0.182</v>
      </c>
      <c r="AA212" s="289">
        <v>0.28060000000000002</v>
      </c>
      <c r="AB212" s="290">
        <v>0.40799999999999997</v>
      </c>
      <c r="AC212" s="288">
        <v>0.33510000000000001</v>
      </c>
      <c r="AD212" s="289">
        <v>0.28720000000000001</v>
      </c>
      <c r="AE212" s="289">
        <v>0.2873</v>
      </c>
      <c r="AF212" s="289">
        <v>0.34289999999999998</v>
      </c>
      <c r="AG212" s="289">
        <v>0.23930000000000001</v>
      </c>
      <c r="AH212" s="289">
        <v>0.32440000000000002</v>
      </c>
      <c r="AI212" s="289"/>
      <c r="AJ212" s="289">
        <v>0.2681</v>
      </c>
      <c r="AK212" s="290">
        <v>0.31759999999999999</v>
      </c>
    </row>
    <row r="213" spans="1:37">
      <c r="A213" s="296">
        <v>45503</v>
      </c>
      <c r="B213" s="288">
        <v>0.35260000000000002</v>
      </c>
      <c r="C213" s="289">
        <v>0.2311</v>
      </c>
      <c r="D213" s="289">
        <v>0.30809999999999998</v>
      </c>
      <c r="E213" s="289">
        <v>0.34339999999999998</v>
      </c>
      <c r="F213" s="289">
        <v>0.26800000000000002</v>
      </c>
      <c r="G213" s="289">
        <v>0.27960000000000002</v>
      </c>
      <c r="H213" s="289">
        <v>0.40360000000000001</v>
      </c>
      <c r="I213" s="289">
        <v>0.3478</v>
      </c>
      <c r="J213" s="290">
        <v>0.33689999999999998</v>
      </c>
      <c r="K213" s="288">
        <v>0.1401</v>
      </c>
      <c r="L213" s="289">
        <v>0.18770000000000001</v>
      </c>
      <c r="M213" s="289">
        <v>0.13800000000000001</v>
      </c>
      <c r="N213" s="289">
        <v>0.17979999999999999</v>
      </c>
      <c r="O213" s="289">
        <v>0.23080000000000001</v>
      </c>
      <c r="P213" s="289">
        <v>0.2455</v>
      </c>
      <c r="Q213" s="289">
        <v>0.20899999999999999</v>
      </c>
      <c r="R213" s="289">
        <v>0.27960000000000002</v>
      </c>
      <c r="S213" s="290">
        <v>0.26500000000000001</v>
      </c>
      <c r="T213" s="288">
        <v>0.27229999999999999</v>
      </c>
      <c r="U213" s="289">
        <v>0.2621</v>
      </c>
      <c r="V213" s="289">
        <v>0.31940000000000002</v>
      </c>
      <c r="W213" s="289">
        <v>0.27579999999999999</v>
      </c>
      <c r="X213" s="289">
        <v>0.2515</v>
      </c>
      <c r="Y213" s="289">
        <v>0.31940000000000002</v>
      </c>
      <c r="Z213" s="289">
        <v>0.17069999999999999</v>
      </c>
      <c r="AA213" s="289">
        <v>0.27210000000000001</v>
      </c>
      <c r="AB213" s="290">
        <v>0.3997</v>
      </c>
      <c r="AC213" s="288">
        <v>0.31640000000000001</v>
      </c>
      <c r="AD213" s="289">
        <v>0.26629999999999998</v>
      </c>
      <c r="AE213" s="289">
        <v>0.26069999999999999</v>
      </c>
      <c r="AF213" s="289">
        <v>0.34189999999999998</v>
      </c>
      <c r="AG213" s="289">
        <v>0.23019999999999999</v>
      </c>
      <c r="AH213" s="289">
        <v>0.30580000000000002</v>
      </c>
      <c r="AI213" s="289"/>
      <c r="AJ213" s="289">
        <v>0.2606</v>
      </c>
      <c r="AK213" s="290">
        <v>0.31209999999999999</v>
      </c>
    </row>
    <row r="214" spans="1:37">
      <c r="A214" s="296">
        <v>45504</v>
      </c>
      <c r="B214" s="288">
        <v>0.3523</v>
      </c>
      <c r="C214" s="289">
        <v>0.2112</v>
      </c>
      <c r="D214" s="289">
        <v>0.28939999999999999</v>
      </c>
      <c r="E214" s="289">
        <v>0.33339999999999997</v>
      </c>
      <c r="F214" s="289">
        <v>0.25750000000000001</v>
      </c>
      <c r="G214" s="289">
        <v>0.26490000000000002</v>
      </c>
      <c r="H214" s="289">
        <v>0.39710000000000001</v>
      </c>
      <c r="I214" s="289">
        <v>0.34510000000000002</v>
      </c>
      <c r="J214" s="290">
        <v>0.32750000000000001</v>
      </c>
      <c r="K214" s="288">
        <v>0.1285</v>
      </c>
      <c r="L214" s="289">
        <v>0.17419999999999999</v>
      </c>
      <c r="M214" s="289">
        <v>0.1273</v>
      </c>
      <c r="N214" s="289">
        <v>0.1646</v>
      </c>
      <c r="O214" s="289">
        <v>0.21809999999999999</v>
      </c>
      <c r="P214" s="289">
        <v>0.23089999999999999</v>
      </c>
      <c r="Q214" s="289">
        <v>0.2034</v>
      </c>
      <c r="R214" s="289">
        <v>0.27650000000000002</v>
      </c>
      <c r="S214" s="290">
        <v>0.25900000000000001</v>
      </c>
      <c r="T214" s="288">
        <v>0.25619999999999998</v>
      </c>
      <c r="U214" s="289">
        <v>0.24629999999999999</v>
      </c>
      <c r="V214" s="289">
        <v>0.2969</v>
      </c>
      <c r="W214" s="289">
        <v>0.26740000000000003</v>
      </c>
      <c r="X214" s="289">
        <v>0.24110000000000001</v>
      </c>
      <c r="Y214" s="289">
        <v>0.31280000000000002</v>
      </c>
      <c r="Z214" s="289">
        <v>0.1633</v>
      </c>
      <c r="AA214" s="289">
        <v>0.26979999999999998</v>
      </c>
      <c r="AB214" s="290">
        <v>0.39340000000000003</v>
      </c>
      <c r="AC214" s="288">
        <v>0.3029</v>
      </c>
      <c r="AD214" s="289">
        <v>0.24729999999999999</v>
      </c>
      <c r="AE214" s="289">
        <v>0.23499999999999999</v>
      </c>
      <c r="AF214" s="289">
        <v>0.34079999999999999</v>
      </c>
      <c r="AG214" s="289">
        <v>0.22159999999999999</v>
      </c>
      <c r="AH214" s="289">
        <v>0.2903</v>
      </c>
      <c r="AI214" s="289"/>
      <c r="AJ214" s="289">
        <v>0.25259999999999999</v>
      </c>
      <c r="AK214" s="290">
        <v>0.30730000000000002</v>
      </c>
    </row>
    <row r="215" spans="1:37">
      <c r="A215" s="296">
        <v>45505</v>
      </c>
      <c r="B215" s="288">
        <v>0.3498</v>
      </c>
      <c r="C215" s="289">
        <v>0.19239999999999999</v>
      </c>
      <c r="D215" s="289">
        <v>0.27310000000000001</v>
      </c>
      <c r="E215" s="289">
        <v>0.31919999999999998</v>
      </c>
      <c r="F215" s="289">
        <v>0.24540000000000001</v>
      </c>
      <c r="G215" s="289">
        <v>0.24990000000000001</v>
      </c>
      <c r="H215" s="289">
        <v>0.39219999999999999</v>
      </c>
      <c r="I215" s="289">
        <v>0.34429999999999999</v>
      </c>
      <c r="J215" s="290">
        <v>0.31740000000000002</v>
      </c>
      <c r="K215" s="288">
        <v>0.1217</v>
      </c>
      <c r="L215" s="289">
        <v>0.16370000000000001</v>
      </c>
      <c r="M215" s="289">
        <v>0.1212</v>
      </c>
      <c r="N215" s="289">
        <v>0.1507</v>
      </c>
      <c r="O215" s="289">
        <v>0.20699999999999999</v>
      </c>
      <c r="P215" s="289">
        <v>0.21840000000000001</v>
      </c>
      <c r="Q215" s="289">
        <v>0.19769999999999999</v>
      </c>
      <c r="R215" s="289">
        <v>0.27539999999999998</v>
      </c>
      <c r="S215" s="290">
        <v>0.25369999999999998</v>
      </c>
      <c r="T215" s="288">
        <v>0.24579999999999999</v>
      </c>
      <c r="U215" s="289">
        <v>0.23760000000000001</v>
      </c>
      <c r="V215" s="289">
        <v>0.28079999999999999</v>
      </c>
      <c r="W215" s="289">
        <v>0.26279999999999998</v>
      </c>
      <c r="X215" s="289">
        <v>0.23719999999999999</v>
      </c>
      <c r="Y215" s="289">
        <v>0.30830000000000002</v>
      </c>
      <c r="Z215" s="289">
        <v>0.15840000000000001</v>
      </c>
      <c r="AA215" s="289">
        <v>0.26950000000000002</v>
      </c>
      <c r="AB215" s="290">
        <v>0.38979999999999998</v>
      </c>
      <c r="AC215" s="288">
        <v>0.29630000000000001</v>
      </c>
      <c r="AD215" s="289">
        <v>0.2351</v>
      </c>
      <c r="AE215" s="289">
        <v>0.22120000000000001</v>
      </c>
      <c r="AF215" s="289">
        <v>0.34200000000000003</v>
      </c>
      <c r="AG215" s="289">
        <v>0.21590000000000001</v>
      </c>
      <c r="AH215" s="289">
        <v>0.2833</v>
      </c>
      <c r="AI215" s="289"/>
      <c r="AJ215" s="289">
        <v>0.24809999999999999</v>
      </c>
      <c r="AK215" s="290">
        <v>0.30509999999999998</v>
      </c>
    </row>
    <row r="216" spans="1:37">
      <c r="A216" s="296">
        <v>45506</v>
      </c>
      <c r="B216" s="288">
        <v>0.34570000000000001</v>
      </c>
      <c r="C216" s="289">
        <v>0.17680000000000001</v>
      </c>
      <c r="D216" s="289">
        <v>0.25740000000000002</v>
      </c>
      <c r="E216" s="289">
        <v>0.31309999999999999</v>
      </c>
      <c r="F216" s="289">
        <v>0.23230000000000001</v>
      </c>
      <c r="G216" s="289">
        <v>0.23499999999999999</v>
      </c>
      <c r="H216" s="289">
        <v>0.38669999999999999</v>
      </c>
      <c r="I216" s="289">
        <v>0.34039999999999998</v>
      </c>
      <c r="J216" s="290">
        <v>0.30730000000000002</v>
      </c>
      <c r="K216" s="288">
        <v>0.1169</v>
      </c>
      <c r="L216" s="289">
        <v>0.156</v>
      </c>
      <c r="M216" s="289">
        <v>0.11609999999999999</v>
      </c>
      <c r="N216" s="289">
        <v>0.13439999999999999</v>
      </c>
      <c r="O216" s="289">
        <v>0.19489999999999999</v>
      </c>
      <c r="P216" s="289">
        <v>0.2072</v>
      </c>
      <c r="Q216" s="289">
        <v>0.1908</v>
      </c>
      <c r="R216" s="289">
        <v>0.27360000000000001</v>
      </c>
      <c r="S216" s="290">
        <v>0.24740000000000001</v>
      </c>
      <c r="T216" s="288">
        <v>0.23549999999999999</v>
      </c>
      <c r="U216" s="289">
        <v>0.22969999999999999</v>
      </c>
      <c r="V216" s="289">
        <v>0.2611</v>
      </c>
      <c r="W216" s="289">
        <v>0.25719999999999998</v>
      </c>
      <c r="X216" s="289">
        <v>0.23400000000000001</v>
      </c>
      <c r="Y216" s="289">
        <v>0.30530000000000002</v>
      </c>
      <c r="Z216" s="289">
        <v>0.15540000000000001</v>
      </c>
      <c r="AA216" s="289">
        <v>0.26989999999999997</v>
      </c>
      <c r="AB216" s="290">
        <v>0.38790000000000002</v>
      </c>
      <c r="AC216" s="288">
        <v>0.2913</v>
      </c>
      <c r="AD216" s="289">
        <v>0.22450000000000001</v>
      </c>
      <c r="AE216" s="289">
        <v>0.2056</v>
      </c>
      <c r="AF216" s="289">
        <v>0.34939999999999999</v>
      </c>
      <c r="AG216" s="289">
        <v>0.21190000000000001</v>
      </c>
      <c r="AH216" s="289">
        <v>0.27579999999999999</v>
      </c>
      <c r="AI216" s="289"/>
      <c r="AJ216" s="289">
        <v>0.2467</v>
      </c>
      <c r="AK216" s="290">
        <v>0.30270000000000002</v>
      </c>
    </row>
    <row r="217" spans="1:37">
      <c r="A217" s="296">
        <v>45507</v>
      </c>
      <c r="B217" s="288">
        <v>0.33739999999999998</v>
      </c>
      <c r="C217" s="289">
        <v>0.16520000000000001</v>
      </c>
      <c r="D217" s="289">
        <v>0.24360000000000001</v>
      </c>
      <c r="E217" s="289">
        <v>0.28839999999999999</v>
      </c>
      <c r="F217" s="289">
        <v>0.2205</v>
      </c>
      <c r="G217" s="289">
        <v>0.22209999999999999</v>
      </c>
      <c r="H217" s="289">
        <v>0.38219999999999998</v>
      </c>
      <c r="I217" s="289">
        <v>0.33660000000000001</v>
      </c>
      <c r="J217" s="290">
        <v>0.29630000000000001</v>
      </c>
      <c r="K217" s="288">
        <v>0.1137</v>
      </c>
      <c r="L217" s="289">
        <v>0.15110000000000001</v>
      </c>
      <c r="M217" s="289">
        <v>0.11020000000000001</v>
      </c>
      <c r="N217" s="289">
        <v>0.1205</v>
      </c>
      <c r="O217" s="289">
        <v>0.18490000000000001</v>
      </c>
      <c r="P217" s="289">
        <v>0.1981</v>
      </c>
      <c r="Q217" s="289">
        <v>0.18210000000000001</v>
      </c>
      <c r="R217" s="289">
        <v>0.27100000000000002</v>
      </c>
      <c r="S217" s="290">
        <v>0.24129999999999999</v>
      </c>
      <c r="T217" s="288">
        <v>0.2243</v>
      </c>
      <c r="U217" s="289">
        <v>0.2205</v>
      </c>
      <c r="V217" s="289">
        <v>0.2359</v>
      </c>
      <c r="W217" s="289">
        <v>0.25240000000000001</v>
      </c>
      <c r="X217" s="289">
        <v>0.23069999999999999</v>
      </c>
      <c r="Y217" s="289">
        <v>0.30080000000000001</v>
      </c>
      <c r="Z217" s="289">
        <v>0.15359999999999999</v>
      </c>
      <c r="AA217" s="289">
        <v>0.27</v>
      </c>
      <c r="AB217" s="290">
        <v>0.38529999999999998</v>
      </c>
      <c r="AC217" s="288">
        <v>0.28510000000000002</v>
      </c>
      <c r="AD217" s="289">
        <v>0.21240000000000001</v>
      </c>
      <c r="AE217" s="289">
        <v>0.18790000000000001</v>
      </c>
      <c r="AF217" s="289">
        <v>0.34949999999999998</v>
      </c>
      <c r="AG217" s="289">
        <v>0.20660000000000001</v>
      </c>
      <c r="AH217" s="289">
        <v>0.26690000000000003</v>
      </c>
      <c r="AI217" s="289"/>
      <c r="AJ217" s="289">
        <v>0.2475</v>
      </c>
      <c r="AK217" s="290">
        <v>0.30030000000000001</v>
      </c>
    </row>
    <row r="218" spans="1:37">
      <c r="A218" s="296">
        <v>45508</v>
      </c>
      <c r="B218" s="288">
        <v>0.32840000000000003</v>
      </c>
      <c r="C218" s="289">
        <v>0.15690000000000001</v>
      </c>
      <c r="D218" s="289">
        <v>0.2321</v>
      </c>
      <c r="E218" s="289">
        <v>0.27750000000000002</v>
      </c>
      <c r="F218" s="289">
        <v>0.2049</v>
      </c>
      <c r="G218" s="289">
        <v>0.2087</v>
      </c>
      <c r="H218" s="289">
        <v>0.37769999999999998</v>
      </c>
      <c r="I218" s="289">
        <v>0.33129999999999998</v>
      </c>
      <c r="J218" s="290">
        <v>0.28460000000000002</v>
      </c>
      <c r="K218" s="288">
        <v>0.11119999999999999</v>
      </c>
      <c r="L218" s="289">
        <v>0.14630000000000001</v>
      </c>
      <c r="M218" s="289">
        <v>0.1069</v>
      </c>
      <c r="N218" s="289">
        <v>0.1089</v>
      </c>
      <c r="O218" s="289">
        <v>0.17369999999999999</v>
      </c>
      <c r="P218" s="289">
        <v>0.1903</v>
      </c>
      <c r="Q218" s="289">
        <v>0.17249999999999999</v>
      </c>
      <c r="R218" s="289">
        <v>0.26769999999999999</v>
      </c>
      <c r="S218" s="290">
        <v>0.23369999999999999</v>
      </c>
      <c r="T218" s="288">
        <v>0.2102</v>
      </c>
      <c r="U218" s="289">
        <v>0.21079999999999999</v>
      </c>
      <c r="V218" s="289">
        <v>0.21</v>
      </c>
      <c r="W218" s="289">
        <v>0.24540000000000001</v>
      </c>
      <c r="X218" s="289">
        <v>0.2266</v>
      </c>
      <c r="Y218" s="289">
        <v>0.29509999999999997</v>
      </c>
      <c r="Z218" s="289">
        <v>0.151</v>
      </c>
      <c r="AA218" s="289">
        <v>0.27089999999999997</v>
      </c>
      <c r="AB218" s="290">
        <v>0.38390000000000002</v>
      </c>
      <c r="AC218" s="288">
        <v>0.2797</v>
      </c>
      <c r="AD218" s="289">
        <v>0.20019999999999999</v>
      </c>
      <c r="AE218" s="289">
        <v>0.1701</v>
      </c>
      <c r="AF218" s="289">
        <v>0.35070000000000001</v>
      </c>
      <c r="AG218" s="289">
        <v>0.2014</v>
      </c>
      <c r="AH218" s="289">
        <v>0.25640000000000002</v>
      </c>
      <c r="AI218" s="289"/>
      <c r="AJ218" s="289">
        <v>0.24809999999999999</v>
      </c>
      <c r="AK218" s="290">
        <v>0.29849999999999999</v>
      </c>
    </row>
    <row r="219" spans="1:37">
      <c r="A219" s="296">
        <v>45509</v>
      </c>
      <c r="B219" s="288">
        <v>0.31769999999999998</v>
      </c>
      <c r="C219" s="289">
        <v>0.15190000000000001</v>
      </c>
      <c r="D219" s="289">
        <v>0.2248</v>
      </c>
      <c r="E219" s="289">
        <v>0.26350000000000001</v>
      </c>
      <c r="F219" s="289">
        <v>0.1923</v>
      </c>
      <c r="G219" s="289">
        <v>0.2011</v>
      </c>
      <c r="H219" s="289">
        <v>0.37359999999999999</v>
      </c>
      <c r="I219" s="289">
        <v>0.32829999999999998</v>
      </c>
      <c r="J219" s="290">
        <v>0.2757</v>
      </c>
      <c r="K219" s="288">
        <v>0.1085</v>
      </c>
      <c r="L219" s="289">
        <v>0.14360000000000001</v>
      </c>
      <c r="M219" s="289">
        <v>0.1031</v>
      </c>
      <c r="N219" s="289">
        <v>0.1028</v>
      </c>
      <c r="O219" s="289">
        <v>0.16719999999999999</v>
      </c>
      <c r="P219" s="289">
        <v>0.18559999999999999</v>
      </c>
      <c r="Q219" s="289">
        <v>0.16450000000000001</v>
      </c>
      <c r="R219" s="289">
        <v>0.26579999999999998</v>
      </c>
      <c r="S219" s="290">
        <v>0.23089999999999999</v>
      </c>
      <c r="T219" s="288">
        <v>0.1981</v>
      </c>
      <c r="U219" s="289">
        <v>0.20039999999999999</v>
      </c>
      <c r="V219" s="289">
        <v>0.191</v>
      </c>
      <c r="W219" s="289">
        <v>0.2394</v>
      </c>
      <c r="X219" s="289">
        <v>0.22359999999999999</v>
      </c>
      <c r="Y219" s="289">
        <v>0.2888</v>
      </c>
      <c r="Z219" s="289">
        <v>0.15010000000000001</v>
      </c>
      <c r="AA219" s="289">
        <v>0.27110000000000001</v>
      </c>
      <c r="AB219" s="290">
        <v>0.38129999999999997</v>
      </c>
      <c r="AC219" s="288">
        <v>0.26879999999999998</v>
      </c>
      <c r="AD219" s="289">
        <v>0.18809999999999999</v>
      </c>
      <c r="AE219" s="289">
        <v>0.15429999999999999</v>
      </c>
      <c r="AF219" s="289">
        <v>0.3488</v>
      </c>
      <c r="AG219" s="289">
        <v>0.19750000000000001</v>
      </c>
      <c r="AH219" s="289">
        <v>0.2465</v>
      </c>
      <c r="AI219" s="289"/>
      <c r="AJ219" s="289">
        <v>0.2482</v>
      </c>
      <c r="AK219" s="290">
        <v>0.29699999999999999</v>
      </c>
    </row>
    <row r="220" spans="1:37">
      <c r="A220" s="296">
        <v>45510</v>
      </c>
      <c r="B220" s="288">
        <v>0.31219999999999998</v>
      </c>
      <c r="C220" s="289">
        <v>0.14829999999999999</v>
      </c>
      <c r="D220" s="289">
        <v>0.2162</v>
      </c>
      <c r="E220" s="289">
        <v>0.25600000000000001</v>
      </c>
      <c r="F220" s="289">
        <v>0.18029999999999999</v>
      </c>
      <c r="G220" s="289">
        <v>0.1913</v>
      </c>
      <c r="H220" s="289">
        <v>0.3654</v>
      </c>
      <c r="I220" s="289">
        <v>0.31759999999999999</v>
      </c>
      <c r="J220" s="290">
        <v>0.26029999999999998</v>
      </c>
      <c r="K220" s="288">
        <v>0.10780000000000001</v>
      </c>
      <c r="L220" s="289">
        <v>0.14069999999999999</v>
      </c>
      <c r="M220" s="289">
        <v>0.1004</v>
      </c>
      <c r="N220" s="289">
        <v>9.6500000000000002E-2</v>
      </c>
      <c r="O220" s="289">
        <v>0.15759999999999999</v>
      </c>
      <c r="P220" s="289">
        <v>0.1804</v>
      </c>
      <c r="Q220" s="289">
        <v>0.14979999999999999</v>
      </c>
      <c r="R220" s="289">
        <v>0.2586</v>
      </c>
      <c r="S220" s="290">
        <v>0.22289999999999999</v>
      </c>
      <c r="T220" s="288">
        <v>0.17929999999999999</v>
      </c>
      <c r="U220" s="289">
        <v>0.18709999999999999</v>
      </c>
      <c r="V220" s="289">
        <v>0.17560000000000001</v>
      </c>
      <c r="W220" s="289">
        <v>0.22789999999999999</v>
      </c>
      <c r="X220" s="289">
        <v>0.217</v>
      </c>
      <c r="Y220" s="289">
        <v>0.2792</v>
      </c>
      <c r="Z220" s="289">
        <v>0.14779999999999999</v>
      </c>
      <c r="AA220" s="289">
        <v>0.27060000000000001</v>
      </c>
      <c r="AB220" s="290">
        <v>0.377</v>
      </c>
      <c r="AC220" s="288">
        <v>0.26240000000000002</v>
      </c>
      <c r="AD220" s="289">
        <v>0.17460000000000001</v>
      </c>
      <c r="AE220" s="289">
        <v>0.1368</v>
      </c>
      <c r="AF220" s="289">
        <v>0.34989999999999999</v>
      </c>
      <c r="AG220" s="289">
        <v>0.18920000000000001</v>
      </c>
      <c r="AH220" s="289">
        <v>0.2324</v>
      </c>
      <c r="AI220" s="289"/>
      <c r="AJ220" s="289">
        <v>0.24540000000000001</v>
      </c>
      <c r="AK220" s="290">
        <v>0.29330000000000001</v>
      </c>
    </row>
    <row r="221" spans="1:37">
      <c r="A221" s="296">
        <v>45511</v>
      </c>
      <c r="B221" s="288">
        <v>0.30249999999999999</v>
      </c>
      <c r="C221" s="289">
        <v>0.14510000000000001</v>
      </c>
      <c r="D221" s="289">
        <v>0.2102</v>
      </c>
      <c r="E221" s="289">
        <v>0.2487</v>
      </c>
      <c r="F221" s="289">
        <v>0.17319999999999999</v>
      </c>
      <c r="G221" s="289">
        <v>0.18410000000000001</v>
      </c>
      <c r="H221" s="289">
        <v>0.35659999999999997</v>
      </c>
      <c r="I221" s="289">
        <v>0.30580000000000002</v>
      </c>
      <c r="J221" s="290">
        <v>0.2447</v>
      </c>
      <c r="K221" s="288">
        <v>0.10630000000000001</v>
      </c>
      <c r="L221" s="289">
        <v>0.13750000000000001</v>
      </c>
      <c r="M221" s="289">
        <v>0.1</v>
      </c>
      <c r="N221" s="289">
        <v>9.1899999999999996E-2</v>
      </c>
      <c r="O221" s="289">
        <v>0.14949999999999999</v>
      </c>
      <c r="P221" s="289">
        <v>0.1767</v>
      </c>
      <c r="Q221" s="289">
        <v>0.13469999999999999</v>
      </c>
      <c r="R221" s="289">
        <v>0.2505</v>
      </c>
      <c r="S221" s="290">
        <v>0.21510000000000001</v>
      </c>
      <c r="T221" s="288">
        <v>0.1593</v>
      </c>
      <c r="U221" s="289">
        <v>0.17180000000000001</v>
      </c>
      <c r="V221" s="289">
        <v>0.16800000000000001</v>
      </c>
      <c r="W221" s="289">
        <v>0.2142</v>
      </c>
      <c r="X221" s="289">
        <v>0.20880000000000001</v>
      </c>
      <c r="Y221" s="289">
        <v>0.26829999999999998</v>
      </c>
      <c r="Z221" s="289">
        <v>0.14610000000000001</v>
      </c>
      <c r="AA221" s="289">
        <v>0.27</v>
      </c>
      <c r="AB221" s="290">
        <v>0.37259999999999999</v>
      </c>
      <c r="AC221" s="288">
        <v>0.24510000000000001</v>
      </c>
      <c r="AD221" s="289">
        <v>0.15959999999999999</v>
      </c>
      <c r="AE221" s="289">
        <v>0.12509999999999999</v>
      </c>
      <c r="AF221" s="289">
        <v>0.34839999999999999</v>
      </c>
      <c r="AG221" s="289">
        <v>0.17979999999999999</v>
      </c>
      <c r="AH221" s="289">
        <v>0.21779999999999999</v>
      </c>
      <c r="AI221" s="289"/>
      <c r="AJ221" s="289">
        <v>0.2409</v>
      </c>
      <c r="AK221" s="290">
        <v>0.2903</v>
      </c>
    </row>
    <row r="222" spans="1:37">
      <c r="A222" s="296">
        <v>45512</v>
      </c>
      <c r="B222" s="288">
        <v>0.29330000000000001</v>
      </c>
      <c r="C222" s="289">
        <v>0.1421</v>
      </c>
      <c r="D222" s="289">
        <v>0.20519999999999999</v>
      </c>
      <c r="E222" s="289">
        <v>0.24199999999999999</v>
      </c>
      <c r="F222" s="289">
        <v>0.16880000000000001</v>
      </c>
      <c r="G222" s="289">
        <v>0.17899999999999999</v>
      </c>
      <c r="H222" s="289">
        <v>0.34620000000000001</v>
      </c>
      <c r="I222" s="289">
        <v>0.29559999999999997</v>
      </c>
      <c r="J222" s="290">
        <v>0.23380000000000001</v>
      </c>
      <c r="K222" s="288">
        <v>0.10390000000000001</v>
      </c>
      <c r="L222" s="289">
        <v>0.1356</v>
      </c>
      <c r="M222" s="289">
        <v>9.8299999999999998E-2</v>
      </c>
      <c r="N222" s="289">
        <v>8.8700000000000001E-2</v>
      </c>
      <c r="O222" s="289">
        <v>0.1449</v>
      </c>
      <c r="P222" s="289">
        <v>0.17480000000000001</v>
      </c>
      <c r="Q222" s="289">
        <v>0.12089999999999999</v>
      </c>
      <c r="R222" s="289">
        <v>0.24479999999999999</v>
      </c>
      <c r="S222" s="290">
        <v>0.21129999999999999</v>
      </c>
      <c r="T222" s="288">
        <v>0.1449</v>
      </c>
      <c r="U222" s="289">
        <v>0.15809999999999999</v>
      </c>
      <c r="V222" s="289">
        <v>0.1623</v>
      </c>
      <c r="W222" s="289">
        <v>0.20050000000000001</v>
      </c>
      <c r="X222" s="289">
        <v>0.20430000000000001</v>
      </c>
      <c r="Y222" s="289">
        <v>0.2571</v>
      </c>
      <c r="Z222" s="289">
        <v>0.14460000000000001</v>
      </c>
      <c r="AA222" s="289">
        <v>0.27029999999999998</v>
      </c>
      <c r="AB222" s="290">
        <v>0.36770000000000003</v>
      </c>
      <c r="AC222" s="288">
        <v>0.22559999999999999</v>
      </c>
      <c r="AD222" s="289">
        <v>0.1462</v>
      </c>
      <c r="AE222" s="289">
        <v>0.1179</v>
      </c>
      <c r="AF222" s="289">
        <v>0.34560000000000002</v>
      </c>
      <c r="AG222" s="289">
        <v>0.17030000000000001</v>
      </c>
      <c r="AH222" s="289">
        <v>0.20300000000000001</v>
      </c>
      <c r="AI222" s="289"/>
      <c r="AJ222" s="289">
        <v>0.23810000000000001</v>
      </c>
      <c r="AK222" s="290">
        <v>0.28670000000000001</v>
      </c>
    </row>
    <row r="223" spans="1:37">
      <c r="A223" s="296">
        <v>45513</v>
      </c>
      <c r="B223" s="288">
        <v>0.28639999999999999</v>
      </c>
      <c r="C223" s="289">
        <v>0.1394</v>
      </c>
      <c r="D223" s="289">
        <v>0.20130000000000001</v>
      </c>
      <c r="E223" s="289">
        <v>0.2384</v>
      </c>
      <c r="F223" s="289">
        <v>0.16539999999999999</v>
      </c>
      <c r="G223" s="289">
        <v>0.17449999999999999</v>
      </c>
      <c r="H223" s="289">
        <v>0.3377</v>
      </c>
      <c r="I223" s="289">
        <v>0.28389999999999999</v>
      </c>
      <c r="J223" s="290">
        <v>0.22270000000000001</v>
      </c>
      <c r="K223" s="288">
        <v>0.1023</v>
      </c>
      <c r="L223" s="289">
        <v>0.13350000000000001</v>
      </c>
      <c r="M223" s="289">
        <v>9.4399999999999998E-2</v>
      </c>
      <c r="N223" s="289">
        <v>8.5999999999999993E-2</v>
      </c>
      <c r="O223" s="289">
        <v>0.14099999999999999</v>
      </c>
      <c r="P223" s="289">
        <v>0.17230000000000001</v>
      </c>
      <c r="Q223" s="289">
        <v>0.1051</v>
      </c>
      <c r="R223" s="289">
        <v>0.23769999999999999</v>
      </c>
      <c r="S223" s="290">
        <v>0.2082</v>
      </c>
      <c r="T223" s="288">
        <v>0.13439999999999999</v>
      </c>
      <c r="U223" s="289">
        <v>0.1487</v>
      </c>
      <c r="V223" s="289">
        <v>0.1583</v>
      </c>
      <c r="W223" s="289">
        <v>0.18529999999999999</v>
      </c>
      <c r="X223" s="289">
        <v>0.19769999999999999</v>
      </c>
      <c r="Y223" s="289">
        <v>0.24579999999999999</v>
      </c>
      <c r="Z223" s="289">
        <v>0.14330000000000001</v>
      </c>
      <c r="AA223" s="289">
        <v>0.27</v>
      </c>
      <c r="AB223" s="290">
        <v>0.36220000000000002</v>
      </c>
      <c r="AC223" s="288">
        <v>0.21290000000000001</v>
      </c>
      <c r="AD223" s="289">
        <v>0.1348</v>
      </c>
      <c r="AE223" s="289">
        <v>0.1133</v>
      </c>
      <c r="AF223" s="289">
        <v>0.3427</v>
      </c>
      <c r="AG223" s="289">
        <v>0.15989999999999999</v>
      </c>
      <c r="AH223" s="289">
        <v>0.18840000000000001</v>
      </c>
      <c r="AI223" s="289"/>
      <c r="AJ223" s="289">
        <v>0.2349</v>
      </c>
      <c r="AK223" s="290">
        <v>0.28270000000000001</v>
      </c>
    </row>
    <row r="224" spans="1:37">
      <c r="A224" s="296">
        <v>45514</v>
      </c>
      <c r="B224" s="288">
        <v>0.2767</v>
      </c>
      <c r="C224" s="289">
        <v>0.13730000000000001</v>
      </c>
      <c r="D224" s="289">
        <v>0.19819999999999999</v>
      </c>
      <c r="E224" s="289">
        <v>0.23719999999999999</v>
      </c>
      <c r="F224" s="289">
        <v>0.16309999999999999</v>
      </c>
      <c r="G224" s="289">
        <v>0.1714</v>
      </c>
      <c r="H224" s="289">
        <v>0.33069999999999999</v>
      </c>
      <c r="I224" s="289">
        <v>0.27579999999999999</v>
      </c>
      <c r="J224" s="290">
        <v>0.215</v>
      </c>
      <c r="K224" s="288">
        <v>9.9699999999999997E-2</v>
      </c>
      <c r="L224" s="289">
        <v>0.13189999999999999</v>
      </c>
      <c r="M224" s="289">
        <v>9.4299999999999995E-2</v>
      </c>
      <c r="N224" s="289">
        <v>8.4099999999999994E-2</v>
      </c>
      <c r="O224" s="289">
        <v>0.1384</v>
      </c>
      <c r="P224" s="289">
        <v>0.17119999999999999</v>
      </c>
      <c r="Q224" s="289">
        <v>9.3100000000000002E-2</v>
      </c>
      <c r="R224" s="289">
        <v>0.2351</v>
      </c>
      <c r="S224" s="290">
        <v>0.20699999999999999</v>
      </c>
      <c r="T224" s="288">
        <v>0.31979999999999997</v>
      </c>
      <c r="U224" s="289">
        <v>0.32669999999999999</v>
      </c>
      <c r="V224" s="289">
        <v>0.40329999999999999</v>
      </c>
      <c r="W224" s="289">
        <v>0.30099999999999999</v>
      </c>
      <c r="X224" s="289">
        <v>0.31290000000000001</v>
      </c>
      <c r="Y224" s="289">
        <v>0.36370000000000002</v>
      </c>
      <c r="Z224" s="289">
        <v>0.2238</v>
      </c>
      <c r="AA224" s="289">
        <v>0.33100000000000002</v>
      </c>
      <c r="AB224" s="290">
        <v>0.43569999999999998</v>
      </c>
      <c r="AC224" s="288">
        <v>0.33939999999999998</v>
      </c>
      <c r="AD224" s="289">
        <v>0.32319999999999999</v>
      </c>
      <c r="AE224" s="289">
        <v>0.34360000000000002</v>
      </c>
      <c r="AF224" s="289">
        <v>0.35849999999999999</v>
      </c>
      <c r="AG224" s="289">
        <v>0.26600000000000001</v>
      </c>
      <c r="AH224" s="289">
        <v>0.36480000000000001</v>
      </c>
      <c r="AI224" s="289"/>
      <c r="AJ224" s="289">
        <v>0.2908</v>
      </c>
      <c r="AK224" s="290">
        <v>0.34089999999999998</v>
      </c>
    </row>
    <row r="225" spans="1:37">
      <c r="A225" s="296">
        <v>45515</v>
      </c>
      <c r="B225" s="288">
        <v>0.22120000000000001</v>
      </c>
      <c r="C225" s="289">
        <v>0.40889999999999999</v>
      </c>
      <c r="D225" s="289">
        <v>0.42359999999999998</v>
      </c>
      <c r="E225" s="289">
        <v>5.1999999999999998E-2</v>
      </c>
      <c r="F225" s="289">
        <v>0.3725</v>
      </c>
      <c r="G225" s="289">
        <v>0.39879999999999999</v>
      </c>
      <c r="H225" s="289">
        <v>0.34289999999999998</v>
      </c>
      <c r="I225" s="289">
        <v>0.39529999999999998</v>
      </c>
      <c r="J225" s="290">
        <v>0.42670000000000002</v>
      </c>
      <c r="K225" s="288">
        <v>0.39179999999999998</v>
      </c>
      <c r="L225" s="289">
        <v>0.4037</v>
      </c>
      <c r="M225" s="289">
        <v>0.49640000000000001</v>
      </c>
      <c r="N225" s="289">
        <v>0.35110000000000002</v>
      </c>
      <c r="O225" s="289">
        <v>0.3957</v>
      </c>
      <c r="P225" s="289">
        <v>0.4536</v>
      </c>
      <c r="Q225" s="289">
        <v>0.40339999999999998</v>
      </c>
      <c r="R225" s="289">
        <v>0.40039999999999998</v>
      </c>
      <c r="S225" s="290">
        <v>0.40239999999999998</v>
      </c>
      <c r="T225" s="288">
        <v>0.29099999999999998</v>
      </c>
      <c r="U225" s="289">
        <v>0.28920000000000001</v>
      </c>
      <c r="V225" s="289">
        <v>0.35799999999999998</v>
      </c>
      <c r="W225" s="289">
        <v>0.2853</v>
      </c>
      <c r="X225" s="289">
        <v>0.27739999999999998</v>
      </c>
      <c r="Y225" s="289">
        <v>0.33500000000000002</v>
      </c>
      <c r="Z225" s="289">
        <v>0.1915</v>
      </c>
      <c r="AA225" s="289">
        <v>0.2994</v>
      </c>
      <c r="AB225" s="290">
        <v>0.41810000000000003</v>
      </c>
      <c r="AC225" s="288">
        <v>0.3271</v>
      </c>
      <c r="AD225" s="289">
        <v>0.29010000000000002</v>
      </c>
      <c r="AE225" s="289">
        <v>0.30170000000000002</v>
      </c>
      <c r="AF225" s="289">
        <v>0.36349999999999999</v>
      </c>
      <c r="AG225" s="289">
        <v>0.24199999999999999</v>
      </c>
      <c r="AH225" s="289">
        <v>0.33300000000000002</v>
      </c>
      <c r="AI225" s="289"/>
      <c r="AJ225" s="289">
        <v>0.2823</v>
      </c>
      <c r="AK225" s="290">
        <v>0.32600000000000001</v>
      </c>
    </row>
    <row r="226" spans="1:37">
      <c r="A226" s="296">
        <v>45516</v>
      </c>
      <c r="B226" s="288">
        <v>0.30640000000000001</v>
      </c>
      <c r="C226" s="289">
        <v>0.35499999999999998</v>
      </c>
      <c r="D226" s="289">
        <v>0.4017</v>
      </c>
      <c r="E226" s="289">
        <v>0.1915</v>
      </c>
      <c r="F226" s="289">
        <v>0.35930000000000001</v>
      </c>
      <c r="G226" s="289">
        <v>0.37769999999999998</v>
      </c>
      <c r="H226" s="289">
        <v>0.35539999999999999</v>
      </c>
      <c r="I226" s="289">
        <v>0.37459999999999999</v>
      </c>
      <c r="J226" s="290">
        <v>0.39500000000000002</v>
      </c>
      <c r="K226" s="288">
        <v>0.30509999999999998</v>
      </c>
      <c r="L226" s="289">
        <v>0.32669999999999999</v>
      </c>
      <c r="M226" s="289">
        <v>0.29680000000000001</v>
      </c>
      <c r="N226" s="289">
        <v>0.2974</v>
      </c>
      <c r="O226" s="289">
        <v>0.33179999999999998</v>
      </c>
      <c r="P226" s="289">
        <v>0.37130000000000002</v>
      </c>
      <c r="Q226" s="289">
        <v>0.31030000000000002</v>
      </c>
      <c r="R226" s="289">
        <v>0.3619</v>
      </c>
      <c r="S226" s="290">
        <v>0.3634</v>
      </c>
      <c r="T226" s="288">
        <v>0.27400000000000002</v>
      </c>
      <c r="U226" s="289">
        <v>0.27079999999999999</v>
      </c>
      <c r="V226" s="289">
        <v>0.33600000000000002</v>
      </c>
      <c r="W226" s="289">
        <v>0.27639999999999998</v>
      </c>
      <c r="X226" s="289">
        <v>0.26240000000000002</v>
      </c>
      <c r="Y226" s="289">
        <v>0.32540000000000002</v>
      </c>
      <c r="Z226" s="289">
        <v>0.18279999999999999</v>
      </c>
      <c r="AA226" s="289">
        <v>0.2923</v>
      </c>
      <c r="AB226" s="290">
        <v>0.4103</v>
      </c>
      <c r="AC226" s="288">
        <v>0.3145</v>
      </c>
      <c r="AD226" s="289">
        <v>0.26989999999999997</v>
      </c>
      <c r="AE226" s="289">
        <v>0.27950000000000003</v>
      </c>
      <c r="AF226" s="289">
        <v>0.3619</v>
      </c>
      <c r="AG226" s="289">
        <v>0.23230000000000001</v>
      </c>
      <c r="AH226" s="289">
        <v>0.31609999999999999</v>
      </c>
      <c r="AI226" s="289"/>
      <c r="AJ226" s="289">
        <v>0.27679999999999999</v>
      </c>
      <c r="AK226" s="290">
        <v>0.32029999999999997</v>
      </c>
    </row>
    <row r="227" spans="1:37">
      <c r="A227" s="296">
        <v>45517</v>
      </c>
      <c r="B227" s="288">
        <v>0.30740000000000001</v>
      </c>
      <c r="C227" s="289">
        <v>0.33989999999999998</v>
      </c>
      <c r="D227" s="289">
        <v>0.39069999999999999</v>
      </c>
      <c r="E227" s="289">
        <v>0.25309999999999999</v>
      </c>
      <c r="F227" s="289">
        <v>0.34770000000000001</v>
      </c>
      <c r="G227" s="289">
        <v>0.36299999999999999</v>
      </c>
      <c r="H227" s="289">
        <v>0.35510000000000003</v>
      </c>
      <c r="I227" s="289">
        <v>0.36969999999999997</v>
      </c>
      <c r="J227" s="290">
        <v>0.38350000000000001</v>
      </c>
      <c r="K227" s="288">
        <v>0.28889999999999999</v>
      </c>
      <c r="L227" s="289">
        <v>0.31380000000000002</v>
      </c>
      <c r="M227" s="289">
        <v>0.2792</v>
      </c>
      <c r="N227" s="289">
        <v>0.28100000000000003</v>
      </c>
      <c r="O227" s="289">
        <v>0.3145</v>
      </c>
      <c r="P227" s="289">
        <v>0.35470000000000002</v>
      </c>
      <c r="Q227" s="289">
        <v>0.29339999999999999</v>
      </c>
      <c r="R227" s="289">
        <v>0.35210000000000002</v>
      </c>
      <c r="S227" s="290">
        <v>0.34329999999999999</v>
      </c>
      <c r="T227" s="288">
        <v>0.2601</v>
      </c>
      <c r="U227" s="289">
        <v>0.25540000000000002</v>
      </c>
      <c r="V227" s="289">
        <v>0.31809999999999999</v>
      </c>
      <c r="W227" s="289">
        <v>0.26910000000000001</v>
      </c>
      <c r="X227" s="289">
        <v>0.2535</v>
      </c>
      <c r="Y227" s="289">
        <v>0.31830000000000003</v>
      </c>
      <c r="Z227" s="289">
        <v>0.1744</v>
      </c>
      <c r="AA227" s="289">
        <v>0.29070000000000001</v>
      </c>
      <c r="AB227" s="290">
        <v>0.40529999999999999</v>
      </c>
      <c r="AC227" s="288">
        <v>0.30880000000000002</v>
      </c>
      <c r="AD227" s="289">
        <v>0.25380000000000003</v>
      </c>
      <c r="AE227" s="289">
        <v>0.26019999999999999</v>
      </c>
      <c r="AF227" s="289">
        <v>0.36130000000000001</v>
      </c>
      <c r="AG227" s="289">
        <v>0.2243</v>
      </c>
      <c r="AH227" s="289">
        <v>0.3029</v>
      </c>
      <c r="AI227" s="289"/>
      <c r="AJ227" s="289">
        <v>0.27139999999999997</v>
      </c>
      <c r="AK227" s="290">
        <v>0.316</v>
      </c>
    </row>
    <row r="228" spans="1:37">
      <c r="A228" s="296">
        <v>45518</v>
      </c>
      <c r="B228" s="288">
        <v>0.31009999999999999</v>
      </c>
      <c r="C228" s="289">
        <v>0.34870000000000001</v>
      </c>
      <c r="D228" s="289">
        <v>0.40079999999999999</v>
      </c>
      <c r="E228" s="289">
        <v>0.26939999999999997</v>
      </c>
      <c r="F228" s="289">
        <v>0.3528</v>
      </c>
      <c r="G228" s="289">
        <v>0.37259999999999999</v>
      </c>
      <c r="H228" s="289">
        <v>0.3488</v>
      </c>
      <c r="I228" s="289">
        <v>0.37009999999999998</v>
      </c>
      <c r="J228" s="290">
        <v>0.3891</v>
      </c>
      <c r="K228" s="288">
        <v>0.3049</v>
      </c>
      <c r="L228" s="289">
        <v>0.32629999999999998</v>
      </c>
      <c r="M228" s="289">
        <v>0.30059999999999998</v>
      </c>
      <c r="N228" s="289">
        <v>0.29270000000000002</v>
      </c>
      <c r="O228" s="289">
        <v>0.3271</v>
      </c>
      <c r="P228" s="289">
        <v>0.36409999999999998</v>
      </c>
      <c r="Q228" s="289">
        <v>0.29139999999999999</v>
      </c>
      <c r="R228" s="289">
        <v>0.34920000000000001</v>
      </c>
      <c r="S228" s="290">
        <v>0.33529999999999999</v>
      </c>
      <c r="T228" s="288">
        <v>0.28220000000000001</v>
      </c>
      <c r="U228" s="289">
        <v>0.26590000000000003</v>
      </c>
      <c r="V228" s="289">
        <v>0.34320000000000001</v>
      </c>
      <c r="W228" s="289">
        <v>0.27100000000000002</v>
      </c>
      <c r="X228" s="289">
        <v>0.25309999999999999</v>
      </c>
      <c r="Y228" s="289">
        <v>0.31459999999999999</v>
      </c>
      <c r="Z228" s="289">
        <v>0.16930000000000001</v>
      </c>
      <c r="AA228" s="289">
        <v>0.28999999999999998</v>
      </c>
      <c r="AB228" s="290">
        <v>0.40150000000000002</v>
      </c>
      <c r="AC228" s="288">
        <v>0.32229999999999998</v>
      </c>
      <c r="AD228" s="289">
        <v>0.27479999999999999</v>
      </c>
      <c r="AE228" s="289">
        <v>0.28670000000000001</v>
      </c>
      <c r="AF228" s="289">
        <v>0.35859999999999997</v>
      </c>
      <c r="AG228" s="289">
        <v>0.22550000000000001</v>
      </c>
      <c r="AH228" s="289">
        <v>0.30830000000000002</v>
      </c>
      <c r="AI228" s="289"/>
      <c r="AJ228" s="289">
        <v>0.26860000000000001</v>
      </c>
      <c r="AK228" s="290">
        <v>0.31330000000000002</v>
      </c>
    </row>
    <row r="229" spans="1:37">
      <c r="A229" s="296">
        <v>45519</v>
      </c>
      <c r="B229" s="288">
        <v>0.31319999999999998</v>
      </c>
      <c r="C229" s="289">
        <v>0.33729999999999999</v>
      </c>
      <c r="D229" s="289">
        <v>0.39140000000000003</v>
      </c>
      <c r="E229" s="289">
        <v>0.27150000000000002</v>
      </c>
      <c r="F229" s="289">
        <v>0.34560000000000002</v>
      </c>
      <c r="G229" s="289">
        <v>0.36249999999999999</v>
      </c>
      <c r="H229" s="289">
        <v>0.34699999999999998</v>
      </c>
      <c r="I229" s="289">
        <v>0.36599999999999999</v>
      </c>
      <c r="J229" s="290">
        <v>0.38150000000000001</v>
      </c>
      <c r="K229" s="288">
        <v>0.28249999999999997</v>
      </c>
      <c r="L229" s="289">
        <v>0.31340000000000001</v>
      </c>
      <c r="M229" s="289">
        <v>0.2787</v>
      </c>
      <c r="N229" s="289">
        <v>0.27629999999999999</v>
      </c>
      <c r="O229" s="289">
        <v>0.31319999999999998</v>
      </c>
      <c r="P229" s="289">
        <v>0.35389999999999999</v>
      </c>
      <c r="Q229" s="289">
        <v>0.28389999999999999</v>
      </c>
      <c r="R229" s="289">
        <v>0.34510000000000002</v>
      </c>
      <c r="S229" s="290">
        <v>0.32829999999999998</v>
      </c>
      <c r="T229" s="288">
        <v>0.26619999999999999</v>
      </c>
      <c r="U229" s="289">
        <v>0.25719999999999998</v>
      </c>
      <c r="V229" s="289">
        <v>0.32300000000000001</v>
      </c>
      <c r="W229" s="289">
        <v>0.26690000000000003</v>
      </c>
      <c r="X229" s="289">
        <v>0.24929999999999999</v>
      </c>
      <c r="Y229" s="289">
        <v>0.31159999999999999</v>
      </c>
      <c r="Z229" s="289">
        <v>0.16569999999999999</v>
      </c>
      <c r="AA229" s="289">
        <v>0.2878</v>
      </c>
      <c r="AB229" s="290">
        <v>0.39860000000000001</v>
      </c>
      <c r="AC229" s="288">
        <v>0.314</v>
      </c>
      <c r="AD229" s="289">
        <v>0.25829999999999997</v>
      </c>
      <c r="AE229" s="289">
        <v>0.26619999999999999</v>
      </c>
      <c r="AF229" s="289">
        <v>0.36149999999999999</v>
      </c>
      <c r="AG229" s="289">
        <v>0.22239999999999999</v>
      </c>
      <c r="AH229" s="289">
        <v>0.3014</v>
      </c>
      <c r="AI229" s="289"/>
      <c r="AJ229" s="289">
        <v>0.26500000000000001</v>
      </c>
      <c r="AK229" s="290">
        <v>0.31040000000000001</v>
      </c>
    </row>
    <row r="230" spans="1:37">
      <c r="A230" s="296">
        <v>45520</v>
      </c>
      <c r="B230" s="288">
        <v>0.31190000000000001</v>
      </c>
      <c r="C230" s="289">
        <v>0.32350000000000001</v>
      </c>
      <c r="D230" s="289">
        <v>0.38219999999999998</v>
      </c>
      <c r="E230" s="289">
        <v>0.29659999999999997</v>
      </c>
      <c r="F230" s="289">
        <v>0.33650000000000002</v>
      </c>
      <c r="G230" s="289">
        <v>0.3513</v>
      </c>
      <c r="H230" s="289">
        <v>0.34379999999999999</v>
      </c>
      <c r="I230" s="289">
        <v>0.36249999999999999</v>
      </c>
      <c r="J230" s="290">
        <v>0.37309999999999999</v>
      </c>
      <c r="K230" s="288">
        <v>0.25940000000000002</v>
      </c>
      <c r="L230" s="289">
        <v>0.29820000000000002</v>
      </c>
      <c r="M230" s="289">
        <v>0.25929999999999997</v>
      </c>
      <c r="N230" s="289">
        <v>0.26029999999999998</v>
      </c>
      <c r="O230" s="289">
        <v>0.29859999999999998</v>
      </c>
      <c r="P230" s="289">
        <v>0.34089999999999998</v>
      </c>
      <c r="Q230" s="289">
        <v>0.27750000000000002</v>
      </c>
      <c r="R230" s="289">
        <v>0.34100000000000003</v>
      </c>
      <c r="S230" s="290">
        <v>0.32279999999999998</v>
      </c>
      <c r="T230" s="288">
        <v>0.25109999999999999</v>
      </c>
      <c r="U230" s="289">
        <v>0.2465</v>
      </c>
      <c r="V230" s="289">
        <v>0.30299999999999999</v>
      </c>
      <c r="W230" s="289">
        <v>0.26119999999999999</v>
      </c>
      <c r="X230" s="289">
        <v>0.2442</v>
      </c>
      <c r="Y230" s="289">
        <v>0.30809999999999998</v>
      </c>
      <c r="Z230" s="289">
        <v>0.16209999999999999</v>
      </c>
      <c r="AA230" s="289">
        <v>0.28610000000000002</v>
      </c>
      <c r="AB230" s="290">
        <v>0.3962</v>
      </c>
      <c r="AC230" s="288">
        <v>0.30719999999999997</v>
      </c>
      <c r="AD230" s="289">
        <v>0.24179999999999999</v>
      </c>
      <c r="AE230" s="289">
        <v>0.2452</v>
      </c>
      <c r="AF230" s="289">
        <v>0.35809999999999997</v>
      </c>
      <c r="AG230" s="289">
        <v>0.21629999999999999</v>
      </c>
      <c r="AH230" s="289">
        <v>0.29160000000000003</v>
      </c>
      <c r="AI230" s="289"/>
      <c r="AJ230" s="289">
        <v>0.25990000000000002</v>
      </c>
      <c r="AK230" s="290">
        <v>0.30819999999999997</v>
      </c>
    </row>
    <row r="231" spans="1:37">
      <c r="A231" s="296">
        <v>45521</v>
      </c>
      <c r="B231" s="288">
        <v>0.30980000000000002</v>
      </c>
      <c r="C231" s="289">
        <v>0.30859999999999999</v>
      </c>
      <c r="D231" s="289">
        <v>0.3715</v>
      </c>
      <c r="E231" s="289">
        <v>0.31509999999999999</v>
      </c>
      <c r="F231" s="289">
        <v>0.32690000000000002</v>
      </c>
      <c r="G231" s="289">
        <v>0.34</v>
      </c>
      <c r="H231" s="289">
        <v>0.34189999999999998</v>
      </c>
      <c r="I231" s="289">
        <v>0.36030000000000001</v>
      </c>
      <c r="J231" s="290">
        <v>0.36520000000000002</v>
      </c>
      <c r="K231" s="288">
        <v>0.2311</v>
      </c>
      <c r="L231" s="289">
        <v>0.28089999999999998</v>
      </c>
      <c r="M231" s="289">
        <v>0.23480000000000001</v>
      </c>
      <c r="N231" s="289">
        <v>0.2465</v>
      </c>
      <c r="O231" s="289">
        <v>0.2858</v>
      </c>
      <c r="P231" s="289">
        <v>0.32729999999999998</v>
      </c>
      <c r="Q231" s="289">
        <v>0.27029999999999998</v>
      </c>
      <c r="R231" s="289">
        <v>0.33689999999999998</v>
      </c>
      <c r="S231" s="290">
        <v>0.31730000000000003</v>
      </c>
      <c r="T231" s="288">
        <v>0.23630000000000001</v>
      </c>
      <c r="U231" s="289">
        <v>0.23300000000000001</v>
      </c>
      <c r="V231" s="289">
        <v>0.27789999999999998</v>
      </c>
      <c r="W231" s="289">
        <v>0.25559999999999999</v>
      </c>
      <c r="X231" s="289">
        <v>0.23780000000000001</v>
      </c>
      <c r="Y231" s="289">
        <v>0.30330000000000001</v>
      </c>
      <c r="Z231" s="289">
        <v>0.15920000000000001</v>
      </c>
      <c r="AA231" s="289">
        <v>0.28389999999999999</v>
      </c>
      <c r="AB231" s="290">
        <v>0.39439999999999997</v>
      </c>
      <c r="AC231" s="288">
        <v>0.29880000000000001</v>
      </c>
      <c r="AD231" s="289">
        <v>0.22570000000000001</v>
      </c>
      <c r="AE231" s="289">
        <v>0.22009999999999999</v>
      </c>
      <c r="AF231" s="289">
        <v>0.36270000000000002</v>
      </c>
      <c r="AG231" s="289">
        <v>0.2087</v>
      </c>
      <c r="AH231" s="289">
        <v>0.2802</v>
      </c>
      <c r="AI231" s="289"/>
      <c r="AJ231" s="289">
        <v>0.25340000000000001</v>
      </c>
      <c r="AK231" s="290">
        <v>0.30609999999999998</v>
      </c>
    </row>
    <row r="232" spans="1:37">
      <c r="A232" s="296">
        <v>45522</v>
      </c>
      <c r="B232" s="288">
        <v>0.30580000000000002</v>
      </c>
      <c r="C232" s="289">
        <v>0.29630000000000001</v>
      </c>
      <c r="D232" s="289">
        <v>0.36259999999999998</v>
      </c>
      <c r="E232" s="289">
        <v>0.32569999999999999</v>
      </c>
      <c r="F232" s="289">
        <v>0.31969999999999998</v>
      </c>
      <c r="G232" s="289">
        <v>0.33100000000000002</v>
      </c>
      <c r="H232" s="289">
        <v>0.3387</v>
      </c>
      <c r="I232" s="289">
        <v>0.35909999999999997</v>
      </c>
      <c r="J232" s="290">
        <v>0.35859999999999997</v>
      </c>
      <c r="K232" s="288">
        <v>0.21379999999999999</v>
      </c>
      <c r="L232" s="289">
        <v>0.26669999999999999</v>
      </c>
      <c r="M232" s="289">
        <v>0.21690000000000001</v>
      </c>
      <c r="N232" s="289">
        <v>0.23810000000000001</v>
      </c>
      <c r="O232" s="289">
        <v>0.27689999999999998</v>
      </c>
      <c r="P232" s="289">
        <v>0.31580000000000003</v>
      </c>
      <c r="Q232" s="289">
        <v>0.26550000000000001</v>
      </c>
      <c r="R232" s="289">
        <v>0.33489999999999998</v>
      </c>
      <c r="S232" s="290">
        <v>0.31419999999999998</v>
      </c>
      <c r="T232" s="288">
        <v>0.22570000000000001</v>
      </c>
      <c r="U232" s="289">
        <v>0.22409999999999999</v>
      </c>
      <c r="V232" s="289">
        <v>0.25740000000000002</v>
      </c>
      <c r="W232" s="289">
        <v>0.251</v>
      </c>
      <c r="X232" s="289">
        <v>0.23469999999999999</v>
      </c>
      <c r="Y232" s="289">
        <v>0.29949999999999999</v>
      </c>
      <c r="Z232" s="289">
        <v>0.15590000000000001</v>
      </c>
      <c r="AA232" s="289">
        <v>0.28179999999999999</v>
      </c>
      <c r="AB232" s="290">
        <v>0.3921</v>
      </c>
      <c r="AC232" s="288">
        <v>0.28239999999999998</v>
      </c>
      <c r="AD232" s="289">
        <v>0.21299999999999999</v>
      </c>
      <c r="AE232" s="289">
        <v>0.20499999999999999</v>
      </c>
      <c r="AF232" s="289">
        <v>0.35460000000000003</v>
      </c>
      <c r="AG232" s="289">
        <v>0.20330000000000001</v>
      </c>
      <c r="AH232" s="289">
        <v>0.27210000000000001</v>
      </c>
      <c r="AI232" s="289"/>
      <c r="AJ232" s="289">
        <v>0.24940000000000001</v>
      </c>
      <c r="AK232" s="290">
        <v>0.30409999999999998</v>
      </c>
    </row>
    <row r="233" spans="1:37">
      <c r="A233" s="296">
        <v>45523</v>
      </c>
      <c r="B233" s="288">
        <v>0.30630000000000002</v>
      </c>
      <c r="C233" s="289">
        <v>0.28589999999999999</v>
      </c>
      <c r="D233" s="289">
        <v>0.35470000000000002</v>
      </c>
      <c r="E233" s="289">
        <v>0.3382</v>
      </c>
      <c r="F233" s="289">
        <v>0.313</v>
      </c>
      <c r="G233" s="289">
        <v>0.3226</v>
      </c>
      <c r="H233" s="289">
        <v>0.33700000000000002</v>
      </c>
      <c r="I233" s="289">
        <v>0.35770000000000002</v>
      </c>
      <c r="J233" s="290">
        <v>0.35249999999999998</v>
      </c>
      <c r="K233" s="288">
        <v>0.19600000000000001</v>
      </c>
      <c r="L233" s="289">
        <v>0.253</v>
      </c>
      <c r="M233" s="289">
        <v>0.1996</v>
      </c>
      <c r="N233" s="289">
        <v>0.23080000000000001</v>
      </c>
      <c r="O233" s="289">
        <v>0.26850000000000002</v>
      </c>
      <c r="P233" s="289">
        <v>0.30430000000000001</v>
      </c>
      <c r="Q233" s="289">
        <v>0.2601</v>
      </c>
      <c r="R233" s="289">
        <v>0.3322</v>
      </c>
      <c r="S233" s="290">
        <v>0.31159999999999999</v>
      </c>
      <c r="T233" s="288">
        <v>0.21510000000000001</v>
      </c>
      <c r="U233" s="289">
        <v>0.21740000000000001</v>
      </c>
      <c r="V233" s="289">
        <v>0.23749999999999999</v>
      </c>
      <c r="W233" s="289">
        <v>0.24740000000000001</v>
      </c>
      <c r="X233" s="289">
        <v>0.23019999999999999</v>
      </c>
      <c r="Y233" s="289">
        <v>0.2959</v>
      </c>
      <c r="Z233" s="289">
        <v>0.15310000000000001</v>
      </c>
      <c r="AA233" s="289">
        <v>0.27889999999999998</v>
      </c>
      <c r="AB233" s="290">
        <v>0.39040000000000002</v>
      </c>
      <c r="AC233" s="288">
        <v>0.27839999999999998</v>
      </c>
      <c r="AD233" s="289">
        <v>0.2021</v>
      </c>
      <c r="AE233" s="289">
        <v>0.189</v>
      </c>
      <c r="AF233" s="289">
        <v>0.35570000000000002</v>
      </c>
      <c r="AG233" s="289">
        <v>0.19620000000000001</v>
      </c>
      <c r="AH233" s="289">
        <v>0.26500000000000001</v>
      </c>
      <c r="AI233" s="289"/>
      <c r="AJ233" s="289">
        <v>0.24510000000000001</v>
      </c>
      <c r="AK233" s="290">
        <v>0.30209999999999998</v>
      </c>
    </row>
    <row r="234" spans="1:37">
      <c r="A234" s="296">
        <v>45524</v>
      </c>
      <c r="B234" s="288">
        <v>0.30580000000000002</v>
      </c>
      <c r="C234" s="289">
        <v>0.27379999999999999</v>
      </c>
      <c r="D234" s="289">
        <v>0.3453</v>
      </c>
      <c r="E234" s="289">
        <v>0.3427</v>
      </c>
      <c r="F234" s="289">
        <v>0.30620000000000003</v>
      </c>
      <c r="G234" s="289">
        <v>0.31169999999999998</v>
      </c>
      <c r="H234" s="289">
        <v>0.33960000000000001</v>
      </c>
      <c r="I234" s="289">
        <v>0.35520000000000002</v>
      </c>
      <c r="J234" s="290">
        <v>0.34549999999999997</v>
      </c>
      <c r="K234" s="288">
        <v>0.1744</v>
      </c>
      <c r="L234" s="289">
        <v>0.23710000000000001</v>
      </c>
      <c r="M234" s="289">
        <v>0.17979999999999999</v>
      </c>
      <c r="N234" s="289">
        <v>0.2208</v>
      </c>
      <c r="O234" s="289">
        <v>0.2601</v>
      </c>
      <c r="P234" s="289">
        <v>0.29010000000000002</v>
      </c>
      <c r="Q234" s="289">
        <v>0.25559999999999999</v>
      </c>
      <c r="R234" s="289">
        <v>0.32840000000000003</v>
      </c>
      <c r="S234" s="290">
        <v>0.30730000000000002</v>
      </c>
      <c r="T234" s="288">
        <v>0.2039</v>
      </c>
      <c r="U234" s="289">
        <v>0.20130000000000001</v>
      </c>
      <c r="V234" s="289">
        <v>0.21490000000000001</v>
      </c>
      <c r="W234" s="289">
        <v>0.2417</v>
      </c>
      <c r="X234" s="289">
        <v>0.22489999999999999</v>
      </c>
      <c r="Y234" s="289">
        <v>0.29139999999999999</v>
      </c>
      <c r="Z234" s="289">
        <v>0.15090000000000001</v>
      </c>
      <c r="AA234" s="289">
        <v>0.27579999999999999</v>
      </c>
      <c r="AB234" s="290">
        <v>0.38779999999999998</v>
      </c>
      <c r="AC234" s="288">
        <v>0.27629999999999999</v>
      </c>
      <c r="AD234" s="289">
        <v>0.1898</v>
      </c>
      <c r="AE234" s="289">
        <v>0.16850000000000001</v>
      </c>
      <c r="AF234" s="289">
        <v>0.35780000000000001</v>
      </c>
      <c r="AG234" s="289">
        <v>0.18779999999999999</v>
      </c>
      <c r="AH234" s="289">
        <v>0.25440000000000002</v>
      </c>
      <c r="AI234" s="289"/>
      <c r="AJ234" s="289">
        <v>0.23899999999999999</v>
      </c>
      <c r="AK234" s="290">
        <v>0.30049999999999999</v>
      </c>
    </row>
    <row r="235" spans="1:37">
      <c r="A235" s="296">
        <v>45525</v>
      </c>
      <c r="B235" s="288">
        <v>0.30259999999999998</v>
      </c>
      <c r="C235" s="289">
        <v>0.25769999999999998</v>
      </c>
      <c r="D235" s="289">
        <v>0.33160000000000001</v>
      </c>
      <c r="E235" s="289">
        <v>0.34949999999999998</v>
      </c>
      <c r="F235" s="289">
        <v>0.29749999999999999</v>
      </c>
      <c r="G235" s="289">
        <v>0.2979</v>
      </c>
      <c r="H235" s="289">
        <v>0.33929999999999999</v>
      </c>
      <c r="I235" s="289">
        <v>0.35460000000000003</v>
      </c>
      <c r="J235" s="290">
        <v>0.33660000000000001</v>
      </c>
      <c r="K235" s="288">
        <v>0.15110000000000001</v>
      </c>
      <c r="L235" s="289">
        <v>0.21809999999999999</v>
      </c>
      <c r="M235" s="289">
        <v>0.15590000000000001</v>
      </c>
      <c r="N235" s="289">
        <v>0.2074</v>
      </c>
      <c r="O235" s="289">
        <v>0.2482</v>
      </c>
      <c r="P235" s="289">
        <v>0.2702</v>
      </c>
      <c r="Q235" s="289">
        <v>0.24909999999999999</v>
      </c>
      <c r="R235" s="289">
        <v>0.32529999999999998</v>
      </c>
      <c r="S235" s="290">
        <v>0.30130000000000001</v>
      </c>
      <c r="T235" s="288">
        <v>0.1875</v>
      </c>
      <c r="U235" s="289">
        <v>0.186</v>
      </c>
      <c r="V235" s="289">
        <v>0.19</v>
      </c>
      <c r="W235" s="289">
        <v>0.2329</v>
      </c>
      <c r="X235" s="289">
        <v>0.21779999999999999</v>
      </c>
      <c r="Y235" s="289">
        <v>0.28399999999999997</v>
      </c>
      <c r="Z235" s="289">
        <v>0.1479</v>
      </c>
      <c r="AA235" s="289">
        <v>0.27260000000000001</v>
      </c>
      <c r="AB235" s="290">
        <v>0.3846</v>
      </c>
      <c r="AC235" s="288">
        <v>0.26640000000000003</v>
      </c>
      <c r="AD235" s="289">
        <v>0.1754</v>
      </c>
      <c r="AE235" s="289">
        <v>0.14710000000000001</v>
      </c>
      <c r="AF235" s="289">
        <v>0.35759999999999997</v>
      </c>
      <c r="AG235" s="289">
        <v>0.17630000000000001</v>
      </c>
      <c r="AH235" s="289">
        <v>0.2402</v>
      </c>
      <c r="AI235" s="289"/>
      <c r="AJ235" s="289">
        <v>0.23100000000000001</v>
      </c>
      <c r="AK235" s="290">
        <v>0.29749999999999999</v>
      </c>
    </row>
    <row r="236" spans="1:37">
      <c r="A236" s="296">
        <v>45526</v>
      </c>
      <c r="B236" s="288">
        <v>0.29980000000000001</v>
      </c>
      <c r="C236" s="289">
        <v>0.2437</v>
      </c>
      <c r="D236" s="289">
        <v>0.3221</v>
      </c>
      <c r="E236" s="289">
        <v>0.34389999999999998</v>
      </c>
      <c r="F236" s="289">
        <v>0.29049999999999998</v>
      </c>
      <c r="G236" s="289">
        <v>0.28889999999999999</v>
      </c>
      <c r="H236" s="289">
        <v>0.33889999999999998</v>
      </c>
      <c r="I236" s="289">
        <v>0.3543</v>
      </c>
      <c r="J236" s="290">
        <v>0.33100000000000002</v>
      </c>
      <c r="K236" s="288">
        <v>0.13930000000000001</v>
      </c>
      <c r="L236" s="289">
        <v>0.20599999999999999</v>
      </c>
      <c r="M236" s="289">
        <v>0.1444</v>
      </c>
      <c r="N236" s="289">
        <v>0.19789999999999999</v>
      </c>
      <c r="O236" s="289">
        <v>0.2409</v>
      </c>
      <c r="P236" s="289">
        <v>0.25650000000000001</v>
      </c>
      <c r="Q236" s="289">
        <v>0.24510000000000001</v>
      </c>
      <c r="R236" s="289">
        <v>0.32369999999999999</v>
      </c>
      <c r="S236" s="290">
        <v>0.29909999999999998</v>
      </c>
      <c r="T236" s="288">
        <v>0.17710000000000001</v>
      </c>
      <c r="U236" s="289">
        <v>0.18060000000000001</v>
      </c>
      <c r="V236" s="289">
        <v>0.17599999999999999</v>
      </c>
      <c r="W236" s="289">
        <v>0.2268</v>
      </c>
      <c r="X236" s="289">
        <v>0.21540000000000001</v>
      </c>
      <c r="Y236" s="289">
        <v>0.2767</v>
      </c>
      <c r="Z236" s="289">
        <v>0.14599999999999999</v>
      </c>
      <c r="AA236" s="289">
        <v>0.27110000000000001</v>
      </c>
      <c r="AB236" s="290">
        <v>0.38179999999999997</v>
      </c>
      <c r="AC236" s="288">
        <v>0.2465</v>
      </c>
      <c r="AD236" s="289">
        <v>0.16420000000000001</v>
      </c>
      <c r="AE236" s="289">
        <v>0.13589999999999999</v>
      </c>
      <c r="AF236" s="289">
        <v>0.35149999999999998</v>
      </c>
      <c r="AG236" s="289">
        <v>0.16819999999999999</v>
      </c>
      <c r="AH236" s="289">
        <v>0.2311</v>
      </c>
      <c r="AI236" s="289"/>
      <c r="AJ236" s="289">
        <v>0.22520000000000001</v>
      </c>
      <c r="AK236" s="290">
        <v>0.29549999999999998</v>
      </c>
    </row>
    <row r="237" spans="1:37">
      <c r="A237" s="296">
        <v>45527</v>
      </c>
      <c r="B237" s="288">
        <v>0.29849999999999999</v>
      </c>
      <c r="C237" s="289">
        <v>0.23530000000000001</v>
      </c>
      <c r="D237" s="289">
        <v>0.31530000000000002</v>
      </c>
      <c r="E237" s="289">
        <v>0.34720000000000001</v>
      </c>
      <c r="F237" s="289">
        <v>0.28549999999999998</v>
      </c>
      <c r="G237" s="289">
        <v>0.28260000000000002</v>
      </c>
      <c r="H237" s="289">
        <v>0.33560000000000001</v>
      </c>
      <c r="I237" s="289">
        <v>0.35410000000000003</v>
      </c>
      <c r="J237" s="290">
        <v>0.32690000000000002</v>
      </c>
      <c r="K237" s="288">
        <v>0.13400000000000001</v>
      </c>
      <c r="L237" s="289">
        <v>0.19869999999999999</v>
      </c>
      <c r="M237" s="289">
        <v>0.1384</v>
      </c>
      <c r="N237" s="289">
        <v>0.1925</v>
      </c>
      <c r="O237" s="289">
        <v>0.2364</v>
      </c>
      <c r="P237" s="289">
        <v>0.24709999999999999</v>
      </c>
      <c r="Q237" s="289">
        <v>0.24229999999999999</v>
      </c>
      <c r="R237" s="289">
        <v>0.3216</v>
      </c>
      <c r="S237" s="290">
        <v>0.29899999999999999</v>
      </c>
      <c r="T237" s="288">
        <v>0.17050000000000001</v>
      </c>
      <c r="U237" s="289">
        <v>0.1736</v>
      </c>
      <c r="V237" s="289">
        <v>0.1701</v>
      </c>
      <c r="W237" s="289">
        <v>0.222</v>
      </c>
      <c r="X237" s="289">
        <v>0.21440000000000001</v>
      </c>
      <c r="Y237" s="289">
        <v>0.27139999999999997</v>
      </c>
      <c r="Z237" s="289">
        <v>0.14349999999999999</v>
      </c>
      <c r="AA237" s="289">
        <v>0.26910000000000001</v>
      </c>
      <c r="AB237" s="290">
        <v>0.37969999999999998</v>
      </c>
      <c r="AC237" s="288">
        <v>0.2384</v>
      </c>
      <c r="AD237" s="289">
        <v>0.15690000000000001</v>
      </c>
      <c r="AE237" s="289">
        <v>0.1303</v>
      </c>
      <c r="AF237" s="289">
        <v>0.34489999999999998</v>
      </c>
      <c r="AG237" s="289">
        <v>0.16200000000000001</v>
      </c>
      <c r="AH237" s="289">
        <v>0.22489999999999999</v>
      </c>
      <c r="AI237" s="289"/>
      <c r="AJ237" s="289">
        <v>0.2203</v>
      </c>
      <c r="AK237" s="290">
        <v>0.29370000000000002</v>
      </c>
    </row>
    <row r="238" spans="1:37">
      <c r="A238" s="296">
        <v>45528</v>
      </c>
      <c r="B238" s="288">
        <v>0.29799999999999999</v>
      </c>
      <c r="C238" s="289">
        <v>0.23089999999999999</v>
      </c>
      <c r="D238" s="289">
        <v>0.35199999999999998</v>
      </c>
      <c r="E238" s="289">
        <v>0.3458</v>
      </c>
      <c r="F238" s="289">
        <v>0.28449999999999998</v>
      </c>
      <c r="G238" s="289">
        <v>0.28139999999999998</v>
      </c>
      <c r="H238" s="289">
        <v>0.33400000000000002</v>
      </c>
      <c r="I238" s="289">
        <v>0.35439999999999999</v>
      </c>
      <c r="J238" s="290">
        <v>0.32469999999999999</v>
      </c>
      <c r="K238" s="288">
        <v>0.1336</v>
      </c>
      <c r="L238" s="289">
        <v>0.19889999999999999</v>
      </c>
      <c r="M238" s="289">
        <v>0.14169999999999999</v>
      </c>
      <c r="N238" s="289">
        <v>0.1943</v>
      </c>
      <c r="O238" s="289">
        <v>0.2359</v>
      </c>
      <c r="P238" s="289">
        <v>0.2467</v>
      </c>
      <c r="Q238" s="289">
        <v>0.24060000000000001</v>
      </c>
      <c r="R238" s="289">
        <v>0.3211</v>
      </c>
      <c r="S238" s="290">
        <v>0.30059999999999998</v>
      </c>
      <c r="T238" s="288">
        <v>0.33350000000000002</v>
      </c>
      <c r="U238" s="289">
        <v>0.37059999999999998</v>
      </c>
      <c r="V238" s="289">
        <v>0.3982</v>
      </c>
      <c r="W238" s="289">
        <v>0.31169999999999998</v>
      </c>
      <c r="X238" s="289">
        <v>0.34010000000000001</v>
      </c>
      <c r="Y238" s="289">
        <v>0.37659999999999999</v>
      </c>
      <c r="Z238" s="289">
        <v>0.24149999999999999</v>
      </c>
      <c r="AA238" s="289">
        <v>0.3327</v>
      </c>
      <c r="AB238" s="290">
        <v>0.438</v>
      </c>
      <c r="AC238" s="288">
        <v>0.315</v>
      </c>
      <c r="AD238" s="289">
        <v>0.3503</v>
      </c>
      <c r="AE238" s="289">
        <v>0.36220000000000002</v>
      </c>
      <c r="AF238" s="289">
        <v>0.34860000000000002</v>
      </c>
      <c r="AG238" s="289">
        <v>0.28799999999999998</v>
      </c>
      <c r="AH238" s="289">
        <v>0.37509999999999999</v>
      </c>
      <c r="AI238" s="289"/>
      <c r="AJ238" s="289">
        <v>0.28839999999999999</v>
      </c>
      <c r="AK238" s="290">
        <v>0.3659</v>
      </c>
    </row>
    <row r="239" spans="1:37">
      <c r="A239" s="296">
        <v>45529</v>
      </c>
      <c r="B239" s="288">
        <v>0.3206</v>
      </c>
      <c r="C239" s="289">
        <v>0.2266</v>
      </c>
      <c r="D239" s="289">
        <v>0.371</v>
      </c>
      <c r="E239" s="289">
        <v>0.34639999999999999</v>
      </c>
      <c r="F239" s="289">
        <v>0.27929999999999999</v>
      </c>
      <c r="G239" s="289">
        <v>0.28010000000000002</v>
      </c>
      <c r="H239" s="289">
        <v>0.33019999999999999</v>
      </c>
      <c r="I239" s="289">
        <v>0.35310000000000002</v>
      </c>
      <c r="J239" s="290">
        <v>0.32019999999999998</v>
      </c>
      <c r="K239" s="288">
        <v>0.22939999999999999</v>
      </c>
      <c r="L239" s="289">
        <v>0.28060000000000002</v>
      </c>
      <c r="M239" s="289">
        <v>0.19020000000000001</v>
      </c>
      <c r="N239" s="289">
        <v>0.18890000000000001</v>
      </c>
      <c r="O239" s="289">
        <v>0.23300000000000001</v>
      </c>
      <c r="P239" s="289">
        <v>0.2429</v>
      </c>
      <c r="Q239" s="289">
        <v>0.23799999999999999</v>
      </c>
      <c r="R239" s="289">
        <v>0.31890000000000002</v>
      </c>
      <c r="S239" s="290">
        <v>0.3</v>
      </c>
      <c r="T239" s="288">
        <v>0.29880000000000001</v>
      </c>
      <c r="U239" s="289">
        <v>0.30969999999999998</v>
      </c>
      <c r="V239" s="289">
        <v>0.37040000000000001</v>
      </c>
      <c r="W239" s="289">
        <v>0.29289999999999999</v>
      </c>
      <c r="X239" s="289">
        <v>0.2893</v>
      </c>
      <c r="Y239" s="289">
        <v>0.34060000000000001</v>
      </c>
      <c r="Z239" s="289">
        <v>0.20069999999999999</v>
      </c>
      <c r="AA239" s="289">
        <v>0.30449999999999999</v>
      </c>
      <c r="AB239" s="290">
        <v>0.42849999999999999</v>
      </c>
      <c r="AC239" s="288">
        <v>0.372</v>
      </c>
      <c r="AD239" s="289">
        <v>0.30530000000000002</v>
      </c>
      <c r="AE239" s="289">
        <v>0.31540000000000001</v>
      </c>
      <c r="AF239" s="289">
        <v>0.37640000000000001</v>
      </c>
      <c r="AG239" s="289">
        <v>0.24990000000000001</v>
      </c>
      <c r="AH239" s="289">
        <v>0.34300000000000003</v>
      </c>
      <c r="AI239" s="289"/>
      <c r="AJ239" s="289">
        <v>0.27879999999999999</v>
      </c>
      <c r="AK239" s="290">
        <v>0.33679999999999999</v>
      </c>
    </row>
    <row r="240" spans="1:37">
      <c r="A240" s="296">
        <v>45530</v>
      </c>
      <c r="B240" s="288">
        <v>0.32940000000000003</v>
      </c>
      <c r="C240" s="289">
        <v>0.2263</v>
      </c>
      <c r="D240" s="289">
        <v>0.37169999999999997</v>
      </c>
      <c r="E240" s="289">
        <v>0.34599999999999997</v>
      </c>
      <c r="F240" s="289">
        <v>0.2752</v>
      </c>
      <c r="G240" s="289">
        <v>0.28010000000000002</v>
      </c>
      <c r="H240" s="289">
        <v>0.3286</v>
      </c>
      <c r="I240" s="289">
        <v>0.35299999999999998</v>
      </c>
      <c r="J240" s="290">
        <v>0.31640000000000001</v>
      </c>
      <c r="K240" s="288">
        <v>0.23830000000000001</v>
      </c>
      <c r="L240" s="289">
        <v>0.28520000000000001</v>
      </c>
      <c r="M240" s="289">
        <v>0.19969999999999999</v>
      </c>
      <c r="N240" s="289">
        <v>0.18820000000000001</v>
      </c>
      <c r="O240" s="289">
        <v>0.23419999999999999</v>
      </c>
      <c r="P240" s="289">
        <v>0.2412</v>
      </c>
      <c r="Q240" s="289">
        <v>0.2361</v>
      </c>
      <c r="R240" s="289">
        <v>0.31730000000000003</v>
      </c>
      <c r="S240" s="290">
        <v>0.30049999999999999</v>
      </c>
      <c r="T240" s="288">
        <v>0.30730000000000002</v>
      </c>
      <c r="U240" s="289">
        <v>0.3145</v>
      </c>
      <c r="V240" s="289">
        <v>0.38440000000000002</v>
      </c>
      <c r="W240" s="289">
        <v>0.2944</v>
      </c>
      <c r="X240" s="289">
        <v>0.2843</v>
      </c>
      <c r="Y240" s="289">
        <v>0.3392</v>
      </c>
      <c r="Z240" s="289">
        <v>0.18970000000000001</v>
      </c>
      <c r="AA240" s="289">
        <v>0.28989999999999999</v>
      </c>
      <c r="AB240" s="290">
        <v>0.4214</v>
      </c>
      <c r="AC240" s="288">
        <v>0.38819999999999999</v>
      </c>
      <c r="AD240" s="289">
        <v>0.31480000000000002</v>
      </c>
      <c r="AE240" s="289">
        <v>0.32540000000000002</v>
      </c>
      <c r="AF240" s="289">
        <v>0.37440000000000001</v>
      </c>
      <c r="AG240" s="289">
        <v>0.25580000000000003</v>
      </c>
      <c r="AH240" s="289">
        <v>0.34560000000000002</v>
      </c>
      <c r="AI240" s="289"/>
      <c r="AJ240" s="289">
        <v>0.2767</v>
      </c>
      <c r="AK240" s="290">
        <v>0.3306</v>
      </c>
    </row>
    <row r="241" spans="1:37">
      <c r="A241" s="296">
        <v>45531</v>
      </c>
      <c r="B241" s="288">
        <v>0.3468</v>
      </c>
      <c r="C241" s="289">
        <v>0.23319999999999999</v>
      </c>
      <c r="D241" s="289">
        <v>0.37080000000000002</v>
      </c>
      <c r="E241" s="289">
        <v>0.3513</v>
      </c>
      <c r="F241" s="289">
        <v>0.27029999999999998</v>
      </c>
      <c r="G241" s="289">
        <v>0.28100000000000003</v>
      </c>
      <c r="H241" s="289">
        <v>0.32750000000000001</v>
      </c>
      <c r="I241" s="289">
        <v>0.3508</v>
      </c>
      <c r="J241" s="290">
        <v>0.312</v>
      </c>
      <c r="K241" s="288">
        <v>0.23019999999999999</v>
      </c>
      <c r="L241" s="289">
        <v>0.2787</v>
      </c>
      <c r="M241" s="289">
        <v>0.2044</v>
      </c>
      <c r="N241" s="289">
        <v>0.19139999999999999</v>
      </c>
      <c r="O241" s="289">
        <v>0.2409</v>
      </c>
      <c r="P241" s="289">
        <v>0.23949999999999999</v>
      </c>
      <c r="Q241" s="289">
        <v>0.2339</v>
      </c>
      <c r="R241" s="289">
        <v>0.31569999999999998</v>
      </c>
      <c r="S241" s="290">
        <v>0.29949999999999999</v>
      </c>
      <c r="T241" s="288">
        <v>0.29160000000000003</v>
      </c>
      <c r="U241" s="289">
        <v>0.30080000000000001</v>
      </c>
      <c r="V241" s="289">
        <v>0.36199999999999999</v>
      </c>
      <c r="W241" s="289">
        <v>0.28739999999999999</v>
      </c>
      <c r="X241" s="289">
        <v>0.27839999999999998</v>
      </c>
      <c r="Y241" s="289">
        <v>0.33489999999999998</v>
      </c>
      <c r="Z241" s="289">
        <v>0.18559999999999999</v>
      </c>
      <c r="AA241" s="289">
        <v>0.28499999999999998</v>
      </c>
      <c r="AB241" s="290">
        <v>0.42059999999999997</v>
      </c>
      <c r="AC241" s="288">
        <v>0.37230000000000002</v>
      </c>
      <c r="AD241" s="289">
        <v>0.29749999999999999</v>
      </c>
      <c r="AE241" s="289">
        <v>0.3054</v>
      </c>
      <c r="AF241" s="289">
        <v>0.37690000000000001</v>
      </c>
      <c r="AG241" s="289">
        <v>0.2482</v>
      </c>
      <c r="AH241" s="289">
        <v>0.3342</v>
      </c>
      <c r="AI241" s="289"/>
      <c r="AJ241" s="289">
        <v>0.27910000000000001</v>
      </c>
      <c r="AK241" s="290">
        <v>0.32900000000000001</v>
      </c>
    </row>
    <row r="242" spans="1:37">
      <c r="A242" s="296">
        <v>45532</v>
      </c>
      <c r="B242" s="288">
        <v>0.34370000000000001</v>
      </c>
      <c r="C242" s="289">
        <v>0.2331</v>
      </c>
      <c r="D242" s="289">
        <v>0.36099999999999999</v>
      </c>
      <c r="E242" s="289">
        <v>0.3538</v>
      </c>
      <c r="F242" s="289">
        <v>0.26490000000000002</v>
      </c>
      <c r="G242" s="289">
        <v>0.27950000000000003</v>
      </c>
      <c r="H242" s="289">
        <v>0.3261</v>
      </c>
      <c r="I242" s="289">
        <v>0.35039999999999999</v>
      </c>
      <c r="J242" s="290">
        <v>0.30680000000000002</v>
      </c>
      <c r="K242" s="288">
        <v>0.20200000000000001</v>
      </c>
      <c r="L242" s="289">
        <v>0.26290000000000002</v>
      </c>
      <c r="M242" s="289">
        <v>0.18440000000000001</v>
      </c>
      <c r="N242" s="289">
        <v>0.19</v>
      </c>
      <c r="O242" s="289">
        <v>0.24160000000000001</v>
      </c>
      <c r="P242" s="289">
        <v>0.23710000000000001</v>
      </c>
      <c r="Q242" s="289">
        <v>0.23130000000000001</v>
      </c>
      <c r="R242" s="289">
        <v>0.31409999999999999</v>
      </c>
      <c r="S242" s="290">
        <v>0.29930000000000001</v>
      </c>
      <c r="T242" s="288">
        <v>0.2772</v>
      </c>
      <c r="U242" s="289">
        <v>0.2828</v>
      </c>
      <c r="V242" s="289">
        <v>0.34050000000000002</v>
      </c>
      <c r="W242" s="289">
        <v>0.27789999999999998</v>
      </c>
      <c r="X242" s="289">
        <v>0.26590000000000003</v>
      </c>
      <c r="Y242" s="289">
        <v>0.32650000000000001</v>
      </c>
      <c r="Z242" s="289">
        <v>0.1754</v>
      </c>
      <c r="AA242" s="289">
        <v>0.27939999999999998</v>
      </c>
      <c r="AB242" s="290">
        <v>0.4173</v>
      </c>
      <c r="AC242" s="288">
        <v>0.35189999999999999</v>
      </c>
      <c r="AD242" s="289">
        <v>0.27789999999999998</v>
      </c>
      <c r="AE242" s="289">
        <v>0.28239999999999998</v>
      </c>
      <c r="AF242" s="289">
        <v>0.37480000000000002</v>
      </c>
      <c r="AG242" s="289">
        <v>0.2364</v>
      </c>
      <c r="AH242" s="289">
        <v>0.318</v>
      </c>
      <c r="AI242" s="289"/>
      <c r="AJ242" s="289">
        <v>0.27250000000000002</v>
      </c>
      <c r="AK242" s="290">
        <v>0.32540000000000002</v>
      </c>
    </row>
    <row r="243" spans="1:37">
      <c r="A243" s="296">
        <v>45533</v>
      </c>
      <c r="B243" s="288">
        <v>0.34320000000000001</v>
      </c>
      <c r="C243" s="289">
        <v>0.22689999999999999</v>
      </c>
      <c r="D243" s="289">
        <v>0.34970000000000001</v>
      </c>
      <c r="E243" s="289">
        <v>0.35339999999999999</v>
      </c>
      <c r="F243" s="289">
        <v>0.25879999999999997</v>
      </c>
      <c r="G243" s="289">
        <v>0.27460000000000001</v>
      </c>
      <c r="H243" s="289">
        <v>0.32650000000000001</v>
      </c>
      <c r="I243" s="289">
        <v>0.3493</v>
      </c>
      <c r="J243" s="290">
        <v>0.3024</v>
      </c>
      <c r="K243" s="288">
        <v>0.17460000000000001</v>
      </c>
      <c r="L243" s="289">
        <v>0.24640000000000001</v>
      </c>
      <c r="M243" s="289">
        <v>0.1686</v>
      </c>
      <c r="N243" s="289">
        <v>0.18310000000000001</v>
      </c>
      <c r="O243" s="289">
        <v>0.23760000000000001</v>
      </c>
      <c r="P243" s="289">
        <v>0.23449999999999999</v>
      </c>
      <c r="Q243" s="289">
        <v>0.22789999999999999</v>
      </c>
      <c r="R243" s="289">
        <v>0.31230000000000002</v>
      </c>
      <c r="S243" s="290">
        <v>0.29820000000000002</v>
      </c>
      <c r="T243" s="288">
        <v>0.26350000000000001</v>
      </c>
      <c r="U243" s="289">
        <v>0.26719999999999999</v>
      </c>
      <c r="V243" s="289">
        <v>0.31990000000000002</v>
      </c>
      <c r="W243" s="289">
        <v>0.27039999999999997</v>
      </c>
      <c r="X243" s="289">
        <v>0.25540000000000002</v>
      </c>
      <c r="Y243" s="289">
        <v>0.3206</v>
      </c>
      <c r="Z243" s="289">
        <v>0.16700000000000001</v>
      </c>
      <c r="AA243" s="289">
        <v>0.27450000000000002</v>
      </c>
      <c r="AB243" s="290">
        <v>0.41339999999999999</v>
      </c>
      <c r="AC243" s="288">
        <v>0.33579999999999999</v>
      </c>
      <c r="AD243" s="289">
        <v>0.25919999999999999</v>
      </c>
      <c r="AE243" s="289">
        <v>0.25890000000000002</v>
      </c>
      <c r="AF243" s="289">
        <v>0.3705</v>
      </c>
      <c r="AG243" s="289">
        <v>0.2238</v>
      </c>
      <c r="AH243" s="289">
        <v>0.30499999999999999</v>
      </c>
      <c r="AI243" s="289"/>
      <c r="AJ243" s="289">
        <v>0.26579999999999998</v>
      </c>
      <c r="AK243" s="290">
        <v>0.32190000000000002</v>
      </c>
    </row>
    <row r="244" spans="1:37">
      <c r="A244" s="296">
        <v>45534</v>
      </c>
      <c r="B244" s="288">
        <v>0.33800000000000002</v>
      </c>
      <c r="C244" s="289">
        <v>0.22109999999999999</v>
      </c>
      <c r="D244" s="289">
        <v>0.33889999999999998</v>
      </c>
      <c r="E244" s="289">
        <v>0.35570000000000002</v>
      </c>
      <c r="F244" s="289">
        <v>0.25440000000000002</v>
      </c>
      <c r="G244" s="289">
        <v>0.26919999999999999</v>
      </c>
      <c r="H244" s="289">
        <v>0.3251</v>
      </c>
      <c r="I244" s="289">
        <v>0.34849999999999998</v>
      </c>
      <c r="J244" s="290">
        <v>0.29799999999999999</v>
      </c>
      <c r="K244" s="288">
        <v>0.15509999999999999</v>
      </c>
      <c r="L244" s="289">
        <v>0.23139999999999999</v>
      </c>
      <c r="M244" s="289">
        <v>0.1585</v>
      </c>
      <c r="N244" s="289">
        <v>0.17730000000000001</v>
      </c>
      <c r="O244" s="289">
        <v>0.23350000000000001</v>
      </c>
      <c r="P244" s="289">
        <v>0.2311</v>
      </c>
      <c r="Q244" s="289">
        <v>0.2258</v>
      </c>
      <c r="R244" s="289">
        <v>0.31130000000000002</v>
      </c>
      <c r="S244" s="290">
        <v>0.2969</v>
      </c>
      <c r="T244" s="288">
        <v>0.25290000000000001</v>
      </c>
      <c r="U244" s="289">
        <v>0.25509999999999999</v>
      </c>
      <c r="V244" s="289">
        <v>0.3014</v>
      </c>
      <c r="W244" s="289">
        <v>0.26400000000000001</v>
      </c>
      <c r="X244" s="289">
        <v>0.24840000000000001</v>
      </c>
      <c r="Y244" s="289">
        <v>0.31590000000000001</v>
      </c>
      <c r="Z244" s="289">
        <v>0.1608</v>
      </c>
      <c r="AA244" s="289">
        <v>0.27089999999999997</v>
      </c>
      <c r="AB244" s="290">
        <v>0.41049999999999998</v>
      </c>
      <c r="AC244" s="288">
        <v>0.32540000000000002</v>
      </c>
      <c r="AD244" s="289">
        <v>0.2432</v>
      </c>
      <c r="AE244" s="289">
        <v>0.23899999999999999</v>
      </c>
      <c r="AF244" s="289">
        <v>0.36759999999999998</v>
      </c>
      <c r="AG244" s="289">
        <v>0.21379999999999999</v>
      </c>
      <c r="AH244" s="289">
        <v>0.29530000000000001</v>
      </c>
      <c r="AI244" s="289"/>
      <c r="AJ244" s="289">
        <v>0.2591</v>
      </c>
      <c r="AK244" s="290">
        <v>0.31900000000000001</v>
      </c>
    </row>
    <row r="245" spans="1:37">
      <c r="A245" s="296">
        <v>45535</v>
      </c>
      <c r="B245" s="288">
        <v>0.33810000000000001</v>
      </c>
      <c r="C245" s="289">
        <v>0.21179999999999999</v>
      </c>
      <c r="D245" s="289">
        <v>0.3266</v>
      </c>
      <c r="E245" s="289">
        <v>0.35809999999999997</v>
      </c>
      <c r="F245" s="289">
        <v>0.24779999999999999</v>
      </c>
      <c r="G245" s="289">
        <v>0.26069999999999999</v>
      </c>
      <c r="H245" s="289">
        <v>0.3266</v>
      </c>
      <c r="I245" s="289">
        <v>0.34670000000000001</v>
      </c>
      <c r="J245" s="290">
        <v>0.29289999999999999</v>
      </c>
      <c r="K245" s="288">
        <v>0.1363</v>
      </c>
      <c r="L245" s="289">
        <v>0.2155</v>
      </c>
      <c r="M245" s="289">
        <v>0.14480000000000001</v>
      </c>
      <c r="N245" s="289">
        <v>0.16550000000000001</v>
      </c>
      <c r="O245" s="289">
        <v>0.22739999999999999</v>
      </c>
      <c r="P245" s="289">
        <v>0.2233</v>
      </c>
      <c r="Q245" s="289">
        <v>0.2213</v>
      </c>
      <c r="R245" s="289">
        <v>0.30880000000000002</v>
      </c>
      <c r="S245" s="290">
        <v>0.29459999999999997</v>
      </c>
      <c r="T245" s="288">
        <v>0.24229999999999999</v>
      </c>
      <c r="U245" s="289"/>
      <c r="V245" s="289">
        <v>0.27900000000000003</v>
      </c>
      <c r="W245" s="289">
        <v>0.2586</v>
      </c>
      <c r="X245" s="289"/>
      <c r="Y245" s="289">
        <v>0.31190000000000001</v>
      </c>
      <c r="Z245" s="289">
        <v>0.1552</v>
      </c>
      <c r="AA245" s="289"/>
      <c r="AB245" s="290">
        <v>0.40820000000000001</v>
      </c>
      <c r="AC245" s="288">
        <v>0.3165</v>
      </c>
      <c r="AD245" s="289">
        <v>0.22639999999999999</v>
      </c>
      <c r="AE245" s="289">
        <v>0.2167</v>
      </c>
      <c r="AF245" s="289">
        <v>0.3659</v>
      </c>
      <c r="AG245" s="289">
        <v>0.2014</v>
      </c>
      <c r="AH245" s="289">
        <v>0.28549999999999998</v>
      </c>
      <c r="AI245" s="289"/>
      <c r="AJ245" s="289">
        <v>0.25230000000000002</v>
      </c>
      <c r="AK245" s="290">
        <v>0.31609999999999999</v>
      </c>
    </row>
    <row r="246" spans="1:37">
      <c r="A246" s="296">
        <v>45536</v>
      </c>
      <c r="B246" s="288">
        <v>0.34370000000000001</v>
      </c>
      <c r="C246" s="289">
        <v>0.19950000000000001</v>
      </c>
      <c r="D246" s="289">
        <v>0.31269999999999998</v>
      </c>
      <c r="E246" s="289">
        <v>0.34910000000000002</v>
      </c>
      <c r="F246" s="289">
        <v>0.24099999999999999</v>
      </c>
      <c r="G246" s="289">
        <v>0.25019999999999998</v>
      </c>
      <c r="H246" s="289">
        <v>0.32690000000000002</v>
      </c>
      <c r="I246" s="289">
        <v>0.34570000000000001</v>
      </c>
      <c r="J246" s="290">
        <v>0.28739999999999999</v>
      </c>
      <c r="K246" s="288">
        <v>0.12379999999999999</v>
      </c>
      <c r="L246" s="289">
        <v>0.2</v>
      </c>
      <c r="M246" s="289">
        <v>0.13109999999999999</v>
      </c>
      <c r="N246" s="289">
        <v>0.1517</v>
      </c>
      <c r="O246" s="289">
        <v>0.21920000000000001</v>
      </c>
      <c r="P246" s="289">
        <v>0.21590000000000001</v>
      </c>
      <c r="Q246" s="289">
        <v>0.21540000000000001</v>
      </c>
      <c r="R246" s="289">
        <v>0.30620000000000003</v>
      </c>
      <c r="S246" s="290">
        <v>0.2908</v>
      </c>
      <c r="T246" s="288">
        <v>0.23169999999999999</v>
      </c>
      <c r="U246" s="289"/>
      <c r="V246" s="289">
        <v>0.25469999999999998</v>
      </c>
      <c r="W246" s="289">
        <v>0.25309999999999999</v>
      </c>
      <c r="X246" s="289"/>
      <c r="Y246" s="289">
        <v>0.30730000000000002</v>
      </c>
      <c r="Z246" s="289">
        <v>0.1512</v>
      </c>
      <c r="AA246" s="289"/>
      <c r="AB246" s="290">
        <v>0.40579999999999999</v>
      </c>
      <c r="AC246" s="288">
        <v>0.30840000000000001</v>
      </c>
      <c r="AD246" s="289">
        <v>0.20949999999999999</v>
      </c>
      <c r="AE246" s="289">
        <v>0.19209999999999999</v>
      </c>
      <c r="AF246" s="289">
        <v>0.3634</v>
      </c>
      <c r="AG246" s="289">
        <v>0.18940000000000001</v>
      </c>
      <c r="AH246" s="289">
        <v>0.27510000000000001</v>
      </c>
      <c r="AI246" s="289"/>
      <c r="AJ246" s="289">
        <v>0.2442</v>
      </c>
      <c r="AK246" s="290">
        <v>0.31409999999999999</v>
      </c>
    </row>
    <row r="247" spans="1:37">
      <c r="A247" s="296">
        <v>45537</v>
      </c>
      <c r="B247" s="288">
        <v>0.33179999999999998</v>
      </c>
      <c r="C247" s="289">
        <v>0.18779999999999999</v>
      </c>
      <c r="D247" s="289">
        <v>0.29880000000000001</v>
      </c>
      <c r="E247" s="289">
        <v>0.34110000000000001</v>
      </c>
      <c r="F247" s="289">
        <v>0.23400000000000001</v>
      </c>
      <c r="G247" s="289">
        <v>0.24179999999999999</v>
      </c>
      <c r="H247" s="289">
        <v>0.33040000000000003</v>
      </c>
      <c r="I247" s="289">
        <v>0.34350000000000003</v>
      </c>
      <c r="J247" s="290">
        <v>0.2823</v>
      </c>
      <c r="K247" s="288">
        <v>0.1158</v>
      </c>
      <c r="L247" s="289">
        <v>0.1865</v>
      </c>
      <c r="M247" s="289">
        <v>0.12470000000000001</v>
      </c>
      <c r="N247" s="289">
        <v>0.13780000000000001</v>
      </c>
      <c r="O247" s="289">
        <v>0.21229999999999999</v>
      </c>
      <c r="P247" s="289">
        <v>0.2079</v>
      </c>
      <c r="Q247" s="289">
        <v>0.20930000000000001</v>
      </c>
      <c r="R247" s="289">
        <v>0.30349999999999999</v>
      </c>
      <c r="S247" s="290">
        <v>0.2863</v>
      </c>
      <c r="T247" s="288">
        <v>0.2225</v>
      </c>
      <c r="U247" s="289"/>
      <c r="V247" s="289">
        <v>0.22989999999999999</v>
      </c>
      <c r="W247" s="289">
        <v>0.24809999999999999</v>
      </c>
      <c r="X247" s="289"/>
      <c r="Y247" s="289">
        <v>0.30309999999999998</v>
      </c>
      <c r="Z247" s="289">
        <v>0.1477</v>
      </c>
      <c r="AA247" s="289"/>
      <c r="AB247" s="290">
        <v>0.40350000000000003</v>
      </c>
      <c r="AC247" s="288">
        <v>0.3004</v>
      </c>
      <c r="AD247" s="289">
        <v>0.19400000000000001</v>
      </c>
      <c r="AE247" s="289">
        <v>0.17100000000000001</v>
      </c>
      <c r="AF247" s="289">
        <v>0.36180000000000001</v>
      </c>
      <c r="AG247" s="289">
        <v>0.1769</v>
      </c>
      <c r="AH247" s="289">
        <v>0.26519999999999999</v>
      </c>
      <c r="AI247" s="289"/>
      <c r="AJ247" s="289">
        <v>0.2379</v>
      </c>
      <c r="AK247" s="290">
        <v>0.31180000000000002</v>
      </c>
    </row>
    <row r="248" spans="1:37">
      <c r="A248" s="296">
        <v>45538</v>
      </c>
      <c r="B248" s="288">
        <v>0.32379999999999998</v>
      </c>
      <c r="C248" s="289">
        <v>0.17510000000000001</v>
      </c>
      <c r="D248" s="289">
        <v>0.28320000000000001</v>
      </c>
      <c r="E248" s="289">
        <v>0.33450000000000002</v>
      </c>
      <c r="F248" s="289">
        <v>0.22489999999999999</v>
      </c>
      <c r="G248" s="289">
        <v>0.23089999999999999</v>
      </c>
      <c r="H248" s="289">
        <v>0.3281</v>
      </c>
      <c r="I248" s="289">
        <v>0.34110000000000001</v>
      </c>
      <c r="J248" s="290">
        <v>0.27610000000000001</v>
      </c>
      <c r="K248" s="288">
        <v>0.1113</v>
      </c>
      <c r="L248" s="289">
        <v>0.1731</v>
      </c>
      <c r="M248" s="289">
        <v>0.1159</v>
      </c>
      <c r="N248" s="289">
        <v>0.124</v>
      </c>
      <c r="O248" s="289">
        <v>0.20250000000000001</v>
      </c>
      <c r="P248" s="289">
        <v>0.1996</v>
      </c>
      <c r="Q248" s="289">
        <v>0.20169999999999999</v>
      </c>
      <c r="R248" s="289">
        <v>0.29930000000000001</v>
      </c>
      <c r="S248" s="290">
        <v>0.28129999999999999</v>
      </c>
      <c r="T248" s="288">
        <v>0.21229999999999999</v>
      </c>
      <c r="U248" s="289">
        <v>0.2029</v>
      </c>
      <c r="V248" s="289">
        <v>0.20399999999999999</v>
      </c>
      <c r="W248" s="289">
        <v>0.24249999999999999</v>
      </c>
      <c r="X248" s="289">
        <v>0.22209999999999999</v>
      </c>
      <c r="Y248" s="289">
        <v>0.29770000000000002</v>
      </c>
      <c r="Z248" s="289">
        <v>0.14419999999999999</v>
      </c>
      <c r="AA248" s="289">
        <v>0.25879999999999997</v>
      </c>
      <c r="AB248" s="290">
        <v>0.40050000000000002</v>
      </c>
      <c r="AC248" s="288">
        <v>0.2898</v>
      </c>
      <c r="AD248" s="289">
        <v>0.17810000000000001</v>
      </c>
      <c r="AE248" s="289">
        <v>0.14979999999999999</v>
      </c>
      <c r="AF248" s="289">
        <v>0.3614</v>
      </c>
      <c r="AG248" s="289">
        <v>0.16350000000000001</v>
      </c>
      <c r="AH248" s="289">
        <v>0.25319999999999998</v>
      </c>
      <c r="AI248" s="289"/>
      <c r="AJ248" s="289">
        <v>0.23019999999999999</v>
      </c>
      <c r="AK248" s="290">
        <v>0.30890000000000001</v>
      </c>
    </row>
    <row r="249" spans="1:37">
      <c r="A249" s="296">
        <v>45539</v>
      </c>
      <c r="B249" s="288">
        <v>0.314</v>
      </c>
      <c r="C249" s="289">
        <v>0.16300000000000001</v>
      </c>
      <c r="D249" s="289">
        <v>0.26629999999999998</v>
      </c>
      <c r="E249" s="289">
        <v>0.32100000000000001</v>
      </c>
      <c r="F249" s="289">
        <v>0.21490000000000001</v>
      </c>
      <c r="G249" s="289">
        <v>0.21959999999999999</v>
      </c>
      <c r="H249" s="289">
        <v>0.3256</v>
      </c>
      <c r="I249" s="289">
        <v>0.33689999999999998</v>
      </c>
      <c r="J249" s="290">
        <v>0.26929999999999998</v>
      </c>
      <c r="K249" s="288">
        <v>0.1076</v>
      </c>
      <c r="L249" s="289">
        <v>0.1598</v>
      </c>
      <c r="M249" s="289">
        <v>0.1139</v>
      </c>
      <c r="N249" s="289">
        <v>0.11</v>
      </c>
      <c r="O249" s="289">
        <v>0.19159999999999999</v>
      </c>
      <c r="P249" s="289">
        <v>0.1915</v>
      </c>
      <c r="Q249" s="289">
        <v>0.19189999999999999</v>
      </c>
      <c r="R249" s="289">
        <v>0.29449999999999998</v>
      </c>
      <c r="S249" s="290">
        <v>0.27379999999999999</v>
      </c>
      <c r="T249" s="288">
        <v>0.2009</v>
      </c>
      <c r="U249" s="289">
        <v>0.18629999999999999</v>
      </c>
      <c r="V249" s="289">
        <v>0.18160000000000001</v>
      </c>
      <c r="W249" s="289">
        <v>0.23530000000000001</v>
      </c>
      <c r="X249" s="289">
        <v>0.2145</v>
      </c>
      <c r="Y249" s="289">
        <v>0.29049999999999998</v>
      </c>
      <c r="Z249" s="289">
        <v>0.1414</v>
      </c>
      <c r="AA249" s="289">
        <v>0.25569999999999998</v>
      </c>
      <c r="AB249" s="290">
        <v>0.39710000000000001</v>
      </c>
      <c r="AC249" s="288">
        <v>0.28060000000000002</v>
      </c>
      <c r="AD249" s="289">
        <v>0.1615</v>
      </c>
      <c r="AE249" s="289">
        <v>0.13170000000000001</v>
      </c>
      <c r="AF249" s="289">
        <v>0.35809999999999997</v>
      </c>
      <c r="AG249" s="289">
        <v>0.14949999999999999</v>
      </c>
      <c r="AH249" s="289">
        <v>0.24</v>
      </c>
      <c r="AI249" s="289"/>
      <c r="AJ249" s="289">
        <v>0.2205</v>
      </c>
      <c r="AK249" s="290">
        <v>0.30609999999999998</v>
      </c>
    </row>
    <row r="250" spans="1:37">
      <c r="A250" s="296">
        <v>45540</v>
      </c>
      <c r="B250" s="288">
        <v>0.3029</v>
      </c>
      <c r="C250" s="289">
        <v>0.1547</v>
      </c>
      <c r="D250" s="289">
        <v>0.25109999999999999</v>
      </c>
      <c r="E250" s="289">
        <v>0.30940000000000001</v>
      </c>
      <c r="F250" s="289">
        <v>0.2039</v>
      </c>
      <c r="G250" s="289">
        <v>0.21060000000000001</v>
      </c>
      <c r="H250" s="289">
        <v>0.32450000000000001</v>
      </c>
      <c r="I250" s="289">
        <v>0.3327</v>
      </c>
      <c r="J250" s="290">
        <v>0.26219999999999999</v>
      </c>
      <c r="K250" s="288">
        <v>0.1062</v>
      </c>
      <c r="L250" s="289">
        <v>0.1507</v>
      </c>
      <c r="M250" s="289">
        <v>0.1066</v>
      </c>
      <c r="N250" s="289">
        <v>0.1004</v>
      </c>
      <c r="O250" s="289">
        <v>0.18049999999999999</v>
      </c>
      <c r="P250" s="289">
        <v>0.18429999999999999</v>
      </c>
      <c r="Q250" s="289">
        <v>0.18110000000000001</v>
      </c>
      <c r="R250" s="289">
        <v>0.2883</v>
      </c>
      <c r="S250" s="290">
        <v>0.26640000000000003</v>
      </c>
      <c r="T250" s="288">
        <v>0.1888</v>
      </c>
      <c r="U250" s="289">
        <v>0.1691</v>
      </c>
      <c r="V250" s="289">
        <v>0.1691</v>
      </c>
      <c r="W250" s="289">
        <v>0.2276</v>
      </c>
      <c r="X250" s="289">
        <v>0.20669999999999999</v>
      </c>
      <c r="Y250" s="289">
        <v>0.28239999999999998</v>
      </c>
      <c r="Z250" s="289">
        <v>0.1384</v>
      </c>
      <c r="AA250" s="289">
        <v>0.253</v>
      </c>
      <c r="AB250" s="290">
        <v>0.39219999999999999</v>
      </c>
      <c r="AC250" s="288">
        <v>0.27029999999999998</v>
      </c>
      <c r="AD250" s="289">
        <v>0.1469</v>
      </c>
      <c r="AE250" s="289">
        <v>0.12</v>
      </c>
      <c r="AF250" s="289">
        <v>0.35980000000000001</v>
      </c>
      <c r="AG250" s="289">
        <v>0.13519999999999999</v>
      </c>
      <c r="AH250" s="289">
        <v>0.2233</v>
      </c>
      <c r="AI250" s="289"/>
      <c r="AJ250" s="289">
        <v>0.20899999999999999</v>
      </c>
      <c r="AK250" s="290">
        <v>0.30320000000000003</v>
      </c>
    </row>
    <row r="251" spans="1:37">
      <c r="A251" s="296">
        <v>45541</v>
      </c>
      <c r="B251" s="288">
        <v>0.28870000000000001</v>
      </c>
      <c r="C251" s="289">
        <v>0.1477</v>
      </c>
      <c r="D251" s="289">
        <v>0.2361</v>
      </c>
      <c r="E251" s="289">
        <v>0.2954</v>
      </c>
      <c r="F251" s="289">
        <v>0.19409999999999999</v>
      </c>
      <c r="G251" s="289">
        <v>0.20130000000000001</v>
      </c>
      <c r="H251" s="289">
        <v>0.31769999999999998</v>
      </c>
      <c r="I251" s="289">
        <v>0.3276</v>
      </c>
      <c r="J251" s="290">
        <v>0.2555</v>
      </c>
      <c r="K251" s="288">
        <v>0.10349999999999999</v>
      </c>
      <c r="L251" s="289">
        <v>0.14299999999999999</v>
      </c>
      <c r="M251" s="289">
        <v>0.1042</v>
      </c>
      <c r="N251" s="289">
        <v>9.4399999999999998E-2</v>
      </c>
      <c r="O251" s="289">
        <v>0.17100000000000001</v>
      </c>
      <c r="P251" s="289">
        <v>0.17860000000000001</v>
      </c>
      <c r="Q251" s="289">
        <v>0.17130000000000001</v>
      </c>
      <c r="R251" s="289">
        <v>0.28249999999999997</v>
      </c>
      <c r="S251" s="290">
        <v>0.26</v>
      </c>
      <c r="T251" s="288">
        <v>0.17760000000000001</v>
      </c>
      <c r="U251" s="289">
        <v>0.15390000000000001</v>
      </c>
      <c r="V251" s="289">
        <v>0.15970000000000001</v>
      </c>
      <c r="W251" s="289">
        <v>0.22070000000000001</v>
      </c>
      <c r="X251" s="289">
        <v>0.1986</v>
      </c>
      <c r="Y251" s="289">
        <v>0.2727</v>
      </c>
      <c r="Z251" s="289">
        <v>0.13639999999999999</v>
      </c>
      <c r="AA251" s="289">
        <v>0.249</v>
      </c>
      <c r="AB251" s="290">
        <v>0.3876</v>
      </c>
      <c r="AC251" s="288">
        <v>0.24940000000000001</v>
      </c>
      <c r="AD251" s="289">
        <v>0.13400000000000001</v>
      </c>
      <c r="AE251" s="289">
        <v>0.1129</v>
      </c>
      <c r="AF251" s="289">
        <v>0.35449999999999998</v>
      </c>
      <c r="AG251" s="289">
        <v>0.12479999999999999</v>
      </c>
      <c r="AH251" s="289">
        <v>0.20860000000000001</v>
      </c>
      <c r="AI251" s="289"/>
      <c r="AJ251" s="289">
        <v>0.19670000000000001</v>
      </c>
      <c r="AK251" s="290">
        <v>0.29980000000000001</v>
      </c>
    </row>
    <row r="252" spans="1:37">
      <c r="A252" s="296">
        <v>45542</v>
      </c>
      <c r="B252" s="288">
        <v>0.27929999999999999</v>
      </c>
      <c r="C252" s="289">
        <v>0.1431</v>
      </c>
      <c r="D252" s="289">
        <v>0.22509999999999999</v>
      </c>
      <c r="E252" s="289">
        <v>0.2732</v>
      </c>
      <c r="F252" s="289">
        <v>0.18509999999999999</v>
      </c>
      <c r="G252" s="289">
        <v>0.19389999999999999</v>
      </c>
      <c r="H252" s="289">
        <v>0.31069999999999998</v>
      </c>
      <c r="I252" s="289">
        <v>0.32200000000000001</v>
      </c>
      <c r="J252" s="290">
        <v>0.24759999999999999</v>
      </c>
      <c r="K252" s="288">
        <v>0.1019</v>
      </c>
      <c r="L252" s="289">
        <v>0.1371</v>
      </c>
      <c r="M252" s="289">
        <v>0.1014</v>
      </c>
      <c r="N252" s="289">
        <v>8.8800000000000004E-2</v>
      </c>
      <c r="O252" s="289">
        <v>0.16189999999999999</v>
      </c>
      <c r="P252" s="289">
        <v>0.1739</v>
      </c>
      <c r="Q252" s="289">
        <v>0.15959999999999999</v>
      </c>
      <c r="R252" s="289">
        <v>0.27439999999999998</v>
      </c>
      <c r="S252" s="290">
        <v>0.25269999999999998</v>
      </c>
      <c r="T252" s="288">
        <v>0.31459999999999999</v>
      </c>
      <c r="U252" s="289"/>
      <c r="V252" s="289">
        <v>0.3881</v>
      </c>
      <c r="W252" s="289">
        <v>0.29920000000000002</v>
      </c>
      <c r="X252" s="289"/>
      <c r="Y252" s="289">
        <v>0.35880000000000001</v>
      </c>
      <c r="Z252" s="289">
        <v>0.22090000000000001</v>
      </c>
      <c r="AA252" s="289"/>
      <c r="AB252" s="290">
        <v>0.43059999999999998</v>
      </c>
      <c r="AC252" s="288">
        <v>0.31480000000000002</v>
      </c>
      <c r="AD252" s="289">
        <v>0.31979999999999997</v>
      </c>
      <c r="AE252" s="289">
        <v>0.33560000000000001</v>
      </c>
      <c r="AF252" s="289">
        <v>0.38390000000000002</v>
      </c>
      <c r="AG252" s="289">
        <v>0.26200000000000001</v>
      </c>
      <c r="AH252" s="289">
        <v>0.35249999999999998</v>
      </c>
      <c r="AI252" s="289">
        <v>0.42530000000000001</v>
      </c>
      <c r="AJ252" s="289">
        <v>0.28220000000000001</v>
      </c>
      <c r="AK252" s="290">
        <v>0.33789999999999998</v>
      </c>
    </row>
    <row r="253" spans="1:37">
      <c r="A253" s="296">
        <v>45543</v>
      </c>
      <c r="B253" s="288">
        <v>0.47770000000000001</v>
      </c>
      <c r="C253" s="289">
        <v>0.35909999999999997</v>
      </c>
      <c r="D253" s="289">
        <v>0.41099999999999998</v>
      </c>
      <c r="E253" s="289">
        <v>0.46360000000000001</v>
      </c>
      <c r="F253" s="289">
        <v>0.35449999999999998</v>
      </c>
      <c r="G253" s="289">
        <v>0.38640000000000002</v>
      </c>
      <c r="H253" s="289">
        <v>0.40739999999999998</v>
      </c>
      <c r="I253" s="289">
        <v>0.38300000000000001</v>
      </c>
      <c r="J253" s="290">
        <v>0.41670000000000001</v>
      </c>
      <c r="K253" s="288">
        <v>0.32719999999999999</v>
      </c>
      <c r="L253" s="289">
        <v>0.34289999999999998</v>
      </c>
      <c r="M253" s="289">
        <v>0.31919999999999998</v>
      </c>
      <c r="N253" s="289">
        <v>0.30649999999999999</v>
      </c>
      <c r="O253" s="289">
        <v>0.3543</v>
      </c>
      <c r="P253" s="289">
        <v>0.39779999999999999</v>
      </c>
      <c r="Q253" s="289">
        <v>0.3211</v>
      </c>
      <c r="R253" s="289">
        <v>0.37169999999999997</v>
      </c>
      <c r="S253" s="290">
        <v>0.39810000000000001</v>
      </c>
      <c r="T253" s="288">
        <v>0.29060000000000002</v>
      </c>
      <c r="U253" s="289">
        <v>0.2898</v>
      </c>
      <c r="V253" s="289">
        <v>0.35249999999999998</v>
      </c>
      <c r="W253" s="289">
        <v>0.2853</v>
      </c>
      <c r="X253" s="289">
        <v>0.27300000000000002</v>
      </c>
      <c r="Y253" s="289">
        <v>0.33040000000000003</v>
      </c>
      <c r="Z253" s="289">
        <v>0.19120000000000001</v>
      </c>
      <c r="AA253" s="289">
        <v>0.27389999999999998</v>
      </c>
      <c r="AB253" s="290">
        <v>0.41689999999999999</v>
      </c>
      <c r="AC253" s="288">
        <v>0.28660000000000002</v>
      </c>
      <c r="AD253" s="289">
        <v>0.2898</v>
      </c>
      <c r="AE253" s="289">
        <v>0.2979</v>
      </c>
      <c r="AF253" s="289">
        <v>0.36399999999999999</v>
      </c>
      <c r="AG253" s="289">
        <v>0.23530000000000001</v>
      </c>
      <c r="AH253" s="289">
        <v>0.32529999999999998</v>
      </c>
      <c r="AI253" s="289">
        <v>0.39639999999999997</v>
      </c>
      <c r="AJ253" s="289">
        <v>0.27300000000000002</v>
      </c>
      <c r="AK253" s="290">
        <v>0.3241</v>
      </c>
    </row>
    <row r="254" spans="1:37">
      <c r="A254" s="296">
        <v>45544</v>
      </c>
      <c r="B254" s="288">
        <v>0.4415</v>
      </c>
      <c r="C254" s="289">
        <v>0.33510000000000001</v>
      </c>
      <c r="D254" s="289">
        <v>0.38940000000000002</v>
      </c>
      <c r="E254" s="289">
        <v>0.41570000000000001</v>
      </c>
      <c r="F254" s="289">
        <v>0.33839999999999998</v>
      </c>
      <c r="G254" s="289">
        <v>0.3649</v>
      </c>
      <c r="H254" s="289">
        <v>0.3952</v>
      </c>
      <c r="I254" s="289">
        <v>0.36930000000000002</v>
      </c>
      <c r="J254" s="290">
        <v>0.38819999999999999</v>
      </c>
      <c r="K254" s="288">
        <v>0.2928</v>
      </c>
      <c r="L254" s="289">
        <v>0.31809999999999999</v>
      </c>
      <c r="M254" s="289">
        <v>0.2843</v>
      </c>
      <c r="N254" s="289">
        <v>0.28389999999999999</v>
      </c>
      <c r="O254" s="289">
        <v>0.3271</v>
      </c>
      <c r="P254" s="289">
        <v>0.35930000000000001</v>
      </c>
      <c r="Q254" s="289">
        <v>0.28710000000000002</v>
      </c>
      <c r="R254" s="289">
        <v>0.35070000000000001</v>
      </c>
      <c r="S254" s="290">
        <v>0.35809999999999997</v>
      </c>
      <c r="T254" s="288">
        <v>0.27729999999999999</v>
      </c>
      <c r="U254" s="289">
        <v>0.2702</v>
      </c>
      <c r="V254" s="289">
        <v>0.33229999999999998</v>
      </c>
      <c r="W254" s="289">
        <v>0.2767</v>
      </c>
      <c r="X254" s="289">
        <v>0.25769999999999998</v>
      </c>
      <c r="Y254" s="289">
        <v>0.32190000000000002</v>
      </c>
      <c r="Z254" s="289">
        <v>0.17699999999999999</v>
      </c>
      <c r="AA254" s="289">
        <v>0.2626</v>
      </c>
      <c r="AB254" s="290">
        <v>0.4113</v>
      </c>
      <c r="AC254" s="288">
        <v>0.27289999999999998</v>
      </c>
      <c r="AD254" s="289">
        <v>0.26939999999999997</v>
      </c>
      <c r="AE254" s="289">
        <v>0.27310000000000001</v>
      </c>
      <c r="AF254" s="289">
        <v>0.35709999999999997</v>
      </c>
      <c r="AG254" s="289">
        <v>0.22120000000000001</v>
      </c>
      <c r="AH254" s="289">
        <v>0.309</v>
      </c>
      <c r="AI254" s="289">
        <v>0.3926</v>
      </c>
      <c r="AJ254" s="289">
        <v>0.26469999999999999</v>
      </c>
      <c r="AK254" s="290">
        <v>0.31919999999999998</v>
      </c>
    </row>
    <row r="255" spans="1:37">
      <c r="A255" s="296">
        <v>45545</v>
      </c>
      <c r="B255" s="288">
        <v>0.43430000000000002</v>
      </c>
      <c r="C255" s="289">
        <v>0.31979999999999997</v>
      </c>
      <c r="D255" s="289">
        <v>0.37990000000000002</v>
      </c>
      <c r="E255" s="289">
        <v>0.4083</v>
      </c>
      <c r="F255" s="289">
        <v>0.32690000000000002</v>
      </c>
      <c r="G255" s="289">
        <v>0.35070000000000001</v>
      </c>
      <c r="H255" s="289">
        <v>0.38590000000000002</v>
      </c>
      <c r="I255" s="289">
        <v>0.3629</v>
      </c>
      <c r="J255" s="290">
        <v>0.37880000000000003</v>
      </c>
      <c r="K255" s="288">
        <v>0.2727</v>
      </c>
      <c r="L255" s="289">
        <v>0.30509999999999998</v>
      </c>
      <c r="M255" s="289">
        <v>0.2611</v>
      </c>
      <c r="N255" s="289">
        <v>0.26590000000000003</v>
      </c>
      <c r="O255" s="289">
        <v>0.31030000000000002</v>
      </c>
      <c r="P255" s="289">
        <v>0.34389999999999998</v>
      </c>
      <c r="Q255" s="289">
        <v>0.27210000000000001</v>
      </c>
      <c r="R255" s="289">
        <v>0.33979999999999999</v>
      </c>
      <c r="S255" s="290">
        <v>0.34399999999999997</v>
      </c>
      <c r="T255" s="288">
        <v>0.26600000000000001</v>
      </c>
      <c r="U255" s="289">
        <v>0.25440000000000002</v>
      </c>
      <c r="V255" s="289">
        <v>0.31269999999999998</v>
      </c>
      <c r="W255" s="289">
        <v>0.27</v>
      </c>
      <c r="X255" s="289">
        <v>0.24629999999999999</v>
      </c>
      <c r="Y255" s="289">
        <v>0.31580000000000003</v>
      </c>
      <c r="Z255" s="289">
        <v>0.16789999999999999</v>
      </c>
      <c r="AA255" s="289">
        <v>0.25750000000000001</v>
      </c>
      <c r="AB255" s="290">
        <v>0.4073</v>
      </c>
      <c r="AC255" s="288">
        <v>0.2616</v>
      </c>
      <c r="AD255" s="289">
        <v>0.2492</v>
      </c>
      <c r="AE255" s="289">
        <v>0.24979999999999999</v>
      </c>
      <c r="AF255" s="289">
        <v>0.35239999999999999</v>
      </c>
      <c r="AG255" s="289">
        <v>0.2077</v>
      </c>
      <c r="AH255" s="289">
        <v>0.29580000000000001</v>
      </c>
      <c r="AI255" s="289">
        <v>0.39279999999999998</v>
      </c>
      <c r="AJ255" s="289">
        <v>0.25719999999999998</v>
      </c>
      <c r="AK255" s="290">
        <v>0.3155</v>
      </c>
    </row>
    <row r="256" spans="1:37">
      <c r="A256" s="296">
        <v>45546</v>
      </c>
      <c r="B256" s="288">
        <v>0.4133</v>
      </c>
      <c r="C256" s="289">
        <v>0.30609999999999998</v>
      </c>
      <c r="D256" s="289">
        <v>0.37080000000000002</v>
      </c>
      <c r="E256" s="289">
        <v>0.3972</v>
      </c>
      <c r="F256" s="289">
        <v>0.31809999999999999</v>
      </c>
      <c r="G256" s="289">
        <v>0.34079999999999999</v>
      </c>
      <c r="H256" s="289">
        <v>0.37819999999999998</v>
      </c>
      <c r="I256" s="289">
        <v>0.36</v>
      </c>
      <c r="J256" s="290">
        <v>0.3715</v>
      </c>
      <c r="K256" s="288">
        <v>0.25259999999999999</v>
      </c>
      <c r="L256" s="289">
        <v>0.29199999999999998</v>
      </c>
      <c r="M256" s="289">
        <v>0.2404</v>
      </c>
      <c r="N256" s="289">
        <v>0.25109999999999999</v>
      </c>
      <c r="O256" s="289">
        <v>0.29720000000000002</v>
      </c>
      <c r="P256" s="289">
        <v>0.33160000000000001</v>
      </c>
      <c r="Q256" s="289">
        <v>0.26040000000000002</v>
      </c>
      <c r="R256" s="289">
        <v>0.33239999999999997</v>
      </c>
      <c r="S256" s="290">
        <v>0.33479999999999999</v>
      </c>
      <c r="T256" s="288">
        <v>0.25600000000000001</v>
      </c>
      <c r="U256" s="289">
        <v>0.2414</v>
      </c>
      <c r="V256" s="289">
        <v>0.29260000000000003</v>
      </c>
      <c r="W256" s="289">
        <v>0.26429999999999998</v>
      </c>
      <c r="X256" s="289">
        <v>0.2384</v>
      </c>
      <c r="Y256" s="289">
        <v>0.31090000000000001</v>
      </c>
      <c r="Z256" s="289">
        <v>0.16089999999999999</v>
      </c>
      <c r="AA256" s="289">
        <v>0.25359999999999999</v>
      </c>
      <c r="AB256" s="290">
        <v>0.40429999999999999</v>
      </c>
      <c r="AC256" s="288">
        <v>0.25409999999999999</v>
      </c>
      <c r="AD256" s="289">
        <v>0.22950000000000001</v>
      </c>
      <c r="AE256" s="289">
        <v>0.2278</v>
      </c>
      <c r="AF256" s="289">
        <v>0.35260000000000002</v>
      </c>
      <c r="AG256" s="289">
        <v>0.1948</v>
      </c>
      <c r="AH256" s="289">
        <v>0.2858</v>
      </c>
      <c r="AI256" s="289">
        <v>0.39029999999999998</v>
      </c>
      <c r="AJ256" s="289">
        <v>0.2492</v>
      </c>
      <c r="AK256" s="290">
        <v>0.31180000000000002</v>
      </c>
    </row>
    <row r="257" spans="1:37">
      <c r="A257" s="296">
        <v>45547</v>
      </c>
      <c r="B257" s="288">
        <v>0.40660000000000002</v>
      </c>
      <c r="C257" s="289">
        <v>0.2928</v>
      </c>
      <c r="D257" s="289">
        <v>0.36249999999999999</v>
      </c>
      <c r="E257" s="289">
        <v>0.39479999999999998</v>
      </c>
      <c r="F257" s="289">
        <v>0.31030000000000002</v>
      </c>
      <c r="G257" s="289">
        <v>0.33260000000000001</v>
      </c>
      <c r="H257" s="289">
        <v>0.37009999999999998</v>
      </c>
      <c r="I257" s="289">
        <v>0.35630000000000001</v>
      </c>
      <c r="J257" s="290">
        <v>0.36509999999999998</v>
      </c>
      <c r="K257" s="288">
        <v>0.22969999999999999</v>
      </c>
      <c r="L257" s="289">
        <v>0.27939999999999998</v>
      </c>
      <c r="M257" s="289">
        <v>0.22239999999999999</v>
      </c>
      <c r="N257" s="289">
        <v>0.23749999999999999</v>
      </c>
      <c r="O257" s="289">
        <v>0.28639999999999999</v>
      </c>
      <c r="P257" s="289">
        <v>0.32029999999999997</v>
      </c>
      <c r="Q257" s="289">
        <v>0.24979999999999999</v>
      </c>
      <c r="R257" s="289">
        <v>0.32629999999999998</v>
      </c>
      <c r="S257" s="290">
        <v>0.32769999999999999</v>
      </c>
      <c r="T257" s="288">
        <v>0.24679999999999999</v>
      </c>
      <c r="U257" s="289">
        <v>0.2293</v>
      </c>
      <c r="V257" s="289">
        <v>0.2702</v>
      </c>
      <c r="W257" s="289">
        <v>0.25919999999999999</v>
      </c>
      <c r="X257" s="289">
        <v>0.2321</v>
      </c>
      <c r="Y257" s="289">
        <v>0.30649999999999999</v>
      </c>
      <c r="Z257" s="289">
        <v>0.15540000000000001</v>
      </c>
      <c r="AA257" s="289">
        <v>0.25209999999999999</v>
      </c>
      <c r="AB257" s="290">
        <v>0.40139999999999998</v>
      </c>
      <c r="AC257" s="288">
        <v>0.2457</v>
      </c>
      <c r="AD257" s="289">
        <v>0.21129999999999999</v>
      </c>
      <c r="AE257" s="289">
        <v>0.20760000000000001</v>
      </c>
      <c r="AF257" s="289">
        <v>0.34760000000000002</v>
      </c>
      <c r="AG257" s="289">
        <v>0.1835</v>
      </c>
      <c r="AH257" s="289">
        <v>0.27639999999999998</v>
      </c>
      <c r="AI257" s="289">
        <v>0.3836</v>
      </c>
      <c r="AJ257" s="289">
        <v>0.2422</v>
      </c>
      <c r="AK257" s="290">
        <v>0.30890000000000001</v>
      </c>
    </row>
    <row r="258" spans="1:37">
      <c r="A258" s="296">
        <v>45548</v>
      </c>
      <c r="B258" s="288">
        <v>0.38690000000000002</v>
      </c>
      <c r="C258" s="289">
        <v>0.27510000000000001</v>
      </c>
      <c r="D258" s="289">
        <v>0.3508</v>
      </c>
      <c r="E258" s="289">
        <v>0.38240000000000002</v>
      </c>
      <c r="F258" s="289">
        <v>0.30020000000000002</v>
      </c>
      <c r="G258" s="289">
        <v>0.32119999999999999</v>
      </c>
      <c r="H258" s="289">
        <v>0.36259999999999998</v>
      </c>
      <c r="I258" s="289">
        <v>0.35210000000000002</v>
      </c>
      <c r="J258" s="290">
        <v>0.35709999999999997</v>
      </c>
      <c r="K258" s="288">
        <v>0.19980000000000001</v>
      </c>
      <c r="L258" s="289">
        <v>0.2611</v>
      </c>
      <c r="M258" s="289">
        <v>0.1966</v>
      </c>
      <c r="N258" s="289">
        <v>0.22090000000000001</v>
      </c>
      <c r="O258" s="289">
        <v>0.27360000000000001</v>
      </c>
      <c r="P258" s="289">
        <v>0.30609999999999998</v>
      </c>
      <c r="Q258" s="289">
        <v>0.2409</v>
      </c>
      <c r="R258" s="289">
        <v>0.3201</v>
      </c>
      <c r="S258" s="290">
        <v>0.31990000000000002</v>
      </c>
      <c r="T258" s="288">
        <v>0.23730000000000001</v>
      </c>
      <c r="U258" s="289">
        <v>0.21540000000000001</v>
      </c>
      <c r="V258" s="289">
        <v>0.2417</v>
      </c>
      <c r="W258" s="289">
        <v>0.25340000000000001</v>
      </c>
      <c r="X258" s="289">
        <v>0.224</v>
      </c>
      <c r="Y258" s="289">
        <v>0.30080000000000001</v>
      </c>
      <c r="Z258" s="289">
        <v>0.1507</v>
      </c>
      <c r="AA258" s="289">
        <v>0.2492</v>
      </c>
      <c r="AB258" s="290">
        <v>0.39810000000000001</v>
      </c>
      <c r="AC258" s="288">
        <v>0.23369999999999999</v>
      </c>
      <c r="AD258" s="289">
        <v>0.18759999999999999</v>
      </c>
      <c r="AE258" s="289">
        <v>0.1792</v>
      </c>
      <c r="AF258" s="289">
        <v>0.34510000000000002</v>
      </c>
      <c r="AG258" s="289">
        <v>0.16739999999999999</v>
      </c>
      <c r="AH258" s="289">
        <v>0.26229999999999998</v>
      </c>
      <c r="AI258" s="289">
        <v>0.3755</v>
      </c>
      <c r="AJ258" s="289">
        <v>0.23330000000000001</v>
      </c>
      <c r="AK258" s="290">
        <v>0.30620000000000003</v>
      </c>
    </row>
    <row r="259" spans="1:37">
      <c r="A259" s="296">
        <v>45549</v>
      </c>
      <c r="B259" s="288">
        <v>0.37580000000000002</v>
      </c>
      <c r="C259" s="289">
        <v>0.26169999999999999</v>
      </c>
      <c r="D259" s="289">
        <v>0.34039999999999998</v>
      </c>
      <c r="E259" s="289">
        <v>0.37580000000000002</v>
      </c>
      <c r="F259" s="289">
        <v>0.2928</v>
      </c>
      <c r="G259" s="289">
        <v>0.31119999999999998</v>
      </c>
      <c r="H259" s="289">
        <v>0.3579</v>
      </c>
      <c r="I259" s="289">
        <v>0.34989999999999999</v>
      </c>
      <c r="J259" s="290">
        <v>0.3503</v>
      </c>
      <c r="K259" s="288">
        <v>0.17899999999999999</v>
      </c>
      <c r="L259" s="289">
        <v>0.246</v>
      </c>
      <c r="M259" s="289">
        <v>0.1767</v>
      </c>
      <c r="N259" s="289">
        <v>0.21099999999999999</v>
      </c>
      <c r="O259" s="289">
        <v>0.2636</v>
      </c>
      <c r="P259" s="289">
        <v>0.29349999999999998</v>
      </c>
      <c r="Q259" s="289">
        <v>0.23369999999999999</v>
      </c>
      <c r="R259" s="289">
        <v>0.31609999999999999</v>
      </c>
      <c r="S259" s="290">
        <v>0.31430000000000002</v>
      </c>
      <c r="T259" s="288">
        <v>0.22939999999999999</v>
      </c>
      <c r="U259" s="289"/>
      <c r="V259" s="289">
        <v>0.2165</v>
      </c>
      <c r="W259" s="289">
        <v>0.24909999999999999</v>
      </c>
      <c r="X259" s="289"/>
      <c r="Y259" s="289">
        <v>0.29580000000000001</v>
      </c>
      <c r="Z259" s="289">
        <v>0.1467</v>
      </c>
      <c r="AA259" s="289"/>
      <c r="AB259" s="290">
        <v>0.3947</v>
      </c>
      <c r="AC259" s="288">
        <v>0.222</v>
      </c>
      <c r="AD259" s="289">
        <v>0.16769999999999999</v>
      </c>
      <c r="AE259" s="289">
        <v>0.15820000000000001</v>
      </c>
      <c r="AF259" s="289">
        <v>0.34260000000000002</v>
      </c>
      <c r="AG259" s="289">
        <v>0.15490000000000001</v>
      </c>
      <c r="AH259" s="289">
        <v>0.25059999999999999</v>
      </c>
      <c r="AI259" s="289">
        <v>0.36880000000000002</v>
      </c>
      <c r="AJ259" s="289">
        <v>0.22459999999999999</v>
      </c>
      <c r="AK259" s="290">
        <v>0.30349999999999999</v>
      </c>
    </row>
    <row r="260" spans="1:37">
      <c r="A260" s="296">
        <v>45550</v>
      </c>
      <c r="B260" s="288">
        <v>0.374</v>
      </c>
      <c r="C260" s="289">
        <v>0.24809999999999999</v>
      </c>
      <c r="D260" s="289">
        <v>0.32940000000000003</v>
      </c>
      <c r="E260" s="289">
        <v>0.36799999999999999</v>
      </c>
      <c r="F260" s="289">
        <v>0.28449999999999998</v>
      </c>
      <c r="G260" s="289">
        <v>0.30170000000000002</v>
      </c>
      <c r="H260" s="289">
        <v>0.3488</v>
      </c>
      <c r="I260" s="289">
        <v>0.34720000000000001</v>
      </c>
      <c r="J260" s="290">
        <v>0.34329999999999999</v>
      </c>
      <c r="K260" s="288">
        <v>0.15989999999999999</v>
      </c>
      <c r="L260" s="289">
        <v>0.2311</v>
      </c>
      <c r="M260" s="289">
        <v>0.15629999999999999</v>
      </c>
      <c r="N260" s="289">
        <v>0.2011</v>
      </c>
      <c r="O260" s="289">
        <v>0.25419999999999998</v>
      </c>
      <c r="P260" s="289">
        <v>0.27860000000000001</v>
      </c>
      <c r="Q260" s="289">
        <v>0.2281</v>
      </c>
      <c r="R260" s="289">
        <v>0.31140000000000001</v>
      </c>
      <c r="S260" s="290">
        <v>0.30880000000000002</v>
      </c>
      <c r="T260" s="288">
        <v>0.2223</v>
      </c>
      <c r="U260" s="289">
        <v>0.19059999999999999</v>
      </c>
      <c r="V260" s="289">
        <v>0.1953</v>
      </c>
      <c r="W260" s="289">
        <v>0.24490000000000001</v>
      </c>
      <c r="X260" s="289">
        <v>0.2132</v>
      </c>
      <c r="Y260" s="289">
        <v>0.29010000000000002</v>
      </c>
      <c r="Z260" s="289">
        <v>0.14360000000000001</v>
      </c>
      <c r="AA260" s="289">
        <v>0.2457</v>
      </c>
      <c r="AB260" s="290">
        <v>0.39029999999999998</v>
      </c>
      <c r="AC260" s="288">
        <v>0.21179999999999999</v>
      </c>
      <c r="AD260" s="289">
        <v>0.15129999999999999</v>
      </c>
      <c r="AE260" s="289">
        <v>0.1399</v>
      </c>
      <c r="AF260" s="289">
        <v>0.33829999999999999</v>
      </c>
      <c r="AG260" s="289">
        <v>0.1424</v>
      </c>
      <c r="AH260" s="289">
        <v>0.23910000000000001</v>
      </c>
      <c r="AI260" s="289">
        <v>0.3614</v>
      </c>
      <c r="AJ260" s="289">
        <v>0.215</v>
      </c>
      <c r="AK260" s="290">
        <v>0.30020000000000002</v>
      </c>
    </row>
    <row r="261" spans="1:37">
      <c r="A261" s="296">
        <v>45551</v>
      </c>
      <c r="B261" s="288">
        <v>0.36159999999999998</v>
      </c>
      <c r="C261" s="289">
        <v>0.23849999999999999</v>
      </c>
      <c r="D261" s="289">
        <v>0.32169999999999999</v>
      </c>
      <c r="E261" s="289">
        <v>0.3629</v>
      </c>
      <c r="F261" s="289">
        <v>0.27900000000000003</v>
      </c>
      <c r="G261" s="289">
        <v>0.2949</v>
      </c>
      <c r="H261" s="289">
        <v>0.34329999999999999</v>
      </c>
      <c r="I261" s="289">
        <v>0.34620000000000001</v>
      </c>
      <c r="J261" s="290">
        <v>0.3377</v>
      </c>
      <c r="K261" s="288">
        <v>0.1489</v>
      </c>
      <c r="L261" s="289">
        <v>0.2203</v>
      </c>
      <c r="M261" s="289">
        <v>0.14380000000000001</v>
      </c>
      <c r="N261" s="289">
        <v>0.19359999999999999</v>
      </c>
      <c r="O261" s="289">
        <v>0.24759999999999999</v>
      </c>
      <c r="P261" s="289">
        <v>0.2681</v>
      </c>
      <c r="Q261" s="289">
        <v>0.2233</v>
      </c>
      <c r="R261" s="289">
        <v>0.30869999999999997</v>
      </c>
      <c r="S261" s="290">
        <v>0.30530000000000002</v>
      </c>
      <c r="T261" s="288">
        <v>0.2167</v>
      </c>
      <c r="U261" s="289">
        <v>0.18310000000000001</v>
      </c>
      <c r="V261" s="289">
        <v>0.18179999999999999</v>
      </c>
      <c r="W261" s="289">
        <v>0.24160000000000001</v>
      </c>
      <c r="X261" s="289">
        <v>0.2107</v>
      </c>
      <c r="Y261" s="289">
        <v>0.2853</v>
      </c>
      <c r="Z261" s="289">
        <v>0.14169999999999999</v>
      </c>
      <c r="AA261" s="289">
        <v>0.24429999999999999</v>
      </c>
      <c r="AB261" s="290">
        <v>0.3881</v>
      </c>
      <c r="AC261" s="288">
        <v>0.20669999999999999</v>
      </c>
      <c r="AD261" s="289">
        <v>0.14280000000000001</v>
      </c>
      <c r="AE261" s="289">
        <v>0.13139999999999999</v>
      </c>
      <c r="AF261" s="289">
        <v>0.33150000000000002</v>
      </c>
      <c r="AG261" s="289">
        <v>0.13800000000000001</v>
      </c>
      <c r="AH261" s="289">
        <v>0.23139999999999999</v>
      </c>
      <c r="AI261" s="289">
        <v>0.35370000000000001</v>
      </c>
      <c r="AJ261" s="289">
        <v>0.2082</v>
      </c>
      <c r="AK261" s="290">
        <v>0.29830000000000001</v>
      </c>
    </row>
    <row r="262" spans="1:37">
      <c r="A262" s="296">
        <v>45552</v>
      </c>
      <c r="B262" s="288">
        <v>0.36109999999999998</v>
      </c>
      <c r="C262" s="289">
        <v>0.22470000000000001</v>
      </c>
      <c r="D262" s="289">
        <v>0.30930000000000002</v>
      </c>
      <c r="E262" s="289">
        <v>0.35389999999999999</v>
      </c>
      <c r="F262" s="289">
        <v>0.27089999999999997</v>
      </c>
      <c r="G262" s="289">
        <v>0.28460000000000002</v>
      </c>
      <c r="H262" s="289">
        <v>0.3377</v>
      </c>
      <c r="I262" s="289">
        <v>0.34320000000000001</v>
      </c>
      <c r="J262" s="290">
        <v>0.33129999999999998</v>
      </c>
      <c r="K262" s="288">
        <v>0.1333</v>
      </c>
      <c r="L262" s="289">
        <v>0.2059</v>
      </c>
      <c r="M262" s="289">
        <v>0.12740000000000001</v>
      </c>
      <c r="N262" s="289">
        <v>0.17899999999999999</v>
      </c>
      <c r="O262" s="289">
        <v>0.2384</v>
      </c>
      <c r="P262" s="289">
        <v>0.25190000000000001</v>
      </c>
      <c r="Q262" s="289">
        <v>0.21740000000000001</v>
      </c>
      <c r="R262" s="289">
        <v>0.3044</v>
      </c>
      <c r="S262" s="290">
        <v>0.30030000000000001</v>
      </c>
      <c r="T262" s="288">
        <v>0.2107</v>
      </c>
      <c r="U262" s="289">
        <v>0.17560000000000001</v>
      </c>
      <c r="V262" s="289">
        <v>0.16950000000000001</v>
      </c>
      <c r="W262" s="289">
        <v>0.2374</v>
      </c>
      <c r="X262" s="289">
        <v>0.20499999999999999</v>
      </c>
      <c r="Y262" s="289">
        <v>0.27929999999999999</v>
      </c>
      <c r="Z262" s="289">
        <v>0.13900000000000001</v>
      </c>
      <c r="AA262" s="289">
        <v>0.24199999999999999</v>
      </c>
      <c r="AB262" s="290">
        <v>0.38350000000000001</v>
      </c>
      <c r="AC262" s="288">
        <v>0.20269999999999999</v>
      </c>
      <c r="AD262" s="289">
        <v>0.13289999999999999</v>
      </c>
      <c r="AE262" s="289">
        <v>0.1206</v>
      </c>
      <c r="AF262" s="289">
        <v>0.32900000000000001</v>
      </c>
      <c r="AG262" s="289">
        <v>0.1278</v>
      </c>
      <c r="AH262" s="289">
        <v>0.21959999999999999</v>
      </c>
      <c r="AI262" s="289">
        <v>0.3453</v>
      </c>
      <c r="AJ262" s="289">
        <v>0.19769999999999999</v>
      </c>
      <c r="AK262" s="290">
        <v>0.29559999999999997</v>
      </c>
    </row>
    <row r="263" spans="1:37">
      <c r="A263" s="296">
        <v>45553</v>
      </c>
      <c r="B263" s="288">
        <v>0.34960000000000002</v>
      </c>
      <c r="C263" s="289">
        <v>0.21010000000000001</v>
      </c>
      <c r="D263" s="289">
        <v>0.29599999999999999</v>
      </c>
      <c r="E263" s="289">
        <v>0.3518</v>
      </c>
      <c r="F263" s="289">
        <v>0.26219999999999999</v>
      </c>
      <c r="G263" s="289">
        <v>0.27389999999999998</v>
      </c>
      <c r="H263" s="289">
        <v>0.33379999999999999</v>
      </c>
      <c r="I263" s="289">
        <v>0.34089999999999998</v>
      </c>
      <c r="J263" s="290">
        <v>0.32429999999999998</v>
      </c>
      <c r="K263" s="288">
        <v>0.1215</v>
      </c>
      <c r="L263" s="289">
        <v>0.1915</v>
      </c>
      <c r="M263" s="289">
        <v>0.1164</v>
      </c>
      <c r="N263" s="289">
        <v>0.16489999999999999</v>
      </c>
      <c r="O263" s="289">
        <v>0.22939999999999999</v>
      </c>
      <c r="P263" s="289">
        <v>0.23799999999999999</v>
      </c>
      <c r="Q263" s="289">
        <v>0.21210000000000001</v>
      </c>
      <c r="R263" s="289">
        <v>0.30070000000000002</v>
      </c>
      <c r="S263" s="290">
        <v>0.29570000000000002</v>
      </c>
      <c r="T263" s="288">
        <v>0.20300000000000001</v>
      </c>
      <c r="U263" s="289">
        <v>0.1658</v>
      </c>
      <c r="V263" s="289">
        <v>0.15939999999999999</v>
      </c>
      <c r="W263" s="289">
        <v>0.2331</v>
      </c>
      <c r="X263" s="289">
        <v>0.20019999999999999</v>
      </c>
      <c r="Y263" s="289">
        <v>0.27300000000000002</v>
      </c>
      <c r="Z263" s="289">
        <v>0.13689999999999999</v>
      </c>
      <c r="AA263" s="289">
        <v>0.2404</v>
      </c>
      <c r="AB263" s="290">
        <v>0.37980000000000003</v>
      </c>
      <c r="AC263" s="288">
        <v>0.19450000000000001</v>
      </c>
      <c r="AD263" s="289">
        <v>0.12559999999999999</v>
      </c>
      <c r="AE263" s="289">
        <v>0.1133</v>
      </c>
      <c r="AF263" s="289">
        <v>0.32679999999999998</v>
      </c>
      <c r="AG263" s="289">
        <v>0.12</v>
      </c>
      <c r="AH263" s="289">
        <v>0.20810000000000001</v>
      </c>
      <c r="AI263" s="289">
        <v>0.33960000000000001</v>
      </c>
      <c r="AJ263" s="289">
        <v>0.18640000000000001</v>
      </c>
      <c r="AK263" s="290">
        <v>0.29220000000000002</v>
      </c>
    </row>
    <row r="264" spans="1:37">
      <c r="A264" s="296">
        <v>45554</v>
      </c>
      <c r="B264" s="288">
        <v>0.3422</v>
      </c>
      <c r="C264" s="289">
        <v>0.1956</v>
      </c>
      <c r="D264" s="289">
        <v>0.28289999999999998</v>
      </c>
      <c r="E264" s="289">
        <v>0.33989999999999998</v>
      </c>
      <c r="F264" s="289">
        <v>0.25290000000000001</v>
      </c>
      <c r="G264" s="289">
        <v>0.26329999999999998</v>
      </c>
      <c r="H264" s="289">
        <v>0.32640000000000002</v>
      </c>
      <c r="I264" s="289">
        <v>0.33800000000000002</v>
      </c>
      <c r="J264" s="290">
        <v>0.317</v>
      </c>
      <c r="K264" s="288">
        <v>0.1142</v>
      </c>
      <c r="L264" s="289">
        <v>0.1782</v>
      </c>
      <c r="M264" s="289">
        <v>0.10829999999999999</v>
      </c>
      <c r="N264" s="289">
        <v>0.15160000000000001</v>
      </c>
      <c r="O264" s="289">
        <v>0.22</v>
      </c>
      <c r="P264" s="289">
        <v>0.22320000000000001</v>
      </c>
      <c r="Q264" s="289">
        <v>0.20660000000000001</v>
      </c>
      <c r="R264" s="289">
        <v>0.29730000000000001</v>
      </c>
      <c r="S264" s="290">
        <v>0.29099999999999998</v>
      </c>
      <c r="T264" s="288">
        <v>0.19689999999999999</v>
      </c>
      <c r="U264" s="289"/>
      <c r="V264" s="289">
        <v>0.1535</v>
      </c>
      <c r="W264" s="289">
        <v>0.2286</v>
      </c>
      <c r="X264" s="289"/>
      <c r="Y264" s="289">
        <v>0.2656</v>
      </c>
      <c r="Z264" s="289">
        <v>0.1351</v>
      </c>
      <c r="AA264" s="289"/>
      <c r="AB264" s="290">
        <v>0.37590000000000001</v>
      </c>
      <c r="AC264" s="288">
        <v>0.1883</v>
      </c>
      <c r="AD264" s="289">
        <v>0.12</v>
      </c>
      <c r="AE264" s="289">
        <v>0.109</v>
      </c>
      <c r="AF264" s="289">
        <v>0.32090000000000002</v>
      </c>
      <c r="AG264" s="289">
        <v>0.11459999999999999</v>
      </c>
      <c r="AH264" s="289">
        <v>0.19500000000000001</v>
      </c>
      <c r="AI264" s="289">
        <v>0.32900000000000001</v>
      </c>
      <c r="AJ264" s="289">
        <v>0.17580000000000001</v>
      </c>
      <c r="AK264" s="290">
        <v>0.28899999999999998</v>
      </c>
    </row>
    <row r="265" spans="1:37">
      <c r="A265" s="296">
        <v>45555</v>
      </c>
      <c r="B265" s="288">
        <v>0.33189999999999997</v>
      </c>
      <c r="C265" s="289">
        <v>0.182</v>
      </c>
      <c r="D265" s="289">
        <v>0.26979999999999998</v>
      </c>
      <c r="E265" s="289">
        <v>0.3291</v>
      </c>
      <c r="F265" s="289">
        <v>0.2427</v>
      </c>
      <c r="G265" s="289">
        <v>0.252</v>
      </c>
      <c r="H265" s="289">
        <v>0.32069999999999999</v>
      </c>
      <c r="I265" s="289">
        <v>0.33489999999999998</v>
      </c>
      <c r="J265" s="290">
        <v>0.30890000000000001</v>
      </c>
      <c r="K265" s="288">
        <v>0.1096</v>
      </c>
      <c r="L265" s="289">
        <v>0.1678</v>
      </c>
      <c r="M265" s="289">
        <v>0.10299999999999999</v>
      </c>
      <c r="N265" s="289">
        <v>0.13739999999999999</v>
      </c>
      <c r="O265" s="289">
        <v>0.21029999999999999</v>
      </c>
      <c r="P265" s="289">
        <v>0.21029999999999999</v>
      </c>
      <c r="Q265" s="289">
        <v>0.20080000000000001</v>
      </c>
      <c r="R265" s="289">
        <v>0.29299999999999998</v>
      </c>
      <c r="S265" s="290">
        <v>0.2853</v>
      </c>
      <c r="T265" s="288">
        <v>0.1905</v>
      </c>
      <c r="U265" s="289">
        <v>0.1477</v>
      </c>
      <c r="V265" s="289">
        <v>0.15010000000000001</v>
      </c>
      <c r="W265" s="289">
        <v>0.22370000000000001</v>
      </c>
      <c r="X265" s="289">
        <v>0.18870000000000001</v>
      </c>
      <c r="Y265" s="289">
        <v>0.25740000000000002</v>
      </c>
      <c r="Z265" s="289">
        <v>0.13389999999999999</v>
      </c>
      <c r="AA265" s="289">
        <v>0.23350000000000001</v>
      </c>
      <c r="AB265" s="290">
        <v>0.37119999999999997</v>
      </c>
      <c r="AC265" s="288">
        <v>0.18410000000000001</v>
      </c>
      <c r="AD265" s="289">
        <v>0.1158</v>
      </c>
      <c r="AE265" s="289">
        <v>0.1051</v>
      </c>
      <c r="AF265" s="289">
        <v>0.316</v>
      </c>
      <c r="AG265" s="289">
        <v>0.1106</v>
      </c>
      <c r="AH265" s="289">
        <v>0.18260000000000001</v>
      </c>
      <c r="AI265" s="289">
        <v>0.3246</v>
      </c>
      <c r="AJ265" s="289">
        <v>0.16339999999999999</v>
      </c>
      <c r="AK265" s="290">
        <v>0.28499999999999998</v>
      </c>
    </row>
    <row r="266" spans="1:37">
      <c r="A266" s="296">
        <v>45556</v>
      </c>
      <c r="B266" s="288">
        <v>0.32450000000000001</v>
      </c>
      <c r="C266" s="289">
        <v>0.16889999999999999</v>
      </c>
      <c r="D266" s="289">
        <v>0.25800000000000001</v>
      </c>
      <c r="E266" s="289">
        <v>0.31909999999999999</v>
      </c>
      <c r="F266" s="289">
        <v>0.23280000000000001</v>
      </c>
      <c r="G266" s="289">
        <v>0.2414</v>
      </c>
      <c r="H266" s="289">
        <v>0.31619999999999998</v>
      </c>
      <c r="I266" s="289">
        <v>0.33139999999999997</v>
      </c>
      <c r="J266" s="290">
        <v>0.30109999999999998</v>
      </c>
      <c r="K266" s="288">
        <v>0.10630000000000001</v>
      </c>
      <c r="L266" s="289">
        <v>0.16220000000000001</v>
      </c>
      <c r="M266" s="289">
        <v>9.9000000000000005E-2</v>
      </c>
      <c r="N266" s="289">
        <v>0.1235</v>
      </c>
      <c r="O266" s="289">
        <v>0.2011</v>
      </c>
      <c r="P266" s="289">
        <v>0.1976</v>
      </c>
      <c r="Q266" s="289">
        <v>0.1938</v>
      </c>
      <c r="R266" s="289">
        <v>0.28770000000000001</v>
      </c>
      <c r="S266" s="290">
        <v>0.27929999999999999</v>
      </c>
      <c r="T266" s="288">
        <v>0.30209999999999998</v>
      </c>
      <c r="U266" s="289"/>
      <c r="V266" s="289">
        <v>0.38350000000000001</v>
      </c>
      <c r="W266" s="289">
        <v>0.2843</v>
      </c>
      <c r="X266" s="289"/>
      <c r="Y266" s="289">
        <v>0.35289999999999999</v>
      </c>
      <c r="Z266" s="289">
        <v>0.1983</v>
      </c>
      <c r="AA266" s="289"/>
      <c r="AB266" s="290">
        <v>0.41610000000000003</v>
      </c>
      <c r="AC266" s="288">
        <v>0.17860000000000001</v>
      </c>
      <c r="AD266" s="289">
        <v>0.1148</v>
      </c>
      <c r="AE266" s="289">
        <v>0.32829999999999998</v>
      </c>
      <c r="AF266" s="289">
        <v>0.31430000000000002</v>
      </c>
      <c r="AG266" s="289">
        <v>0.1052</v>
      </c>
      <c r="AH266" s="289">
        <v>0.33729999999999999</v>
      </c>
      <c r="AI266" s="289">
        <v>0.31619999999999998</v>
      </c>
      <c r="AJ266" s="289">
        <v>0.15390000000000001</v>
      </c>
      <c r="AK266" s="290">
        <v>0.32679999999999998</v>
      </c>
    </row>
    <row r="267" spans="1:37">
      <c r="A267" s="296">
        <v>45557</v>
      </c>
      <c r="B267" s="288">
        <v>0.309</v>
      </c>
      <c r="C267" s="289">
        <v>0.1595</v>
      </c>
      <c r="D267" s="289">
        <v>0.24740000000000001</v>
      </c>
      <c r="E267" s="289">
        <v>0.30630000000000002</v>
      </c>
      <c r="F267" s="289">
        <v>0.22259999999999999</v>
      </c>
      <c r="G267" s="289">
        <v>0.2339</v>
      </c>
      <c r="H267" s="289">
        <v>0.3105</v>
      </c>
      <c r="I267" s="289">
        <v>0.33</v>
      </c>
      <c r="J267" s="290">
        <v>0.29549999999999998</v>
      </c>
      <c r="K267" s="288">
        <v>0.1045</v>
      </c>
      <c r="L267" s="289">
        <v>0.15529999999999999</v>
      </c>
      <c r="M267" s="289">
        <v>9.6000000000000002E-2</v>
      </c>
      <c r="N267" s="289">
        <v>0.1154</v>
      </c>
      <c r="O267" s="289">
        <v>0.1946</v>
      </c>
      <c r="P267" s="289">
        <v>0.1913</v>
      </c>
      <c r="Q267" s="289">
        <v>0.18870000000000001</v>
      </c>
      <c r="R267" s="289">
        <v>0.2853</v>
      </c>
      <c r="S267" s="290">
        <v>0.27639999999999998</v>
      </c>
      <c r="T267" s="288">
        <v>0.28299999999999997</v>
      </c>
      <c r="U267" s="289">
        <v>0.28320000000000001</v>
      </c>
      <c r="V267" s="289">
        <v>0.3478</v>
      </c>
      <c r="W267" s="289">
        <v>0.27500000000000002</v>
      </c>
      <c r="X267" s="289">
        <v>0.2631</v>
      </c>
      <c r="Y267" s="289">
        <v>0.3226</v>
      </c>
      <c r="Z267" s="289">
        <v>0.16639999999999999</v>
      </c>
      <c r="AA267" s="289">
        <v>0.25629999999999997</v>
      </c>
      <c r="AB267" s="290">
        <v>0.40010000000000001</v>
      </c>
      <c r="AC267" s="288">
        <v>0.17649999999999999</v>
      </c>
      <c r="AD267" s="289">
        <v>0.1142</v>
      </c>
      <c r="AE267" s="289">
        <v>0.29149999999999998</v>
      </c>
      <c r="AF267" s="289">
        <v>0.30980000000000002</v>
      </c>
      <c r="AG267" s="289">
        <v>0.1057</v>
      </c>
      <c r="AH267" s="289">
        <v>0.31059999999999999</v>
      </c>
      <c r="AI267" s="289">
        <v>0.3135</v>
      </c>
      <c r="AJ267" s="289">
        <v>0.1537</v>
      </c>
      <c r="AK267" s="290">
        <v>0.31159999999999999</v>
      </c>
    </row>
    <row r="268" spans="1:37">
      <c r="A268" s="296">
        <v>45558</v>
      </c>
      <c r="B268" s="288">
        <v>0.30680000000000002</v>
      </c>
      <c r="C268" s="289">
        <v>0.15490000000000001</v>
      </c>
      <c r="D268" s="289">
        <v>0.24210000000000001</v>
      </c>
      <c r="E268" s="289">
        <v>0.30120000000000002</v>
      </c>
      <c r="F268" s="289">
        <v>0.21540000000000001</v>
      </c>
      <c r="G268" s="289">
        <v>0.2278</v>
      </c>
      <c r="H268" s="289">
        <v>0.30890000000000001</v>
      </c>
      <c r="I268" s="289">
        <v>0.32829999999999998</v>
      </c>
      <c r="J268" s="290">
        <v>0.29110000000000003</v>
      </c>
      <c r="K268" s="288">
        <v>0.104</v>
      </c>
      <c r="L268" s="289">
        <v>0.1512</v>
      </c>
      <c r="M268" s="289">
        <v>9.4600000000000004E-2</v>
      </c>
      <c r="N268" s="289">
        <v>0.1095</v>
      </c>
      <c r="O268" s="289">
        <v>0.18820000000000001</v>
      </c>
      <c r="P268" s="289">
        <v>0.18640000000000001</v>
      </c>
      <c r="Q268" s="289">
        <v>0.18459999999999999</v>
      </c>
      <c r="R268" s="289">
        <v>0.28289999999999998</v>
      </c>
      <c r="S268" s="290">
        <v>0.27400000000000002</v>
      </c>
      <c r="T268" s="288">
        <v>0.27600000000000002</v>
      </c>
      <c r="U268" s="289">
        <v>0.27129999999999999</v>
      </c>
      <c r="V268" s="289">
        <v>0.33489999999999998</v>
      </c>
      <c r="W268" s="289">
        <v>0.27050000000000002</v>
      </c>
      <c r="X268" s="289">
        <v>0.25140000000000001</v>
      </c>
      <c r="Y268" s="289">
        <v>0.31609999999999999</v>
      </c>
      <c r="Z268" s="289">
        <v>0.15659999999999999</v>
      </c>
      <c r="AA268" s="289">
        <v>0.24709999999999999</v>
      </c>
      <c r="AB268" s="290">
        <v>0.39510000000000001</v>
      </c>
      <c r="AC268" s="288">
        <v>0.1769</v>
      </c>
      <c r="AD268" s="289">
        <v>0.1159</v>
      </c>
      <c r="AE268" s="289">
        <v>0.27539999999999998</v>
      </c>
      <c r="AF268" s="289">
        <v>0.30909999999999999</v>
      </c>
      <c r="AG268" s="289">
        <v>0.10680000000000001</v>
      </c>
      <c r="AH268" s="289">
        <v>0.29920000000000002</v>
      </c>
      <c r="AI268" s="289">
        <v>0.30909999999999999</v>
      </c>
      <c r="AJ268" s="289">
        <v>0.153</v>
      </c>
      <c r="AK268" s="290">
        <v>0.30590000000000001</v>
      </c>
    </row>
    <row r="269" spans="1:37">
      <c r="A269" s="296">
        <v>45559</v>
      </c>
      <c r="B269" s="288">
        <v>0.30030000000000001</v>
      </c>
      <c r="C269" s="289">
        <v>0.1479</v>
      </c>
      <c r="D269" s="289">
        <v>0.23269999999999999</v>
      </c>
      <c r="E269" s="289">
        <v>0.28810000000000002</v>
      </c>
      <c r="F269" s="289">
        <v>0.20569999999999999</v>
      </c>
      <c r="G269" s="289">
        <v>0.21959999999999999</v>
      </c>
      <c r="H269" s="289">
        <v>0.29720000000000002</v>
      </c>
      <c r="I269" s="289">
        <v>0.32400000000000001</v>
      </c>
      <c r="J269" s="290">
        <v>0.28410000000000002</v>
      </c>
      <c r="K269" s="288">
        <v>0.1027</v>
      </c>
      <c r="L269" s="289">
        <v>0.14599999999999999</v>
      </c>
      <c r="M269" s="289">
        <v>9.2600000000000002E-2</v>
      </c>
      <c r="N269" s="289">
        <v>0.1024</v>
      </c>
      <c r="O269" s="289">
        <v>0.18440000000000001</v>
      </c>
      <c r="P269" s="289">
        <v>0.1802</v>
      </c>
      <c r="Q269" s="289">
        <v>0.17680000000000001</v>
      </c>
      <c r="R269" s="289">
        <v>0.2777</v>
      </c>
      <c r="S269" s="290">
        <v>0.26889999999999997</v>
      </c>
      <c r="T269" s="288">
        <v>0.26679999999999998</v>
      </c>
      <c r="U269" s="289">
        <v>0.2571</v>
      </c>
      <c r="V269" s="289">
        <v>0.318</v>
      </c>
      <c r="W269" s="289">
        <v>0.26469999999999999</v>
      </c>
      <c r="X269" s="289">
        <v>0.24129999999999999</v>
      </c>
      <c r="Y269" s="289">
        <v>0.30969999999999998</v>
      </c>
      <c r="Z269" s="289">
        <v>0.15040000000000001</v>
      </c>
      <c r="AA269" s="289">
        <v>0.24210000000000001</v>
      </c>
      <c r="AB269" s="290">
        <v>0.3911</v>
      </c>
      <c r="AC269" s="288">
        <v>0.1782</v>
      </c>
      <c r="AD269" s="289">
        <v>0.1159</v>
      </c>
      <c r="AE269" s="289">
        <v>0.25430000000000003</v>
      </c>
      <c r="AF269" s="289">
        <v>0.30759999999999998</v>
      </c>
      <c r="AG269" s="289">
        <v>0.1062</v>
      </c>
      <c r="AH269" s="289">
        <v>0.28599999999999998</v>
      </c>
      <c r="AI269" s="289">
        <v>0.30420000000000003</v>
      </c>
      <c r="AJ269" s="289">
        <v>0.151</v>
      </c>
      <c r="AK269" s="290">
        <v>0.30149999999999999</v>
      </c>
    </row>
    <row r="270" spans="1:37">
      <c r="A270" s="296">
        <v>45560</v>
      </c>
      <c r="B270" s="288">
        <v>0.29389999999999999</v>
      </c>
      <c r="C270" s="289">
        <v>0.14360000000000001</v>
      </c>
      <c r="D270" s="289">
        <v>0.22570000000000001</v>
      </c>
      <c r="E270" s="289">
        <v>0.27650000000000002</v>
      </c>
      <c r="F270" s="289">
        <v>0.1968</v>
      </c>
      <c r="G270" s="289">
        <v>0.21110000000000001</v>
      </c>
      <c r="H270" s="289">
        <v>0.28789999999999999</v>
      </c>
      <c r="I270" s="289">
        <v>0.31969999999999998</v>
      </c>
      <c r="J270" s="290">
        <v>0.27700000000000002</v>
      </c>
      <c r="K270" s="288">
        <v>0.10100000000000001</v>
      </c>
      <c r="L270" s="289">
        <v>0.14149999999999999</v>
      </c>
      <c r="M270" s="289">
        <v>9.11E-2</v>
      </c>
      <c r="N270" s="289">
        <v>9.6100000000000005E-2</v>
      </c>
      <c r="O270" s="289">
        <v>0.17849999999999999</v>
      </c>
      <c r="P270" s="289">
        <v>0.17460000000000001</v>
      </c>
      <c r="Q270" s="289">
        <v>0.17030000000000001</v>
      </c>
      <c r="R270" s="289">
        <v>0.27179999999999999</v>
      </c>
      <c r="S270" s="290">
        <v>0.2636</v>
      </c>
      <c r="T270" s="288">
        <v>0.25840000000000002</v>
      </c>
      <c r="U270" s="289">
        <v>0.24479999999999999</v>
      </c>
      <c r="V270" s="289">
        <v>0.30199999999999999</v>
      </c>
      <c r="W270" s="289">
        <v>0.25940000000000002</v>
      </c>
      <c r="X270" s="289">
        <v>0.23300000000000001</v>
      </c>
      <c r="Y270" s="289">
        <v>0.3049</v>
      </c>
      <c r="Z270" s="289">
        <v>0.1464</v>
      </c>
      <c r="AA270" s="289">
        <v>0.2392</v>
      </c>
      <c r="AB270" s="290">
        <v>0.3876</v>
      </c>
      <c r="AC270" s="288">
        <v>0.17879999999999999</v>
      </c>
      <c r="AD270" s="289">
        <v>0.1159</v>
      </c>
      <c r="AE270" s="289">
        <v>0.23430000000000001</v>
      </c>
      <c r="AF270" s="289">
        <v>0.3054</v>
      </c>
      <c r="AG270" s="289">
        <v>0.1056</v>
      </c>
      <c r="AH270" s="289">
        <v>0.2742</v>
      </c>
      <c r="AI270" s="289">
        <v>0.3019</v>
      </c>
      <c r="AJ270" s="289">
        <v>0.14749999999999999</v>
      </c>
      <c r="AK270" s="290">
        <v>0.29799999999999999</v>
      </c>
    </row>
    <row r="271" spans="1:37">
      <c r="A271" s="296">
        <v>45561</v>
      </c>
      <c r="B271" s="288">
        <v>0.2868</v>
      </c>
      <c r="C271" s="289">
        <v>0.1396</v>
      </c>
      <c r="D271" s="289">
        <v>0.219</v>
      </c>
      <c r="E271" s="289">
        <v>0.26490000000000002</v>
      </c>
      <c r="F271" s="289">
        <v>0.1885</v>
      </c>
      <c r="G271" s="289">
        <v>0.20419999999999999</v>
      </c>
      <c r="H271" s="289">
        <v>0.27850000000000003</v>
      </c>
      <c r="I271" s="289">
        <v>0.31390000000000001</v>
      </c>
      <c r="J271" s="290">
        <v>0.26929999999999998</v>
      </c>
      <c r="K271" s="288">
        <v>0.1</v>
      </c>
      <c r="L271" s="289">
        <v>0.13730000000000001</v>
      </c>
      <c r="M271" s="289">
        <v>8.9599999999999999E-2</v>
      </c>
      <c r="N271" s="289">
        <v>9.0700000000000003E-2</v>
      </c>
      <c r="O271" s="289">
        <v>0.17180000000000001</v>
      </c>
      <c r="P271" s="289">
        <v>0.17030000000000001</v>
      </c>
      <c r="Q271" s="289">
        <v>0.16200000000000001</v>
      </c>
      <c r="R271" s="289">
        <v>0.26429999999999998</v>
      </c>
      <c r="S271" s="290">
        <v>0.25740000000000002</v>
      </c>
      <c r="T271" s="288">
        <v>0.25040000000000001</v>
      </c>
      <c r="U271" s="289">
        <v>0.2331</v>
      </c>
      <c r="V271" s="289">
        <v>0.2843</v>
      </c>
      <c r="W271" s="289">
        <v>0.255</v>
      </c>
      <c r="X271" s="289">
        <v>0.2258</v>
      </c>
      <c r="Y271" s="289">
        <v>0.3009</v>
      </c>
      <c r="Z271" s="289">
        <v>0.1429</v>
      </c>
      <c r="AA271" s="289">
        <v>0.23619999999999999</v>
      </c>
      <c r="AB271" s="290">
        <v>0.38519999999999999</v>
      </c>
      <c r="AC271" s="288">
        <v>0.17829999999999999</v>
      </c>
      <c r="AD271" s="289">
        <v>0.11509999999999999</v>
      </c>
      <c r="AE271" s="289">
        <v>0.21190000000000001</v>
      </c>
      <c r="AF271" s="289">
        <v>0.30320000000000003</v>
      </c>
      <c r="AG271" s="289">
        <v>0.10580000000000001</v>
      </c>
      <c r="AH271" s="289">
        <v>0.26300000000000001</v>
      </c>
      <c r="AI271" s="289">
        <v>0.2984</v>
      </c>
      <c r="AJ271" s="289">
        <v>0.14330000000000001</v>
      </c>
      <c r="AK271" s="290">
        <v>0.29509999999999997</v>
      </c>
    </row>
    <row r="272" spans="1:37">
      <c r="A272" s="296">
        <v>45562</v>
      </c>
      <c r="B272" s="288">
        <v>0.2787</v>
      </c>
      <c r="C272" s="289">
        <v>0.13619999999999999</v>
      </c>
      <c r="D272" s="289">
        <v>0.21149999999999999</v>
      </c>
      <c r="E272" s="289">
        <v>0.25369999999999998</v>
      </c>
      <c r="F272" s="289">
        <v>0.18129999999999999</v>
      </c>
      <c r="G272" s="289">
        <v>0.19639999999999999</v>
      </c>
      <c r="H272" s="289">
        <v>0.26919999999999999</v>
      </c>
      <c r="I272" s="289">
        <v>0.30640000000000001</v>
      </c>
      <c r="J272" s="290">
        <v>0.26029999999999998</v>
      </c>
      <c r="K272" s="288">
        <v>9.8699999999999996E-2</v>
      </c>
      <c r="L272" s="289">
        <v>0.13370000000000001</v>
      </c>
      <c r="M272" s="289">
        <v>8.8499999999999995E-2</v>
      </c>
      <c r="N272" s="289">
        <v>8.6599999999999996E-2</v>
      </c>
      <c r="O272" s="289">
        <v>0.16420000000000001</v>
      </c>
      <c r="P272" s="289">
        <v>0.16750000000000001</v>
      </c>
      <c r="Q272" s="289">
        <v>0.15279999999999999</v>
      </c>
      <c r="R272" s="289">
        <v>0.25459999999999999</v>
      </c>
      <c r="S272" s="290">
        <v>0.25030000000000002</v>
      </c>
      <c r="T272" s="288">
        <v>0.24340000000000001</v>
      </c>
      <c r="U272" s="289">
        <v>0.2215</v>
      </c>
      <c r="V272" s="289">
        <v>0.26390000000000002</v>
      </c>
      <c r="W272" s="289">
        <v>0.25069999999999998</v>
      </c>
      <c r="X272" s="289">
        <v>0.21940000000000001</v>
      </c>
      <c r="Y272" s="289">
        <v>0.29680000000000001</v>
      </c>
      <c r="Z272" s="289">
        <v>0.14019999999999999</v>
      </c>
      <c r="AA272" s="289">
        <v>0.2346</v>
      </c>
      <c r="AB272" s="290">
        <v>0.38279999999999997</v>
      </c>
      <c r="AC272" s="288">
        <v>0.1772</v>
      </c>
      <c r="AD272" s="289">
        <v>0.1142</v>
      </c>
      <c r="AE272" s="289">
        <v>0.18770000000000001</v>
      </c>
      <c r="AF272" s="289">
        <v>0.3024</v>
      </c>
      <c r="AG272" s="289">
        <v>0.1061</v>
      </c>
      <c r="AH272" s="289">
        <v>0.252</v>
      </c>
      <c r="AI272" s="289">
        <v>0.29630000000000001</v>
      </c>
      <c r="AJ272" s="289">
        <v>0.1386</v>
      </c>
      <c r="AK272" s="290">
        <v>0.29220000000000002</v>
      </c>
    </row>
    <row r="273" spans="1:37">
      <c r="A273" s="296">
        <v>45563</v>
      </c>
      <c r="B273" s="288">
        <v>0.2727</v>
      </c>
      <c r="C273" s="289">
        <v>0.13370000000000001</v>
      </c>
      <c r="D273" s="289">
        <v>0.20599999999999999</v>
      </c>
      <c r="E273" s="289">
        <v>0.2452</v>
      </c>
      <c r="F273" s="289">
        <v>0.17460000000000001</v>
      </c>
      <c r="G273" s="289">
        <v>0.18909999999999999</v>
      </c>
      <c r="H273" s="289">
        <v>0.2596</v>
      </c>
      <c r="I273" s="289">
        <v>0.29759999999999998</v>
      </c>
      <c r="J273" s="290">
        <v>0.25130000000000002</v>
      </c>
      <c r="K273" s="288">
        <v>9.7799999999999998E-2</v>
      </c>
      <c r="L273" s="289">
        <v>0.13120000000000001</v>
      </c>
      <c r="M273" s="289">
        <v>8.8099999999999998E-2</v>
      </c>
      <c r="N273" s="289">
        <v>8.3799999999999999E-2</v>
      </c>
      <c r="O273" s="289">
        <v>0.15820000000000001</v>
      </c>
      <c r="P273" s="289">
        <v>0.1646</v>
      </c>
      <c r="Q273" s="289">
        <v>0.1424</v>
      </c>
      <c r="R273" s="289">
        <v>0.24490000000000001</v>
      </c>
      <c r="S273" s="290">
        <v>0.24390000000000001</v>
      </c>
      <c r="T273" s="288">
        <v>0.2369</v>
      </c>
      <c r="U273" s="289">
        <v>0.21149999999999999</v>
      </c>
      <c r="V273" s="289">
        <v>0.24349999999999999</v>
      </c>
      <c r="W273" s="289">
        <v>0.2465</v>
      </c>
      <c r="X273" s="289">
        <v>0.2137</v>
      </c>
      <c r="Y273" s="289">
        <v>0.29189999999999999</v>
      </c>
      <c r="Z273" s="289">
        <v>0.13819999999999999</v>
      </c>
      <c r="AA273" s="289">
        <v>0.23300000000000001</v>
      </c>
      <c r="AB273" s="290">
        <v>0.38040000000000002</v>
      </c>
      <c r="AC273" s="288">
        <v>0.17519999999999999</v>
      </c>
      <c r="AD273" s="289">
        <v>0.113</v>
      </c>
      <c r="AE273" s="289">
        <v>0.16750000000000001</v>
      </c>
      <c r="AF273" s="289">
        <v>0.29770000000000002</v>
      </c>
      <c r="AG273" s="289">
        <v>0.1041</v>
      </c>
      <c r="AH273" s="289">
        <v>0.24010000000000001</v>
      </c>
      <c r="AI273" s="289">
        <v>0.29160000000000003</v>
      </c>
      <c r="AJ273" s="289">
        <v>0.1331</v>
      </c>
      <c r="AK273" s="290">
        <v>0.28939999999999999</v>
      </c>
    </row>
    <row r="274" spans="1:37">
      <c r="A274" s="296">
        <v>45564</v>
      </c>
      <c r="B274" s="288">
        <v>0.26379999999999998</v>
      </c>
      <c r="C274" s="289">
        <v>0.1323</v>
      </c>
      <c r="D274" s="289">
        <v>0.2019</v>
      </c>
      <c r="E274" s="289">
        <v>0.24199999999999999</v>
      </c>
      <c r="F274" s="289">
        <v>0.1696</v>
      </c>
      <c r="G274" s="289">
        <v>0.18390000000000001</v>
      </c>
      <c r="H274" s="289">
        <v>0.24909999999999999</v>
      </c>
      <c r="I274" s="289">
        <v>0.2878</v>
      </c>
      <c r="J274" s="290">
        <v>0.2422</v>
      </c>
      <c r="K274" s="288">
        <v>9.7299999999999998E-2</v>
      </c>
      <c r="L274" s="289">
        <v>0.1293</v>
      </c>
      <c r="M274" s="289">
        <v>8.7099999999999997E-2</v>
      </c>
      <c r="N274" s="289">
        <v>8.2199999999999995E-2</v>
      </c>
      <c r="O274" s="289">
        <v>0.15260000000000001</v>
      </c>
      <c r="P274" s="289">
        <v>0.16389999999999999</v>
      </c>
      <c r="Q274" s="289">
        <v>0.13200000000000001</v>
      </c>
      <c r="R274" s="289">
        <v>0.2329</v>
      </c>
      <c r="S274" s="290">
        <v>0.23810000000000001</v>
      </c>
      <c r="T274" s="288">
        <v>0.2319</v>
      </c>
      <c r="U274" s="289">
        <v>0.20039999999999999</v>
      </c>
      <c r="V274" s="289">
        <v>0.2238</v>
      </c>
      <c r="W274" s="289">
        <v>0.2427</v>
      </c>
      <c r="X274" s="289">
        <v>0.20930000000000001</v>
      </c>
      <c r="Y274" s="289">
        <v>0.28849999999999998</v>
      </c>
      <c r="Z274" s="289">
        <v>0.13600000000000001</v>
      </c>
      <c r="AA274" s="289">
        <v>0.23200000000000001</v>
      </c>
      <c r="AB274" s="290">
        <v>0.37730000000000002</v>
      </c>
      <c r="AC274" s="288">
        <v>0.17449999999999999</v>
      </c>
      <c r="AD274" s="289">
        <v>0.1119</v>
      </c>
      <c r="AE274" s="289">
        <v>0.14849999999999999</v>
      </c>
      <c r="AF274" s="289">
        <v>0.2954</v>
      </c>
      <c r="AG274" s="289">
        <v>0.10249999999999999</v>
      </c>
      <c r="AH274" s="289">
        <v>0.22900000000000001</v>
      </c>
      <c r="AI274" s="289">
        <v>0.2893</v>
      </c>
      <c r="AJ274" s="289">
        <v>0.1285</v>
      </c>
      <c r="AK274" s="290">
        <v>0.28720000000000001</v>
      </c>
    </row>
    <row r="275" spans="1:37">
      <c r="A275" s="296">
        <v>45565</v>
      </c>
      <c r="B275" s="288">
        <v>0.2576</v>
      </c>
      <c r="C275" s="289">
        <v>0.13</v>
      </c>
      <c r="D275" s="289">
        <v>0.19789999999999999</v>
      </c>
      <c r="E275" s="289">
        <v>0.2321</v>
      </c>
      <c r="F275" s="289">
        <v>0.16600000000000001</v>
      </c>
      <c r="G275" s="289">
        <v>0.17949999999999999</v>
      </c>
      <c r="H275" s="289">
        <v>0.2417</v>
      </c>
      <c r="I275" s="289">
        <v>0.27789999999999998</v>
      </c>
      <c r="J275" s="290">
        <v>0.23380000000000001</v>
      </c>
      <c r="K275" s="288">
        <v>9.6199999999999994E-2</v>
      </c>
      <c r="L275" s="289">
        <v>0.12759999999999999</v>
      </c>
      <c r="M275" s="289">
        <v>8.5999999999999993E-2</v>
      </c>
      <c r="N275" s="289">
        <v>8.0600000000000005E-2</v>
      </c>
      <c r="O275" s="289">
        <v>0.14799999999999999</v>
      </c>
      <c r="P275" s="289">
        <v>0.16250000000000001</v>
      </c>
      <c r="Q275" s="289">
        <v>0.1212</v>
      </c>
      <c r="R275" s="289">
        <v>0.221</v>
      </c>
      <c r="S275" s="290">
        <v>0.23400000000000001</v>
      </c>
      <c r="T275" s="288">
        <v>0.22489999999999999</v>
      </c>
      <c r="U275" s="289">
        <v>0.1898</v>
      </c>
      <c r="V275" s="289">
        <v>0.20549999999999999</v>
      </c>
      <c r="W275" s="289">
        <v>0.23930000000000001</v>
      </c>
      <c r="X275" s="289">
        <v>0.2044</v>
      </c>
      <c r="Y275" s="289">
        <v>0.2838</v>
      </c>
      <c r="Z275" s="289">
        <v>0.13469999999999999</v>
      </c>
      <c r="AA275" s="289">
        <v>0.2301</v>
      </c>
      <c r="AB275" s="290">
        <v>0.3755</v>
      </c>
      <c r="AC275" s="288">
        <v>0.1724</v>
      </c>
      <c r="AD275" s="289">
        <v>0.1103</v>
      </c>
      <c r="AE275" s="289">
        <v>0.1336</v>
      </c>
      <c r="AF275" s="289">
        <v>0.29320000000000002</v>
      </c>
      <c r="AG275" s="289">
        <v>0.10100000000000001</v>
      </c>
      <c r="AH275" s="289">
        <v>0.21829999999999999</v>
      </c>
      <c r="AI275" s="289">
        <v>0.2843</v>
      </c>
      <c r="AJ275" s="289">
        <v>0.12379999999999999</v>
      </c>
      <c r="AK275" s="290">
        <v>0.28439999999999999</v>
      </c>
    </row>
    <row r="276" spans="1:37">
      <c r="A276" s="296">
        <v>45566</v>
      </c>
      <c r="B276" s="288">
        <v>0.25169999999999998</v>
      </c>
      <c r="C276" s="289">
        <v>0.129</v>
      </c>
      <c r="D276" s="289">
        <v>0.1953</v>
      </c>
      <c r="E276" s="289">
        <v>0.22819999999999999</v>
      </c>
      <c r="F276" s="289">
        <v>0.16350000000000001</v>
      </c>
      <c r="G276" s="289">
        <v>0.17560000000000001</v>
      </c>
      <c r="H276" s="289">
        <v>0.23369999999999999</v>
      </c>
      <c r="I276" s="289">
        <v>0.26690000000000003</v>
      </c>
      <c r="J276" s="290">
        <v>0.22550000000000001</v>
      </c>
      <c r="K276" s="288">
        <v>9.5600000000000004E-2</v>
      </c>
      <c r="L276" s="289">
        <v>0.12570000000000001</v>
      </c>
      <c r="M276" s="289">
        <v>8.5599999999999996E-2</v>
      </c>
      <c r="N276" s="289">
        <v>7.9500000000000001E-2</v>
      </c>
      <c r="O276" s="289">
        <v>0.14380000000000001</v>
      </c>
      <c r="P276" s="289">
        <v>0.16089999999999999</v>
      </c>
      <c r="Q276" s="289">
        <v>0.1096</v>
      </c>
      <c r="R276" s="289">
        <v>0.2056</v>
      </c>
      <c r="S276" s="290">
        <v>0.2283</v>
      </c>
      <c r="T276" s="288">
        <v>0.21829999999999999</v>
      </c>
      <c r="U276" s="289">
        <v>0.1784</v>
      </c>
      <c r="V276" s="289">
        <v>0.1867</v>
      </c>
      <c r="W276" s="289">
        <v>0.23619999999999999</v>
      </c>
      <c r="X276" s="289">
        <v>0.20019999999999999</v>
      </c>
      <c r="Y276" s="289">
        <v>0.27839999999999998</v>
      </c>
      <c r="Z276" s="289">
        <v>0.13339999999999999</v>
      </c>
      <c r="AA276" s="289">
        <v>0.22850000000000001</v>
      </c>
      <c r="AB276" s="290">
        <v>0.37240000000000001</v>
      </c>
      <c r="AC276" s="288">
        <v>0.17119999999999999</v>
      </c>
      <c r="AD276" s="289">
        <v>0.1091</v>
      </c>
      <c r="AE276" s="289">
        <v>0.1208</v>
      </c>
      <c r="AF276" s="289">
        <v>0.28970000000000001</v>
      </c>
      <c r="AG276" s="289">
        <v>9.98E-2</v>
      </c>
      <c r="AH276" s="289">
        <v>0.20730000000000001</v>
      </c>
      <c r="AI276" s="289">
        <v>0.27889999999999998</v>
      </c>
      <c r="AJ276" s="289">
        <v>0.1191</v>
      </c>
      <c r="AK276" s="290">
        <v>0.28160000000000002</v>
      </c>
    </row>
    <row r="277" spans="1:37">
      <c r="A277" s="296">
        <v>45567</v>
      </c>
      <c r="B277" s="288">
        <v>0.24340000000000001</v>
      </c>
      <c r="C277" s="289">
        <v>0.12659999999999999</v>
      </c>
      <c r="D277" s="289">
        <v>0.1908</v>
      </c>
      <c r="E277" s="289">
        <v>0.22059999999999999</v>
      </c>
      <c r="F277" s="289">
        <v>0.16039999999999999</v>
      </c>
      <c r="G277" s="289">
        <v>0.17119999999999999</v>
      </c>
      <c r="H277" s="289">
        <v>0.22370000000000001</v>
      </c>
      <c r="I277" s="289">
        <v>0.25509999999999999</v>
      </c>
      <c r="J277" s="290">
        <v>0.2175</v>
      </c>
      <c r="K277" s="288">
        <v>9.3600000000000003E-2</v>
      </c>
      <c r="L277" s="289">
        <v>0.12379999999999999</v>
      </c>
      <c r="M277" s="289">
        <v>8.3799999999999999E-2</v>
      </c>
      <c r="N277" s="289">
        <v>7.8200000000000006E-2</v>
      </c>
      <c r="O277" s="289">
        <v>0.1399</v>
      </c>
      <c r="P277" s="289">
        <v>0.15970000000000001</v>
      </c>
      <c r="Q277" s="289">
        <v>9.8299999999999998E-2</v>
      </c>
      <c r="R277" s="289">
        <v>0.1903</v>
      </c>
      <c r="S277" s="290">
        <v>0.22450000000000001</v>
      </c>
      <c r="T277" s="288">
        <v>0.21249999999999999</v>
      </c>
      <c r="U277" s="289">
        <v>0.16750000000000001</v>
      </c>
      <c r="V277" s="289">
        <v>0.1716</v>
      </c>
      <c r="W277" s="289">
        <v>0.23089999999999999</v>
      </c>
      <c r="X277" s="289">
        <v>0.1948</v>
      </c>
      <c r="Y277" s="289">
        <v>0.27200000000000002</v>
      </c>
      <c r="Z277" s="289">
        <v>0.1321</v>
      </c>
      <c r="AA277" s="289">
        <v>0.2261</v>
      </c>
      <c r="AB277" s="290">
        <v>0.36820000000000003</v>
      </c>
      <c r="AC277" s="288">
        <v>0.1681</v>
      </c>
      <c r="AD277" s="289">
        <v>0.1074</v>
      </c>
      <c r="AE277" s="289">
        <v>0.11310000000000001</v>
      </c>
      <c r="AF277" s="289">
        <v>0.28620000000000001</v>
      </c>
      <c r="AG277" s="289">
        <v>9.8199999999999996E-2</v>
      </c>
      <c r="AH277" s="289">
        <v>0.19520000000000001</v>
      </c>
      <c r="AI277" s="289">
        <v>0.27439999999999998</v>
      </c>
      <c r="AJ277" s="289">
        <v>0.11550000000000001</v>
      </c>
      <c r="AK277" s="290">
        <v>0.27829999999999999</v>
      </c>
    </row>
    <row r="278" spans="1:37">
      <c r="A278" s="296">
        <v>45568</v>
      </c>
      <c r="B278" s="288">
        <v>0.23519999999999999</v>
      </c>
      <c r="C278" s="289">
        <v>0.12509999999999999</v>
      </c>
      <c r="D278" s="289">
        <v>0.18759999999999999</v>
      </c>
      <c r="E278" s="289">
        <v>0.21149999999999999</v>
      </c>
      <c r="F278" s="289">
        <v>0.158</v>
      </c>
      <c r="G278" s="289">
        <v>0.1676</v>
      </c>
      <c r="H278" s="289">
        <v>0.2114</v>
      </c>
      <c r="I278" s="289">
        <v>0.24310000000000001</v>
      </c>
      <c r="J278" s="290">
        <v>0.21029999999999999</v>
      </c>
      <c r="K278" s="288">
        <v>9.2700000000000005E-2</v>
      </c>
      <c r="L278" s="289">
        <v>0.12180000000000001</v>
      </c>
      <c r="M278" s="289">
        <v>8.3199999999999996E-2</v>
      </c>
      <c r="N278" s="289">
        <v>7.6899999999999996E-2</v>
      </c>
      <c r="O278" s="289">
        <v>0.13600000000000001</v>
      </c>
      <c r="P278" s="289">
        <v>0.15859999999999999</v>
      </c>
      <c r="Q278" s="289">
        <v>8.7999999999999995E-2</v>
      </c>
      <c r="R278" s="289">
        <v>0.17480000000000001</v>
      </c>
      <c r="S278" s="290">
        <v>0.22120000000000001</v>
      </c>
      <c r="T278" s="288">
        <v>0.20649999999999999</v>
      </c>
      <c r="U278" s="289">
        <v>0.1573</v>
      </c>
      <c r="V278" s="289">
        <v>0.16059999999999999</v>
      </c>
      <c r="W278" s="289">
        <v>0.22800000000000001</v>
      </c>
      <c r="X278" s="289">
        <v>0.19</v>
      </c>
      <c r="Y278" s="289">
        <v>0.26479999999999998</v>
      </c>
      <c r="Z278" s="289">
        <v>0.13089999999999999</v>
      </c>
      <c r="AA278" s="289">
        <v>0.2238</v>
      </c>
      <c r="AB278" s="290">
        <v>0.36409999999999998</v>
      </c>
      <c r="AC278" s="288">
        <v>0.16650000000000001</v>
      </c>
      <c r="AD278" s="289">
        <v>0.10589999999999999</v>
      </c>
      <c r="AE278" s="289">
        <v>0.10780000000000001</v>
      </c>
      <c r="AF278" s="289">
        <v>0.28129999999999999</v>
      </c>
      <c r="AG278" s="289">
        <v>9.6600000000000005E-2</v>
      </c>
      <c r="AH278" s="289">
        <v>0.18390000000000001</v>
      </c>
      <c r="AI278" s="289">
        <v>0.2681</v>
      </c>
      <c r="AJ278" s="289">
        <v>0.112</v>
      </c>
      <c r="AK278" s="290">
        <v>0.27439999999999998</v>
      </c>
    </row>
    <row r="279" spans="1:37">
      <c r="A279" s="296">
        <v>45569</v>
      </c>
      <c r="B279" s="288">
        <v>0.23039999999999999</v>
      </c>
      <c r="C279" s="289">
        <v>0.1232</v>
      </c>
      <c r="D279" s="289">
        <v>0.18490000000000001</v>
      </c>
      <c r="E279" s="289">
        <v>0.2079</v>
      </c>
      <c r="F279" s="289">
        <v>0.15670000000000001</v>
      </c>
      <c r="G279" s="289">
        <v>0.16520000000000001</v>
      </c>
      <c r="H279" s="289">
        <v>0.20349999999999999</v>
      </c>
      <c r="I279" s="289">
        <v>0.2331</v>
      </c>
      <c r="J279" s="290">
        <v>0.2044</v>
      </c>
      <c r="K279" s="288">
        <v>9.1700000000000004E-2</v>
      </c>
      <c r="L279" s="289">
        <v>0.1208</v>
      </c>
      <c r="M279" s="289">
        <v>8.2699999999999996E-2</v>
      </c>
      <c r="N279" s="289">
        <v>7.6100000000000001E-2</v>
      </c>
      <c r="O279" s="289">
        <v>0.1333</v>
      </c>
      <c r="P279" s="289">
        <v>0.15809999999999999</v>
      </c>
      <c r="Q279" s="289">
        <v>8.0299999999999996E-2</v>
      </c>
      <c r="R279" s="289">
        <v>0.16</v>
      </c>
      <c r="S279" s="290">
        <v>0.2185</v>
      </c>
      <c r="T279" s="288">
        <v>0.20019999999999999</v>
      </c>
      <c r="U279" s="289">
        <v>0.14910000000000001</v>
      </c>
      <c r="V279" s="289">
        <v>0.154</v>
      </c>
      <c r="W279" s="289">
        <v>0.2235</v>
      </c>
      <c r="X279" s="289">
        <v>0.18509999999999999</v>
      </c>
      <c r="Y279" s="289">
        <v>0.25890000000000002</v>
      </c>
      <c r="Z279" s="289">
        <v>0.12970000000000001</v>
      </c>
      <c r="AA279" s="289">
        <v>0.22140000000000001</v>
      </c>
      <c r="AB279" s="290">
        <v>0.3599</v>
      </c>
      <c r="AC279" s="288">
        <v>0.1646</v>
      </c>
      <c r="AD279" s="289">
        <v>0.1052</v>
      </c>
      <c r="AE279" s="289">
        <v>0.1041</v>
      </c>
      <c r="AF279" s="289">
        <v>0.2777</v>
      </c>
      <c r="AG279" s="289">
        <v>9.5500000000000002E-2</v>
      </c>
      <c r="AH279" s="289">
        <v>0.1739</v>
      </c>
      <c r="AI279" s="289">
        <v>0.26100000000000001</v>
      </c>
      <c r="AJ279" s="289">
        <v>0.10829999999999999</v>
      </c>
      <c r="AK279" s="290">
        <v>0.27039999999999997</v>
      </c>
    </row>
    <row r="280" spans="1:37">
      <c r="A280" s="296">
        <v>45570</v>
      </c>
      <c r="B280" s="288">
        <v>0.2248</v>
      </c>
      <c r="C280" s="289">
        <v>0.1227</v>
      </c>
      <c r="D280" s="289">
        <v>0.183</v>
      </c>
      <c r="E280" s="289">
        <v>0.20280000000000001</v>
      </c>
      <c r="F280" s="289">
        <v>0.15479999999999999</v>
      </c>
      <c r="G280" s="289">
        <v>0.16259999999999999</v>
      </c>
      <c r="H280" s="289">
        <v>0.19489999999999999</v>
      </c>
      <c r="I280" s="289">
        <v>0.22359999999999999</v>
      </c>
      <c r="J280" s="290">
        <v>0.19919999999999999</v>
      </c>
      <c r="K280" s="288">
        <v>9.1200000000000003E-2</v>
      </c>
      <c r="L280" s="289">
        <v>0.1201</v>
      </c>
      <c r="M280" s="289">
        <v>8.2199999999999995E-2</v>
      </c>
      <c r="N280" s="289">
        <v>7.4999999999999997E-2</v>
      </c>
      <c r="O280" s="289">
        <v>0.1313</v>
      </c>
      <c r="P280" s="289">
        <v>0.15740000000000001</v>
      </c>
      <c r="Q280" s="289">
        <v>7.3800000000000004E-2</v>
      </c>
      <c r="R280" s="289">
        <v>0.14680000000000001</v>
      </c>
      <c r="S280" s="290">
        <v>0.21640000000000001</v>
      </c>
      <c r="T280" s="288">
        <v>0.31480000000000002</v>
      </c>
      <c r="U280" s="289">
        <v>0.33479999999999999</v>
      </c>
      <c r="V280" s="289">
        <v>0.37409999999999999</v>
      </c>
      <c r="W280" s="289">
        <v>0.30330000000000001</v>
      </c>
      <c r="X280" s="289">
        <v>0.30680000000000002</v>
      </c>
      <c r="Y280" s="289">
        <v>0.35610000000000003</v>
      </c>
      <c r="Z280" s="289">
        <v>0.22570000000000001</v>
      </c>
      <c r="AA280" s="289">
        <v>0.31879999999999997</v>
      </c>
      <c r="AB280" s="290">
        <v>0.42080000000000001</v>
      </c>
      <c r="AC280" s="288">
        <v>0.29160000000000003</v>
      </c>
      <c r="AD280" s="289">
        <v>0.31890000000000002</v>
      </c>
      <c r="AE280" s="289">
        <v>0.3357</v>
      </c>
      <c r="AF280" s="289">
        <v>0.29899999999999999</v>
      </c>
      <c r="AG280" s="289">
        <v>0.2555</v>
      </c>
      <c r="AH280" s="289">
        <v>0.34699999999999998</v>
      </c>
      <c r="AI280" s="289">
        <v>0.27779999999999999</v>
      </c>
      <c r="AJ280" s="289">
        <v>0.26140000000000002</v>
      </c>
      <c r="AK280" s="290">
        <v>0.3306</v>
      </c>
    </row>
    <row r="281" spans="1:37">
      <c r="A281" s="296">
        <v>45571</v>
      </c>
      <c r="B281" s="288">
        <v>0.22159999999999999</v>
      </c>
      <c r="C281" s="289">
        <v>0.12139999999999999</v>
      </c>
      <c r="D281" s="289">
        <v>0.18110000000000001</v>
      </c>
      <c r="E281" s="289">
        <v>0.19889999999999999</v>
      </c>
      <c r="F281" s="289">
        <v>0.15429999999999999</v>
      </c>
      <c r="G281" s="289">
        <v>0.1608</v>
      </c>
      <c r="H281" s="289">
        <v>0.18820000000000001</v>
      </c>
      <c r="I281" s="289">
        <v>0.2155</v>
      </c>
      <c r="J281" s="290">
        <v>0.1946</v>
      </c>
      <c r="K281" s="288">
        <v>9.0700000000000003E-2</v>
      </c>
      <c r="L281" s="289">
        <v>0.1196</v>
      </c>
      <c r="M281" s="289">
        <v>8.2100000000000006E-2</v>
      </c>
      <c r="N281" s="289">
        <v>7.3899999999999993E-2</v>
      </c>
      <c r="O281" s="289">
        <v>0.13</v>
      </c>
      <c r="P281" s="289">
        <v>0.15670000000000001</v>
      </c>
      <c r="Q281" s="289">
        <v>7.0999999999999994E-2</v>
      </c>
      <c r="R281" s="289">
        <v>0.13439999999999999</v>
      </c>
      <c r="S281" s="290">
        <v>0.214</v>
      </c>
      <c r="T281" s="288">
        <v>0.29110000000000003</v>
      </c>
      <c r="U281" s="289">
        <v>0.28289999999999998</v>
      </c>
      <c r="V281" s="289">
        <v>0.35049999999999998</v>
      </c>
      <c r="W281" s="289">
        <v>0.28649999999999998</v>
      </c>
      <c r="X281" s="289">
        <v>0.26929999999999998</v>
      </c>
      <c r="Y281" s="289">
        <v>0.32740000000000002</v>
      </c>
      <c r="Z281" s="289">
        <v>0.1905</v>
      </c>
      <c r="AA281" s="289">
        <v>0.26979999999999998</v>
      </c>
      <c r="AB281" s="290">
        <v>0.40310000000000001</v>
      </c>
      <c r="AC281" s="288">
        <v>0.26719999999999999</v>
      </c>
      <c r="AD281" s="289">
        <v>0.28349999999999997</v>
      </c>
      <c r="AE281" s="289">
        <v>0.29520000000000002</v>
      </c>
      <c r="AF281" s="289">
        <v>0.2893</v>
      </c>
      <c r="AG281" s="289">
        <v>0.22670000000000001</v>
      </c>
      <c r="AH281" s="289">
        <v>0.318</v>
      </c>
      <c r="AI281" s="289">
        <v>0.27739999999999998</v>
      </c>
      <c r="AJ281" s="289">
        <v>0.25369999999999998</v>
      </c>
      <c r="AK281" s="290">
        <v>0.31540000000000001</v>
      </c>
    </row>
    <row r="282" spans="1:37">
      <c r="A282" s="296">
        <v>45572</v>
      </c>
      <c r="B282" s="288">
        <v>0.21540000000000001</v>
      </c>
      <c r="C282" s="289">
        <v>0.121</v>
      </c>
      <c r="D282" s="289">
        <v>0.1799</v>
      </c>
      <c r="E282" s="289">
        <v>0.1948</v>
      </c>
      <c r="F282" s="289">
        <v>0.15290000000000001</v>
      </c>
      <c r="G282" s="289">
        <v>0.1588</v>
      </c>
      <c r="H282" s="289">
        <v>0.1822</v>
      </c>
      <c r="I282" s="289">
        <v>0.21</v>
      </c>
      <c r="J282" s="290">
        <v>0.19059999999999999</v>
      </c>
      <c r="K282" s="288">
        <v>8.9700000000000002E-2</v>
      </c>
      <c r="L282" s="289">
        <v>0.11840000000000001</v>
      </c>
      <c r="M282" s="289">
        <v>8.2299999999999998E-2</v>
      </c>
      <c r="N282" s="289">
        <v>7.2999999999999995E-2</v>
      </c>
      <c r="O282" s="289">
        <v>0.12870000000000001</v>
      </c>
      <c r="P282" s="289">
        <v>0.156</v>
      </c>
      <c r="Q282" s="289">
        <v>6.83E-2</v>
      </c>
      <c r="R282" s="289">
        <v>0.1242</v>
      </c>
      <c r="S282" s="290">
        <v>0.21310000000000001</v>
      </c>
      <c r="T282" s="288">
        <v>0.28160000000000002</v>
      </c>
      <c r="U282" s="289">
        <v>0.2676</v>
      </c>
      <c r="V282" s="289">
        <v>0.3332</v>
      </c>
      <c r="W282" s="289">
        <v>0.27910000000000001</v>
      </c>
      <c r="X282" s="289">
        <v>0.25629999999999997</v>
      </c>
      <c r="Y282" s="289">
        <v>0.31759999999999999</v>
      </c>
      <c r="Z282" s="289">
        <v>0.17799999999999999</v>
      </c>
      <c r="AA282" s="289">
        <v>0.25509999999999999</v>
      </c>
      <c r="AB282" s="290">
        <v>0.3957</v>
      </c>
      <c r="AC282" s="288">
        <v>0.25580000000000003</v>
      </c>
      <c r="AD282" s="289">
        <v>0.26650000000000001</v>
      </c>
      <c r="AE282" s="289">
        <v>0.2747</v>
      </c>
      <c r="AF282" s="289">
        <v>0.28799999999999998</v>
      </c>
      <c r="AG282" s="289">
        <v>0.21629999999999999</v>
      </c>
      <c r="AH282" s="289">
        <v>0.30259999999999998</v>
      </c>
      <c r="AI282" s="289">
        <v>0.2762</v>
      </c>
      <c r="AJ282" s="289">
        <v>0.24540000000000001</v>
      </c>
      <c r="AK282" s="290">
        <v>0.30980000000000002</v>
      </c>
    </row>
    <row r="283" spans="1:37">
      <c r="A283" s="296">
        <v>45573</v>
      </c>
      <c r="B283" s="288">
        <v>0.21310000000000001</v>
      </c>
      <c r="C283" s="289">
        <v>0.1197</v>
      </c>
      <c r="D283" s="289">
        <v>0.17780000000000001</v>
      </c>
      <c r="E283" s="289">
        <v>0.1915</v>
      </c>
      <c r="F283" s="289">
        <v>0.15229999999999999</v>
      </c>
      <c r="G283" s="289">
        <v>0.15770000000000001</v>
      </c>
      <c r="H283" s="289">
        <v>0.1769</v>
      </c>
      <c r="I283" s="289">
        <v>0.20530000000000001</v>
      </c>
      <c r="J283" s="290">
        <v>0.18740000000000001</v>
      </c>
      <c r="K283" s="288">
        <v>8.9200000000000002E-2</v>
      </c>
      <c r="L283" s="289">
        <v>0.1178</v>
      </c>
      <c r="M283" s="289">
        <v>8.09E-2</v>
      </c>
      <c r="N283" s="289">
        <v>7.2700000000000001E-2</v>
      </c>
      <c r="O283" s="289">
        <v>0.12740000000000001</v>
      </c>
      <c r="P283" s="289">
        <v>0.15590000000000001</v>
      </c>
      <c r="Q283" s="289">
        <v>6.6699999999999995E-2</v>
      </c>
      <c r="R283" s="289">
        <v>0.11650000000000001</v>
      </c>
      <c r="S283" s="290">
        <v>0.2142</v>
      </c>
      <c r="T283" s="288">
        <v>0.27400000000000002</v>
      </c>
      <c r="U283" s="289">
        <v>0.25480000000000003</v>
      </c>
      <c r="V283" s="289">
        <v>0.31879999999999997</v>
      </c>
      <c r="W283" s="289">
        <v>0.27300000000000002</v>
      </c>
      <c r="X283" s="289">
        <v>0.2465</v>
      </c>
      <c r="Y283" s="289">
        <v>0.31159999999999999</v>
      </c>
      <c r="Z283" s="289">
        <v>0.16969999999999999</v>
      </c>
      <c r="AA283" s="289">
        <v>0.24729999999999999</v>
      </c>
      <c r="AB283" s="290">
        <v>0.39179999999999998</v>
      </c>
      <c r="AC283" s="288">
        <v>0.24510000000000001</v>
      </c>
      <c r="AD283" s="289">
        <v>0.25130000000000002</v>
      </c>
      <c r="AE283" s="289">
        <v>0.25640000000000002</v>
      </c>
      <c r="AF283" s="289">
        <v>0.28539999999999999</v>
      </c>
      <c r="AG283" s="289">
        <v>0.20780000000000001</v>
      </c>
      <c r="AH283" s="289">
        <v>0.29020000000000001</v>
      </c>
      <c r="AI283" s="289">
        <v>0.27400000000000002</v>
      </c>
      <c r="AJ283" s="289">
        <v>0.23680000000000001</v>
      </c>
      <c r="AK283" s="290">
        <v>0.30559999999999998</v>
      </c>
    </row>
    <row r="284" spans="1:37">
      <c r="A284" s="296">
        <v>45574</v>
      </c>
      <c r="B284" s="288">
        <v>0.21049999999999999</v>
      </c>
      <c r="C284" s="289">
        <v>0.1198</v>
      </c>
      <c r="D284" s="289">
        <v>0.17660000000000001</v>
      </c>
      <c r="E284" s="289">
        <v>0.1893</v>
      </c>
      <c r="F284" s="289">
        <v>0.15160000000000001</v>
      </c>
      <c r="G284" s="289">
        <v>0.15640000000000001</v>
      </c>
      <c r="H284" s="289">
        <v>0.1731</v>
      </c>
      <c r="I284" s="289">
        <v>0.20200000000000001</v>
      </c>
      <c r="J284" s="290">
        <v>0.18479999999999999</v>
      </c>
      <c r="K284" s="288">
        <v>8.8700000000000001E-2</v>
      </c>
      <c r="L284" s="289">
        <v>0.11799999999999999</v>
      </c>
      <c r="M284" s="289">
        <v>8.0399999999999999E-2</v>
      </c>
      <c r="N284" s="289">
        <v>7.22E-2</v>
      </c>
      <c r="O284" s="289">
        <v>0.12670000000000001</v>
      </c>
      <c r="P284" s="289">
        <v>0.15640000000000001</v>
      </c>
      <c r="Q284" s="289">
        <v>6.4899999999999999E-2</v>
      </c>
      <c r="R284" s="289">
        <v>0.10879999999999999</v>
      </c>
      <c r="S284" s="290">
        <v>0.21490000000000001</v>
      </c>
      <c r="T284" s="288">
        <v>0.26690000000000003</v>
      </c>
      <c r="U284" s="289">
        <v>0.24410000000000001</v>
      </c>
      <c r="V284" s="289">
        <v>0.30480000000000002</v>
      </c>
      <c r="W284" s="289">
        <v>0.2676</v>
      </c>
      <c r="X284" s="289">
        <v>0.2387</v>
      </c>
      <c r="Y284" s="289">
        <v>0.30690000000000001</v>
      </c>
      <c r="Z284" s="289">
        <v>0.16309999999999999</v>
      </c>
      <c r="AA284" s="289">
        <v>0.2422</v>
      </c>
      <c r="AB284" s="290">
        <v>0.38769999999999999</v>
      </c>
      <c r="AC284" s="288">
        <v>0.2346</v>
      </c>
      <c r="AD284" s="289">
        <v>0.23619999999999999</v>
      </c>
      <c r="AE284" s="289">
        <v>0.23860000000000001</v>
      </c>
      <c r="AF284" s="289">
        <v>0.28439999999999999</v>
      </c>
      <c r="AG284" s="289">
        <v>0.2001</v>
      </c>
      <c r="AH284" s="289">
        <v>0.27979999999999999</v>
      </c>
      <c r="AI284" s="289">
        <v>0.2732</v>
      </c>
      <c r="AJ284" s="289">
        <v>0.22889999999999999</v>
      </c>
      <c r="AK284" s="290">
        <v>0.30199999999999999</v>
      </c>
    </row>
    <row r="285" spans="1:37">
      <c r="A285" s="296">
        <v>45575</v>
      </c>
      <c r="B285" s="288">
        <v>0.20730000000000001</v>
      </c>
      <c r="C285" s="289">
        <v>0.1191</v>
      </c>
      <c r="D285" s="289">
        <v>0.1762</v>
      </c>
      <c r="E285" s="289">
        <v>0.18629999999999999</v>
      </c>
      <c r="F285" s="289">
        <v>0.15090000000000001</v>
      </c>
      <c r="G285" s="289">
        <v>0.15579999999999999</v>
      </c>
      <c r="H285" s="289">
        <v>0.16969999999999999</v>
      </c>
      <c r="I285" s="289">
        <v>0.19850000000000001</v>
      </c>
      <c r="J285" s="290">
        <v>0.1822</v>
      </c>
      <c r="K285" s="288">
        <v>8.8800000000000004E-2</v>
      </c>
      <c r="L285" s="289">
        <v>0.1172</v>
      </c>
      <c r="M285" s="289">
        <v>8.0399999999999999E-2</v>
      </c>
      <c r="N285" s="289">
        <v>7.1599999999999997E-2</v>
      </c>
      <c r="O285" s="289">
        <v>0.12609999999999999</v>
      </c>
      <c r="P285" s="289">
        <v>0.15690000000000001</v>
      </c>
      <c r="Q285" s="289">
        <v>6.4199999999999993E-2</v>
      </c>
      <c r="R285" s="289">
        <v>0.1031</v>
      </c>
      <c r="S285" s="290">
        <v>0.21560000000000001</v>
      </c>
      <c r="T285" s="288">
        <v>0.26050000000000001</v>
      </c>
      <c r="U285" s="289">
        <v>0.2346</v>
      </c>
      <c r="V285" s="289">
        <v>0.2913</v>
      </c>
      <c r="W285" s="289">
        <v>0.26329999999999998</v>
      </c>
      <c r="X285" s="289">
        <v>0.23219999999999999</v>
      </c>
      <c r="Y285" s="289">
        <v>0.3029</v>
      </c>
      <c r="Z285" s="289">
        <v>0.15790000000000001</v>
      </c>
      <c r="AA285" s="289">
        <v>0.23780000000000001</v>
      </c>
      <c r="AB285" s="290">
        <v>0.38479999999999998</v>
      </c>
      <c r="AC285" s="288">
        <v>0.22639999999999999</v>
      </c>
      <c r="AD285" s="289">
        <v>0.22109999999999999</v>
      </c>
      <c r="AE285" s="289">
        <v>0.22140000000000001</v>
      </c>
      <c r="AF285" s="289">
        <v>0.28339999999999999</v>
      </c>
      <c r="AG285" s="289">
        <v>0.19109999999999999</v>
      </c>
      <c r="AH285" s="289">
        <v>0.27060000000000001</v>
      </c>
      <c r="AI285" s="289">
        <v>0.2732</v>
      </c>
      <c r="AJ285" s="289">
        <v>0.2208</v>
      </c>
      <c r="AK285" s="290">
        <v>0.2984</v>
      </c>
    </row>
    <row r="286" spans="1:37">
      <c r="A286" s="296">
        <v>45576</v>
      </c>
      <c r="B286" s="288">
        <v>0.20519999999999999</v>
      </c>
      <c r="C286" s="289">
        <v>0.1192</v>
      </c>
      <c r="D286" s="289">
        <v>0.17510000000000001</v>
      </c>
      <c r="E286" s="289">
        <v>0.1835</v>
      </c>
      <c r="F286" s="289">
        <v>0.15090000000000001</v>
      </c>
      <c r="G286" s="289">
        <v>0.1552</v>
      </c>
      <c r="H286" s="289">
        <v>0.1676</v>
      </c>
      <c r="I286" s="289">
        <v>0.19670000000000001</v>
      </c>
      <c r="J286" s="290">
        <v>0.17949999999999999</v>
      </c>
      <c r="K286" s="288">
        <v>8.8200000000000001E-2</v>
      </c>
      <c r="L286" s="289">
        <v>0.1167</v>
      </c>
      <c r="M286" s="289">
        <v>7.6100000000000001E-2</v>
      </c>
      <c r="N286" s="289">
        <v>7.1099999999999997E-2</v>
      </c>
      <c r="O286" s="289">
        <v>0.12540000000000001</v>
      </c>
      <c r="P286" s="289">
        <v>0.15679999999999999</v>
      </c>
      <c r="Q286" s="289">
        <v>6.3299999999999995E-2</v>
      </c>
      <c r="R286" s="289">
        <v>9.8199999999999996E-2</v>
      </c>
      <c r="S286" s="290">
        <v>0.2157</v>
      </c>
      <c r="T286" s="288">
        <v>0.25490000000000002</v>
      </c>
      <c r="U286" s="289">
        <v>0.22739999999999999</v>
      </c>
      <c r="V286" s="289">
        <v>0.27829999999999999</v>
      </c>
      <c r="W286" s="289">
        <v>0.25979999999999998</v>
      </c>
      <c r="X286" s="289">
        <v>0.2273</v>
      </c>
      <c r="Y286" s="289">
        <v>0.2994</v>
      </c>
      <c r="Z286" s="289">
        <v>0.15379999999999999</v>
      </c>
      <c r="AA286" s="289">
        <v>0.2349</v>
      </c>
      <c r="AB286" s="290">
        <v>0.38219999999999998</v>
      </c>
      <c r="AC286" s="288">
        <v>0.21959999999999999</v>
      </c>
      <c r="AD286" s="289">
        <v>0.20630000000000001</v>
      </c>
      <c r="AE286" s="289">
        <v>0.2049</v>
      </c>
      <c r="AF286" s="289">
        <v>0.2848</v>
      </c>
      <c r="AG286" s="289">
        <v>0.1817</v>
      </c>
      <c r="AH286" s="289">
        <v>0.26229999999999998</v>
      </c>
      <c r="AI286" s="289">
        <v>0.27200000000000002</v>
      </c>
      <c r="AJ286" s="289">
        <v>0.2135</v>
      </c>
      <c r="AK286" s="290">
        <v>0.29630000000000001</v>
      </c>
    </row>
    <row r="287" spans="1:37">
      <c r="A287" s="296">
        <v>45577</v>
      </c>
      <c r="B287" s="288">
        <v>0.20319999999999999</v>
      </c>
      <c r="C287" s="289">
        <v>0.11849999999999999</v>
      </c>
      <c r="D287" s="289">
        <v>0.17449999999999999</v>
      </c>
      <c r="E287" s="289">
        <v>0.1817</v>
      </c>
      <c r="F287" s="289">
        <v>0.15090000000000001</v>
      </c>
      <c r="G287" s="289">
        <v>0.15459999999999999</v>
      </c>
      <c r="H287" s="289">
        <v>0.1699</v>
      </c>
      <c r="I287" s="289">
        <v>0.1948</v>
      </c>
      <c r="J287" s="290">
        <v>0.17829999999999999</v>
      </c>
      <c r="K287" s="288">
        <v>8.77E-2</v>
      </c>
      <c r="L287" s="289">
        <v>0.1166</v>
      </c>
      <c r="M287" s="289">
        <v>7.4800000000000005E-2</v>
      </c>
      <c r="N287" s="289">
        <v>7.0599999999999996E-2</v>
      </c>
      <c r="O287" s="289">
        <v>0.124</v>
      </c>
      <c r="P287" s="289">
        <v>0.15670000000000001</v>
      </c>
      <c r="Q287" s="289">
        <v>6.3E-2</v>
      </c>
      <c r="R287" s="289">
        <v>9.3899999999999997E-2</v>
      </c>
      <c r="S287" s="290">
        <v>0.215</v>
      </c>
      <c r="T287" s="288">
        <v>0.24929999999999999</v>
      </c>
      <c r="U287" s="289">
        <v>0.22009999999999999</v>
      </c>
      <c r="V287" s="289">
        <v>0.26529999999999998</v>
      </c>
      <c r="W287" s="289">
        <v>0.2571</v>
      </c>
      <c r="X287" s="289">
        <v>0.22220000000000001</v>
      </c>
      <c r="Y287" s="289">
        <v>0.29680000000000001</v>
      </c>
      <c r="Z287" s="289">
        <v>0.14960000000000001</v>
      </c>
      <c r="AA287" s="289">
        <v>0.2334</v>
      </c>
      <c r="AB287" s="290">
        <v>0.38</v>
      </c>
      <c r="AC287" s="288">
        <v>0.21290000000000001</v>
      </c>
      <c r="AD287" s="289">
        <v>0.19270000000000001</v>
      </c>
      <c r="AE287" s="289">
        <v>0.18940000000000001</v>
      </c>
      <c r="AF287" s="289">
        <v>0.28410000000000002</v>
      </c>
      <c r="AG287" s="289">
        <v>0.1731</v>
      </c>
      <c r="AH287" s="289">
        <v>0.25380000000000003</v>
      </c>
      <c r="AI287" s="289">
        <v>0.27250000000000002</v>
      </c>
      <c r="AJ287" s="289">
        <v>0.20610000000000001</v>
      </c>
      <c r="AK287" s="290">
        <v>0.29420000000000002</v>
      </c>
    </row>
    <row r="288" spans="1:37">
      <c r="A288" s="296">
        <v>45578</v>
      </c>
      <c r="B288" s="288">
        <v>0.19919999999999999</v>
      </c>
      <c r="C288" s="289">
        <v>0.11799999999999999</v>
      </c>
      <c r="D288" s="289">
        <v>0.17319999999999999</v>
      </c>
      <c r="E288" s="289">
        <v>0.1782</v>
      </c>
      <c r="F288" s="289">
        <v>0.1502</v>
      </c>
      <c r="G288" s="289">
        <v>0.15329999999999999</v>
      </c>
      <c r="H288" s="289">
        <v>0.16370000000000001</v>
      </c>
      <c r="I288" s="289">
        <v>0.19309999999999999</v>
      </c>
      <c r="J288" s="290">
        <v>0.17630000000000001</v>
      </c>
      <c r="K288" s="288">
        <v>8.6699999999999999E-2</v>
      </c>
      <c r="L288" s="289">
        <v>0.1168</v>
      </c>
      <c r="M288" s="289">
        <v>7.3599999999999999E-2</v>
      </c>
      <c r="N288" s="289">
        <v>7.0199999999999999E-2</v>
      </c>
      <c r="O288" s="289">
        <v>0.1234</v>
      </c>
      <c r="P288" s="289">
        <v>0.15670000000000001</v>
      </c>
      <c r="Q288" s="289">
        <v>6.2799999999999995E-2</v>
      </c>
      <c r="R288" s="289">
        <v>9.0300000000000005E-2</v>
      </c>
      <c r="S288" s="290">
        <v>0.2177</v>
      </c>
      <c r="T288" s="288">
        <v>0.2445</v>
      </c>
      <c r="U288" s="289">
        <v>0.21379999999999999</v>
      </c>
      <c r="V288" s="289">
        <v>0.25169999999999998</v>
      </c>
      <c r="W288" s="289">
        <v>0.25369999999999998</v>
      </c>
      <c r="X288" s="289">
        <v>0.21870000000000001</v>
      </c>
      <c r="Y288" s="289">
        <v>0.29360000000000003</v>
      </c>
      <c r="Z288" s="289">
        <v>0.1469</v>
      </c>
      <c r="AA288" s="289">
        <v>0.2319</v>
      </c>
      <c r="AB288" s="290">
        <v>0.37769999999999998</v>
      </c>
      <c r="AC288" s="288">
        <v>0.2051</v>
      </c>
      <c r="AD288" s="289">
        <v>0.1787</v>
      </c>
      <c r="AE288" s="289">
        <v>0.1749</v>
      </c>
      <c r="AF288" s="289">
        <v>0.28420000000000001</v>
      </c>
      <c r="AG288" s="289">
        <v>0.16450000000000001</v>
      </c>
      <c r="AH288" s="289">
        <v>0.24629999999999999</v>
      </c>
      <c r="AI288" s="289">
        <v>0.2712</v>
      </c>
      <c r="AJ288" s="289">
        <v>0.1988</v>
      </c>
      <c r="AK288" s="290">
        <v>0.29149999999999998</v>
      </c>
    </row>
    <row r="289" spans="1:37">
      <c r="A289" s="296">
        <v>45579</v>
      </c>
      <c r="B289" s="288">
        <v>0.1973</v>
      </c>
      <c r="C289" s="289">
        <v>0.1173</v>
      </c>
      <c r="D289" s="289">
        <v>0.1726</v>
      </c>
      <c r="E289" s="289">
        <v>0.17510000000000001</v>
      </c>
      <c r="F289" s="289">
        <v>0.14949999999999999</v>
      </c>
      <c r="G289" s="289">
        <v>0.15279999999999999</v>
      </c>
      <c r="H289" s="289">
        <v>0.16120000000000001</v>
      </c>
      <c r="I289" s="289">
        <v>0.1925</v>
      </c>
      <c r="J289" s="290">
        <v>0.17430000000000001</v>
      </c>
      <c r="K289" s="288">
        <v>8.6699999999999999E-2</v>
      </c>
      <c r="L289" s="289">
        <v>0.11700000000000001</v>
      </c>
      <c r="M289" s="289">
        <v>7.4200000000000002E-2</v>
      </c>
      <c r="N289" s="289">
        <v>6.9800000000000001E-2</v>
      </c>
      <c r="O289" s="289">
        <v>0.1221</v>
      </c>
      <c r="P289" s="289">
        <v>0.1573</v>
      </c>
      <c r="Q289" s="289">
        <v>6.25E-2</v>
      </c>
      <c r="R289" s="289">
        <v>8.7400000000000005E-2</v>
      </c>
      <c r="S289" s="290">
        <v>0.2172</v>
      </c>
      <c r="T289" s="288">
        <v>0.24030000000000001</v>
      </c>
      <c r="U289" s="289">
        <v>0.20730000000000001</v>
      </c>
      <c r="V289" s="289">
        <v>0.23930000000000001</v>
      </c>
      <c r="W289" s="289">
        <v>0.25119999999999998</v>
      </c>
      <c r="X289" s="289">
        <v>0.21590000000000001</v>
      </c>
      <c r="Y289" s="289">
        <v>0.29039999999999999</v>
      </c>
      <c r="Z289" s="289">
        <v>0.14430000000000001</v>
      </c>
      <c r="AA289" s="289">
        <v>0.22969999999999999</v>
      </c>
      <c r="AB289" s="290">
        <v>0.37540000000000001</v>
      </c>
      <c r="AC289" s="288">
        <v>0.19939999999999999</v>
      </c>
      <c r="AD289" s="289">
        <v>0.1668</v>
      </c>
      <c r="AE289" s="289">
        <v>0.16259999999999999</v>
      </c>
      <c r="AF289" s="289">
        <v>0.2833</v>
      </c>
      <c r="AG289" s="289">
        <v>0.157</v>
      </c>
      <c r="AH289" s="289">
        <v>0.23880000000000001</v>
      </c>
      <c r="AI289" s="289">
        <v>0.27</v>
      </c>
      <c r="AJ289" s="289">
        <v>0.19239999999999999</v>
      </c>
      <c r="AK289" s="290">
        <v>0.28949999999999998</v>
      </c>
    </row>
    <row r="290" spans="1:37">
      <c r="A290" s="296">
        <v>45580</v>
      </c>
      <c r="B290" s="288">
        <v>0.19700000000000001</v>
      </c>
      <c r="C290" s="289">
        <v>0.1179</v>
      </c>
      <c r="D290" s="289">
        <v>0.17230000000000001</v>
      </c>
      <c r="E290" s="289">
        <v>0.1772</v>
      </c>
      <c r="F290" s="289">
        <v>0.15</v>
      </c>
      <c r="G290" s="289">
        <v>0.15260000000000001</v>
      </c>
      <c r="H290" s="289">
        <v>0.16200000000000001</v>
      </c>
      <c r="I290" s="289">
        <v>0.19239999999999999</v>
      </c>
      <c r="J290" s="290">
        <v>0.17369999999999999</v>
      </c>
      <c r="K290" s="288">
        <v>8.6599999999999996E-2</v>
      </c>
      <c r="L290" s="289">
        <v>0.1168</v>
      </c>
      <c r="M290" s="289">
        <v>7.3899999999999993E-2</v>
      </c>
      <c r="N290" s="289">
        <v>6.9699999999999998E-2</v>
      </c>
      <c r="O290" s="289">
        <v>0.122</v>
      </c>
      <c r="P290" s="289">
        <v>0.1575</v>
      </c>
      <c r="Q290" s="289">
        <v>6.1800000000000001E-2</v>
      </c>
      <c r="R290" s="289">
        <v>8.5000000000000006E-2</v>
      </c>
      <c r="S290" s="290">
        <v>0.21790000000000001</v>
      </c>
      <c r="T290" s="288">
        <v>0.2359</v>
      </c>
      <c r="U290" s="289">
        <v>0.19980000000000001</v>
      </c>
      <c r="V290" s="289">
        <v>0.22539999999999999</v>
      </c>
      <c r="W290" s="289">
        <v>0.248</v>
      </c>
      <c r="X290" s="289">
        <v>0.21290000000000001</v>
      </c>
      <c r="Y290" s="289">
        <v>0.28739999999999999</v>
      </c>
      <c r="Z290" s="289">
        <v>0.1414</v>
      </c>
      <c r="AA290" s="289">
        <v>0.2288</v>
      </c>
      <c r="AB290" s="290">
        <v>0.3735</v>
      </c>
      <c r="AC290" s="288">
        <v>0.19259999999999999</v>
      </c>
      <c r="AD290" s="289">
        <v>0.15279999999999999</v>
      </c>
      <c r="AE290" s="289">
        <v>0.1489</v>
      </c>
      <c r="AF290" s="289">
        <v>0.28360000000000002</v>
      </c>
      <c r="AG290" s="289">
        <v>0.14699999999999999</v>
      </c>
      <c r="AH290" s="289">
        <v>0.23150000000000001</v>
      </c>
      <c r="AI290" s="289">
        <v>0.27129999999999999</v>
      </c>
      <c r="AJ290" s="289">
        <v>0.1857</v>
      </c>
      <c r="AK290" s="290">
        <v>0.2873</v>
      </c>
    </row>
    <row r="291" spans="1:37">
      <c r="A291" s="296">
        <v>45581</v>
      </c>
      <c r="B291" s="288">
        <v>0.19350000000000001</v>
      </c>
      <c r="C291" s="289">
        <v>0.1174</v>
      </c>
      <c r="D291" s="289">
        <v>0.1719</v>
      </c>
      <c r="E291" s="289">
        <v>0.17380000000000001</v>
      </c>
      <c r="F291" s="289">
        <v>0.15</v>
      </c>
      <c r="G291" s="289">
        <v>0.15210000000000001</v>
      </c>
      <c r="H291" s="289">
        <v>0.16309999999999999</v>
      </c>
      <c r="I291" s="289">
        <v>0.1925</v>
      </c>
      <c r="J291" s="290">
        <v>0.1724</v>
      </c>
      <c r="K291" s="288">
        <v>8.6199999999999999E-2</v>
      </c>
      <c r="L291" s="289">
        <v>0.1164</v>
      </c>
      <c r="M291" s="289">
        <v>7.3999999999999996E-2</v>
      </c>
      <c r="N291" s="289">
        <v>6.9199999999999998E-2</v>
      </c>
      <c r="O291" s="289">
        <v>0.1208</v>
      </c>
      <c r="P291" s="289">
        <v>0.15770000000000001</v>
      </c>
      <c r="Q291" s="289">
        <v>6.1400000000000003E-2</v>
      </c>
      <c r="R291" s="289">
        <v>8.3400000000000002E-2</v>
      </c>
      <c r="S291" s="290">
        <v>0.21859999999999999</v>
      </c>
      <c r="T291" s="288">
        <v>0.23200000000000001</v>
      </c>
      <c r="U291" s="289">
        <v>0.19409999999999999</v>
      </c>
      <c r="V291" s="289">
        <v>0.2107</v>
      </c>
      <c r="W291" s="289">
        <v>0.24540000000000001</v>
      </c>
      <c r="X291" s="289">
        <v>0.21010000000000001</v>
      </c>
      <c r="Y291" s="289">
        <v>0.28410000000000002</v>
      </c>
      <c r="Z291" s="289">
        <v>0.13950000000000001</v>
      </c>
      <c r="AA291" s="289">
        <v>0.22739999999999999</v>
      </c>
      <c r="AB291" s="290">
        <v>0.37109999999999999</v>
      </c>
      <c r="AC291" s="288">
        <v>0.18590000000000001</v>
      </c>
      <c r="AD291" s="289">
        <v>0.1411</v>
      </c>
      <c r="AE291" s="289">
        <v>0.13719999999999999</v>
      </c>
      <c r="AF291" s="289">
        <v>0.2823</v>
      </c>
      <c r="AG291" s="289">
        <v>0.13830000000000001</v>
      </c>
      <c r="AH291" s="289">
        <v>0.22359999999999999</v>
      </c>
      <c r="AI291" s="289">
        <v>0.26929999999999998</v>
      </c>
      <c r="AJ291" s="289">
        <v>0.1779</v>
      </c>
      <c r="AK291" s="290">
        <v>0.2853</v>
      </c>
    </row>
    <row r="292" spans="1:37">
      <c r="A292" s="296">
        <v>45582</v>
      </c>
      <c r="B292" s="288">
        <v>0.1933</v>
      </c>
      <c r="C292" s="289">
        <v>0.1174</v>
      </c>
      <c r="D292" s="289">
        <v>0.1711</v>
      </c>
      <c r="E292" s="289">
        <v>0.1734</v>
      </c>
      <c r="F292" s="289">
        <v>0.15</v>
      </c>
      <c r="G292" s="289">
        <v>0.15140000000000001</v>
      </c>
      <c r="H292" s="289">
        <v>0.15939999999999999</v>
      </c>
      <c r="I292" s="289">
        <v>0.19120000000000001</v>
      </c>
      <c r="J292" s="290">
        <v>0.17180000000000001</v>
      </c>
      <c r="K292" s="288">
        <v>8.6199999999999999E-2</v>
      </c>
      <c r="L292" s="289">
        <v>0.1163</v>
      </c>
      <c r="M292" s="289">
        <v>7.2400000000000006E-2</v>
      </c>
      <c r="N292" s="289">
        <v>6.9400000000000003E-2</v>
      </c>
      <c r="O292" s="289">
        <v>0.1201</v>
      </c>
      <c r="P292" s="289">
        <v>0.15770000000000001</v>
      </c>
      <c r="Q292" s="289">
        <v>6.1499999999999999E-2</v>
      </c>
      <c r="R292" s="289">
        <v>8.1600000000000006E-2</v>
      </c>
      <c r="S292" s="290">
        <v>0.21790000000000001</v>
      </c>
      <c r="T292" s="288">
        <v>0.22819999999999999</v>
      </c>
      <c r="U292" s="289">
        <v>0.189</v>
      </c>
      <c r="V292" s="289">
        <v>0.19869999999999999</v>
      </c>
      <c r="W292" s="289">
        <v>0.24260000000000001</v>
      </c>
      <c r="X292" s="289">
        <v>0.2072</v>
      </c>
      <c r="Y292" s="289">
        <v>0.28079999999999999</v>
      </c>
      <c r="Z292" s="289">
        <v>0.13819999999999999</v>
      </c>
      <c r="AA292" s="289">
        <v>0.22650000000000001</v>
      </c>
      <c r="AB292" s="290">
        <v>0.36930000000000002</v>
      </c>
      <c r="AC292" s="288">
        <v>0.18210000000000001</v>
      </c>
      <c r="AD292" s="289">
        <v>0.1313</v>
      </c>
      <c r="AE292" s="289">
        <v>0.12759999999999999</v>
      </c>
      <c r="AF292" s="289">
        <v>0.28199999999999997</v>
      </c>
      <c r="AG292" s="289">
        <v>0.13039999999999999</v>
      </c>
      <c r="AH292" s="289">
        <v>0.2155</v>
      </c>
      <c r="AI292" s="289">
        <v>0.2681</v>
      </c>
      <c r="AJ292" s="289">
        <v>0.17019999999999999</v>
      </c>
      <c r="AK292" s="290">
        <v>0.2828</v>
      </c>
    </row>
    <row r="293" spans="1:37">
      <c r="A293" s="296">
        <v>45583</v>
      </c>
      <c r="B293" s="288">
        <v>0.1905</v>
      </c>
      <c r="C293" s="289">
        <v>0.1174</v>
      </c>
      <c r="D293" s="289">
        <v>0.17130000000000001</v>
      </c>
      <c r="E293" s="289">
        <v>0.1729</v>
      </c>
      <c r="F293" s="289">
        <v>0.15049999999999999</v>
      </c>
      <c r="G293" s="289">
        <v>0.1515</v>
      </c>
      <c r="H293" s="289">
        <v>0.1605</v>
      </c>
      <c r="I293" s="289">
        <v>0.193</v>
      </c>
      <c r="J293" s="290">
        <v>0.1711</v>
      </c>
      <c r="K293" s="288">
        <v>8.5599999999999996E-2</v>
      </c>
      <c r="L293" s="289">
        <v>0.1159</v>
      </c>
      <c r="M293" s="289">
        <v>7.0699999999999999E-2</v>
      </c>
      <c r="N293" s="289">
        <v>6.8699999999999997E-2</v>
      </c>
      <c r="O293" s="289">
        <v>0.1201</v>
      </c>
      <c r="P293" s="289">
        <v>0.1578</v>
      </c>
      <c r="Q293" s="289">
        <v>6.1600000000000002E-2</v>
      </c>
      <c r="R293" s="289">
        <v>8.0399999999999999E-2</v>
      </c>
      <c r="S293" s="290">
        <v>0.21820000000000001</v>
      </c>
      <c r="T293" s="288">
        <v>0.2233</v>
      </c>
      <c r="U293" s="289">
        <v>0.1835</v>
      </c>
      <c r="V293" s="289">
        <v>0.18729999999999999</v>
      </c>
      <c r="W293" s="289">
        <v>0.24060000000000001</v>
      </c>
      <c r="X293" s="289">
        <v>0.2051</v>
      </c>
      <c r="Y293" s="289">
        <v>0.27660000000000001</v>
      </c>
      <c r="Z293" s="289">
        <v>0.1361</v>
      </c>
      <c r="AA293" s="289">
        <v>0.2248</v>
      </c>
      <c r="AB293" s="290">
        <v>0.36680000000000001</v>
      </c>
      <c r="AC293" s="288"/>
      <c r="AD293" s="289">
        <v>0.12330000000000001</v>
      </c>
      <c r="AE293" s="289">
        <v>0.1203</v>
      </c>
      <c r="AF293" s="289"/>
      <c r="AG293" s="289">
        <v>0.1222</v>
      </c>
      <c r="AH293" s="289">
        <v>0.2084</v>
      </c>
      <c r="AI293" s="289"/>
      <c r="AJ293" s="289">
        <v>0.16189999999999999</v>
      </c>
      <c r="AK293" s="290">
        <v>0.28050000000000003</v>
      </c>
    </row>
    <row r="294" spans="1:37">
      <c r="A294" s="296">
        <v>45584</v>
      </c>
      <c r="B294" s="288">
        <v>0.1779</v>
      </c>
      <c r="C294" s="289">
        <v>0.11459999999999999</v>
      </c>
      <c r="D294" s="289">
        <v>0.1686</v>
      </c>
      <c r="E294" s="289">
        <v>0.16489999999999999</v>
      </c>
      <c r="F294" s="289">
        <v>0.15010000000000001</v>
      </c>
      <c r="G294" s="289">
        <v>0.14990000000000001</v>
      </c>
      <c r="H294" s="289">
        <v>0.15579999999999999</v>
      </c>
      <c r="I294" s="289">
        <v>0.1946</v>
      </c>
      <c r="J294" s="290">
        <v>0.1714</v>
      </c>
      <c r="K294" s="288">
        <v>8.2299999999999998E-2</v>
      </c>
      <c r="L294" s="289">
        <v>0.11269999999999999</v>
      </c>
      <c r="M294" s="289">
        <v>6.9199999999999998E-2</v>
      </c>
      <c r="N294" s="289">
        <v>6.7299999999999999E-2</v>
      </c>
      <c r="O294" s="289">
        <v>0.11940000000000001</v>
      </c>
      <c r="P294" s="289">
        <v>0.1565</v>
      </c>
      <c r="Q294" s="289">
        <v>6.0499999999999998E-2</v>
      </c>
      <c r="R294" s="289">
        <v>8.1000000000000003E-2</v>
      </c>
      <c r="S294" s="290">
        <v>0.22309999999999999</v>
      </c>
      <c r="T294" s="288">
        <v>0.31559999999999999</v>
      </c>
      <c r="U294" s="289">
        <v>0.34320000000000001</v>
      </c>
      <c r="V294" s="289">
        <v>0.37090000000000001</v>
      </c>
      <c r="W294" s="289">
        <v>0.30669999999999997</v>
      </c>
      <c r="X294" s="289">
        <v>0.32</v>
      </c>
      <c r="Y294" s="289">
        <v>0.36759999999999998</v>
      </c>
      <c r="Z294" s="289">
        <v>0.2364</v>
      </c>
      <c r="AA294" s="289">
        <v>0.31979999999999997</v>
      </c>
      <c r="AB294" s="290">
        <v>0.4224</v>
      </c>
      <c r="AC294" s="288"/>
      <c r="AD294" s="289">
        <v>0.31209999999999999</v>
      </c>
      <c r="AE294" s="289">
        <v>0.33189999999999997</v>
      </c>
      <c r="AF294" s="289"/>
      <c r="AG294" s="289">
        <v>0.25850000000000001</v>
      </c>
      <c r="AH294" s="289">
        <v>0.34770000000000001</v>
      </c>
      <c r="AI294" s="289"/>
      <c r="AJ294" s="289">
        <v>0.27629999999999999</v>
      </c>
      <c r="AK294" s="290">
        <v>0.3327</v>
      </c>
    </row>
    <row r="295" spans="1:37">
      <c r="A295" s="296">
        <v>45585</v>
      </c>
      <c r="B295" s="288">
        <v>0.17760000000000001</v>
      </c>
      <c r="C295" s="289">
        <v>0.1147</v>
      </c>
      <c r="D295" s="289">
        <v>0.16800000000000001</v>
      </c>
      <c r="E295" s="289">
        <v>0.16339999999999999</v>
      </c>
      <c r="F295" s="289">
        <v>0.15029999999999999</v>
      </c>
      <c r="G295" s="289">
        <v>0.14949999999999999</v>
      </c>
      <c r="H295" s="289">
        <v>0.15110000000000001</v>
      </c>
      <c r="I295" s="289">
        <v>0.1971</v>
      </c>
      <c r="J295" s="290">
        <v>0.1709</v>
      </c>
      <c r="K295" s="288">
        <v>8.1699999999999995E-2</v>
      </c>
      <c r="L295" s="289">
        <v>0.11219999999999999</v>
      </c>
      <c r="M295" s="289">
        <v>6.9500000000000006E-2</v>
      </c>
      <c r="N295" s="289">
        <v>6.7000000000000004E-2</v>
      </c>
      <c r="O295" s="289">
        <v>0.11890000000000001</v>
      </c>
      <c r="P295" s="289">
        <v>0.15679999999999999</v>
      </c>
      <c r="Q295" s="289">
        <v>6.0499999999999998E-2</v>
      </c>
      <c r="R295" s="289">
        <v>8.2000000000000003E-2</v>
      </c>
      <c r="S295" s="290">
        <v>0.22650000000000001</v>
      </c>
      <c r="T295" s="288">
        <v>0.29459999999999997</v>
      </c>
      <c r="U295" s="289">
        <v>0.3009</v>
      </c>
      <c r="V295" s="289">
        <v>0.35830000000000001</v>
      </c>
      <c r="W295" s="289">
        <v>0.28860000000000002</v>
      </c>
      <c r="X295" s="289">
        <v>0.27989999999999998</v>
      </c>
      <c r="Y295" s="289">
        <v>0.3332</v>
      </c>
      <c r="Z295" s="289">
        <v>0.19980000000000001</v>
      </c>
      <c r="AA295" s="289">
        <v>0.27310000000000001</v>
      </c>
      <c r="AB295" s="290">
        <v>0.40679999999999999</v>
      </c>
      <c r="AC295" s="288"/>
      <c r="AD295" s="289">
        <v>0.28899999999999998</v>
      </c>
      <c r="AE295" s="289">
        <v>0.3054</v>
      </c>
      <c r="AF295" s="289"/>
      <c r="AG295" s="289">
        <v>0.2366</v>
      </c>
      <c r="AH295" s="289">
        <v>0.33079999999999998</v>
      </c>
      <c r="AI295" s="289"/>
      <c r="AJ295" s="289">
        <v>0.26619999999999999</v>
      </c>
      <c r="AK295" s="290">
        <v>0.3175</v>
      </c>
    </row>
    <row r="296" spans="1:37">
      <c r="A296" s="296">
        <v>45586</v>
      </c>
      <c r="B296" s="288">
        <v>0.17599999999999999</v>
      </c>
      <c r="C296" s="289">
        <v>0.1148</v>
      </c>
      <c r="D296" s="289">
        <v>0.16819999999999999</v>
      </c>
      <c r="E296" s="289">
        <v>0.16239999999999999</v>
      </c>
      <c r="F296" s="289">
        <v>0.151</v>
      </c>
      <c r="G296" s="289">
        <v>0.14899999999999999</v>
      </c>
      <c r="H296" s="289">
        <v>0.15179999999999999</v>
      </c>
      <c r="I296" s="289">
        <v>0.19950000000000001</v>
      </c>
      <c r="J296" s="290">
        <v>0.17119999999999999</v>
      </c>
      <c r="K296" s="288">
        <v>8.2400000000000001E-2</v>
      </c>
      <c r="L296" s="289">
        <v>0.1132</v>
      </c>
      <c r="M296" s="289">
        <v>7.0999999999999994E-2</v>
      </c>
      <c r="N296" s="289">
        <v>6.6400000000000001E-2</v>
      </c>
      <c r="O296" s="289">
        <v>0.11899999999999999</v>
      </c>
      <c r="P296" s="289">
        <v>0.15759999999999999</v>
      </c>
      <c r="Q296" s="289">
        <v>6.0299999999999999E-2</v>
      </c>
      <c r="R296" s="289">
        <v>8.2000000000000003E-2</v>
      </c>
      <c r="S296" s="290">
        <v>0.22869999999999999</v>
      </c>
      <c r="T296" s="288">
        <v>0.31519999999999998</v>
      </c>
      <c r="U296" s="289">
        <v>0.32850000000000001</v>
      </c>
      <c r="V296" s="289">
        <v>0.38250000000000001</v>
      </c>
      <c r="W296" s="289">
        <v>0.2989</v>
      </c>
      <c r="X296" s="289">
        <v>0.2999</v>
      </c>
      <c r="Y296" s="289">
        <v>0.35520000000000002</v>
      </c>
      <c r="Z296" s="289">
        <v>0.20180000000000001</v>
      </c>
      <c r="AA296" s="289">
        <v>0.26090000000000002</v>
      </c>
      <c r="AB296" s="290">
        <v>0.40300000000000002</v>
      </c>
      <c r="AC296" s="288"/>
      <c r="AD296" s="289">
        <v>0.30919999999999997</v>
      </c>
      <c r="AE296" s="289">
        <v>0.33129999999999998</v>
      </c>
      <c r="AF296" s="289"/>
      <c r="AG296" s="289">
        <v>0.25219999999999998</v>
      </c>
      <c r="AH296" s="289">
        <v>0.34789999999999999</v>
      </c>
      <c r="AI296" s="289"/>
      <c r="AJ296" s="289">
        <v>0.26800000000000002</v>
      </c>
      <c r="AK296" s="290">
        <v>0.3201</v>
      </c>
    </row>
    <row r="297" spans="1:37">
      <c r="A297" s="296">
        <v>45587</v>
      </c>
      <c r="B297" s="288">
        <v>0.1757</v>
      </c>
      <c r="C297" s="289">
        <v>0.1148</v>
      </c>
      <c r="D297" s="289">
        <v>0.16750000000000001</v>
      </c>
      <c r="E297" s="289">
        <v>0.16250000000000001</v>
      </c>
      <c r="F297" s="289">
        <v>0.15160000000000001</v>
      </c>
      <c r="G297" s="289">
        <v>0.14899999999999999</v>
      </c>
      <c r="H297" s="289">
        <v>0.15240000000000001</v>
      </c>
      <c r="I297" s="289">
        <v>0.2034</v>
      </c>
      <c r="J297" s="290">
        <v>0.17119999999999999</v>
      </c>
      <c r="K297" s="288">
        <v>8.2000000000000003E-2</v>
      </c>
      <c r="L297" s="289">
        <v>0.1123</v>
      </c>
      <c r="M297" s="289">
        <v>7.0900000000000005E-2</v>
      </c>
      <c r="N297" s="289">
        <v>6.6400000000000001E-2</v>
      </c>
      <c r="O297" s="289">
        <v>0.1191</v>
      </c>
      <c r="P297" s="289">
        <v>0.15759999999999999</v>
      </c>
      <c r="Q297" s="289">
        <v>6.0100000000000001E-2</v>
      </c>
      <c r="R297" s="289">
        <v>8.3400000000000002E-2</v>
      </c>
      <c r="S297" s="290">
        <v>0.2316</v>
      </c>
      <c r="T297" s="288">
        <v>0.29520000000000002</v>
      </c>
      <c r="U297" s="289">
        <v>0.30180000000000001</v>
      </c>
      <c r="V297" s="289">
        <v>0.3624</v>
      </c>
      <c r="W297" s="289">
        <v>0.28870000000000001</v>
      </c>
      <c r="X297" s="289">
        <v>0.27729999999999999</v>
      </c>
      <c r="Y297" s="289">
        <v>0.33360000000000001</v>
      </c>
      <c r="Z297" s="289">
        <v>0.19439999999999999</v>
      </c>
      <c r="AA297" s="289">
        <v>0.25700000000000001</v>
      </c>
      <c r="AB297" s="290">
        <v>0.40100000000000002</v>
      </c>
      <c r="AC297" s="288">
        <v>0.31009999999999999</v>
      </c>
      <c r="AD297" s="289">
        <v>0.29170000000000001</v>
      </c>
      <c r="AE297" s="289">
        <v>0.30940000000000001</v>
      </c>
      <c r="AF297" s="289">
        <v>0.3029</v>
      </c>
      <c r="AG297" s="289">
        <v>0.24079999999999999</v>
      </c>
      <c r="AH297" s="289">
        <v>0.33429999999999999</v>
      </c>
      <c r="AI297" s="289">
        <v>0.37140000000000001</v>
      </c>
      <c r="AJ297" s="289">
        <v>0.26869999999999999</v>
      </c>
      <c r="AK297" s="290">
        <v>0.31559999999999999</v>
      </c>
    </row>
    <row r="298" spans="1:37">
      <c r="A298" s="296">
        <v>45588</v>
      </c>
      <c r="B298" s="288">
        <v>0.17630000000000001</v>
      </c>
      <c r="C298" s="289">
        <v>0.1143</v>
      </c>
      <c r="D298" s="289">
        <v>0.16689999999999999</v>
      </c>
      <c r="E298" s="289">
        <v>0.16120000000000001</v>
      </c>
      <c r="F298" s="289">
        <v>0.151</v>
      </c>
      <c r="G298" s="289">
        <v>0.1479</v>
      </c>
      <c r="H298" s="289">
        <v>0.15029999999999999</v>
      </c>
      <c r="I298" s="289">
        <v>0.20660000000000001</v>
      </c>
      <c r="J298" s="290">
        <v>0.17069999999999999</v>
      </c>
      <c r="K298" s="288">
        <v>8.2400000000000001E-2</v>
      </c>
      <c r="L298" s="289">
        <v>0.1124</v>
      </c>
      <c r="M298" s="289">
        <v>7.0199999999999999E-2</v>
      </c>
      <c r="N298" s="289">
        <v>6.6000000000000003E-2</v>
      </c>
      <c r="O298" s="289">
        <v>0.1187</v>
      </c>
      <c r="P298" s="289">
        <v>0.15709999999999999</v>
      </c>
      <c r="Q298" s="289">
        <v>6.0199999999999997E-2</v>
      </c>
      <c r="R298" s="289">
        <v>8.3500000000000005E-2</v>
      </c>
      <c r="S298" s="290">
        <v>0.2336</v>
      </c>
      <c r="T298" s="288">
        <v>0.28720000000000001</v>
      </c>
      <c r="U298" s="289">
        <v>0.28920000000000001</v>
      </c>
      <c r="V298" s="289">
        <v>0.35120000000000001</v>
      </c>
      <c r="W298" s="289">
        <v>0.2828</v>
      </c>
      <c r="X298" s="289">
        <v>0.26869999999999999</v>
      </c>
      <c r="Y298" s="289">
        <v>0.32600000000000001</v>
      </c>
      <c r="Z298" s="289">
        <v>0.18410000000000001</v>
      </c>
      <c r="AA298" s="289">
        <v>0.25190000000000001</v>
      </c>
      <c r="AB298" s="290">
        <v>0.39810000000000001</v>
      </c>
      <c r="AC298" s="288">
        <v>0.30109999999999998</v>
      </c>
      <c r="AD298" s="289">
        <v>0.28070000000000001</v>
      </c>
      <c r="AE298" s="289">
        <v>0.29730000000000001</v>
      </c>
      <c r="AF298" s="289">
        <v>0.30330000000000001</v>
      </c>
      <c r="AG298" s="289">
        <v>0.23269999999999999</v>
      </c>
      <c r="AH298" s="289">
        <v>0.32450000000000001</v>
      </c>
      <c r="AI298" s="289">
        <v>0.36699999999999999</v>
      </c>
      <c r="AJ298" s="289">
        <v>0.26400000000000001</v>
      </c>
      <c r="AK298" s="290">
        <v>0.3115</v>
      </c>
    </row>
    <row r="299" spans="1:37">
      <c r="A299" s="296">
        <v>45589</v>
      </c>
      <c r="B299" s="288">
        <v>0.17829999999999999</v>
      </c>
      <c r="C299" s="289">
        <v>0.1144</v>
      </c>
      <c r="D299" s="289">
        <v>0.16700000000000001</v>
      </c>
      <c r="E299" s="289">
        <v>0.1608</v>
      </c>
      <c r="F299" s="289">
        <v>0.15090000000000001</v>
      </c>
      <c r="G299" s="289">
        <v>0.14810000000000001</v>
      </c>
      <c r="H299" s="289">
        <v>0.15040000000000001</v>
      </c>
      <c r="I299" s="289">
        <v>0.20949999999999999</v>
      </c>
      <c r="J299" s="290">
        <v>0.17080000000000001</v>
      </c>
      <c r="K299" s="288">
        <v>8.2900000000000001E-2</v>
      </c>
      <c r="L299" s="289">
        <v>0.11310000000000001</v>
      </c>
      <c r="M299" s="289">
        <v>7.0300000000000001E-2</v>
      </c>
      <c r="N299" s="289">
        <v>6.6100000000000006E-2</v>
      </c>
      <c r="O299" s="289">
        <v>0.1187</v>
      </c>
      <c r="P299" s="289">
        <v>0.1573</v>
      </c>
      <c r="Q299" s="289">
        <v>6.0100000000000001E-2</v>
      </c>
      <c r="R299" s="289">
        <v>8.3500000000000005E-2</v>
      </c>
      <c r="S299" s="290">
        <v>0.2359</v>
      </c>
      <c r="T299" s="288">
        <v>0.28100000000000003</v>
      </c>
      <c r="U299" s="289">
        <v>0.27900000000000003</v>
      </c>
      <c r="V299" s="289"/>
      <c r="W299" s="289">
        <v>0.27800000000000002</v>
      </c>
      <c r="X299" s="289">
        <v>0.26050000000000001</v>
      </c>
      <c r="Y299" s="289">
        <v>0.32129999999999997</v>
      </c>
      <c r="Z299" s="289">
        <v>0.1757</v>
      </c>
      <c r="AA299" s="289">
        <v>0.24859999999999999</v>
      </c>
      <c r="AB299" s="290">
        <v>0.39589999999999997</v>
      </c>
      <c r="AC299" s="288">
        <v>0.29189999999999999</v>
      </c>
      <c r="AD299" s="289">
        <v>0.27110000000000001</v>
      </c>
      <c r="AE299" s="289">
        <v>0.28510000000000002</v>
      </c>
      <c r="AF299" s="289">
        <v>0.30399999999999999</v>
      </c>
      <c r="AG299" s="289">
        <v>0.22639999999999999</v>
      </c>
      <c r="AH299" s="289">
        <v>0.31369999999999998</v>
      </c>
      <c r="AI299" s="289">
        <v>0.36299999999999999</v>
      </c>
      <c r="AJ299" s="289">
        <v>0.25940000000000002</v>
      </c>
      <c r="AK299" s="290">
        <v>0.30880000000000002</v>
      </c>
    </row>
    <row r="300" spans="1:37">
      <c r="A300" s="296">
        <v>45590</v>
      </c>
      <c r="B300" s="288">
        <v>0.1782</v>
      </c>
      <c r="C300" s="289">
        <v>0.1145</v>
      </c>
      <c r="D300" s="289">
        <v>0.1673</v>
      </c>
      <c r="E300" s="289">
        <v>0.15959999999999999</v>
      </c>
      <c r="F300" s="289">
        <v>0.15090000000000001</v>
      </c>
      <c r="G300" s="289">
        <v>0.14760000000000001</v>
      </c>
      <c r="H300" s="289">
        <v>0.15060000000000001</v>
      </c>
      <c r="I300" s="289">
        <v>0.21260000000000001</v>
      </c>
      <c r="J300" s="290">
        <v>0.17019999999999999</v>
      </c>
      <c r="K300" s="288">
        <v>8.2900000000000001E-2</v>
      </c>
      <c r="L300" s="289">
        <v>0.114</v>
      </c>
      <c r="M300" s="289">
        <v>7.1199999999999999E-2</v>
      </c>
      <c r="N300" s="289">
        <v>6.6400000000000001E-2</v>
      </c>
      <c r="O300" s="289">
        <v>0.11890000000000001</v>
      </c>
      <c r="P300" s="289">
        <v>0.1575</v>
      </c>
      <c r="Q300" s="289">
        <v>6.0100000000000001E-2</v>
      </c>
      <c r="R300" s="289">
        <v>8.43E-2</v>
      </c>
      <c r="S300" s="290">
        <v>0.23669999999999999</v>
      </c>
      <c r="T300" s="288">
        <v>0.27500000000000002</v>
      </c>
      <c r="U300" s="289">
        <v>0.26950000000000002</v>
      </c>
      <c r="V300" s="289">
        <v>0.37169999999999997</v>
      </c>
      <c r="W300" s="289">
        <v>0.27329999999999999</v>
      </c>
      <c r="X300" s="289">
        <v>0.253</v>
      </c>
      <c r="Y300" s="289">
        <v>0.31659999999999999</v>
      </c>
      <c r="Z300" s="289">
        <v>0.1696</v>
      </c>
      <c r="AA300" s="289">
        <v>0.24579999999999999</v>
      </c>
      <c r="AB300" s="290">
        <v>0.39240000000000003</v>
      </c>
      <c r="AC300" s="288">
        <v>0.28189999999999998</v>
      </c>
      <c r="AD300" s="289">
        <v>0.26150000000000001</v>
      </c>
      <c r="AE300" s="289">
        <v>0.27300000000000002</v>
      </c>
      <c r="AF300" s="289">
        <v>0.30220000000000002</v>
      </c>
      <c r="AG300" s="289">
        <v>0.22170000000000001</v>
      </c>
      <c r="AH300" s="289">
        <v>0.30370000000000003</v>
      </c>
      <c r="AI300" s="289">
        <v>0.35859999999999997</v>
      </c>
      <c r="AJ300" s="289">
        <v>0.25509999999999999</v>
      </c>
      <c r="AK300" s="290">
        <v>0.30680000000000002</v>
      </c>
    </row>
    <row r="301" spans="1:37">
      <c r="A301" s="296">
        <v>45591</v>
      </c>
      <c r="B301" s="288">
        <v>0.17879999999999999</v>
      </c>
      <c r="C301" s="289">
        <v>0.1139</v>
      </c>
      <c r="D301" s="289">
        <v>0.1668</v>
      </c>
      <c r="E301" s="289">
        <v>0.15939999999999999</v>
      </c>
      <c r="F301" s="289">
        <v>0.1502</v>
      </c>
      <c r="G301" s="289">
        <v>0.14710000000000001</v>
      </c>
      <c r="H301" s="289">
        <v>0.15</v>
      </c>
      <c r="I301" s="289">
        <v>0.215</v>
      </c>
      <c r="J301" s="290">
        <v>0.16969999999999999</v>
      </c>
      <c r="K301" s="288">
        <v>8.2900000000000001E-2</v>
      </c>
      <c r="L301" s="289">
        <v>0.11409999999999999</v>
      </c>
      <c r="M301" s="289">
        <v>7.0800000000000002E-2</v>
      </c>
      <c r="N301" s="289">
        <v>6.6500000000000004E-2</v>
      </c>
      <c r="O301" s="289">
        <v>0.1183</v>
      </c>
      <c r="P301" s="289">
        <v>0.15690000000000001</v>
      </c>
      <c r="Q301" s="289">
        <v>6.0100000000000001E-2</v>
      </c>
      <c r="R301" s="289">
        <v>8.4400000000000003E-2</v>
      </c>
      <c r="S301" s="290">
        <v>0.23760000000000001</v>
      </c>
      <c r="T301" s="288">
        <v>0.27</v>
      </c>
      <c r="U301" s="289">
        <v>0.26119999999999999</v>
      </c>
      <c r="V301" s="289">
        <v>0.36909999999999998</v>
      </c>
      <c r="W301" s="289">
        <v>0.26950000000000002</v>
      </c>
      <c r="X301" s="289">
        <v>0.24759999999999999</v>
      </c>
      <c r="Y301" s="289">
        <v>0.31269999999999998</v>
      </c>
      <c r="Z301" s="289">
        <v>0.1641</v>
      </c>
      <c r="AA301" s="289">
        <v>0.24310000000000001</v>
      </c>
      <c r="AB301" s="290">
        <v>0.39019999999999999</v>
      </c>
      <c r="AC301" s="288">
        <v>0.2742</v>
      </c>
      <c r="AD301" s="289">
        <v>0.25269999999999998</v>
      </c>
      <c r="AE301" s="289">
        <v>0.2621</v>
      </c>
      <c r="AF301" s="289">
        <v>0.30159999999999998</v>
      </c>
      <c r="AG301" s="289">
        <v>0.2167</v>
      </c>
      <c r="AH301" s="289">
        <v>0.29570000000000002</v>
      </c>
      <c r="AI301" s="289">
        <v>0.35339999999999999</v>
      </c>
      <c r="AJ301" s="289">
        <v>0.25180000000000002</v>
      </c>
      <c r="AK301" s="290">
        <v>0.3049</v>
      </c>
    </row>
    <row r="302" spans="1:37">
      <c r="A302" s="296">
        <v>45592</v>
      </c>
      <c r="B302" s="288">
        <v>0.1807</v>
      </c>
      <c r="C302" s="289">
        <v>0.1139</v>
      </c>
      <c r="D302" s="289">
        <v>0.16689999999999999</v>
      </c>
      <c r="E302" s="289">
        <v>0.15970000000000001</v>
      </c>
      <c r="F302" s="289">
        <v>0.15040000000000001</v>
      </c>
      <c r="G302" s="289">
        <v>0.14649999999999999</v>
      </c>
      <c r="H302" s="289">
        <v>0.1515</v>
      </c>
      <c r="I302" s="289">
        <v>0.217</v>
      </c>
      <c r="J302" s="290">
        <v>0.1691</v>
      </c>
      <c r="K302" s="288">
        <v>8.2900000000000001E-2</v>
      </c>
      <c r="L302" s="289">
        <v>0.1145</v>
      </c>
      <c r="M302" s="289">
        <v>7.0800000000000002E-2</v>
      </c>
      <c r="N302" s="289">
        <v>6.59E-2</v>
      </c>
      <c r="O302" s="289">
        <v>0.1178</v>
      </c>
      <c r="P302" s="289">
        <v>0.15690000000000001</v>
      </c>
      <c r="Q302" s="289">
        <v>6.0199999999999997E-2</v>
      </c>
      <c r="R302" s="289">
        <v>8.3799999999999999E-2</v>
      </c>
      <c r="S302" s="290">
        <v>0.23769999999999999</v>
      </c>
      <c r="T302" s="288">
        <v>0.26500000000000001</v>
      </c>
      <c r="U302" s="289"/>
      <c r="V302" s="289">
        <v>0.36580000000000001</v>
      </c>
      <c r="W302" s="289">
        <v>0.2661</v>
      </c>
      <c r="X302" s="289"/>
      <c r="Y302" s="289">
        <v>0.30940000000000001</v>
      </c>
      <c r="Z302" s="289">
        <v>0.1593</v>
      </c>
      <c r="AA302" s="289"/>
      <c r="AB302" s="290">
        <v>0.38850000000000001</v>
      </c>
      <c r="AC302" s="288">
        <v>0.26729999999999998</v>
      </c>
      <c r="AD302" s="289">
        <v>0.24440000000000001</v>
      </c>
      <c r="AE302" s="289">
        <v>0.251</v>
      </c>
      <c r="AF302" s="289">
        <v>0.30159999999999998</v>
      </c>
      <c r="AG302" s="289">
        <v>0.21149999999999999</v>
      </c>
      <c r="AH302" s="289">
        <v>0.28810000000000002</v>
      </c>
      <c r="AI302" s="289">
        <v>0.34860000000000002</v>
      </c>
      <c r="AJ302" s="289">
        <v>0.2485</v>
      </c>
      <c r="AK302" s="290">
        <v>0.30280000000000001</v>
      </c>
    </row>
    <row r="303" spans="1:37">
      <c r="A303" s="296">
        <v>45593</v>
      </c>
      <c r="B303" s="288">
        <v>0.18190000000000001</v>
      </c>
      <c r="C303" s="289">
        <v>0.1139</v>
      </c>
      <c r="D303" s="289">
        <v>0.16689999999999999</v>
      </c>
      <c r="E303" s="289">
        <v>0.15909999999999999</v>
      </c>
      <c r="F303" s="289">
        <v>0.14979999999999999</v>
      </c>
      <c r="G303" s="289">
        <v>0.1467</v>
      </c>
      <c r="H303" s="289">
        <v>0.151</v>
      </c>
      <c r="I303" s="289">
        <v>0.218</v>
      </c>
      <c r="J303" s="290">
        <v>0.1686</v>
      </c>
      <c r="K303" s="288">
        <v>8.3299999999999999E-2</v>
      </c>
      <c r="L303" s="289">
        <v>0.114</v>
      </c>
      <c r="M303" s="289">
        <v>7.1800000000000003E-2</v>
      </c>
      <c r="N303" s="289">
        <v>6.59E-2</v>
      </c>
      <c r="O303" s="289">
        <v>0.1179</v>
      </c>
      <c r="P303" s="289">
        <v>0.15640000000000001</v>
      </c>
      <c r="Q303" s="289">
        <v>5.9499999999999997E-2</v>
      </c>
      <c r="R303" s="289">
        <v>8.3900000000000002E-2</v>
      </c>
      <c r="S303" s="290">
        <v>0.23760000000000001</v>
      </c>
      <c r="T303" s="288">
        <v>0.26129999999999998</v>
      </c>
      <c r="U303" s="289"/>
      <c r="V303" s="289">
        <v>0.36220000000000002</v>
      </c>
      <c r="W303" s="289">
        <v>0.26269999999999999</v>
      </c>
      <c r="X303" s="289"/>
      <c r="Y303" s="289">
        <v>0.30669999999999997</v>
      </c>
      <c r="Z303" s="289">
        <v>0.15529999999999999</v>
      </c>
      <c r="AA303" s="289"/>
      <c r="AB303" s="290">
        <v>0.38619999999999999</v>
      </c>
      <c r="AC303" s="288">
        <v>0.2616</v>
      </c>
      <c r="AD303" s="289">
        <v>0.2374</v>
      </c>
      <c r="AE303" s="289">
        <v>0.24110000000000001</v>
      </c>
      <c r="AF303" s="289">
        <v>0.30159999999999998</v>
      </c>
      <c r="AG303" s="289">
        <v>0.20849999999999999</v>
      </c>
      <c r="AH303" s="289">
        <v>0.2828</v>
      </c>
      <c r="AI303" s="289">
        <v>0.34460000000000002</v>
      </c>
      <c r="AJ303" s="289">
        <v>0.24510000000000001</v>
      </c>
      <c r="AK303" s="290">
        <v>0.30159999999999998</v>
      </c>
    </row>
    <row r="304" spans="1:37">
      <c r="A304" s="296">
        <v>45594</v>
      </c>
      <c r="B304" s="288">
        <v>0.1832</v>
      </c>
      <c r="C304" s="289">
        <v>0.1145</v>
      </c>
      <c r="D304" s="289">
        <v>0.16750000000000001</v>
      </c>
      <c r="E304" s="289">
        <v>0.16039999999999999</v>
      </c>
      <c r="F304" s="289">
        <v>0.14960000000000001</v>
      </c>
      <c r="G304" s="289">
        <v>0.14660000000000001</v>
      </c>
      <c r="H304" s="289">
        <v>0.15129999999999999</v>
      </c>
      <c r="I304" s="289">
        <v>0.21929999999999999</v>
      </c>
      <c r="J304" s="290">
        <v>0.1686</v>
      </c>
      <c r="K304" s="288">
        <v>8.3900000000000002E-2</v>
      </c>
      <c r="L304" s="289">
        <v>0.1147</v>
      </c>
      <c r="M304" s="289">
        <v>7.4300000000000005E-2</v>
      </c>
      <c r="N304" s="289">
        <v>6.6400000000000001E-2</v>
      </c>
      <c r="O304" s="289">
        <v>0.1178</v>
      </c>
      <c r="P304" s="289">
        <v>0.15620000000000001</v>
      </c>
      <c r="Q304" s="289">
        <v>0.06</v>
      </c>
      <c r="R304" s="289">
        <v>8.3099999999999993E-2</v>
      </c>
      <c r="S304" s="290">
        <v>0.23719999999999999</v>
      </c>
      <c r="T304" s="288">
        <v>0.25700000000000001</v>
      </c>
      <c r="U304" s="289">
        <v>0.2432</v>
      </c>
      <c r="V304" s="289">
        <v>0.35980000000000001</v>
      </c>
      <c r="W304" s="289">
        <v>0.25990000000000002</v>
      </c>
      <c r="X304" s="289">
        <v>0.23649999999999999</v>
      </c>
      <c r="Y304" s="289">
        <v>0.30470000000000003</v>
      </c>
      <c r="Z304" s="289">
        <v>0.1525</v>
      </c>
      <c r="AA304" s="289">
        <v>0.23799999999999999</v>
      </c>
      <c r="AB304" s="290">
        <v>0.3856</v>
      </c>
      <c r="AC304" s="288">
        <v>0.25740000000000002</v>
      </c>
      <c r="AD304" s="289">
        <v>0.23019999999999999</v>
      </c>
      <c r="AE304" s="289">
        <v>0.2339</v>
      </c>
      <c r="AF304" s="289">
        <v>0.30109999999999998</v>
      </c>
      <c r="AG304" s="289">
        <v>0.20499999999999999</v>
      </c>
      <c r="AH304" s="289">
        <v>0.27779999999999999</v>
      </c>
      <c r="AI304" s="289">
        <v>0.34010000000000001</v>
      </c>
      <c r="AJ304" s="289">
        <v>0.2419</v>
      </c>
      <c r="AK304" s="290">
        <v>0.3</v>
      </c>
    </row>
    <row r="305" spans="1:37">
      <c r="A305" s="296">
        <v>45595</v>
      </c>
      <c r="B305" s="288">
        <v>0.1812</v>
      </c>
      <c r="C305" s="289">
        <v>0.1145</v>
      </c>
      <c r="D305" s="289">
        <v>0.16700000000000001</v>
      </c>
      <c r="E305" s="289">
        <v>0.15989999999999999</v>
      </c>
      <c r="F305" s="289">
        <v>0.15060000000000001</v>
      </c>
      <c r="G305" s="289">
        <v>0.1474</v>
      </c>
      <c r="H305" s="289">
        <v>0.15579999999999999</v>
      </c>
      <c r="I305" s="289">
        <v>0.2225</v>
      </c>
      <c r="J305" s="290">
        <v>0.16919999999999999</v>
      </c>
      <c r="K305" s="288">
        <v>8.4199999999999997E-2</v>
      </c>
      <c r="L305" s="289">
        <v>0.1148</v>
      </c>
      <c r="M305" s="289">
        <v>7.3200000000000001E-2</v>
      </c>
      <c r="N305" s="289">
        <v>6.6500000000000004E-2</v>
      </c>
      <c r="O305" s="289">
        <v>0.1178</v>
      </c>
      <c r="P305" s="289">
        <v>0.15709999999999999</v>
      </c>
      <c r="Q305" s="289">
        <v>5.9900000000000002E-2</v>
      </c>
      <c r="R305" s="289">
        <v>8.43E-2</v>
      </c>
      <c r="S305" s="290">
        <v>0.23849999999999999</v>
      </c>
      <c r="T305" s="288">
        <v>0.26819999999999999</v>
      </c>
      <c r="U305" s="289">
        <v>0.24179999999999999</v>
      </c>
      <c r="V305" s="289">
        <v>0.3579</v>
      </c>
      <c r="W305" s="289">
        <v>0.25919999999999999</v>
      </c>
      <c r="X305" s="289">
        <v>0.23519999999999999</v>
      </c>
      <c r="Y305" s="289">
        <v>0.30270000000000002</v>
      </c>
      <c r="Z305" s="289">
        <v>0.14910000000000001</v>
      </c>
      <c r="AA305" s="289">
        <v>0.23730000000000001</v>
      </c>
      <c r="AB305" s="290">
        <v>0.38440000000000002</v>
      </c>
      <c r="AC305" s="288">
        <v>0.26390000000000002</v>
      </c>
      <c r="AD305" s="289">
        <v>0.23469999999999999</v>
      </c>
      <c r="AE305" s="289">
        <v>0.23780000000000001</v>
      </c>
      <c r="AF305" s="289">
        <v>0.30180000000000001</v>
      </c>
      <c r="AG305" s="289">
        <v>0.20230000000000001</v>
      </c>
      <c r="AH305" s="289">
        <v>0.27429999999999999</v>
      </c>
      <c r="AI305" s="289">
        <v>0.33639999999999998</v>
      </c>
      <c r="AJ305" s="289">
        <v>0.23899999999999999</v>
      </c>
      <c r="AK305" s="290">
        <v>0.29859999999999998</v>
      </c>
    </row>
    <row r="306" spans="1:37">
      <c r="A306" s="296">
        <v>45596</v>
      </c>
      <c r="B306" s="288">
        <v>0.17660000000000001</v>
      </c>
      <c r="C306" s="289">
        <v>0.1135</v>
      </c>
      <c r="D306" s="289">
        <v>0.16600000000000001</v>
      </c>
      <c r="E306" s="289">
        <v>0.15709999999999999</v>
      </c>
      <c r="F306" s="289">
        <v>0.1507</v>
      </c>
      <c r="G306" s="289">
        <v>0.14630000000000001</v>
      </c>
      <c r="H306" s="289">
        <v>0.1525</v>
      </c>
      <c r="I306" s="289">
        <v>0.2263</v>
      </c>
      <c r="J306" s="290">
        <v>0.16930000000000001</v>
      </c>
      <c r="K306" s="288">
        <v>8.2199999999999995E-2</v>
      </c>
      <c r="L306" s="289">
        <v>0.1134</v>
      </c>
      <c r="M306" s="289">
        <v>7.22E-2</v>
      </c>
      <c r="N306" s="289">
        <v>6.5100000000000005E-2</v>
      </c>
      <c r="O306" s="289">
        <v>0.1183</v>
      </c>
      <c r="P306" s="289">
        <v>0.15679999999999999</v>
      </c>
      <c r="Q306" s="289">
        <v>5.9900000000000002E-2</v>
      </c>
      <c r="R306" s="289">
        <v>8.5000000000000006E-2</v>
      </c>
      <c r="S306" s="290">
        <v>0.24030000000000001</v>
      </c>
      <c r="T306" s="288">
        <v>0.2702</v>
      </c>
      <c r="U306" s="289">
        <v>0.24299999999999999</v>
      </c>
      <c r="V306" s="289">
        <v>0.35749999999999998</v>
      </c>
      <c r="W306" s="289">
        <v>0.26029999999999998</v>
      </c>
      <c r="X306" s="289">
        <v>0.2326</v>
      </c>
      <c r="Y306" s="289">
        <v>0.30109999999999998</v>
      </c>
      <c r="Z306" s="289">
        <v>0.1464</v>
      </c>
      <c r="AA306" s="289">
        <v>0.23669999999999999</v>
      </c>
      <c r="AB306" s="290">
        <v>0.38340000000000002</v>
      </c>
      <c r="AC306" s="288">
        <v>0.26669999999999999</v>
      </c>
      <c r="AD306" s="289">
        <v>0.23880000000000001</v>
      </c>
      <c r="AE306" s="289">
        <v>0.2432</v>
      </c>
      <c r="AF306" s="289">
        <v>0.2994</v>
      </c>
      <c r="AG306" s="289">
        <v>0.20219999999999999</v>
      </c>
      <c r="AH306" s="289">
        <v>0.2732</v>
      </c>
      <c r="AI306" s="289">
        <v>0.33289999999999997</v>
      </c>
      <c r="AJ306" s="289">
        <v>0.23719999999999999</v>
      </c>
      <c r="AK306" s="290">
        <v>0.2974</v>
      </c>
    </row>
    <row r="307" spans="1:37">
      <c r="A307" s="296">
        <v>45597</v>
      </c>
      <c r="B307" s="288">
        <v>0.17399999999999999</v>
      </c>
      <c r="C307" s="289">
        <v>0.1125</v>
      </c>
      <c r="D307" s="289">
        <v>0.16420000000000001</v>
      </c>
      <c r="E307" s="289">
        <v>0.15440000000000001</v>
      </c>
      <c r="F307" s="289">
        <v>0.14949999999999999</v>
      </c>
      <c r="G307" s="289">
        <v>0.14530000000000001</v>
      </c>
      <c r="H307" s="289">
        <v>0.14799999999999999</v>
      </c>
      <c r="I307" s="289">
        <v>0.2291</v>
      </c>
      <c r="J307" s="290">
        <v>0.16819999999999999</v>
      </c>
      <c r="K307" s="288">
        <v>8.1900000000000001E-2</v>
      </c>
      <c r="L307" s="289">
        <v>0.11260000000000001</v>
      </c>
      <c r="M307" s="289">
        <v>7.1499999999999994E-2</v>
      </c>
      <c r="N307" s="289">
        <v>6.4299999999999996E-2</v>
      </c>
      <c r="O307" s="289">
        <v>0.1173</v>
      </c>
      <c r="P307" s="289">
        <v>0.15579999999999999</v>
      </c>
      <c r="Q307" s="289">
        <v>5.96E-2</v>
      </c>
      <c r="R307" s="289">
        <v>8.5300000000000001E-2</v>
      </c>
      <c r="S307" s="290">
        <v>0.24110000000000001</v>
      </c>
      <c r="T307" s="288">
        <v>0.26579999999999998</v>
      </c>
      <c r="U307" s="289">
        <v>0.24129999999999999</v>
      </c>
      <c r="V307" s="289">
        <v>0.35649999999999998</v>
      </c>
      <c r="W307" s="289">
        <v>0.25940000000000002</v>
      </c>
      <c r="X307" s="289">
        <v>0.23100000000000001</v>
      </c>
      <c r="Y307" s="289">
        <v>0.29880000000000001</v>
      </c>
      <c r="Z307" s="289">
        <v>0.1447</v>
      </c>
      <c r="AA307" s="289">
        <v>0.23549999999999999</v>
      </c>
      <c r="AB307" s="290">
        <v>0.3826</v>
      </c>
      <c r="AC307" s="288">
        <v>0.26200000000000001</v>
      </c>
      <c r="AD307" s="289">
        <v>0.2351</v>
      </c>
      <c r="AE307" s="289">
        <v>0.23860000000000001</v>
      </c>
      <c r="AF307" s="289">
        <v>0.2979</v>
      </c>
      <c r="AG307" s="289">
        <v>0.2016</v>
      </c>
      <c r="AH307" s="289">
        <v>0.2722</v>
      </c>
      <c r="AI307" s="289">
        <v>0.3266</v>
      </c>
      <c r="AJ307" s="289">
        <v>0.23430000000000001</v>
      </c>
      <c r="AK307" s="290">
        <v>0.29630000000000001</v>
      </c>
    </row>
    <row r="308" spans="1:37">
      <c r="A308" s="296">
        <v>45598</v>
      </c>
      <c r="B308" s="288">
        <v>0.17219999999999999</v>
      </c>
      <c r="C308" s="289">
        <v>0.1119</v>
      </c>
      <c r="D308" s="289">
        <v>0.16320000000000001</v>
      </c>
      <c r="E308" s="289">
        <v>0.15340000000000001</v>
      </c>
      <c r="F308" s="289">
        <v>0.14899999999999999</v>
      </c>
      <c r="G308" s="289">
        <v>0.14430000000000001</v>
      </c>
      <c r="H308" s="289">
        <v>0.14710000000000001</v>
      </c>
      <c r="I308" s="289">
        <v>0.2326</v>
      </c>
      <c r="J308" s="290">
        <v>0.1678</v>
      </c>
      <c r="K308" s="288">
        <v>8.0799999999999997E-2</v>
      </c>
      <c r="L308" s="289">
        <v>0.1129</v>
      </c>
      <c r="M308" s="289">
        <v>7.1999999999999995E-2</v>
      </c>
      <c r="N308" s="289">
        <v>6.4199999999999993E-2</v>
      </c>
      <c r="O308" s="289">
        <v>0.1162</v>
      </c>
      <c r="P308" s="289">
        <v>0.15559999999999999</v>
      </c>
      <c r="Q308" s="289">
        <v>5.9200000000000003E-2</v>
      </c>
      <c r="R308" s="289">
        <v>8.5500000000000007E-2</v>
      </c>
      <c r="S308" s="290">
        <v>0.24179999999999999</v>
      </c>
      <c r="T308" s="288">
        <v>0.26119999999999999</v>
      </c>
      <c r="U308" s="289">
        <v>0.23880000000000001</v>
      </c>
      <c r="V308" s="289">
        <v>0.35470000000000002</v>
      </c>
      <c r="W308" s="289">
        <v>0.25779999999999997</v>
      </c>
      <c r="X308" s="289">
        <v>0.2301</v>
      </c>
      <c r="Y308" s="289">
        <v>0.29720000000000002</v>
      </c>
      <c r="Z308" s="289">
        <v>0.1429</v>
      </c>
      <c r="AA308" s="289">
        <v>0.2344</v>
      </c>
      <c r="AB308" s="290">
        <v>0.38059999999999999</v>
      </c>
      <c r="AC308" s="288">
        <v>0.25619999999999998</v>
      </c>
      <c r="AD308" s="289">
        <v>0.23100000000000001</v>
      </c>
      <c r="AE308" s="289">
        <v>0.2334</v>
      </c>
      <c r="AF308" s="289">
        <v>0.2959</v>
      </c>
      <c r="AG308" s="289">
        <v>0.20019999999999999</v>
      </c>
      <c r="AH308" s="289">
        <v>0.26910000000000001</v>
      </c>
      <c r="AI308" s="289">
        <v>0.32269999999999999</v>
      </c>
      <c r="AJ308" s="289">
        <v>0.2321</v>
      </c>
      <c r="AK308" s="290">
        <v>0.29449999999999998</v>
      </c>
    </row>
    <row r="309" spans="1:37">
      <c r="A309" s="296">
        <v>45599</v>
      </c>
      <c r="B309" s="288">
        <v>0.17449999999999999</v>
      </c>
      <c r="C309" s="289">
        <v>0.1118</v>
      </c>
      <c r="D309" s="289">
        <v>0.16339999999999999</v>
      </c>
      <c r="E309" s="289">
        <v>0.153</v>
      </c>
      <c r="F309" s="289">
        <v>0.14910000000000001</v>
      </c>
      <c r="G309" s="289">
        <v>0.14380000000000001</v>
      </c>
      <c r="H309" s="289">
        <v>0.1439</v>
      </c>
      <c r="I309" s="289">
        <v>0.2356</v>
      </c>
      <c r="J309" s="290">
        <v>0.1673</v>
      </c>
      <c r="K309" s="288">
        <v>8.1799999999999998E-2</v>
      </c>
      <c r="L309" s="289">
        <v>0.11260000000000001</v>
      </c>
      <c r="M309" s="289">
        <v>7.2700000000000001E-2</v>
      </c>
      <c r="N309" s="289">
        <v>6.4199999999999993E-2</v>
      </c>
      <c r="O309" s="289">
        <v>0.1163</v>
      </c>
      <c r="P309" s="289">
        <v>0.15559999999999999</v>
      </c>
      <c r="Q309" s="289">
        <v>5.9299999999999999E-2</v>
      </c>
      <c r="R309" s="289">
        <v>8.6400000000000005E-2</v>
      </c>
      <c r="S309" s="290">
        <v>0.24210000000000001</v>
      </c>
      <c r="T309" s="288">
        <v>0.25829999999999997</v>
      </c>
      <c r="U309" s="289">
        <v>0.23580000000000001</v>
      </c>
      <c r="V309" s="289">
        <v>0.35320000000000001</v>
      </c>
      <c r="W309" s="289">
        <v>0.25590000000000002</v>
      </c>
      <c r="X309" s="289">
        <v>0.2281</v>
      </c>
      <c r="Y309" s="289">
        <v>0.29599999999999999</v>
      </c>
      <c r="Z309" s="289">
        <v>0.14169999999999999</v>
      </c>
      <c r="AA309" s="289">
        <v>0.2331</v>
      </c>
      <c r="AB309" s="290">
        <v>0.37880000000000003</v>
      </c>
      <c r="AC309" s="288">
        <v>0.25409999999999999</v>
      </c>
      <c r="AD309" s="289">
        <v>0.22739999999999999</v>
      </c>
      <c r="AE309" s="289">
        <v>0.2291</v>
      </c>
      <c r="AF309" s="289">
        <v>0.29320000000000002</v>
      </c>
      <c r="AG309" s="289">
        <v>0.19939999999999999</v>
      </c>
      <c r="AH309" s="289">
        <v>0.26729999999999998</v>
      </c>
      <c r="AI309" s="289">
        <v>0.31929999999999997</v>
      </c>
      <c r="AJ309" s="289">
        <v>0.23039999999999999</v>
      </c>
      <c r="AK309" s="290">
        <v>0.29339999999999999</v>
      </c>
    </row>
    <row r="310" spans="1:37">
      <c r="A310" s="296">
        <v>45600</v>
      </c>
      <c r="B310" s="288">
        <v>0.1749</v>
      </c>
      <c r="C310" s="289">
        <v>0.11310000000000001</v>
      </c>
      <c r="D310" s="289">
        <v>0.16450000000000001</v>
      </c>
      <c r="E310" s="289">
        <v>0.153</v>
      </c>
      <c r="F310" s="289">
        <v>0.15</v>
      </c>
      <c r="G310" s="289">
        <v>0.1444</v>
      </c>
      <c r="H310" s="289">
        <v>0.14799999999999999</v>
      </c>
      <c r="I310" s="289">
        <v>0.2409</v>
      </c>
      <c r="J310" s="290">
        <v>0.16789999999999999</v>
      </c>
      <c r="K310" s="288">
        <v>8.1600000000000006E-2</v>
      </c>
      <c r="L310" s="289">
        <v>0.11269999999999999</v>
      </c>
      <c r="M310" s="289">
        <v>7.3200000000000001E-2</v>
      </c>
      <c r="N310" s="289">
        <v>6.3799999999999996E-2</v>
      </c>
      <c r="O310" s="289">
        <v>0.1169</v>
      </c>
      <c r="P310" s="289">
        <v>0.15609999999999999</v>
      </c>
      <c r="Q310" s="289">
        <v>5.96E-2</v>
      </c>
      <c r="R310" s="289">
        <v>8.7499999999999994E-2</v>
      </c>
      <c r="S310" s="290">
        <v>0.24310000000000001</v>
      </c>
      <c r="T310" s="288">
        <v>0.26169999999999999</v>
      </c>
      <c r="U310" s="289">
        <v>0.23569999999999999</v>
      </c>
      <c r="V310" s="289">
        <v>0.35149999999999998</v>
      </c>
      <c r="W310" s="289">
        <v>0.255</v>
      </c>
      <c r="X310" s="289">
        <v>0.22869999999999999</v>
      </c>
      <c r="Y310" s="289">
        <v>0.29659999999999997</v>
      </c>
      <c r="Z310" s="289">
        <v>0.14030000000000001</v>
      </c>
      <c r="AA310" s="289">
        <v>0.23300000000000001</v>
      </c>
      <c r="AB310" s="290">
        <v>0.37869999999999998</v>
      </c>
      <c r="AC310" s="288">
        <v>0.25469999999999998</v>
      </c>
      <c r="AD310" s="289">
        <v>0.22600000000000001</v>
      </c>
      <c r="AE310" s="289">
        <v>0.22770000000000001</v>
      </c>
      <c r="AF310" s="289">
        <v>0.29480000000000001</v>
      </c>
      <c r="AG310" s="289">
        <v>0.1993</v>
      </c>
      <c r="AH310" s="289">
        <v>0.26640000000000003</v>
      </c>
      <c r="AI310" s="289">
        <v>0.31680000000000003</v>
      </c>
      <c r="AJ310" s="289">
        <v>0.2288</v>
      </c>
      <c r="AK310" s="290">
        <v>0.29270000000000002</v>
      </c>
    </row>
    <row r="311" spans="1:37">
      <c r="A311" s="296">
        <v>45601</v>
      </c>
      <c r="B311" s="288">
        <v>0.17199999999999999</v>
      </c>
      <c r="C311" s="289">
        <v>0.11260000000000001</v>
      </c>
      <c r="D311" s="289">
        <v>0.16339999999999999</v>
      </c>
      <c r="E311" s="289">
        <v>0.153</v>
      </c>
      <c r="F311" s="289">
        <v>0.15</v>
      </c>
      <c r="G311" s="289">
        <v>0.14449999999999999</v>
      </c>
      <c r="H311" s="289">
        <v>0.15010000000000001</v>
      </c>
      <c r="I311" s="289">
        <v>0.24560000000000001</v>
      </c>
      <c r="J311" s="290">
        <v>0.16800000000000001</v>
      </c>
      <c r="K311" s="288">
        <v>8.0699999999999994E-2</v>
      </c>
      <c r="L311" s="289">
        <v>0.113</v>
      </c>
      <c r="M311" s="289">
        <v>7.17E-2</v>
      </c>
      <c r="N311" s="289">
        <v>6.4799999999999996E-2</v>
      </c>
      <c r="O311" s="289">
        <v>0.1163</v>
      </c>
      <c r="P311" s="289">
        <v>0.15620000000000001</v>
      </c>
      <c r="Q311" s="289">
        <v>5.96E-2</v>
      </c>
      <c r="R311" s="289">
        <v>8.8099999999999998E-2</v>
      </c>
      <c r="S311" s="290">
        <v>0.2447</v>
      </c>
      <c r="T311" s="288">
        <v>0.26369999999999999</v>
      </c>
      <c r="U311" s="289">
        <v>0.23519999999999999</v>
      </c>
      <c r="V311" s="289">
        <v>0.35170000000000001</v>
      </c>
      <c r="W311" s="289">
        <v>0.25509999999999999</v>
      </c>
      <c r="X311" s="289">
        <v>0.22819999999999999</v>
      </c>
      <c r="Y311" s="289">
        <v>0.29470000000000002</v>
      </c>
      <c r="Z311" s="289">
        <v>0.1389</v>
      </c>
      <c r="AA311" s="289">
        <v>0.23300000000000001</v>
      </c>
      <c r="AB311" s="290">
        <v>0.37780000000000002</v>
      </c>
      <c r="AC311" s="288">
        <v>0.25690000000000002</v>
      </c>
      <c r="AD311" s="289">
        <v>0.22969999999999999</v>
      </c>
      <c r="AE311" s="289">
        <v>0.2316</v>
      </c>
      <c r="AF311" s="289">
        <v>0.2944</v>
      </c>
      <c r="AG311" s="289">
        <v>0.1981</v>
      </c>
      <c r="AH311" s="289">
        <v>0.2651</v>
      </c>
      <c r="AI311" s="289">
        <v>0.3145</v>
      </c>
      <c r="AJ311" s="289">
        <v>0.2288</v>
      </c>
      <c r="AK311" s="290">
        <v>0.29210000000000003</v>
      </c>
    </row>
    <row r="312" spans="1:37">
      <c r="A312" s="296">
        <v>45602</v>
      </c>
      <c r="B312" s="288">
        <v>0.16719999999999999</v>
      </c>
      <c r="C312" s="289">
        <v>0.1108</v>
      </c>
      <c r="D312" s="289">
        <v>0.16250000000000001</v>
      </c>
      <c r="E312" s="289">
        <v>0.1502</v>
      </c>
      <c r="F312" s="289">
        <v>0.14949999999999999</v>
      </c>
      <c r="G312" s="289">
        <v>0.14299999999999999</v>
      </c>
      <c r="H312" s="289">
        <v>0.14630000000000001</v>
      </c>
      <c r="I312" s="289">
        <v>0.24970000000000001</v>
      </c>
      <c r="J312" s="290">
        <v>0.16750000000000001</v>
      </c>
      <c r="K312" s="288">
        <v>8.0500000000000002E-2</v>
      </c>
      <c r="L312" s="289">
        <v>0.11219999999999999</v>
      </c>
      <c r="M312" s="289">
        <v>7.0800000000000002E-2</v>
      </c>
      <c r="N312" s="289">
        <v>6.3500000000000001E-2</v>
      </c>
      <c r="O312" s="289">
        <v>0.1169</v>
      </c>
      <c r="P312" s="289">
        <v>0.15559999999999999</v>
      </c>
      <c r="Q312" s="289">
        <v>5.9299999999999999E-2</v>
      </c>
      <c r="R312" s="289">
        <v>8.9099999999999999E-2</v>
      </c>
      <c r="S312" s="290">
        <v>0.245</v>
      </c>
      <c r="T312" s="288">
        <v>0.27179999999999999</v>
      </c>
      <c r="U312" s="289">
        <v>0.23580000000000001</v>
      </c>
      <c r="V312" s="289">
        <v>0.34989999999999999</v>
      </c>
      <c r="W312" s="289">
        <v>0.25509999999999999</v>
      </c>
      <c r="X312" s="289">
        <v>0.22720000000000001</v>
      </c>
      <c r="Y312" s="289">
        <v>0.29399999999999998</v>
      </c>
      <c r="Z312" s="289">
        <v>0.13789999999999999</v>
      </c>
      <c r="AA312" s="289">
        <v>0.2326</v>
      </c>
      <c r="AB312" s="290">
        <v>0.37659999999999999</v>
      </c>
      <c r="AC312" s="288">
        <v>0.26329999999999998</v>
      </c>
      <c r="AD312" s="289">
        <v>0.2326</v>
      </c>
      <c r="AE312" s="289">
        <v>0.23960000000000001</v>
      </c>
      <c r="AF312" s="289">
        <v>0.2913</v>
      </c>
      <c r="AG312" s="289">
        <v>0.1983</v>
      </c>
      <c r="AH312" s="289">
        <v>0.26440000000000002</v>
      </c>
      <c r="AI312" s="289">
        <v>0.31059999999999999</v>
      </c>
      <c r="AJ312" s="289">
        <v>0.22670000000000001</v>
      </c>
      <c r="AK312" s="290">
        <v>0.29099999999999998</v>
      </c>
    </row>
    <row r="313" spans="1:37">
      <c r="A313" s="296">
        <v>45603</v>
      </c>
      <c r="B313" s="288">
        <v>0.16819999999999999</v>
      </c>
      <c r="C313" s="289">
        <v>0.1115</v>
      </c>
      <c r="D313" s="289">
        <v>0.1618</v>
      </c>
      <c r="E313" s="289">
        <v>0.14990000000000001</v>
      </c>
      <c r="F313" s="289">
        <v>0.14949999999999999</v>
      </c>
      <c r="G313" s="289">
        <v>0.1431</v>
      </c>
      <c r="H313" s="289">
        <v>0.1477</v>
      </c>
      <c r="I313" s="289">
        <v>0.25340000000000001</v>
      </c>
      <c r="J313" s="290">
        <v>0.16769999999999999</v>
      </c>
      <c r="K313" s="288">
        <v>8.0399999999999999E-2</v>
      </c>
      <c r="L313" s="289">
        <v>0.11219999999999999</v>
      </c>
      <c r="M313" s="289">
        <v>7.0800000000000002E-2</v>
      </c>
      <c r="N313" s="289">
        <v>6.3600000000000004E-2</v>
      </c>
      <c r="O313" s="289">
        <v>0.11700000000000001</v>
      </c>
      <c r="P313" s="289">
        <v>0.15490000000000001</v>
      </c>
      <c r="Q313" s="289">
        <v>5.8700000000000002E-2</v>
      </c>
      <c r="R313" s="289">
        <v>8.9899999999999994E-2</v>
      </c>
      <c r="S313" s="290">
        <v>0.246</v>
      </c>
      <c r="T313" s="288">
        <v>0.27029999999999998</v>
      </c>
      <c r="U313" s="289">
        <v>0.2394</v>
      </c>
      <c r="V313" s="289">
        <v>0.35320000000000001</v>
      </c>
      <c r="W313" s="289">
        <v>0.25800000000000001</v>
      </c>
      <c r="X313" s="289">
        <v>0.22670000000000001</v>
      </c>
      <c r="Y313" s="289">
        <v>0.2928</v>
      </c>
      <c r="Z313" s="289">
        <v>0.13739999999999999</v>
      </c>
      <c r="AA313" s="289">
        <v>0.2321</v>
      </c>
      <c r="AB313" s="290">
        <v>0.37509999999999999</v>
      </c>
      <c r="AC313" s="288">
        <v>0.2651</v>
      </c>
      <c r="AD313" s="289">
        <v>0.23749999999999999</v>
      </c>
      <c r="AE313" s="289">
        <v>0.245</v>
      </c>
      <c r="AF313" s="289">
        <v>0.29070000000000001</v>
      </c>
      <c r="AG313" s="289">
        <v>0.1986</v>
      </c>
      <c r="AH313" s="289">
        <v>0.26600000000000001</v>
      </c>
      <c r="AI313" s="289">
        <v>0.30859999999999999</v>
      </c>
      <c r="AJ313" s="289">
        <v>0.22600000000000001</v>
      </c>
      <c r="AK313" s="290">
        <v>0.28989999999999999</v>
      </c>
    </row>
    <row r="314" spans="1:37">
      <c r="A314" s="296">
        <v>45604</v>
      </c>
      <c r="B314" s="288">
        <v>0.16589999999999999</v>
      </c>
      <c r="C314" s="289">
        <v>0.1103</v>
      </c>
      <c r="D314" s="289">
        <v>0.16089999999999999</v>
      </c>
      <c r="E314" s="289">
        <v>0.1472</v>
      </c>
      <c r="F314" s="289">
        <v>0.1489</v>
      </c>
      <c r="G314" s="289">
        <v>0.1421</v>
      </c>
      <c r="H314" s="289">
        <v>0.14419999999999999</v>
      </c>
      <c r="I314" s="289">
        <v>0.25700000000000001</v>
      </c>
      <c r="J314" s="290">
        <v>0.16650000000000001</v>
      </c>
      <c r="K314" s="288">
        <v>7.9500000000000001E-2</v>
      </c>
      <c r="L314" s="289">
        <v>0.1106</v>
      </c>
      <c r="M314" s="289">
        <v>7.0699999999999999E-2</v>
      </c>
      <c r="N314" s="289">
        <v>6.2E-2</v>
      </c>
      <c r="O314" s="289">
        <v>0.11609999999999999</v>
      </c>
      <c r="P314" s="289">
        <v>0.15459999999999999</v>
      </c>
      <c r="Q314" s="289">
        <v>5.8200000000000002E-2</v>
      </c>
      <c r="R314" s="289">
        <v>9.0800000000000006E-2</v>
      </c>
      <c r="S314" s="290">
        <v>0.2467</v>
      </c>
      <c r="T314" s="288">
        <v>0.26550000000000001</v>
      </c>
      <c r="U314" s="289">
        <v>0.2399</v>
      </c>
      <c r="V314" s="289">
        <v>0.35199999999999998</v>
      </c>
      <c r="W314" s="289">
        <v>0.25700000000000001</v>
      </c>
      <c r="X314" s="289">
        <v>0.2271</v>
      </c>
      <c r="Y314" s="289">
        <v>0.29170000000000001</v>
      </c>
      <c r="Z314" s="289">
        <v>0.13689999999999999</v>
      </c>
      <c r="AA314" s="289">
        <v>0.2316</v>
      </c>
      <c r="AB314" s="290">
        <v>0.37419999999999998</v>
      </c>
      <c r="AC314" s="288">
        <v>0.26040000000000002</v>
      </c>
      <c r="AD314" s="289">
        <v>0.2354</v>
      </c>
      <c r="AE314" s="289">
        <v>0.2419</v>
      </c>
      <c r="AF314" s="289">
        <v>0.28939999999999999</v>
      </c>
      <c r="AG314" s="289">
        <v>0.19850000000000001</v>
      </c>
      <c r="AH314" s="289">
        <v>0.26619999999999999</v>
      </c>
      <c r="AI314" s="289">
        <v>0.30909999999999999</v>
      </c>
      <c r="AJ314" s="289">
        <v>0.22500000000000001</v>
      </c>
      <c r="AK314" s="290">
        <v>0.2888</v>
      </c>
    </row>
    <row r="315" spans="1:37" ht="15" thickBot="1">
      <c r="A315" s="308">
        <v>45605</v>
      </c>
      <c r="B315" s="309">
        <v>0.17019999999999999</v>
      </c>
      <c r="C315" s="310">
        <v>0.1115</v>
      </c>
      <c r="D315" s="310">
        <v>0.16189999999999999</v>
      </c>
      <c r="E315" s="310">
        <v>0.14799999999999999</v>
      </c>
      <c r="F315" s="310">
        <v>0.14940000000000001</v>
      </c>
      <c r="G315" s="310">
        <v>0.14199999999999999</v>
      </c>
      <c r="H315" s="310">
        <v>0.1447</v>
      </c>
      <c r="I315" s="310">
        <v>0.26140000000000002</v>
      </c>
      <c r="J315" s="311">
        <v>0.1666</v>
      </c>
      <c r="K315" s="309">
        <v>8.0100000000000005E-2</v>
      </c>
      <c r="L315" s="310">
        <v>0.11219999999999999</v>
      </c>
      <c r="M315" s="310">
        <v>7.1800000000000003E-2</v>
      </c>
      <c r="N315" s="310">
        <v>6.3E-2</v>
      </c>
      <c r="O315" s="310">
        <v>0.1167</v>
      </c>
      <c r="P315" s="310">
        <v>0.1552</v>
      </c>
      <c r="Q315" s="310">
        <v>5.8900000000000001E-2</v>
      </c>
      <c r="R315" s="310">
        <v>9.1499999999999998E-2</v>
      </c>
      <c r="S315" s="311">
        <v>0.24759999999999999</v>
      </c>
      <c r="T315" s="309">
        <v>0.26690000000000003</v>
      </c>
      <c r="U315" s="310">
        <v>0.23949999999999999</v>
      </c>
      <c r="V315" s="310">
        <v>0.35320000000000001</v>
      </c>
      <c r="W315" s="310">
        <v>0.25700000000000001</v>
      </c>
      <c r="X315" s="310">
        <v>0.2286</v>
      </c>
      <c r="Y315" s="310">
        <v>0.29239999999999999</v>
      </c>
      <c r="Z315" s="310">
        <v>0.1363</v>
      </c>
      <c r="AA315" s="310">
        <v>0.23100000000000001</v>
      </c>
      <c r="AB315" s="311">
        <v>0.37359999999999999</v>
      </c>
      <c r="AC315" s="309">
        <v>0.26450000000000001</v>
      </c>
      <c r="AD315" s="310">
        <v>0.23699999999999999</v>
      </c>
      <c r="AE315" s="310">
        <v>0.2427</v>
      </c>
      <c r="AF315" s="310">
        <v>0.2903</v>
      </c>
      <c r="AG315" s="310">
        <v>0.1993</v>
      </c>
      <c r="AH315" s="310">
        <v>0.26750000000000002</v>
      </c>
      <c r="AI315" s="310">
        <v>0.30620000000000003</v>
      </c>
      <c r="AJ315" s="310">
        <v>0.22450000000000001</v>
      </c>
      <c r="AK315" s="311">
        <v>0.28820000000000001</v>
      </c>
    </row>
    <row r="316" spans="1:37" s="68" customFormat="1" ht="15" thickTop="1">
      <c r="A316" s="312" t="s">
        <v>667</v>
      </c>
      <c r="B316" s="313">
        <f t="shared" ref="B316:AK316" si="0">AVERAGE(B2:B315)</f>
        <v>0.29218439490445841</v>
      </c>
      <c r="C316" s="313">
        <f t="shared" si="0"/>
        <v>0.18106433121019114</v>
      </c>
      <c r="D316" s="313">
        <f t="shared" si="0"/>
        <v>0.23566783439490446</v>
      </c>
      <c r="E316" s="313">
        <f t="shared" si="0"/>
        <v>0.29502070063694252</v>
      </c>
      <c r="F316" s="313">
        <f t="shared" si="0"/>
        <v>0.20706210191082802</v>
      </c>
      <c r="G316" s="313">
        <f t="shared" si="0"/>
        <v>0.20562738853503182</v>
      </c>
      <c r="H316" s="313">
        <f t="shared" si="0"/>
        <v>0.28894808917197434</v>
      </c>
      <c r="I316" s="313">
        <f t="shared" si="0"/>
        <v>0.31457261146496807</v>
      </c>
      <c r="J316" s="314">
        <f t="shared" si="0"/>
        <v>0.25434777070063713</v>
      </c>
      <c r="K316" s="325">
        <f t="shared" si="0"/>
        <v>0.14416687898089162</v>
      </c>
      <c r="L316" s="313">
        <f t="shared" si="0"/>
        <v>0.18140859872611473</v>
      </c>
      <c r="M316" s="313">
        <f t="shared" si="0"/>
        <v>0.16763885350318458</v>
      </c>
      <c r="N316" s="313">
        <f t="shared" si="0"/>
        <v>0.13605382165605098</v>
      </c>
      <c r="O316" s="313">
        <f t="shared" si="0"/>
        <v>0.1833187898089173</v>
      </c>
      <c r="P316" s="313">
        <f t="shared" si="0"/>
        <v>0.21913312101910834</v>
      </c>
      <c r="Q316" s="313">
        <f t="shared" si="0"/>
        <v>0.16905955414012744</v>
      </c>
      <c r="R316" s="313">
        <f t="shared" si="0"/>
        <v>0.22901687898089165</v>
      </c>
      <c r="S316" s="313">
        <f t="shared" si="0"/>
        <v>0.26850194805194816</v>
      </c>
      <c r="T316" s="313">
        <f t="shared" si="0"/>
        <v>0.21683917197452235</v>
      </c>
      <c r="U316" s="313">
        <f t="shared" si="0"/>
        <v>0.20969081967213132</v>
      </c>
      <c r="V316" s="313">
        <f t="shared" si="0"/>
        <v>0.23533226837060708</v>
      </c>
      <c r="W316" s="313">
        <f t="shared" si="0"/>
        <v>0.22581464968152878</v>
      </c>
      <c r="X316" s="313">
        <f t="shared" si="0"/>
        <v>0.23019016393442612</v>
      </c>
      <c r="Y316" s="313">
        <f t="shared" si="0"/>
        <v>0.26148471337579643</v>
      </c>
      <c r="Z316" s="313">
        <f t="shared" si="0"/>
        <v>0.14353598726114655</v>
      </c>
      <c r="AA316" s="313">
        <f t="shared" si="0"/>
        <v>0.24308000000000013</v>
      </c>
      <c r="AB316" s="313">
        <f t="shared" si="0"/>
        <v>0.34510382165605052</v>
      </c>
      <c r="AC316" s="313">
        <f t="shared" si="0"/>
        <v>0.22377763157894739</v>
      </c>
      <c r="AD316" s="313">
        <f t="shared" si="0"/>
        <v>0.18048375796178345</v>
      </c>
      <c r="AE316" s="313">
        <f t="shared" si="0"/>
        <v>0.19240605095541402</v>
      </c>
      <c r="AF316" s="313">
        <f t="shared" si="0"/>
        <v>0.31601045751633988</v>
      </c>
      <c r="AG316" s="313">
        <f t="shared" si="0"/>
        <v>0.1575544585987261</v>
      </c>
      <c r="AH316" s="313">
        <f t="shared" si="0"/>
        <v>0.22597484076433122</v>
      </c>
      <c r="AI316" s="313">
        <f t="shared" si="0"/>
        <v>0.28275225225225231</v>
      </c>
      <c r="AJ316" s="313">
        <f t="shared" si="0"/>
        <v>0.19450254777070072</v>
      </c>
      <c r="AK316" s="314">
        <f t="shared" si="0"/>
        <v>0.27256783439490451</v>
      </c>
    </row>
    <row r="317" spans="1:37" s="68" customFormat="1">
      <c r="A317" s="318" t="s">
        <v>668</v>
      </c>
      <c r="B317" s="323"/>
      <c r="C317" s="323"/>
      <c r="D317" s="323"/>
      <c r="E317" s="323"/>
      <c r="F317" s="323"/>
      <c r="G317" s="323"/>
      <c r="H317" s="323"/>
      <c r="I317" s="323"/>
      <c r="J317" s="320">
        <f>AVERAGE(B316:J316)</f>
        <v>0.25272169143665951</v>
      </c>
      <c r="K317" s="328"/>
      <c r="L317" s="323"/>
      <c r="M317" s="323"/>
      <c r="N317" s="323"/>
      <c r="O317" s="323"/>
      <c r="P317" s="323"/>
      <c r="Q317" s="323"/>
      <c r="R317" s="323"/>
      <c r="S317" s="319">
        <f>AVERAGE(K316:S316)</f>
        <v>0.18869982720747056</v>
      </c>
      <c r="T317" s="323"/>
      <c r="U317" s="323"/>
      <c r="V317" s="323"/>
      <c r="W317" s="323"/>
      <c r="X317" s="323"/>
      <c r="Y317" s="323"/>
      <c r="Z317" s="323"/>
      <c r="AA317" s="323"/>
      <c r="AB317" s="319">
        <f>AVERAGE(T316:AB316)</f>
        <v>0.23456351065846773</v>
      </c>
      <c r="AC317" s="323"/>
      <c r="AD317" s="323"/>
      <c r="AE317" s="323"/>
      <c r="AF317" s="323"/>
      <c r="AG317" s="323"/>
      <c r="AH317" s="323"/>
      <c r="AI317" s="323"/>
      <c r="AJ317" s="323"/>
      <c r="AK317" s="320">
        <f>AVERAGE(AC316:AK316)</f>
        <v>0.22733664797704436</v>
      </c>
    </row>
    <row r="318" spans="1:37" s="68" customFormat="1" ht="58.5" thickBot="1">
      <c r="A318" s="321" t="s">
        <v>669</v>
      </c>
      <c r="B318" s="324"/>
      <c r="C318" s="324"/>
      <c r="D318" s="324"/>
      <c r="E318" s="324"/>
      <c r="F318" s="324"/>
      <c r="G318" s="324"/>
      <c r="H318" s="324"/>
      <c r="I318" s="324"/>
      <c r="J318" s="329">
        <f>(J317-S317)/J317</f>
        <v>0.25332951779976104</v>
      </c>
      <c r="K318" s="327"/>
      <c r="L318" s="324"/>
      <c r="M318" s="324"/>
      <c r="N318" s="324"/>
      <c r="O318" s="324"/>
      <c r="P318" s="324"/>
      <c r="Q318" s="324"/>
      <c r="R318" s="324"/>
      <c r="S318" s="324"/>
      <c r="T318" s="324"/>
      <c r="U318" s="324"/>
      <c r="V318" s="324"/>
      <c r="W318" s="324"/>
      <c r="X318" s="324"/>
      <c r="Y318" s="324"/>
      <c r="Z318" s="324"/>
      <c r="AA318" s="324"/>
      <c r="AB318" s="322">
        <f>(AB317-AK317)/AB317</f>
        <v>3.0809833384297845E-2</v>
      </c>
      <c r="AC318" s="324"/>
      <c r="AD318" s="324"/>
      <c r="AE318" s="324"/>
      <c r="AF318" s="324"/>
      <c r="AG318" s="324"/>
      <c r="AH318" s="324"/>
      <c r="AI318" s="324"/>
      <c r="AJ318" s="324"/>
      <c r="AK318" s="326"/>
    </row>
    <row r="319" spans="1:37" ht="15" thickTop="1">
      <c r="S319" s="307"/>
      <c r="Z319" s="330">
        <f>AVERAGE(U316,V316,X316,Y316,AA316,AB316)</f>
        <v>0.25414696450150193</v>
      </c>
      <c r="AA319" s="307" t="s">
        <v>670</v>
      </c>
      <c r="AB319" s="317">
        <f>(AB317-AK319)/AB317</f>
        <v>0.13066224792646072</v>
      </c>
      <c r="AK319" s="330">
        <f>AVERAGE(AD316:AE316,AG316,AH316,AJ316,AK316)</f>
        <v>0.20391491507431</v>
      </c>
    </row>
    <row r="320" spans="1:37">
      <c r="AA320" s="307" t="s">
        <v>671</v>
      </c>
      <c r="AB320" s="317">
        <f>(Z319-AK319)/Z319</f>
        <v>0.19764961397717212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488D5-8272-4429-AA43-5D53F824EC85}">
  <dimension ref="A1:AK319"/>
  <sheetViews>
    <sheetView workbookViewId="0">
      <pane xSplit="1" ySplit="1" topLeftCell="C321" activePane="bottomRight" state="frozen"/>
      <selection pane="bottomRight" activeCell="C321" sqref="C321"/>
      <selection pane="bottomLeft" activeCell="A2" sqref="A2"/>
      <selection pane="topRight" activeCell="B1" sqref="B1"/>
    </sheetView>
  </sheetViews>
  <sheetFormatPr defaultColWidth="8.7109375" defaultRowHeight="14.45"/>
  <cols>
    <col min="1" max="1" width="16.28515625" style="294" bestFit="1" customWidth="1"/>
    <col min="2" max="2" width="19.28515625" style="283" bestFit="1" customWidth="1"/>
    <col min="3" max="3" width="19.7109375" style="283" bestFit="1" customWidth="1"/>
    <col min="4" max="5" width="19.28515625" style="283" bestFit="1" customWidth="1"/>
    <col min="6" max="6" width="19.7109375" style="283" bestFit="1" customWidth="1"/>
    <col min="7" max="8" width="19.28515625" style="283" bestFit="1" customWidth="1"/>
    <col min="9" max="9" width="19.7109375" style="283" bestFit="1" customWidth="1"/>
    <col min="10" max="11" width="19.28515625" style="283" bestFit="1" customWidth="1"/>
    <col min="12" max="12" width="19.7109375" style="283" bestFit="1" customWidth="1"/>
    <col min="13" max="14" width="19.28515625" style="283" bestFit="1" customWidth="1"/>
    <col min="15" max="15" width="19.7109375" style="283" bestFit="1" customWidth="1"/>
    <col min="16" max="17" width="19.28515625" style="283" bestFit="1" customWidth="1"/>
    <col min="18" max="18" width="19.7109375" style="283" bestFit="1" customWidth="1"/>
    <col min="19" max="20" width="19.28515625" style="283" bestFit="1" customWidth="1"/>
    <col min="21" max="21" width="19.7109375" style="283" bestFit="1" customWidth="1"/>
    <col min="22" max="23" width="19.28515625" style="283" bestFit="1" customWidth="1"/>
    <col min="24" max="24" width="19.7109375" style="283" bestFit="1" customWidth="1"/>
    <col min="25" max="26" width="19.28515625" style="283" bestFit="1" customWidth="1"/>
    <col min="27" max="27" width="19.7109375" style="283" bestFit="1" customWidth="1"/>
    <col min="28" max="29" width="19.28515625" style="283" bestFit="1" customWidth="1"/>
    <col min="30" max="30" width="19.7109375" style="283" bestFit="1" customWidth="1"/>
    <col min="31" max="32" width="19.28515625" style="283" bestFit="1" customWidth="1"/>
    <col min="33" max="33" width="19.7109375" style="283" bestFit="1" customWidth="1"/>
    <col min="34" max="35" width="19.28515625" style="283" bestFit="1" customWidth="1"/>
    <col min="36" max="36" width="19.7109375" style="283" bestFit="1" customWidth="1"/>
    <col min="37" max="37" width="19.28515625" style="283" bestFit="1" customWidth="1"/>
    <col min="38" max="38" width="8.7109375" style="283"/>
    <col min="39" max="39" width="7.28515625" style="283" bestFit="1" customWidth="1"/>
    <col min="40" max="16384" width="8.7109375" style="283"/>
  </cols>
  <sheetData>
    <row r="1" spans="1:37" s="282" customFormat="1" ht="15.6" thickTop="1" thickBot="1">
      <c r="A1" s="295" t="s">
        <v>0</v>
      </c>
      <c r="B1" s="331" t="s">
        <v>491</v>
      </c>
      <c r="C1" s="332" t="s">
        <v>492</v>
      </c>
      <c r="D1" s="332" t="s">
        <v>493</v>
      </c>
      <c r="E1" s="339" t="s">
        <v>509</v>
      </c>
      <c r="F1" s="339" t="s">
        <v>510</v>
      </c>
      <c r="G1" s="339" t="s">
        <v>511</v>
      </c>
      <c r="H1" s="339" t="s">
        <v>527</v>
      </c>
      <c r="I1" s="339" t="s">
        <v>528</v>
      </c>
      <c r="J1" s="339" t="s">
        <v>529</v>
      </c>
      <c r="K1" s="333" t="s">
        <v>494</v>
      </c>
      <c r="L1" s="333" t="s">
        <v>495</v>
      </c>
      <c r="M1" s="333" t="s">
        <v>496</v>
      </c>
      <c r="N1" s="340" t="s">
        <v>512</v>
      </c>
      <c r="O1" s="340" t="s">
        <v>513</v>
      </c>
      <c r="P1" s="340" t="s">
        <v>514</v>
      </c>
      <c r="Q1" s="340" t="s">
        <v>530</v>
      </c>
      <c r="R1" s="340" t="s">
        <v>531</v>
      </c>
      <c r="S1" s="340" t="s">
        <v>532</v>
      </c>
      <c r="T1" s="334" t="s">
        <v>497</v>
      </c>
      <c r="U1" s="334" t="s">
        <v>498</v>
      </c>
      <c r="V1" s="335" t="s">
        <v>499</v>
      </c>
      <c r="W1" s="341" t="s">
        <v>515</v>
      </c>
      <c r="X1" s="341" t="s">
        <v>516</v>
      </c>
      <c r="Y1" s="341" t="s">
        <v>517</v>
      </c>
      <c r="Z1" s="341" t="s">
        <v>533</v>
      </c>
      <c r="AA1" s="341" t="s">
        <v>534</v>
      </c>
      <c r="AB1" s="341" t="s">
        <v>535</v>
      </c>
      <c r="AC1" s="342" t="s">
        <v>500</v>
      </c>
      <c r="AD1" s="342" t="s">
        <v>501</v>
      </c>
      <c r="AE1" s="342" t="s">
        <v>502</v>
      </c>
      <c r="AF1" s="342" t="s">
        <v>518</v>
      </c>
      <c r="AG1" s="342" t="s">
        <v>519</v>
      </c>
      <c r="AH1" s="342" t="s">
        <v>520</v>
      </c>
      <c r="AI1" s="342" t="s">
        <v>536</v>
      </c>
      <c r="AJ1" s="342" t="s">
        <v>537</v>
      </c>
      <c r="AK1" s="343" t="s">
        <v>538</v>
      </c>
    </row>
    <row r="2" spans="1:37" ht="15" thickTop="1">
      <c r="A2" s="296">
        <v>45292</v>
      </c>
      <c r="B2" s="336">
        <v>0.69840000000000002</v>
      </c>
      <c r="C2" s="337">
        <v>8.0799999999999997E-2</v>
      </c>
      <c r="D2" s="337">
        <v>0.13519999999999999</v>
      </c>
      <c r="E2" s="337">
        <v>0.9244</v>
      </c>
      <c r="F2" s="337">
        <v>0.2175</v>
      </c>
      <c r="G2" s="337">
        <v>0.125</v>
      </c>
      <c r="H2" s="337">
        <v>1.2278</v>
      </c>
      <c r="I2" s="337">
        <v>0.49930000000000002</v>
      </c>
      <c r="J2" s="338">
        <v>0.1555</v>
      </c>
      <c r="K2" s="336">
        <v>0.11840000000000001</v>
      </c>
      <c r="L2" s="337">
        <v>0.1384</v>
      </c>
      <c r="M2" s="337">
        <v>0.1082</v>
      </c>
      <c r="N2" s="337">
        <v>0.1527</v>
      </c>
      <c r="O2" s="337">
        <v>0.1986</v>
      </c>
      <c r="P2" s="337">
        <v>0.26200000000000001</v>
      </c>
      <c r="Q2" s="337">
        <v>0.14680000000000001</v>
      </c>
      <c r="R2" s="337">
        <v>0.14810000000000001</v>
      </c>
      <c r="S2" s="338">
        <v>0.42059999999999997</v>
      </c>
      <c r="T2" s="336">
        <v>0.13850000000000001</v>
      </c>
      <c r="U2" s="337">
        <v>0.23039999999999999</v>
      </c>
      <c r="V2" s="337">
        <v>0.13619999999999999</v>
      </c>
      <c r="W2" s="337">
        <v>0.1711</v>
      </c>
      <c r="X2" s="337">
        <v>0.19320000000000001</v>
      </c>
      <c r="Y2" s="337">
        <v>0.221</v>
      </c>
      <c r="Z2" s="337">
        <v>7.4700000000000003E-2</v>
      </c>
      <c r="AA2" s="337">
        <v>0.1358</v>
      </c>
      <c r="AB2" s="338">
        <v>0.36059999999999998</v>
      </c>
      <c r="AC2" s="336"/>
      <c r="AD2" s="337">
        <v>0.12590000000000001</v>
      </c>
      <c r="AE2" s="337">
        <v>0.13739999999999999</v>
      </c>
      <c r="AF2" s="337"/>
      <c r="AG2" s="337">
        <v>9.6000000000000002E-2</v>
      </c>
      <c r="AH2" s="337">
        <v>0.16819999999999999</v>
      </c>
      <c r="AI2" s="337"/>
      <c r="AJ2" s="337">
        <v>0.1739</v>
      </c>
      <c r="AK2" s="338">
        <v>0.16830000000000001</v>
      </c>
    </row>
    <row r="3" spans="1:37">
      <c r="A3" s="296">
        <v>45293</v>
      </c>
      <c r="B3" s="288">
        <v>0.70020000000000004</v>
      </c>
      <c r="C3" s="289">
        <v>8.0699999999999994E-2</v>
      </c>
      <c r="D3" s="289">
        <v>0.13289999999999999</v>
      </c>
      <c r="E3" s="289">
        <v>0.9254</v>
      </c>
      <c r="F3" s="289">
        <v>0.2175</v>
      </c>
      <c r="G3" s="289">
        <v>0.1245</v>
      </c>
      <c r="H3" s="289">
        <v>1.2245999999999999</v>
      </c>
      <c r="I3" s="289">
        <v>0.49780000000000002</v>
      </c>
      <c r="J3" s="290">
        <v>0.15529999999999999</v>
      </c>
      <c r="K3" s="288">
        <v>0.1139</v>
      </c>
      <c r="L3" s="289">
        <v>0.1326</v>
      </c>
      <c r="M3" s="289">
        <v>0.1021</v>
      </c>
      <c r="N3" s="289">
        <v>0.15329999999999999</v>
      </c>
      <c r="O3" s="289">
        <v>0.19800000000000001</v>
      </c>
      <c r="P3" s="289">
        <v>0.26179999999999998</v>
      </c>
      <c r="Q3" s="289">
        <v>0.14680000000000001</v>
      </c>
      <c r="R3" s="289">
        <v>0.14760000000000001</v>
      </c>
      <c r="S3" s="290">
        <v>0.41949999999999998</v>
      </c>
      <c r="T3" s="288">
        <v>0.1246</v>
      </c>
      <c r="U3" s="289">
        <v>0.22509999999999999</v>
      </c>
      <c r="V3" s="289">
        <v>0.1308</v>
      </c>
      <c r="W3" s="289">
        <v>0.17100000000000001</v>
      </c>
      <c r="X3" s="289">
        <v>0.19259999999999999</v>
      </c>
      <c r="Y3" s="289">
        <v>0.22120000000000001</v>
      </c>
      <c r="Z3" s="289">
        <v>7.4700000000000003E-2</v>
      </c>
      <c r="AA3" s="289">
        <v>0.13550000000000001</v>
      </c>
      <c r="AB3" s="290">
        <v>0.3609</v>
      </c>
      <c r="AC3" s="288"/>
      <c r="AD3" s="289">
        <v>0.11799999999999999</v>
      </c>
      <c r="AE3" s="289">
        <v>0.1323</v>
      </c>
      <c r="AF3" s="289"/>
      <c r="AG3" s="289">
        <v>9.5899999999999999E-2</v>
      </c>
      <c r="AH3" s="289">
        <v>0.1686</v>
      </c>
      <c r="AI3" s="289"/>
      <c r="AJ3" s="289">
        <v>0.17349999999999999</v>
      </c>
      <c r="AK3" s="290">
        <v>0.16800000000000001</v>
      </c>
    </row>
    <row r="4" spans="1:37">
      <c r="A4" s="296">
        <v>45294</v>
      </c>
      <c r="B4" s="288">
        <v>0.69689999999999996</v>
      </c>
      <c r="C4" s="289">
        <v>8.0299999999999996E-2</v>
      </c>
      <c r="D4" s="289">
        <v>0.12809999999999999</v>
      </c>
      <c r="E4" s="289">
        <v>0.92100000000000004</v>
      </c>
      <c r="F4" s="289">
        <v>0.21729999999999999</v>
      </c>
      <c r="G4" s="289">
        <v>0.1239</v>
      </c>
      <c r="H4" s="289">
        <v>1.2215</v>
      </c>
      <c r="I4" s="289">
        <v>0.49609999999999999</v>
      </c>
      <c r="J4" s="290">
        <v>0.15529999999999999</v>
      </c>
      <c r="K4" s="288">
        <v>0.1077</v>
      </c>
      <c r="L4" s="289">
        <v>0.12690000000000001</v>
      </c>
      <c r="M4" s="289">
        <v>9.7500000000000003E-2</v>
      </c>
      <c r="N4" s="289">
        <v>0.15359999999999999</v>
      </c>
      <c r="O4" s="289">
        <v>0.19769999999999999</v>
      </c>
      <c r="P4" s="289">
        <v>0.26150000000000001</v>
      </c>
      <c r="Q4" s="289">
        <v>0.14649999999999999</v>
      </c>
      <c r="R4" s="289">
        <v>0.14729999999999999</v>
      </c>
      <c r="S4" s="290">
        <v>0.4178</v>
      </c>
      <c r="T4" s="288">
        <v>0.11219999999999999</v>
      </c>
      <c r="U4" s="289">
        <v>0.22009999999999999</v>
      </c>
      <c r="V4" s="289">
        <v>0.1239</v>
      </c>
      <c r="W4" s="289">
        <v>0.17080000000000001</v>
      </c>
      <c r="X4" s="289">
        <v>0.18940000000000001</v>
      </c>
      <c r="Y4" s="289">
        <v>0.22090000000000001</v>
      </c>
      <c r="Z4" s="289">
        <v>7.4399999999999994E-2</v>
      </c>
      <c r="AA4" s="289">
        <v>0.13519999999999999</v>
      </c>
      <c r="AB4" s="290">
        <v>0.3609</v>
      </c>
      <c r="AC4" s="288"/>
      <c r="AD4" s="289">
        <v>0.1053</v>
      </c>
      <c r="AE4" s="289">
        <v>0.12429999999999999</v>
      </c>
      <c r="AF4" s="289"/>
      <c r="AG4" s="289">
        <v>9.5699999999999993E-2</v>
      </c>
      <c r="AH4" s="289">
        <v>0.16830000000000001</v>
      </c>
      <c r="AI4" s="289"/>
      <c r="AJ4" s="289">
        <v>0.17299999999999999</v>
      </c>
      <c r="AK4" s="290">
        <v>0.16739999999999999</v>
      </c>
    </row>
    <row r="5" spans="1:37">
      <c r="A5" s="296">
        <v>45295</v>
      </c>
      <c r="B5" s="288">
        <v>0.69769999999999999</v>
      </c>
      <c r="C5" s="289">
        <v>7.8799999999999995E-2</v>
      </c>
      <c r="D5" s="289">
        <v>0.12180000000000001</v>
      </c>
      <c r="E5" s="289">
        <v>0.9194</v>
      </c>
      <c r="F5" s="289">
        <v>0.2167</v>
      </c>
      <c r="G5" s="289">
        <v>0.1235</v>
      </c>
      <c r="H5" s="289">
        <v>1.2171000000000001</v>
      </c>
      <c r="I5" s="289">
        <v>0.49390000000000001</v>
      </c>
      <c r="J5" s="290">
        <v>0.1547</v>
      </c>
      <c r="K5" s="288">
        <v>0.1043</v>
      </c>
      <c r="L5" s="289">
        <v>0.1245</v>
      </c>
      <c r="M5" s="289">
        <v>9.7799999999999998E-2</v>
      </c>
      <c r="N5" s="289">
        <v>0.1537</v>
      </c>
      <c r="O5" s="289">
        <v>0.1976</v>
      </c>
      <c r="P5" s="289">
        <v>0.26050000000000001</v>
      </c>
      <c r="Q5" s="289">
        <v>0.1462</v>
      </c>
      <c r="R5" s="289">
        <v>0.14649999999999999</v>
      </c>
      <c r="S5" s="290">
        <v>0.41620000000000001</v>
      </c>
      <c r="T5" s="288">
        <v>0.1087</v>
      </c>
      <c r="U5" s="289">
        <v>0.21360000000000001</v>
      </c>
      <c r="V5" s="289">
        <v>0.1221</v>
      </c>
      <c r="W5" s="289">
        <v>0.1706</v>
      </c>
      <c r="X5" s="289">
        <v>0.18970000000000001</v>
      </c>
      <c r="Y5" s="289">
        <v>0.22090000000000001</v>
      </c>
      <c r="Z5" s="289">
        <v>7.4200000000000002E-2</v>
      </c>
      <c r="AA5" s="289">
        <v>0.13519999999999999</v>
      </c>
      <c r="AB5" s="290">
        <v>0.36059999999999998</v>
      </c>
      <c r="AC5" s="288"/>
      <c r="AD5" s="289">
        <v>9.9699999999999997E-2</v>
      </c>
      <c r="AE5" s="289">
        <v>0.1149</v>
      </c>
      <c r="AF5" s="289"/>
      <c r="AG5" s="289">
        <v>9.5299999999999996E-2</v>
      </c>
      <c r="AH5" s="289">
        <v>0.16850000000000001</v>
      </c>
      <c r="AI5" s="289"/>
      <c r="AJ5" s="289">
        <v>0.17249999999999999</v>
      </c>
      <c r="AK5" s="290">
        <v>0.16700000000000001</v>
      </c>
    </row>
    <row r="6" spans="1:37">
      <c r="A6" s="296">
        <v>45296</v>
      </c>
      <c r="B6" s="288">
        <v>0.72909999999999997</v>
      </c>
      <c r="C6" s="289">
        <v>8.1600000000000006E-2</v>
      </c>
      <c r="D6" s="289">
        <v>0.12659999999999999</v>
      </c>
      <c r="E6" s="289">
        <v>0.93200000000000005</v>
      </c>
      <c r="F6" s="289">
        <v>0.2185</v>
      </c>
      <c r="G6" s="289">
        <v>0.12429999999999999</v>
      </c>
      <c r="H6" s="289">
        <v>1.2185999999999999</v>
      </c>
      <c r="I6" s="289">
        <v>0.49469999999999997</v>
      </c>
      <c r="J6" s="290">
        <v>0.15509999999999999</v>
      </c>
      <c r="K6" s="288">
        <v>0.12620000000000001</v>
      </c>
      <c r="L6" s="289">
        <v>0.1376</v>
      </c>
      <c r="M6" s="289">
        <v>0.11119999999999999</v>
      </c>
      <c r="N6" s="289">
        <v>0.15629999999999999</v>
      </c>
      <c r="O6" s="289">
        <v>0.19889999999999999</v>
      </c>
      <c r="P6" s="289">
        <v>0.26240000000000002</v>
      </c>
      <c r="Q6" s="289">
        <v>0.14680000000000001</v>
      </c>
      <c r="R6" s="289">
        <v>0.1467</v>
      </c>
      <c r="S6" s="290">
        <v>0.41710000000000003</v>
      </c>
      <c r="T6" s="288">
        <v>0.12720000000000001</v>
      </c>
      <c r="U6" s="289">
        <v>0.21560000000000001</v>
      </c>
      <c r="V6" s="289">
        <v>0.1429</v>
      </c>
      <c r="W6" s="289">
        <v>0.1716</v>
      </c>
      <c r="X6" s="289">
        <v>0.189</v>
      </c>
      <c r="Y6" s="289">
        <v>0.2225</v>
      </c>
      <c r="Z6" s="289">
        <v>7.4399999999999994E-2</v>
      </c>
      <c r="AA6" s="289">
        <v>0.1351</v>
      </c>
      <c r="AB6" s="290">
        <v>0.36209999999999998</v>
      </c>
      <c r="AC6" s="288"/>
      <c r="AD6" s="289">
        <v>0.12570000000000001</v>
      </c>
      <c r="AE6" s="289">
        <v>0.12620000000000001</v>
      </c>
      <c r="AF6" s="289"/>
      <c r="AG6" s="289">
        <v>9.6000000000000002E-2</v>
      </c>
      <c r="AH6" s="289">
        <v>0.17</v>
      </c>
      <c r="AI6" s="289"/>
      <c r="AJ6" s="289">
        <v>0.1729</v>
      </c>
      <c r="AK6" s="290">
        <v>0.16689999999999999</v>
      </c>
    </row>
    <row r="7" spans="1:37">
      <c r="A7" s="296">
        <v>45297</v>
      </c>
      <c r="B7" s="288">
        <v>0.74819999999999998</v>
      </c>
      <c r="C7" s="289">
        <v>8.3099999999999993E-2</v>
      </c>
      <c r="D7" s="289">
        <v>0.12870000000000001</v>
      </c>
      <c r="E7" s="289">
        <v>0.93210000000000004</v>
      </c>
      <c r="F7" s="289">
        <v>0.21920000000000001</v>
      </c>
      <c r="G7" s="289">
        <v>0.1246</v>
      </c>
      <c r="H7" s="289">
        <v>1.2210000000000001</v>
      </c>
      <c r="I7" s="289">
        <v>0.49509999999999998</v>
      </c>
      <c r="J7" s="290">
        <v>0.15559999999999999</v>
      </c>
      <c r="K7" s="288">
        <v>0.1515</v>
      </c>
      <c r="L7" s="289">
        <v>0.15409999999999999</v>
      </c>
      <c r="M7" s="289">
        <v>0.11899999999999999</v>
      </c>
      <c r="N7" s="289">
        <v>0.158</v>
      </c>
      <c r="O7" s="289">
        <v>0.19969999999999999</v>
      </c>
      <c r="P7" s="289">
        <v>0.26369999999999999</v>
      </c>
      <c r="Q7" s="289">
        <v>0.1474</v>
      </c>
      <c r="R7" s="289">
        <v>0.1469</v>
      </c>
      <c r="S7" s="290">
        <v>0.41830000000000001</v>
      </c>
      <c r="T7" s="288">
        <v>0.15060000000000001</v>
      </c>
      <c r="U7" s="289">
        <v>0.21690000000000001</v>
      </c>
      <c r="V7" s="289">
        <v>0.16470000000000001</v>
      </c>
      <c r="W7" s="289">
        <v>0.17230000000000001</v>
      </c>
      <c r="X7" s="289">
        <v>0.18820000000000001</v>
      </c>
      <c r="Y7" s="289">
        <v>0.22420000000000001</v>
      </c>
      <c r="Z7" s="289">
        <v>7.4499999999999997E-2</v>
      </c>
      <c r="AA7" s="289">
        <v>0.13450000000000001</v>
      </c>
      <c r="AB7" s="290">
        <v>0.3644</v>
      </c>
      <c r="AC7" s="288"/>
      <c r="AD7" s="289">
        <v>0.13900000000000001</v>
      </c>
      <c r="AE7" s="289">
        <v>0.13009999999999999</v>
      </c>
      <c r="AF7" s="289"/>
      <c r="AG7" s="289">
        <v>9.6500000000000002E-2</v>
      </c>
      <c r="AH7" s="289">
        <v>0.17130000000000001</v>
      </c>
      <c r="AI7" s="289"/>
      <c r="AJ7" s="289">
        <v>0.1734</v>
      </c>
      <c r="AK7" s="290">
        <v>0.1673</v>
      </c>
    </row>
    <row r="8" spans="1:37">
      <c r="A8" s="296">
        <v>45298</v>
      </c>
      <c r="B8" s="288">
        <v>0.75600000000000001</v>
      </c>
      <c r="C8" s="289">
        <v>8.4400000000000003E-2</v>
      </c>
      <c r="D8" s="289">
        <v>0.13020000000000001</v>
      </c>
      <c r="E8" s="289">
        <v>0.93630000000000002</v>
      </c>
      <c r="F8" s="289">
        <v>0.22109999999999999</v>
      </c>
      <c r="G8" s="289">
        <v>0.12509999999999999</v>
      </c>
      <c r="H8" s="289">
        <v>1.2218</v>
      </c>
      <c r="I8" s="289">
        <v>0.49580000000000002</v>
      </c>
      <c r="J8" s="290">
        <v>0.15620000000000001</v>
      </c>
      <c r="K8" s="288">
        <v>0.17399999999999999</v>
      </c>
      <c r="L8" s="289">
        <v>0.16189999999999999</v>
      </c>
      <c r="M8" s="289">
        <v>0.11990000000000001</v>
      </c>
      <c r="N8" s="289">
        <v>0.15959999999999999</v>
      </c>
      <c r="O8" s="289">
        <v>0.20030000000000001</v>
      </c>
      <c r="P8" s="289">
        <v>0.26469999999999999</v>
      </c>
      <c r="Q8" s="289">
        <v>0.14810000000000001</v>
      </c>
      <c r="R8" s="289">
        <v>0.14710000000000001</v>
      </c>
      <c r="S8" s="290">
        <v>0.41930000000000001</v>
      </c>
      <c r="T8" s="288">
        <v>0.1542</v>
      </c>
      <c r="U8" s="289">
        <v>0.21709999999999999</v>
      </c>
      <c r="V8" s="289">
        <v>0.17530000000000001</v>
      </c>
      <c r="W8" s="289">
        <v>0.17319999999999999</v>
      </c>
      <c r="X8" s="289">
        <v>0.18720000000000001</v>
      </c>
      <c r="Y8" s="289">
        <v>0.2253</v>
      </c>
      <c r="Z8" s="289">
        <v>7.4499999999999997E-2</v>
      </c>
      <c r="AA8" s="289">
        <v>0.13439999999999999</v>
      </c>
      <c r="AB8" s="290">
        <v>0.36630000000000001</v>
      </c>
      <c r="AC8" s="288"/>
      <c r="AD8" s="289">
        <v>0.1399</v>
      </c>
      <c r="AE8" s="289">
        <v>0.1313</v>
      </c>
      <c r="AF8" s="289"/>
      <c r="AG8" s="289">
        <v>9.6699999999999994E-2</v>
      </c>
      <c r="AH8" s="289">
        <v>0.1721</v>
      </c>
      <c r="AI8" s="289"/>
      <c r="AJ8" s="289">
        <v>0.17380000000000001</v>
      </c>
      <c r="AK8" s="290">
        <v>0.16719999999999999</v>
      </c>
    </row>
    <row r="9" spans="1:37">
      <c r="A9" s="296">
        <v>45299</v>
      </c>
      <c r="B9" s="288">
        <v>0.76870000000000005</v>
      </c>
      <c r="C9" s="289">
        <v>8.5300000000000001E-2</v>
      </c>
      <c r="D9" s="289">
        <v>0.13150000000000001</v>
      </c>
      <c r="E9" s="289">
        <v>0.94199999999999995</v>
      </c>
      <c r="F9" s="289">
        <v>0.2218</v>
      </c>
      <c r="G9" s="289">
        <v>0.12529999999999999</v>
      </c>
      <c r="H9" s="289">
        <v>1.2249000000000001</v>
      </c>
      <c r="I9" s="289">
        <v>0.496</v>
      </c>
      <c r="J9" s="290">
        <v>0.15659999999999999</v>
      </c>
      <c r="K9" s="288">
        <v>0.1777</v>
      </c>
      <c r="L9" s="289">
        <v>0.1658</v>
      </c>
      <c r="M9" s="289">
        <v>0.12640000000000001</v>
      </c>
      <c r="N9" s="289">
        <v>0.16059999999999999</v>
      </c>
      <c r="O9" s="289">
        <v>0.20050000000000001</v>
      </c>
      <c r="P9" s="289">
        <v>0.26540000000000002</v>
      </c>
      <c r="Q9" s="289">
        <v>0.1484</v>
      </c>
      <c r="R9" s="289">
        <v>0.1472</v>
      </c>
      <c r="S9" s="290">
        <v>0.41970000000000002</v>
      </c>
      <c r="T9" s="288">
        <v>0.15640000000000001</v>
      </c>
      <c r="U9" s="289">
        <v>0.2198</v>
      </c>
      <c r="V9" s="289">
        <v>0.18759999999999999</v>
      </c>
      <c r="W9" s="289">
        <v>0.17349999999999999</v>
      </c>
      <c r="X9" s="289">
        <v>0.18659999999999999</v>
      </c>
      <c r="Y9" s="289">
        <v>0.22639999999999999</v>
      </c>
      <c r="Z9" s="289">
        <v>7.46E-2</v>
      </c>
      <c r="AA9" s="289">
        <v>0.1336</v>
      </c>
      <c r="AB9" s="290">
        <v>0.36770000000000003</v>
      </c>
      <c r="AC9" s="288"/>
      <c r="AD9" s="289">
        <v>0.1404</v>
      </c>
      <c r="AE9" s="289">
        <v>0.13250000000000001</v>
      </c>
      <c r="AF9" s="289"/>
      <c r="AG9" s="289">
        <v>9.7100000000000006E-2</v>
      </c>
      <c r="AH9" s="289">
        <v>0.1731</v>
      </c>
      <c r="AI9" s="289"/>
      <c r="AJ9" s="289">
        <v>0.17369999999999999</v>
      </c>
      <c r="AK9" s="290">
        <v>0.16769999999999999</v>
      </c>
    </row>
    <row r="10" spans="1:37">
      <c r="A10" s="296">
        <v>45300</v>
      </c>
      <c r="B10" s="288">
        <v>0.77310000000000001</v>
      </c>
      <c r="C10" s="289">
        <v>8.6900000000000005E-2</v>
      </c>
      <c r="D10" s="289">
        <v>0.13250000000000001</v>
      </c>
      <c r="E10" s="289">
        <v>0.94099999999999995</v>
      </c>
      <c r="F10" s="289">
        <v>0.22339999999999999</v>
      </c>
      <c r="G10" s="289">
        <v>0.12540000000000001</v>
      </c>
      <c r="H10" s="289">
        <v>1.2222</v>
      </c>
      <c r="I10" s="289">
        <v>0.49640000000000001</v>
      </c>
      <c r="J10" s="290">
        <v>0.15709999999999999</v>
      </c>
      <c r="K10" s="288">
        <v>0.1769</v>
      </c>
      <c r="L10" s="289">
        <v>0.1696</v>
      </c>
      <c r="M10" s="289">
        <v>0.13059999999999999</v>
      </c>
      <c r="N10" s="289">
        <v>0.16170000000000001</v>
      </c>
      <c r="O10" s="289">
        <v>0.20100000000000001</v>
      </c>
      <c r="P10" s="289">
        <v>0.26619999999999999</v>
      </c>
      <c r="Q10" s="289">
        <v>0.14849999999999999</v>
      </c>
      <c r="R10" s="289">
        <v>0.14699999999999999</v>
      </c>
      <c r="S10" s="290">
        <v>0.42009999999999997</v>
      </c>
      <c r="T10" s="288">
        <v>0.157</v>
      </c>
      <c r="U10" s="289">
        <v>0.21940000000000001</v>
      </c>
      <c r="V10" s="289">
        <v>0.19370000000000001</v>
      </c>
      <c r="W10" s="289">
        <v>0.17380000000000001</v>
      </c>
      <c r="X10" s="289">
        <v>0.18540000000000001</v>
      </c>
      <c r="Y10" s="289">
        <v>0.2278</v>
      </c>
      <c r="Z10" s="289">
        <v>7.4700000000000003E-2</v>
      </c>
      <c r="AA10" s="289">
        <v>0.13339999999999999</v>
      </c>
      <c r="AB10" s="290">
        <v>0.36930000000000002</v>
      </c>
      <c r="AC10" s="288"/>
      <c r="AD10" s="289">
        <v>0.14130000000000001</v>
      </c>
      <c r="AE10" s="289">
        <v>0.13339999999999999</v>
      </c>
      <c r="AF10" s="289"/>
      <c r="AG10" s="289">
        <v>9.74E-2</v>
      </c>
      <c r="AH10" s="289">
        <v>0.17399999999999999</v>
      </c>
      <c r="AI10" s="289"/>
      <c r="AJ10" s="289">
        <v>0.1741</v>
      </c>
      <c r="AK10" s="290">
        <v>0.16750000000000001</v>
      </c>
    </row>
    <row r="11" spans="1:37">
      <c r="A11" s="296">
        <v>45301</v>
      </c>
      <c r="B11" s="288">
        <v>0.75870000000000004</v>
      </c>
      <c r="C11" s="289">
        <v>8.6699999999999999E-2</v>
      </c>
      <c r="D11" s="289">
        <v>0.129</v>
      </c>
      <c r="E11" s="289">
        <v>0.93459999999999999</v>
      </c>
      <c r="F11" s="289">
        <v>0.2238</v>
      </c>
      <c r="G11" s="289">
        <v>0.12479999999999999</v>
      </c>
      <c r="H11" s="289">
        <v>1.2149000000000001</v>
      </c>
      <c r="I11" s="289">
        <v>0.49559999999999998</v>
      </c>
      <c r="J11" s="290">
        <v>0.1573</v>
      </c>
      <c r="K11" s="288">
        <v>0.12230000000000001</v>
      </c>
      <c r="L11" s="289">
        <v>0.1265</v>
      </c>
      <c r="M11" s="289">
        <v>9.2200000000000004E-2</v>
      </c>
      <c r="N11" s="289">
        <v>0.16159999999999999</v>
      </c>
      <c r="O11" s="289">
        <v>0.2001</v>
      </c>
      <c r="P11" s="289">
        <v>0.26450000000000001</v>
      </c>
      <c r="Q11" s="289">
        <v>0.14829999999999999</v>
      </c>
      <c r="R11" s="289">
        <v>0.1469</v>
      </c>
      <c r="S11" s="290">
        <v>0.41860000000000003</v>
      </c>
      <c r="T11" s="288">
        <v>0.12039999999999999</v>
      </c>
      <c r="U11" s="289">
        <v>0.21809999999999999</v>
      </c>
      <c r="V11" s="289">
        <v>0.1336</v>
      </c>
      <c r="W11" s="289">
        <v>0.17299999999999999</v>
      </c>
      <c r="X11" s="289">
        <v>0.183</v>
      </c>
      <c r="Y11" s="289">
        <v>0.22689999999999999</v>
      </c>
      <c r="Z11" s="289">
        <v>7.4499999999999997E-2</v>
      </c>
      <c r="AA11" s="289">
        <v>0.13250000000000001</v>
      </c>
      <c r="AB11" s="290">
        <v>0.36940000000000001</v>
      </c>
      <c r="AC11" s="288"/>
      <c r="AD11" s="289">
        <v>0.1255</v>
      </c>
      <c r="AE11" s="289">
        <v>0.126</v>
      </c>
      <c r="AF11" s="289"/>
      <c r="AG11" s="289">
        <v>9.7000000000000003E-2</v>
      </c>
      <c r="AH11" s="289">
        <v>0.1736</v>
      </c>
      <c r="AI11" s="289"/>
      <c r="AJ11" s="289">
        <v>0.1734</v>
      </c>
      <c r="AK11" s="290">
        <v>0.16719999999999999</v>
      </c>
    </row>
    <row r="12" spans="1:37">
      <c r="A12" s="296">
        <v>45302</v>
      </c>
      <c r="B12" s="288">
        <v>0.75790000000000002</v>
      </c>
      <c r="C12" s="289">
        <v>8.5900000000000004E-2</v>
      </c>
      <c r="D12" s="289">
        <v>0.1231</v>
      </c>
      <c r="E12" s="289">
        <v>0.93110000000000004</v>
      </c>
      <c r="F12" s="289">
        <v>0.2223</v>
      </c>
      <c r="G12" s="289">
        <v>0.1242</v>
      </c>
      <c r="H12" s="289">
        <v>1.2112000000000001</v>
      </c>
      <c r="I12" s="289">
        <v>0.49380000000000002</v>
      </c>
      <c r="J12" s="290">
        <v>0.1565</v>
      </c>
      <c r="K12" s="288">
        <v>0.1119</v>
      </c>
      <c r="L12" s="289">
        <v>0.124</v>
      </c>
      <c r="M12" s="289">
        <v>9.4200000000000006E-2</v>
      </c>
      <c r="N12" s="289">
        <v>0.16139999999999999</v>
      </c>
      <c r="O12" s="289">
        <v>0.1996</v>
      </c>
      <c r="P12" s="289">
        <v>0.2631</v>
      </c>
      <c r="Q12" s="289">
        <v>0.1479</v>
      </c>
      <c r="R12" s="289">
        <v>0.1464</v>
      </c>
      <c r="S12" s="290">
        <v>0.41620000000000001</v>
      </c>
      <c r="T12" s="288">
        <v>0.11</v>
      </c>
      <c r="U12" s="289">
        <v>0.2132</v>
      </c>
      <c r="V12" s="289">
        <v>0.12529999999999999</v>
      </c>
      <c r="W12" s="289">
        <v>0.17249999999999999</v>
      </c>
      <c r="X12" s="289">
        <v>0.182</v>
      </c>
      <c r="Y12" s="289">
        <v>0.22559999999999999</v>
      </c>
      <c r="Z12" s="289">
        <v>7.4200000000000002E-2</v>
      </c>
      <c r="AA12" s="289">
        <v>0.13139999999999999</v>
      </c>
      <c r="AB12" s="290">
        <v>0.36859999999999998</v>
      </c>
      <c r="AC12" s="288"/>
      <c r="AD12" s="289">
        <v>0.10489999999999999</v>
      </c>
      <c r="AE12" s="289">
        <v>0.11799999999999999</v>
      </c>
      <c r="AF12" s="289"/>
      <c r="AG12" s="289">
        <v>9.6600000000000005E-2</v>
      </c>
      <c r="AH12" s="289">
        <v>0.1734</v>
      </c>
      <c r="AI12" s="289"/>
      <c r="AJ12" s="289">
        <v>0.17269999999999999</v>
      </c>
      <c r="AK12" s="290">
        <v>0.1666</v>
      </c>
    </row>
    <row r="13" spans="1:37">
      <c r="A13" s="296">
        <v>45303</v>
      </c>
      <c r="B13" s="288">
        <v>0.76829999999999998</v>
      </c>
      <c r="C13" s="289">
        <v>8.7099999999999997E-2</v>
      </c>
      <c r="D13" s="289">
        <v>0.1242</v>
      </c>
      <c r="E13" s="289">
        <v>0.93179999999999996</v>
      </c>
      <c r="F13" s="289">
        <v>0.22359999999999999</v>
      </c>
      <c r="G13" s="289">
        <v>0.1244</v>
      </c>
      <c r="H13" s="289">
        <v>1.2111000000000001</v>
      </c>
      <c r="I13" s="289">
        <v>0.49359999999999998</v>
      </c>
      <c r="J13" s="290">
        <v>0.15659999999999999</v>
      </c>
      <c r="K13" s="288">
        <v>0.122</v>
      </c>
      <c r="L13" s="289">
        <v>0.12859999999999999</v>
      </c>
      <c r="M13" s="289">
        <v>9.7900000000000001E-2</v>
      </c>
      <c r="N13" s="289">
        <v>0.16259999999999999</v>
      </c>
      <c r="O13" s="289">
        <v>0.2</v>
      </c>
      <c r="P13" s="289">
        <v>0.2641</v>
      </c>
      <c r="Q13" s="289">
        <v>0.14810000000000001</v>
      </c>
      <c r="R13" s="289">
        <v>0.1462</v>
      </c>
      <c r="S13" s="290">
        <v>0.4163</v>
      </c>
      <c r="T13" s="288">
        <v>0.1149</v>
      </c>
      <c r="U13" s="289">
        <v>0.2135</v>
      </c>
      <c r="V13" s="289">
        <v>0.13339999999999999</v>
      </c>
      <c r="W13" s="289">
        <v>0.17349999999999999</v>
      </c>
      <c r="X13" s="289">
        <v>0.18229999999999999</v>
      </c>
      <c r="Y13" s="289">
        <v>0.22739999999999999</v>
      </c>
      <c r="Z13" s="289">
        <v>7.4200000000000002E-2</v>
      </c>
      <c r="AA13" s="289">
        <v>0.13109999999999999</v>
      </c>
      <c r="AB13" s="290">
        <v>0.36980000000000002</v>
      </c>
      <c r="AC13" s="288"/>
      <c r="AD13" s="289">
        <v>0.1152</v>
      </c>
      <c r="AE13" s="289">
        <v>0.1206</v>
      </c>
      <c r="AF13" s="289"/>
      <c r="AG13" s="289">
        <v>9.6799999999999997E-2</v>
      </c>
      <c r="AH13" s="289">
        <v>0.1744</v>
      </c>
      <c r="AI13" s="289"/>
      <c r="AJ13" s="289">
        <v>0.1726</v>
      </c>
      <c r="AK13" s="290">
        <v>0.16650000000000001</v>
      </c>
    </row>
    <row r="14" spans="1:37">
      <c r="A14" s="296">
        <v>45304</v>
      </c>
      <c r="B14" s="288">
        <v>0.7429</v>
      </c>
      <c r="C14" s="289">
        <v>8.3500000000000005E-2</v>
      </c>
      <c r="D14" s="289">
        <v>0.1147</v>
      </c>
      <c r="E14" s="289">
        <v>0.92190000000000005</v>
      </c>
      <c r="F14" s="289">
        <v>0.2225</v>
      </c>
      <c r="G14" s="289">
        <v>0.1235</v>
      </c>
      <c r="H14" s="289">
        <v>1.2001999999999999</v>
      </c>
      <c r="I14" s="289">
        <v>0.49199999999999999</v>
      </c>
      <c r="J14" s="290">
        <v>0.15629999999999999</v>
      </c>
      <c r="K14" s="288">
        <v>9.5399999999999999E-2</v>
      </c>
      <c r="L14" s="289">
        <v>0.11360000000000001</v>
      </c>
      <c r="M14" s="289">
        <v>8.2900000000000001E-2</v>
      </c>
      <c r="N14" s="289">
        <v>0.16139999999999999</v>
      </c>
      <c r="O14" s="289">
        <v>0.1988</v>
      </c>
      <c r="P14" s="289">
        <v>0.2606</v>
      </c>
      <c r="Q14" s="289">
        <v>0.14760000000000001</v>
      </c>
      <c r="R14" s="289">
        <v>0.14549999999999999</v>
      </c>
      <c r="S14" s="290">
        <v>0.4138</v>
      </c>
      <c r="T14" s="288">
        <v>9.4299999999999995E-2</v>
      </c>
      <c r="U14" s="289">
        <v>0.20100000000000001</v>
      </c>
      <c r="V14" s="289">
        <v>0.11070000000000001</v>
      </c>
      <c r="W14" s="289">
        <v>0.17280000000000001</v>
      </c>
      <c r="X14" s="289">
        <v>0.1825</v>
      </c>
      <c r="Y14" s="289">
        <v>0.2253</v>
      </c>
      <c r="Z14" s="289">
        <v>7.3700000000000002E-2</v>
      </c>
      <c r="AA14" s="289">
        <v>0.13100000000000001</v>
      </c>
      <c r="AB14" s="290">
        <v>0.36890000000000001</v>
      </c>
      <c r="AC14" s="288"/>
      <c r="AD14" s="289">
        <v>8.6300000000000002E-2</v>
      </c>
      <c r="AE14" s="289">
        <v>9.7799999999999998E-2</v>
      </c>
      <c r="AF14" s="289"/>
      <c r="AG14" s="289">
        <v>9.6500000000000002E-2</v>
      </c>
      <c r="AH14" s="289">
        <v>0.17330000000000001</v>
      </c>
      <c r="AI14" s="289"/>
      <c r="AJ14" s="289">
        <v>0.17199999999999999</v>
      </c>
      <c r="AK14" s="290">
        <v>0.1658</v>
      </c>
    </row>
    <row r="15" spans="1:37">
      <c r="A15" s="296">
        <v>45305</v>
      </c>
      <c r="B15" s="288">
        <v>0.75160000000000005</v>
      </c>
      <c r="C15" s="289">
        <v>8.1799999999999998E-2</v>
      </c>
      <c r="D15" s="289">
        <v>0.1148</v>
      </c>
      <c r="E15" s="289">
        <v>0.92479999999999996</v>
      </c>
      <c r="F15" s="289">
        <v>0.22189999999999999</v>
      </c>
      <c r="G15" s="289">
        <v>0.12330000000000001</v>
      </c>
      <c r="H15" s="289">
        <v>1.1952</v>
      </c>
      <c r="I15" s="289">
        <v>0.49009999999999998</v>
      </c>
      <c r="J15" s="290">
        <v>0.15590000000000001</v>
      </c>
      <c r="K15" s="288">
        <v>0.1023</v>
      </c>
      <c r="L15" s="289">
        <v>0.11940000000000001</v>
      </c>
      <c r="M15" s="289">
        <v>9.35E-2</v>
      </c>
      <c r="N15" s="289">
        <v>0.16159999999999999</v>
      </c>
      <c r="O15" s="289">
        <v>0.19819999999999999</v>
      </c>
      <c r="P15" s="289">
        <v>0.2571</v>
      </c>
      <c r="Q15" s="289">
        <v>0.1472</v>
      </c>
      <c r="R15" s="289">
        <v>0.14499999999999999</v>
      </c>
      <c r="S15" s="290">
        <v>0.4123</v>
      </c>
      <c r="T15" s="288">
        <v>9.9900000000000003E-2</v>
      </c>
      <c r="U15" s="289">
        <v>0.19170000000000001</v>
      </c>
      <c r="V15" s="289">
        <v>0.1179</v>
      </c>
      <c r="W15" s="289">
        <v>0.17280000000000001</v>
      </c>
      <c r="X15" s="289">
        <v>0.18</v>
      </c>
      <c r="Y15" s="289">
        <v>0.22509999999999999</v>
      </c>
      <c r="Z15" s="289">
        <v>7.3599999999999999E-2</v>
      </c>
      <c r="AA15" s="289">
        <v>0.13</v>
      </c>
      <c r="AB15" s="290">
        <v>0.36849999999999999</v>
      </c>
      <c r="AC15" s="288"/>
      <c r="AD15" s="289">
        <v>8.7800000000000003E-2</v>
      </c>
      <c r="AE15" s="289">
        <v>9.5299999999999996E-2</v>
      </c>
      <c r="AF15" s="289"/>
      <c r="AG15" s="289">
        <v>9.6100000000000005E-2</v>
      </c>
      <c r="AH15" s="289">
        <v>0.1736</v>
      </c>
      <c r="AI15" s="289"/>
      <c r="AJ15" s="289">
        <v>0.17130000000000001</v>
      </c>
      <c r="AK15" s="290">
        <v>0.16539999999999999</v>
      </c>
    </row>
    <row r="16" spans="1:37">
      <c r="A16" s="296">
        <v>45306</v>
      </c>
      <c r="B16" s="288">
        <v>0.78549999999999998</v>
      </c>
      <c r="C16" s="289">
        <v>8.5500000000000007E-2</v>
      </c>
      <c r="D16" s="289">
        <v>0.12330000000000001</v>
      </c>
      <c r="E16" s="289">
        <v>0.9365</v>
      </c>
      <c r="F16" s="289">
        <v>0.22409999999999999</v>
      </c>
      <c r="G16" s="289">
        <v>0.1245</v>
      </c>
      <c r="H16" s="289">
        <v>1.2013</v>
      </c>
      <c r="I16" s="289">
        <v>0.49130000000000001</v>
      </c>
      <c r="J16" s="290">
        <v>0.157</v>
      </c>
      <c r="K16" s="288">
        <v>0.12709999999999999</v>
      </c>
      <c r="L16" s="289">
        <v>0.13320000000000001</v>
      </c>
      <c r="M16" s="289">
        <v>0.1084</v>
      </c>
      <c r="N16" s="289">
        <v>0.16389999999999999</v>
      </c>
      <c r="O16" s="289">
        <v>0.19980000000000001</v>
      </c>
      <c r="P16" s="289">
        <v>0.2601</v>
      </c>
      <c r="Q16" s="289">
        <v>0.1479</v>
      </c>
      <c r="R16" s="289">
        <v>0.14510000000000001</v>
      </c>
      <c r="S16" s="290">
        <v>0.41420000000000001</v>
      </c>
      <c r="T16" s="288">
        <v>0.1157</v>
      </c>
      <c r="U16" s="289">
        <v>0.20519999999999999</v>
      </c>
      <c r="V16" s="289">
        <v>0.14380000000000001</v>
      </c>
      <c r="W16" s="289">
        <v>0.17380000000000001</v>
      </c>
      <c r="X16" s="289">
        <v>0.1817</v>
      </c>
      <c r="Y16" s="289">
        <v>0.22819999999999999</v>
      </c>
      <c r="Z16" s="289">
        <v>7.3700000000000002E-2</v>
      </c>
      <c r="AA16" s="289">
        <v>0.13</v>
      </c>
      <c r="AB16" s="290">
        <v>0.37130000000000002</v>
      </c>
      <c r="AC16" s="288"/>
      <c r="AD16" s="289">
        <v>0.1071</v>
      </c>
      <c r="AE16" s="289">
        <v>0.11650000000000001</v>
      </c>
      <c r="AF16" s="289"/>
      <c r="AG16" s="289">
        <v>9.6699999999999994E-2</v>
      </c>
      <c r="AH16" s="289">
        <v>0.17530000000000001</v>
      </c>
      <c r="AI16" s="289"/>
      <c r="AJ16" s="289">
        <v>0.17169999999999999</v>
      </c>
      <c r="AK16" s="290">
        <v>0.1658</v>
      </c>
    </row>
    <row r="17" spans="1:37">
      <c r="A17" s="296">
        <v>45307</v>
      </c>
      <c r="B17" s="288">
        <v>0.80149999999999999</v>
      </c>
      <c r="C17" s="289">
        <v>8.8099999999999998E-2</v>
      </c>
      <c r="D17" s="289">
        <v>0.12709999999999999</v>
      </c>
      <c r="E17" s="289">
        <v>0.94299999999999995</v>
      </c>
      <c r="F17" s="289">
        <v>0.22559999999999999</v>
      </c>
      <c r="G17" s="289">
        <v>0.12520000000000001</v>
      </c>
      <c r="H17" s="289">
        <v>1.2042999999999999</v>
      </c>
      <c r="I17" s="289">
        <v>0.49270000000000003</v>
      </c>
      <c r="J17" s="290">
        <v>0.15759999999999999</v>
      </c>
      <c r="K17" s="288">
        <v>0.16869999999999999</v>
      </c>
      <c r="L17" s="289">
        <v>0.1573</v>
      </c>
      <c r="M17" s="289">
        <v>0.12330000000000001</v>
      </c>
      <c r="N17" s="289">
        <v>0.1658</v>
      </c>
      <c r="O17" s="289">
        <v>0.20119999999999999</v>
      </c>
      <c r="P17" s="289">
        <v>0.2631</v>
      </c>
      <c r="Q17" s="289">
        <v>0.14879999999999999</v>
      </c>
      <c r="R17" s="289">
        <v>0.14560000000000001</v>
      </c>
      <c r="S17" s="290">
        <v>0.41639999999999999</v>
      </c>
      <c r="T17" s="288">
        <v>0.1444</v>
      </c>
      <c r="U17" s="289">
        <v>0.2079</v>
      </c>
      <c r="V17" s="289">
        <v>0.1807</v>
      </c>
      <c r="W17" s="289">
        <v>0.17510000000000001</v>
      </c>
      <c r="X17" s="289">
        <v>0.1835</v>
      </c>
      <c r="Y17" s="289">
        <v>0.22939999999999999</v>
      </c>
      <c r="Z17" s="289">
        <v>7.3899999999999993E-2</v>
      </c>
      <c r="AA17" s="289">
        <v>0.13100000000000001</v>
      </c>
      <c r="AB17" s="290">
        <v>0.37369999999999998</v>
      </c>
      <c r="AC17" s="288"/>
      <c r="AD17" s="289">
        <v>0.12839999999999999</v>
      </c>
      <c r="AE17" s="289">
        <v>0.12429999999999999</v>
      </c>
      <c r="AF17" s="289"/>
      <c r="AG17" s="289">
        <v>9.74E-2</v>
      </c>
      <c r="AH17" s="289">
        <v>0.1769</v>
      </c>
      <c r="AI17" s="289"/>
      <c r="AJ17" s="289">
        <v>0.17230000000000001</v>
      </c>
      <c r="AK17" s="290">
        <v>0.1661</v>
      </c>
    </row>
    <row r="18" spans="1:37">
      <c r="A18" s="296">
        <v>45308</v>
      </c>
      <c r="B18" s="288">
        <v>0.79110000000000003</v>
      </c>
      <c r="C18" s="289">
        <v>8.8700000000000001E-2</v>
      </c>
      <c r="D18" s="289">
        <v>0.125</v>
      </c>
      <c r="E18" s="289">
        <v>0.94059999999999999</v>
      </c>
      <c r="F18" s="289">
        <v>0.22650000000000001</v>
      </c>
      <c r="G18" s="289">
        <v>0.12520000000000001</v>
      </c>
      <c r="H18" s="289">
        <v>1.2027000000000001</v>
      </c>
      <c r="I18" s="289">
        <v>0.49299999999999999</v>
      </c>
      <c r="J18" s="290">
        <v>0.1583</v>
      </c>
      <c r="K18" s="288">
        <v>0.15090000000000001</v>
      </c>
      <c r="L18" s="289">
        <v>0.13320000000000001</v>
      </c>
      <c r="M18" s="289">
        <v>9.4399999999999998E-2</v>
      </c>
      <c r="N18" s="289">
        <v>0.16639999999999999</v>
      </c>
      <c r="O18" s="289">
        <v>0.20039999999999999</v>
      </c>
      <c r="P18" s="289">
        <v>0.2631</v>
      </c>
      <c r="Q18" s="289">
        <v>0.14899999999999999</v>
      </c>
      <c r="R18" s="289">
        <v>0.14580000000000001</v>
      </c>
      <c r="S18" s="290">
        <v>0.41639999999999999</v>
      </c>
      <c r="T18" s="288">
        <v>0.1244</v>
      </c>
      <c r="U18" s="289">
        <v>0.2074</v>
      </c>
      <c r="V18" s="289">
        <v>0.14410000000000001</v>
      </c>
      <c r="W18" s="289">
        <v>0.17530000000000001</v>
      </c>
      <c r="X18" s="289">
        <v>0.182</v>
      </c>
      <c r="Y18" s="289">
        <v>0.22950000000000001</v>
      </c>
      <c r="Z18" s="289">
        <v>7.3999999999999996E-2</v>
      </c>
      <c r="AA18" s="289">
        <v>0.13059999999999999</v>
      </c>
      <c r="AB18" s="290">
        <v>0.37469999999999998</v>
      </c>
      <c r="AC18" s="288"/>
      <c r="AD18" s="289">
        <v>0.11360000000000001</v>
      </c>
      <c r="AE18" s="289">
        <v>0.11840000000000001</v>
      </c>
      <c r="AF18" s="289"/>
      <c r="AG18" s="289">
        <v>9.74E-2</v>
      </c>
      <c r="AH18" s="289">
        <v>0.17699999999999999</v>
      </c>
      <c r="AI18" s="289"/>
      <c r="AJ18" s="289">
        <v>0.17249999999999999</v>
      </c>
      <c r="AK18" s="290">
        <v>0.16619999999999999</v>
      </c>
    </row>
    <row r="19" spans="1:37">
      <c r="A19" s="296">
        <v>45309</v>
      </c>
      <c r="B19" s="288">
        <v>0.78680000000000005</v>
      </c>
      <c r="C19" s="289">
        <v>8.7900000000000006E-2</v>
      </c>
      <c r="D19" s="289">
        <v>0.1188</v>
      </c>
      <c r="E19" s="289">
        <v>0.93579999999999997</v>
      </c>
      <c r="F19" s="289">
        <v>0.22589999999999999</v>
      </c>
      <c r="G19" s="289">
        <v>0.1245</v>
      </c>
      <c r="H19" s="289">
        <v>1.1982999999999999</v>
      </c>
      <c r="I19" s="289">
        <v>0.49220000000000003</v>
      </c>
      <c r="J19" s="290">
        <v>0.15820000000000001</v>
      </c>
      <c r="K19" s="288">
        <v>0.1203</v>
      </c>
      <c r="L19" s="289">
        <v>0.1198</v>
      </c>
      <c r="M19" s="289">
        <v>8.6800000000000002E-2</v>
      </c>
      <c r="N19" s="289">
        <v>0.1663</v>
      </c>
      <c r="O19" s="289">
        <v>0.19980000000000001</v>
      </c>
      <c r="P19" s="289">
        <v>0.26129999999999998</v>
      </c>
      <c r="Q19" s="289">
        <v>0.14879999999999999</v>
      </c>
      <c r="R19" s="289">
        <v>0.14530000000000001</v>
      </c>
      <c r="S19" s="290">
        <v>0.41460000000000002</v>
      </c>
      <c r="T19" s="288">
        <v>0.1069</v>
      </c>
      <c r="U19" s="289">
        <v>0.19370000000000001</v>
      </c>
      <c r="V19" s="289">
        <v>0.1226</v>
      </c>
      <c r="W19" s="289">
        <v>0.1749</v>
      </c>
      <c r="X19" s="289">
        <v>0.18190000000000001</v>
      </c>
      <c r="Y19" s="289">
        <v>0.2286</v>
      </c>
      <c r="Z19" s="289">
        <v>7.3800000000000004E-2</v>
      </c>
      <c r="AA19" s="289">
        <v>0.13020000000000001</v>
      </c>
      <c r="AB19" s="290">
        <v>0.3745</v>
      </c>
      <c r="AC19" s="288"/>
      <c r="AD19" s="289">
        <v>9.6100000000000005E-2</v>
      </c>
      <c r="AE19" s="289">
        <v>0.10929999999999999</v>
      </c>
      <c r="AF19" s="289"/>
      <c r="AG19" s="289">
        <v>9.7199999999999995E-2</v>
      </c>
      <c r="AH19" s="289">
        <v>0.17680000000000001</v>
      </c>
      <c r="AI19" s="289"/>
      <c r="AJ19" s="289">
        <v>0.1721</v>
      </c>
      <c r="AK19" s="290">
        <v>0.16569999999999999</v>
      </c>
    </row>
    <row r="20" spans="1:37">
      <c r="A20" s="296">
        <v>45310</v>
      </c>
      <c r="B20" s="288">
        <v>0.79749999999999999</v>
      </c>
      <c r="C20" s="289">
        <v>8.8700000000000001E-2</v>
      </c>
      <c r="D20" s="289">
        <v>0.1198</v>
      </c>
      <c r="E20" s="289">
        <v>0.93889999999999996</v>
      </c>
      <c r="F20" s="289">
        <v>0.22639999999999999</v>
      </c>
      <c r="G20" s="289">
        <v>0.1249</v>
      </c>
      <c r="H20" s="289">
        <v>1.1971000000000001</v>
      </c>
      <c r="I20" s="289">
        <v>0.49159999999999998</v>
      </c>
      <c r="J20" s="290">
        <v>0.1583</v>
      </c>
      <c r="K20" s="288">
        <v>0.1275</v>
      </c>
      <c r="L20" s="289">
        <v>0.12740000000000001</v>
      </c>
      <c r="M20" s="289">
        <v>9.9299999999999999E-2</v>
      </c>
      <c r="N20" s="289">
        <v>0.16689999999999999</v>
      </c>
      <c r="O20" s="289">
        <v>0.20030000000000001</v>
      </c>
      <c r="P20" s="289">
        <v>0.26150000000000001</v>
      </c>
      <c r="Q20" s="289">
        <v>0.1487</v>
      </c>
      <c r="R20" s="289">
        <v>0.14510000000000001</v>
      </c>
      <c r="S20" s="290">
        <v>0.41439999999999999</v>
      </c>
      <c r="T20" s="288">
        <v>0.1143</v>
      </c>
      <c r="U20" s="289">
        <v>0.19389999999999999</v>
      </c>
      <c r="V20" s="289">
        <v>0.13389999999999999</v>
      </c>
      <c r="W20" s="289">
        <v>0.1749</v>
      </c>
      <c r="X20" s="289">
        <v>0.18290000000000001</v>
      </c>
      <c r="Y20" s="289">
        <v>0.22939999999999999</v>
      </c>
      <c r="Z20" s="289">
        <v>7.3800000000000004E-2</v>
      </c>
      <c r="AA20" s="289">
        <v>0.1305</v>
      </c>
      <c r="AB20" s="290">
        <v>0.37530000000000002</v>
      </c>
      <c r="AC20" s="288"/>
      <c r="AD20" s="289">
        <v>0.10009999999999999</v>
      </c>
      <c r="AE20" s="289">
        <v>0.1114</v>
      </c>
      <c r="AF20" s="289"/>
      <c r="AG20" s="289">
        <v>9.7299999999999998E-2</v>
      </c>
      <c r="AH20" s="289">
        <v>0.1774</v>
      </c>
      <c r="AI20" s="289"/>
      <c r="AJ20" s="289">
        <v>0.17169999999999999</v>
      </c>
      <c r="AK20" s="290">
        <v>0.16569999999999999</v>
      </c>
    </row>
    <row r="21" spans="1:37">
      <c r="A21" s="296">
        <v>45311</v>
      </c>
      <c r="B21" s="288">
        <v>0.8024</v>
      </c>
      <c r="C21" s="289">
        <v>8.9499999999999996E-2</v>
      </c>
      <c r="D21" s="289">
        <v>0.121</v>
      </c>
      <c r="E21" s="289">
        <v>0.94079999999999997</v>
      </c>
      <c r="F21" s="289">
        <v>0.22650000000000001</v>
      </c>
      <c r="G21" s="289">
        <v>0.12509999999999999</v>
      </c>
      <c r="H21" s="289">
        <v>1.1968000000000001</v>
      </c>
      <c r="I21" s="289">
        <v>0.49199999999999999</v>
      </c>
      <c r="J21" s="290">
        <v>0.1588</v>
      </c>
      <c r="K21" s="288">
        <v>0.1333</v>
      </c>
      <c r="L21" s="289">
        <v>0.12920000000000001</v>
      </c>
      <c r="M21" s="289">
        <v>0.10199999999999999</v>
      </c>
      <c r="N21" s="289">
        <v>0.16789999999999999</v>
      </c>
      <c r="O21" s="289">
        <v>0.2006</v>
      </c>
      <c r="P21" s="289">
        <v>0.26200000000000001</v>
      </c>
      <c r="Q21" s="289">
        <v>0.14910000000000001</v>
      </c>
      <c r="R21" s="289">
        <v>0.14510000000000001</v>
      </c>
      <c r="S21" s="290">
        <v>0.41520000000000001</v>
      </c>
      <c r="T21" s="288">
        <v>0.11600000000000001</v>
      </c>
      <c r="U21" s="289">
        <v>0.20949999999999999</v>
      </c>
      <c r="V21" s="289">
        <v>0.13789999999999999</v>
      </c>
      <c r="W21" s="289">
        <v>0.17519999999999999</v>
      </c>
      <c r="X21" s="289">
        <v>0.18140000000000001</v>
      </c>
      <c r="Y21" s="289">
        <v>0.2301</v>
      </c>
      <c r="Z21" s="289">
        <v>7.3800000000000004E-2</v>
      </c>
      <c r="AA21" s="289">
        <v>0.12989999999999999</v>
      </c>
      <c r="AB21" s="290">
        <v>0.37630000000000002</v>
      </c>
      <c r="AC21" s="288"/>
      <c r="AD21" s="289">
        <v>0.10290000000000001</v>
      </c>
      <c r="AE21" s="289">
        <v>0.1124</v>
      </c>
      <c r="AF21" s="289"/>
      <c r="AG21" s="289">
        <v>9.74E-2</v>
      </c>
      <c r="AH21" s="289">
        <v>0.17810000000000001</v>
      </c>
      <c r="AI21" s="289"/>
      <c r="AJ21" s="289">
        <v>0.1719</v>
      </c>
      <c r="AK21" s="290">
        <v>0.16589999999999999</v>
      </c>
    </row>
    <row r="22" spans="1:37">
      <c r="A22" s="296">
        <v>45312</v>
      </c>
      <c r="B22" s="288">
        <v>0.81779999999999997</v>
      </c>
      <c r="C22" s="289">
        <v>9.0700000000000003E-2</v>
      </c>
      <c r="D22" s="289">
        <v>0.12429999999999999</v>
      </c>
      <c r="E22" s="289">
        <v>0.94589999999999996</v>
      </c>
      <c r="F22" s="289">
        <v>0.2281</v>
      </c>
      <c r="G22" s="289">
        <v>0.12570000000000001</v>
      </c>
      <c r="H22" s="289">
        <v>1.2027000000000001</v>
      </c>
      <c r="I22" s="289">
        <v>0.49249999999999999</v>
      </c>
      <c r="J22" s="290">
        <v>0.15939999999999999</v>
      </c>
      <c r="K22" s="288">
        <v>0.1628</v>
      </c>
      <c r="L22" s="289">
        <v>0.14269999999999999</v>
      </c>
      <c r="M22" s="289">
        <v>0.1114</v>
      </c>
      <c r="N22" s="289">
        <v>0.16919999999999999</v>
      </c>
      <c r="O22" s="289">
        <v>0.2016</v>
      </c>
      <c r="P22" s="289">
        <v>0.2636</v>
      </c>
      <c r="Q22" s="289">
        <v>0.14960000000000001</v>
      </c>
      <c r="R22" s="289">
        <v>0.1454</v>
      </c>
      <c r="S22" s="290">
        <v>0.41639999999999999</v>
      </c>
      <c r="T22" s="288">
        <v>0.1331</v>
      </c>
      <c r="U22" s="289">
        <v>0.20449999999999999</v>
      </c>
      <c r="V22" s="289">
        <v>0.1605</v>
      </c>
      <c r="W22" s="289">
        <v>0.17580000000000001</v>
      </c>
      <c r="X22" s="289">
        <v>0.18090000000000001</v>
      </c>
      <c r="Y22" s="289">
        <v>0.23169999999999999</v>
      </c>
      <c r="Z22" s="289">
        <v>7.3800000000000004E-2</v>
      </c>
      <c r="AA22" s="289">
        <v>0.12970000000000001</v>
      </c>
      <c r="AB22" s="290">
        <v>0.37840000000000001</v>
      </c>
      <c r="AC22" s="288"/>
      <c r="AD22" s="289">
        <v>0.1173</v>
      </c>
      <c r="AE22" s="289">
        <v>0.11840000000000001</v>
      </c>
      <c r="AF22" s="289"/>
      <c r="AG22" s="289">
        <v>9.7799999999999998E-2</v>
      </c>
      <c r="AH22" s="289">
        <v>0.1792</v>
      </c>
      <c r="AI22" s="289"/>
      <c r="AJ22" s="289">
        <v>0.17199999999999999</v>
      </c>
      <c r="AK22" s="290">
        <v>0.1661</v>
      </c>
    </row>
    <row r="23" spans="1:37">
      <c r="A23" s="296">
        <v>45313</v>
      </c>
      <c r="B23" s="288">
        <v>0.86050000000000004</v>
      </c>
      <c r="C23" s="289">
        <v>9.1899999999999996E-2</v>
      </c>
      <c r="D23" s="289">
        <v>0.1268</v>
      </c>
      <c r="E23" s="289">
        <v>0.96560000000000001</v>
      </c>
      <c r="F23" s="289">
        <v>0.2286</v>
      </c>
      <c r="G23" s="289">
        <v>0.126</v>
      </c>
      <c r="H23" s="289">
        <v>1.2085999999999999</v>
      </c>
      <c r="I23" s="289">
        <v>0.49320000000000003</v>
      </c>
      <c r="J23" s="290">
        <v>0.16009999999999999</v>
      </c>
      <c r="K23" s="288">
        <v>0.21079999999999999</v>
      </c>
      <c r="L23" s="289">
        <v>0.16869999999999999</v>
      </c>
      <c r="M23" s="289">
        <v>0.13189999999999999</v>
      </c>
      <c r="N23" s="289">
        <v>0.17130000000000001</v>
      </c>
      <c r="O23" s="289">
        <v>0.20230000000000001</v>
      </c>
      <c r="P23" s="289">
        <v>0.2651</v>
      </c>
      <c r="Q23" s="289">
        <v>0.15010000000000001</v>
      </c>
      <c r="R23" s="289">
        <v>0.14549999999999999</v>
      </c>
      <c r="S23" s="290">
        <v>0.4178</v>
      </c>
      <c r="T23" s="288">
        <v>0.15479999999999999</v>
      </c>
      <c r="U23" s="289">
        <v>0.2059</v>
      </c>
      <c r="V23" s="289">
        <v>0.19819999999999999</v>
      </c>
      <c r="W23" s="289">
        <v>0.17610000000000001</v>
      </c>
      <c r="X23" s="289">
        <v>0.18049999999999999</v>
      </c>
      <c r="Y23" s="289">
        <v>0.23269999999999999</v>
      </c>
      <c r="Z23" s="289">
        <v>7.3999999999999996E-2</v>
      </c>
      <c r="AA23" s="289">
        <v>0.12939999999999999</v>
      </c>
      <c r="AB23" s="290">
        <v>0.38019999999999998</v>
      </c>
      <c r="AC23" s="288"/>
      <c r="AD23" s="289">
        <v>0.1258</v>
      </c>
      <c r="AE23" s="289">
        <v>0.1244</v>
      </c>
      <c r="AF23" s="289"/>
      <c r="AG23" s="289">
        <v>9.8299999999999998E-2</v>
      </c>
      <c r="AH23" s="289">
        <v>0.18060000000000001</v>
      </c>
      <c r="AI23" s="289"/>
      <c r="AJ23" s="289">
        <v>0.1724</v>
      </c>
      <c r="AK23" s="290">
        <v>0.16650000000000001</v>
      </c>
    </row>
    <row r="24" spans="1:37">
      <c r="A24" s="296">
        <v>45314</v>
      </c>
      <c r="B24" s="288">
        <v>0.94259999999999999</v>
      </c>
      <c r="C24" s="289">
        <v>9.4600000000000004E-2</v>
      </c>
      <c r="D24" s="289">
        <v>0.12939999999999999</v>
      </c>
      <c r="E24" s="289">
        <v>1.01</v>
      </c>
      <c r="F24" s="289">
        <v>0.23080000000000001</v>
      </c>
      <c r="G24" s="289">
        <v>0.12670000000000001</v>
      </c>
      <c r="H24" s="289">
        <v>1.2333000000000001</v>
      </c>
      <c r="I24" s="289">
        <v>0.49430000000000002</v>
      </c>
      <c r="J24" s="290">
        <v>0.1608</v>
      </c>
      <c r="K24" s="288">
        <v>0.23880000000000001</v>
      </c>
      <c r="L24" s="289">
        <v>0.18390000000000001</v>
      </c>
      <c r="M24" s="289">
        <v>0.1862</v>
      </c>
      <c r="N24" s="289">
        <v>0.17929999999999999</v>
      </c>
      <c r="O24" s="289">
        <v>0.20319999999999999</v>
      </c>
      <c r="P24" s="289">
        <v>0.26800000000000002</v>
      </c>
      <c r="Q24" s="289">
        <v>0.1527</v>
      </c>
      <c r="R24" s="289">
        <v>0.1457</v>
      </c>
      <c r="S24" s="290">
        <v>0.41949999999999998</v>
      </c>
      <c r="T24" s="288">
        <v>0.16120000000000001</v>
      </c>
      <c r="U24" s="289">
        <v>0.20749999999999999</v>
      </c>
      <c r="V24" s="289">
        <v>0.25679999999999997</v>
      </c>
      <c r="W24" s="289">
        <v>0.17699999999999999</v>
      </c>
      <c r="X24" s="289">
        <v>0.18029999999999999</v>
      </c>
      <c r="Y24" s="289">
        <v>0.23960000000000001</v>
      </c>
      <c r="Z24" s="289">
        <v>7.4200000000000002E-2</v>
      </c>
      <c r="AA24" s="289">
        <v>0.1295</v>
      </c>
      <c r="AB24" s="290">
        <v>0.38469999999999999</v>
      </c>
      <c r="AC24" s="288"/>
      <c r="AD24" s="289">
        <v>0.15759999999999999</v>
      </c>
      <c r="AE24" s="289">
        <v>0.1507</v>
      </c>
      <c r="AF24" s="289"/>
      <c r="AG24" s="289">
        <v>0.10009999999999999</v>
      </c>
      <c r="AH24" s="289">
        <v>0.18640000000000001</v>
      </c>
      <c r="AI24" s="289"/>
      <c r="AJ24" s="289">
        <v>0.17349999999999999</v>
      </c>
      <c r="AK24" s="290">
        <v>0.16830000000000001</v>
      </c>
    </row>
    <row r="25" spans="1:37">
      <c r="A25" s="296">
        <v>45315</v>
      </c>
      <c r="B25" s="288">
        <v>0.96730000000000005</v>
      </c>
      <c r="C25" s="289">
        <v>0.1027</v>
      </c>
      <c r="D25" s="289">
        <v>0.13689999999999999</v>
      </c>
      <c r="E25" s="289">
        <v>1.0345</v>
      </c>
      <c r="F25" s="289">
        <v>0.2399</v>
      </c>
      <c r="G25" s="289">
        <v>0.12959999999999999</v>
      </c>
      <c r="H25" s="289">
        <v>1.2606999999999999</v>
      </c>
      <c r="I25" s="289">
        <v>0.50190000000000001</v>
      </c>
      <c r="J25" s="290">
        <v>0.16259999999999999</v>
      </c>
      <c r="K25" s="288">
        <v>0.2447</v>
      </c>
      <c r="L25" s="289">
        <v>0.2253</v>
      </c>
      <c r="M25" s="289">
        <v>0.22</v>
      </c>
      <c r="N25" s="289">
        <v>0.18679999999999999</v>
      </c>
      <c r="O25" s="289">
        <v>0.2117</v>
      </c>
      <c r="P25" s="289">
        <v>0.27879999999999999</v>
      </c>
      <c r="Q25" s="289">
        <v>0.15709999999999999</v>
      </c>
      <c r="R25" s="289">
        <v>0.1482</v>
      </c>
      <c r="S25" s="290">
        <v>0.42670000000000002</v>
      </c>
      <c r="T25" s="288">
        <v>0.19009999999999999</v>
      </c>
      <c r="U25" s="289">
        <v>0.2167</v>
      </c>
      <c r="V25" s="289">
        <v>0.26790000000000003</v>
      </c>
      <c r="W25" s="289">
        <v>0.1832</v>
      </c>
      <c r="X25" s="289">
        <v>0.18329999999999999</v>
      </c>
      <c r="Y25" s="289">
        <v>0.25</v>
      </c>
      <c r="Z25" s="289">
        <v>7.5399999999999995E-2</v>
      </c>
      <c r="AA25" s="289">
        <v>0.13070000000000001</v>
      </c>
      <c r="AB25" s="290">
        <v>0.39539999999999997</v>
      </c>
      <c r="AC25" s="288"/>
      <c r="AD25" s="289">
        <v>0.1807</v>
      </c>
      <c r="AE25" s="289">
        <v>0.16600000000000001</v>
      </c>
      <c r="AF25" s="289"/>
      <c r="AG25" s="289">
        <v>0.1046</v>
      </c>
      <c r="AH25" s="289">
        <v>0.19550000000000001</v>
      </c>
      <c r="AI25" s="289"/>
      <c r="AJ25" s="289">
        <v>0.1777</v>
      </c>
      <c r="AK25" s="290">
        <v>0.17280000000000001</v>
      </c>
    </row>
    <row r="26" spans="1:37">
      <c r="A26" s="296">
        <v>45316</v>
      </c>
      <c r="B26" s="288">
        <v>0.98029999999999995</v>
      </c>
      <c r="C26" s="289">
        <v>0.1071</v>
      </c>
      <c r="D26" s="289">
        <v>0.15040000000000001</v>
      </c>
      <c r="E26" s="289">
        <v>1.0528</v>
      </c>
      <c r="F26" s="289">
        <v>0.2467</v>
      </c>
      <c r="G26" s="289">
        <v>0.13469999999999999</v>
      </c>
      <c r="H26" s="289">
        <v>1.2793000000000001</v>
      </c>
      <c r="I26" s="289">
        <v>0.51139999999999997</v>
      </c>
      <c r="J26" s="290">
        <v>0.16669999999999999</v>
      </c>
      <c r="K26" s="288">
        <v>0.24399999999999999</v>
      </c>
      <c r="L26" s="289">
        <v>0.23330000000000001</v>
      </c>
      <c r="M26" s="289">
        <v>0.2238</v>
      </c>
      <c r="N26" s="289">
        <v>0.19170000000000001</v>
      </c>
      <c r="O26" s="289">
        <v>0.21790000000000001</v>
      </c>
      <c r="P26" s="289">
        <v>0.28820000000000001</v>
      </c>
      <c r="Q26" s="289">
        <v>0.16039999999999999</v>
      </c>
      <c r="R26" s="289">
        <v>0.1512</v>
      </c>
      <c r="S26" s="290">
        <v>0.4355</v>
      </c>
      <c r="T26" s="288">
        <v>0.1981</v>
      </c>
      <c r="U26" s="289">
        <v>0.23960000000000001</v>
      </c>
      <c r="V26" s="289">
        <v>0.26840000000000003</v>
      </c>
      <c r="W26" s="289">
        <v>0.1893</v>
      </c>
      <c r="X26" s="289">
        <v>0.18909999999999999</v>
      </c>
      <c r="Y26" s="289">
        <v>0.25509999999999999</v>
      </c>
      <c r="Z26" s="289">
        <v>7.7100000000000002E-2</v>
      </c>
      <c r="AA26" s="289">
        <v>0.13320000000000001</v>
      </c>
      <c r="AB26" s="290">
        <v>0.40300000000000002</v>
      </c>
      <c r="AC26" s="288"/>
      <c r="AD26" s="289">
        <v>0.1855</v>
      </c>
      <c r="AE26" s="289">
        <v>0.1678</v>
      </c>
      <c r="AF26" s="289"/>
      <c r="AG26" s="289">
        <v>0.1076</v>
      </c>
      <c r="AH26" s="289">
        <v>0.19989999999999999</v>
      </c>
      <c r="AI26" s="289"/>
      <c r="AJ26" s="289">
        <v>0.18149999999999999</v>
      </c>
      <c r="AK26" s="290">
        <v>0.17580000000000001</v>
      </c>
    </row>
    <row r="27" spans="1:37">
      <c r="A27" s="296">
        <v>45317</v>
      </c>
      <c r="B27" s="288">
        <v>1.0103</v>
      </c>
      <c r="C27" s="289">
        <v>0.1099</v>
      </c>
      <c r="D27" s="289">
        <v>0.1598</v>
      </c>
      <c r="E27" s="289">
        <v>1.0582</v>
      </c>
      <c r="F27" s="289">
        <v>0.2495</v>
      </c>
      <c r="G27" s="289">
        <v>0.13669999999999999</v>
      </c>
      <c r="H27" s="289">
        <v>1.2906</v>
      </c>
      <c r="I27" s="289">
        <v>0.51649999999999996</v>
      </c>
      <c r="J27" s="290">
        <v>0.16930000000000001</v>
      </c>
      <c r="K27" s="288">
        <v>0.24709999999999999</v>
      </c>
      <c r="L27" s="289">
        <v>0.23849999999999999</v>
      </c>
      <c r="M27" s="289">
        <v>0.22869999999999999</v>
      </c>
      <c r="N27" s="289">
        <v>0.19400000000000001</v>
      </c>
      <c r="O27" s="289">
        <v>0.21990000000000001</v>
      </c>
      <c r="P27" s="289">
        <v>0.29170000000000001</v>
      </c>
      <c r="Q27" s="289">
        <v>0.1615</v>
      </c>
      <c r="R27" s="289">
        <v>0.1527</v>
      </c>
      <c r="S27" s="290">
        <v>0.44019999999999998</v>
      </c>
      <c r="T27" s="288">
        <v>0.20250000000000001</v>
      </c>
      <c r="U27" s="289">
        <v>0.2487</v>
      </c>
      <c r="V27" s="289">
        <v>0.2722</v>
      </c>
      <c r="W27" s="289">
        <v>0.19170000000000001</v>
      </c>
      <c r="X27" s="289">
        <v>0.1913</v>
      </c>
      <c r="Y27" s="289">
        <v>0.25729999999999997</v>
      </c>
      <c r="Z27" s="289">
        <v>7.8E-2</v>
      </c>
      <c r="AA27" s="289">
        <v>0.13469999999999999</v>
      </c>
      <c r="AB27" s="290">
        <v>0.40699999999999997</v>
      </c>
      <c r="AC27" s="288"/>
      <c r="AD27" s="289">
        <v>0.18870000000000001</v>
      </c>
      <c r="AE27" s="289">
        <v>0.16950000000000001</v>
      </c>
      <c r="AF27" s="289"/>
      <c r="AG27" s="289">
        <v>0.1087</v>
      </c>
      <c r="AH27" s="289">
        <v>0.2019</v>
      </c>
      <c r="AI27" s="289"/>
      <c r="AJ27" s="289">
        <v>0.18329999999999999</v>
      </c>
      <c r="AK27" s="290">
        <v>0.17710000000000001</v>
      </c>
    </row>
    <row r="28" spans="1:37">
      <c r="A28" s="296">
        <v>45318</v>
      </c>
      <c r="B28" s="288">
        <v>1.0175000000000001</v>
      </c>
      <c r="C28" s="289">
        <v>0.1134</v>
      </c>
      <c r="D28" s="289">
        <v>0.16669999999999999</v>
      </c>
      <c r="E28" s="289">
        <v>1.0712999999999999</v>
      </c>
      <c r="F28" s="289">
        <v>0.2545</v>
      </c>
      <c r="G28" s="289">
        <v>0.13900000000000001</v>
      </c>
      <c r="H28" s="289">
        <v>1.2983</v>
      </c>
      <c r="I28" s="289">
        <v>0.52349999999999997</v>
      </c>
      <c r="J28" s="290">
        <v>0.17219999999999999</v>
      </c>
      <c r="K28" s="288">
        <v>0.24399999999999999</v>
      </c>
      <c r="L28" s="289">
        <v>0.2382</v>
      </c>
      <c r="M28" s="289">
        <v>0.22470000000000001</v>
      </c>
      <c r="N28" s="289">
        <v>0.19839999999999999</v>
      </c>
      <c r="O28" s="289">
        <v>0.22339999999999999</v>
      </c>
      <c r="P28" s="289">
        <v>0.2969</v>
      </c>
      <c r="Q28" s="289">
        <v>0.1641</v>
      </c>
      <c r="R28" s="289">
        <v>0.15529999999999999</v>
      </c>
      <c r="S28" s="290">
        <v>0.4466</v>
      </c>
      <c r="T28" s="288">
        <v>0.20200000000000001</v>
      </c>
      <c r="U28" s="289">
        <v>0.253</v>
      </c>
      <c r="V28" s="289">
        <v>0.26829999999999998</v>
      </c>
      <c r="W28" s="289">
        <v>0.1948</v>
      </c>
      <c r="X28" s="289">
        <v>0.19420000000000001</v>
      </c>
      <c r="Y28" s="289">
        <v>0.26069999999999999</v>
      </c>
      <c r="Z28" s="289">
        <v>7.9399999999999998E-2</v>
      </c>
      <c r="AA28" s="289">
        <v>0.13669999999999999</v>
      </c>
      <c r="AB28" s="290">
        <v>0.41310000000000002</v>
      </c>
      <c r="AC28" s="288"/>
      <c r="AD28" s="289">
        <v>0.189</v>
      </c>
      <c r="AE28" s="289">
        <v>0.16900000000000001</v>
      </c>
      <c r="AF28" s="289"/>
      <c r="AG28" s="289">
        <v>0.1108</v>
      </c>
      <c r="AH28" s="289">
        <v>0.20519999999999999</v>
      </c>
      <c r="AI28" s="289"/>
      <c r="AJ28" s="289">
        <v>0.1862</v>
      </c>
      <c r="AK28" s="290">
        <v>0.17949999999999999</v>
      </c>
    </row>
    <row r="29" spans="1:37">
      <c r="A29" s="296">
        <v>45319</v>
      </c>
      <c r="B29" s="288">
        <v>0.99150000000000005</v>
      </c>
      <c r="C29" s="289">
        <v>0.11119999999999999</v>
      </c>
      <c r="D29" s="289">
        <v>0.1648</v>
      </c>
      <c r="E29" s="289">
        <v>1.0485</v>
      </c>
      <c r="F29" s="289">
        <v>0.25119999999999998</v>
      </c>
      <c r="G29" s="289">
        <v>0.1368</v>
      </c>
      <c r="H29" s="289">
        <v>1.282</v>
      </c>
      <c r="I29" s="289">
        <v>0.52139999999999997</v>
      </c>
      <c r="J29" s="290">
        <v>0.17199999999999999</v>
      </c>
      <c r="K29" s="288">
        <v>0.23350000000000001</v>
      </c>
      <c r="L29" s="289">
        <v>0.2303</v>
      </c>
      <c r="M29" s="289">
        <v>0.2157</v>
      </c>
      <c r="N29" s="289">
        <v>0.19420000000000001</v>
      </c>
      <c r="O29" s="289">
        <v>0.219</v>
      </c>
      <c r="P29" s="289">
        <v>0.29049999999999998</v>
      </c>
      <c r="Q29" s="289">
        <v>0.16189999999999999</v>
      </c>
      <c r="R29" s="289">
        <v>0.154</v>
      </c>
      <c r="S29" s="290">
        <v>0.44319999999999998</v>
      </c>
      <c r="T29" s="288">
        <v>0.1961</v>
      </c>
      <c r="U29" s="289">
        <v>0.2472</v>
      </c>
      <c r="V29" s="289">
        <v>0.25800000000000001</v>
      </c>
      <c r="W29" s="289">
        <v>0.1905</v>
      </c>
      <c r="X29" s="289">
        <v>0.19109999999999999</v>
      </c>
      <c r="Y29" s="289">
        <v>0.25519999999999998</v>
      </c>
      <c r="Z29" s="289">
        <v>7.85E-2</v>
      </c>
      <c r="AA29" s="289">
        <v>0.13569999999999999</v>
      </c>
      <c r="AB29" s="290">
        <v>0.41089999999999999</v>
      </c>
      <c r="AC29" s="288"/>
      <c r="AD29" s="289">
        <v>0.18260000000000001</v>
      </c>
      <c r="AE29" s="289">
        <v>0.1641</v>
      </c>
      <c r="AF29" s="289"/>
      <c r="AG29" s="289">
        <v>0.10829999999999999</v>
      </c>
      <c r="AH29" s="289">
        <v>0.2016</v>
      </c>
      <c r="AI29" s="289"/>
      <c r="AJ29" s="289">
        <v>0.18410000000000001</v>
      </c>
      <c r="AK29" s="290">
        <v>0.1779</v>
      </c>
    </row>
    <row r="30" spans="1:37">
      <c r="A30" s="296">
        <v>45320</v>
      </c>
      <c r="B30" s="288">
        <v>1.0049999999999999</v>
      </c>
      <c r="C30" s="289">
        <v>0.1135</v>
      </c>
      <c r="D30" s="289">
        <v>0.16850000000000001</v>
      </c>
      <c r="E30" s="289">
        <v>1.0505</v>
      </c>
      <c r="F30" s="289">
        <v>0.25119999999999998</v>
      </c>
      <c r="G30" s="289">
        <v>0.1368</v>
      </c>
      <c r="H30" s="289">
        <v>1.2773000000000001</v>
      </c>
      <c r="I30" s="289">
        <v>0.52010000000000001</v>
      </c>
      <c r="J30" s="290">
        <v>0.1719</v>
      </c>
      <c r="K30" s="288">
        <v>0.2329</v>
      </c>
      <c r="L30" s="289">
        <v>0.23139999999999999</v>
      </c>
      <c r="M30" s="289">
        <v>0.21529999999999999</v>
      </c>
      <c r="N30" s="289">
        <v>0.1961</v>
      </c>
      <c r="O30" s="289">
        <v>0.21909999999999999</v>
      </c>
      <c r="P30" s="289">
        <v>0.29189999999999999</v>
      </c>
      <c r="Q30" s="289">
        <v>0.1615</v>
      </c>
      <c r="R30" s="289">
        <v>0.15359999999999999</v>
      </c>
      <c r="S30" s="290">
        <v>0.44209999999999999</v>
      </c>
      <c r="T30" s="288">
        <v>0.19570000000000001</v>
      </c>
      <c r="U30" s="289">
        <v>0.24779999999999999</v>
      </c>
      <c r="V30" s="289">
        <v>0.25950000000000001</v>
      </c>
      <c r="W30" s="289">
        <v>0.191</v>
      </c>
      <c r="X30" s="289">
        <v>0.19070000000000001</v>
      </c>
      <c r="Y30" s="289">
        <v>0.25590000000000002</v>
      </c>
      <c r="Z30" s="289">
        <v>7.8200000000000006E-2</v>
      </c>
      <c r="AA30" s="289">
        <v>0.13519999999999999</v>
      </c>
      <c r="AB30" s="290">
        <v>0.41039999999999999</v>
      </c>
      <c r="AC30" s="288"/>
      <c r="AD30" s="289">
        <v>0.1825</v>
      </c>
      <c r="AE30" s="289">
        <v>0.16420000000000001</v>
      </c>
      <c r="AF30" s="289"/>
      <c r="AG30" s="289">
        <v>0.10829999999999999</v>
      </c>
      <c r="AH30" s="289">
        <v>0.20219999999999999</v>
      </c>
      <c r="AI30" s="289"/>
      <c r="AJ30" s="289">
        <v>0.18329999999999999</v>
      </c>
      <c r="AK30" s="290">
        <v>0.17749999999999999</v>
      </c>
    </row>
    <row r="31" spans="1:37">
      <c r="A31" s="296">
        <v>45321</v>
      </c>
      <c r="B31" s="288">
        <v>1.0364</v>
      </c>
      <c r="C31" s="289">
        <v>0.11799999999999999</v>
      </c>
      <c r="D31" s="289">
        <v>0.1741</v>
      </c>
      <c r="E31" s="289">
        <v>1.0628</v>
      </c>
      <c r="F31" s="289">
        <v>0.25340000000000001</v>
      </c>
      <c r="G31" s="289">
        <v>0.1381</v>
      </c>
      <c r="H31" s="289">
        <v>1.2787999999999999</v>
      </c>
      <c r="I31" s="289">
        <v>0.52139999999999997</v>
      </c>
      <c r="J31" s="290">
        <v>0.17299999999999999</v>
      </c>
      <c r="K31" s="288">
        <v>0.23649999999999999</v>
      </c>
      <c r="L31" s="289">
        <v>0.23469999999999999</v>
      </c>
      <c r="M31" s="289">
        <v>0.21840000000000001</v>
      </c>
      <c r="N31" s="289">
        <v>0.20080000000000001</v>
      </c>
      <c r="O31" s="289">
        <v>0.2215</v>
      </c>
      <c r="P31" s="289">
        <v>0.29609999999999997</v>
      </c>
      <c r="Q31" s="289">
        <v>0.16270000000000001</v>
      </c>
      <c r="R31" s="289">
        <v>0.1542</v>
      </c>
      <c r="S31" s="290">
        <v>0.44369999999999998</v>
      </c>
      <c r="T31" s="288">
        <v>0.1981</v>
      </c>
      <c r="U31" s="289">
        <v>0.2515</v>
      </c>
      <c r="V31" s="289">
        <v>0.26119999999999999</v>
      </c>
      <c r="W31" s="289">
        <v>0.19309999999999999</v>
      </c>
      <c r="X31" s="289">
        <v>0.19189999999999999</v>
      </c>
      <c r="Y31" s="289">
        <v>0.25729999999999997</v>
      </c>
      <c r="Z31" s="289">
        <v>7.85E-2</v>
      </c>
      <c r="AA31" s="289">
        <v>0.13550000000000001</v>
      </c>
      <c r="AB31" s="290">
        <v>0.41210000000000002</v>
      </c>
      <c r="AC31" s="288"/>
      <c r="AD31" s="289">
        <v>0.18440000000000001</v>
      </c>
      <c r="AE31" s="289">
        <v>0.1658</v>
      </c>
      <c r="AF31" s="289"/>
      <c r="AG31" s="289">
        <v>0.10929999999999999</v>
      </c>
      <c r="AH31" s="289">
        <v>0.2046</v>
      </c>
      <c r="AI31" s="289"/>
      <c r="AJ31" s="289">
        <v>0.18360000000000001</v>
      </c>
      <c r="AK31" s="290">
        <v>0.17799999999999999</v>
      </c>
    </row>
    <row r="32" spans="1:37">
      <c r="A32" s="296">
        <v>45322</v>
      </c>
      <c r="B32" s="288">
        <v>1.0479000000000001</v>
      </c>
      <c r="C32" s="289">
        <v>0.12230000000000001</v>
      </c>
      <c r="D32" s="289">
        <v>0.1787</v>
      </c>
      <c r="E32" s="289">
        <v>1.0743</v>
      </c>
      <c r="F32" s="289">
        <v>0.25629999999999997</v>
      </c>
      <c r="G32" s="289">
        <v>0.1396</v>
      </c>
      <c r="H32" s="289">
        <v>1.29</v>
      </c>
      <c r="I32" s="289">
        <v>0.52429999999999999</v>
      </c>
      <c r="J32" s="290">
        <v>0.17449999999999999</v>
      </c>
      <c r="K32" s="288">
        <v>0.2366</v>
      </c>
      <c r="L32" s="289">
        <v>0.23630000000000001</v>
      </c>
      <c r="M32" s="289">
        <v>0.2185</v>
      </c>
      <c r="N32" s="289">
        <v>0.2049</v>
      </c>
      <c r="O32" s="289">
        <v>0.22370000000000001</v>
      </c>
      <c r="P32" s="289">
        <v>0.3019</v>
      </c>
      <c r="Q32" s="289">
        <v>0.1641</v>
      </c>
      <c r="R32" s="289">
        <v>0.1552</v>
      </c>
      <c r="S32" s="290">
        <v>0.44700000000000001</v>
      </c>
      <c r="T32" s="288">
        <v>0.19850000000000001</v>
      </c>
      <c r="U32" s="289">
        <v>0.25430000000000003</v>
      </c>
      <c r="V32" s="289">
        <v>0.2586</v>
      </c>
      <c r="W32" s="289">
        <v>0.19489999999999999</v>
      </c>
      <c r="X32" s="289">
        <v>0.19389999999999999</v>
      </c>
      <c r="Y32" s="289">
        <v>0.2591</v>
      </c>
      <c r="Z32" s="289">
        <v>7.9000000000000001E-2</v>
      </c>
      <c r="AA32" s="289">
        <v>0.1363</v>
      </c>
      <c r="AB32" s="290">
        <v>0.41510000000000002</v>
      </c>
      <c r="AC32" s="288"/>
      <c r="AD32" s="289">
        <v>0.1847</v>
      </c>
      <c r="AE32" s="289">
        <v>0.1666</v>
      </c>
      <c r="AF32" s="289"/>
      <c r="AG32" s="289">
        <v>0.1105</v>
      </c>
      <c r="AH32" s="289">
        <v>0.20699999999999999</v>
      </c>
      <c r="AI32" s="289"/>
      <c r="AJ32" s="289">
        <v>0.18509999999999999</v>
      </c>
      <c r="AK32" s="290">
        <v>0.1792</v>
      </c>
    </row>
    <row r="33" spans="1:37">
      <c r="A33" s="296">
        <v>45323</v>
      </c>
      <c r="B33" s="288">
        <v>1.0524</v>
      </c>
      <c r="C33" s="289">
        <v>0.12470000000000001</v>
      </c>
      <c r="D33" s="289">
        <v>0.18090000000000001</v>
      </c>
      <c r="E33" s="289">
        <v>1.0765</v>
      </c>
      <c r="F33" s="289">
        <v>0.25740000000000002</v>
      </c>
      <c r="G33" s="289">
        <v>0.14000000000000001</v>
      </c>
      <c r="H33" s="289">
        <v>1.2878000000000001</v>
      </c>
      <c r="I33" s="289">
        <v>0.52590000000000003</v>
      </c>
      <c r="J33" s="290">
        <v>0.17530000000000001</v>
      </c>
      <c r="K33" s="288">
        <v>0.2354</v>
      </c>
      <c r="L33" s="289">
        <v>0.23580000000000001</v>
      </c>
      <c r="M33" s="289">
        <v>0.21820000000000001</v>
      </c>
      <c r="N33" s="289">
        <v>0.2072</v>
      </c>
      <c r="O33" s="289">
        <v>0.22470000000000001</v>
      </c>
      <c r="P33" s="289">
        <v>0.30549999999999999</v>
      </c>
      <c r="Q33" s="289">
        <v>0.1646</v>
      </c>
      <c r="R33" s="289">
        <v>0.15579999999999999</v>
      </c>
      <c r="S33" s="290">
        <v>0.44819999999999999</v>
      </c>
      <c r="T33" s="288">
        <v>0.19819999999999999</v>
      </c>
      <c r="U33" s="289">
        <v>0.25469999999999998</v>
      </c>
      <c r="V33" s="289">
        <v>0.25609999999999999</v>
      </c>
      <c r="W33" s="289">
        <v>0.1953</v>
      </c>
      <c r="X33" s="289">
        <v>0.1943</v>
      </c>
      <c r="Y33" s="289">
        <v>0.25879999999999997</v>
      </c>
      <c r="Z33" s="289">
        <v>7.9200000000000007E-2</v>
      </c>
      <c r="AA33" s="289">
        <v>0.1366</v>
      </c>
      <c r="AB33" s="290">
        <v>0.4168</v>
      </c>
      <c r="AC33" s="288"/>
      <c r="AD33" s="289">
        <v>0.18379999999999999</v>
      </c>
      <c r="AE33" s="289">
        <v>0.16589999999999999</v>
      </c>
      <c r="AF33" s="289"/>
      <c r="AG33" s="289">
        <v>0.1108</v>
      </c>
      <c r="AH33" s="289">
        <v>0.20760000000000001</v>
      </c>
      <c r="AI33" s="289"/>
      <c r="AJ33" s="289">
        <v>0.1852</v>
      </c>
      <c r="AK33" s="290">
        <v>0.17960000000000001</v>
      </c>
    </row>
    <row r="34" spans="1:37">
      <c r="A34" s="296">
        <v>45324</v>
      </c>
      <c r="B34" s="288">
        <v>1.0887</v>
      </c>
      <c r="C34" s="289">
        <v>0.1293</v>
      </c>
      <c r="D34" s="289">
        <v>0.1862</v>
      </c>
      <c r="E34" s="289">
        <v>1.0889</v>
      </c>
      <c r="F34" s="289">
        <v>0.26</v>
      </c>
      <c r="G34" s="289">
        <v>0.14130000000000001</v>
      </c>
      <c r="H34" s="289">
        <v>1.2985</v>
      </c>
      <c r="I34" s="289">
        <v>0.52890000000000004</v>
      </c>
      <c r="J34" s="290">
        <v>0.1767</v>
      </c>
      <c r="K34" s="288">
        <v>0.24110000000000001</v>
      </c>
      <c r="L34" s="289">
        <v>0.2429</v>
      </c>
      <c r="M34" s="289">
        <v>0.2266</v>
      </c>
      <c r="N34" s="289">
        <v>0.21079999999999999</v>
      </c>
      <c r="O34" s="289">
        <v>0.2276</v>
      </c>
      <c r="P34" s="289">
        <v>0.31</v>
      </c>
      <c r="Q34" s="289">
        <v>0.16539999999999999</v>
      </c>
      <c r="R34" s="289">
        <v>0.157</v>
      </c>
      <c r="S34" s="290">
        <v>0.4511</v>
      </c>
      <c r="T34" s="288">
        <v>0.20449999999999999</v>
      </c>
      <c r="U34" s="289">
        <v>0.2601</v>
      </c>
      <c r="V34" s="289">
        <v>0.26369999999999999</v>
      </c>
      <c r="W34" s="289">
        <v>0.1981</v>
      </c>
      <c r="X34" s="289">
        <v>0.19650000000000001</v>
      </c>
      <c r="Y34" s="289">
        <v>0.26140000000000002</v>
      </c>
      <c r="Z34" s="289">
        <v>7.9699999999999993E-2</v>
      </c>
      <c r="AA34" s="289">
        <v>0.13750000000000001</v>
      </c>
      <c r="AB34" s="290">
        <v>0.41949999999999998</v>
      </c>
      <c r="AC34" s="288"/>
      <c r="AD34" s="289">
        <v>0.18809999999999999</v>
      </c>
      <c r="AE34" s="289">
        <v>0.1701</v>
      </c>
      <c r="AF34" s="289"/>
      <c r="AG34" s="289">
        <v>0.1124</v>
      </c>
      <c r="AH34" s="289">
        <v>0.21079999999999999</v>
      </c>
      <c r="AI34" s="289"/>
      <c r="AJ34" s="289">
        <v>0.18659999999999999</v>
      </c>
      <c r="AK34" s="290">
        <v>0.18090000000000001</v>
      </c>
    </row>
    <row r="35" spans="1:37">
      <c r="A35" s="296">
        <v>45325</v>
      </c>
      <c r="B35" s="288">
        <v>1.1079000000000001</v>
      </c>
      <c r="C35" s="289">
        <v>0.1366</v>
      </c>
      <c r="D35" s="289">
        <v>0.19420000000000001</v>
      </c>
      <c r="E35" s="289">
        <v>1.1158999999999999</v>
      </c>
      <c r="F35" s="289">
        <v>0.26850000000000002</v>
      </c>
      <c r="G35" s="289">
        <v>0.1462</v>
      </c>
      <c r="H35" s="289">
        <v>1.3265</v>
      </c>
      <c r="I35" s="289">
        <v>0.53920000000000001</v>
      </c>
      <c r="J35" s="290">
        <v>0.18110000000000001</v>
      </c>
      <c r="K35" s="288">
        <v>0.24379999999999999</v>
      </c>
      <c r="L35" s="289">
        <v>0.24909999999999999</v>
      </c>
      <c r="M35" s="289">
        <v>0.23269999999999999</v>
      </c>
      <c r="N35" s="289">
        <v>0.21879999999999999</v>
      </c>
      <c r="O35" s="289">
        <v>0.23499999999999999</v>
      </c>
      <c r="P35" s="289">
        <v>0.3216</v>
      </c>
      <c r="Q35" s="289">
        <v>0.17</v>
      </c>
      <c r="R35" s="289">
        <v>0.161</v>
      </c>
      <c r="S35" s="290">
        <v>0.46229999999999999</v>
      </c>
      <c r="T35" s="288">
        <v>0.21029999999999999</v>
      </c>
      <c r="U35" s="289">
        <v>0.26889999999999997</v>
      </c>
      <c r="V35" s="289">
        <v>0.26819999999999999</v>
      </c>
      <c r="W35" s="289">
        <v>0.20449999999999999</v>
      </c>
      <c r="X35" s="289">
        <v>0.20300000000000001</v>
      </c>
      <c r="Y35" s="289">
        <v>0.27010000000000001</v>
      </c>
      <c r="Z35" s="289">
        <v>8.1699999999999995E-2</v>
      </c>
      <c r="AA35" s="289">
        <v>0.14080000000000001</v>
      </c>
      <c r="AB35" s="290">
        <v>0.42970000000000003</v>
      </c>
      <c r="AC35" s="288"/>
      <c r="AD35" s="289">
        <v>0.19139999999999999</v>
      </c>
      <c r="AE35" s="289">
        <v>0.17349999999999999</v>
      </c>
      <c r="AF35" s="289"/>
      <c r="AG35" s="289">
        <v>0.1163</v>
      </c>
      <c r="AH35" s="289">
        <v>0.2177</v>
      </c>
      <c r="AI35" s="289"/>
      <c r="AJ35" s="289">
        <v>0.19139999999999999</v>
      </c>
      <c r="AK35" s="290">
        <v>0.18490000000000001</v>
      </c>
    </row>
    <row r="36" spans="1:37">
      <c r="A36" s="296">
        <v>45326</v>
      </c>
      <c r="B36" s="288">
        <v>1.1068</v>
      </c>
      <c r="C36" s="289">
        <v>0.13900000000000001</v>
      </c>
      <c r="D36" s="289">
        <v>0.1948</v>
      </c>
      <c r="E36" s="289">
        <v>1.1214999999999999</v>
      </c>
      <c r="F36" s="289">
        <v>0.27089999999999997</v>
      </c>
      <c r="G36" s="289">
        <v>0.1472</v>
      </c>
      <c r="H36" s="289">
        <v>1.3340000000000001</v>
      </c>
      <c r="I36" s="289">
        <v>0.54430000000000001</v>
      </c>
      <c r="J36" s="290">
        <v>0.1835</v>
      </c>
      <c r="K36" s="288">
        <v>0.2404</v>
      </c>
      <c r="L36" s="289">
        <v>0.24709999999999999</v>
      </c>
      <c r="M36" s="289">
        <v>0.2293</v>
      </c>
      <c r="N36" s="289">
        <v>0.2215</v>
      </c>
      <c r="O36" s="289">
        <v>0.2366</v>
      </c>
      <c r="P36" s="289">
        <v>0.3251</v>
      </c>
      <c r="Q36" s="289">
        <v>0.17130000000000001</v>
      </c>
      <c r="R36" s="289">
        <v>0.16250000000000001</v>
      </c>
      <c r="S36" s="290">
        <v>0.46700000000000003</v>
      </c>
      <c r="T36" s="288">
        <v>0.20979999999999999</v>
      </c>
      <c r="U36" s="289">
        <v>0.26979999999999998</v>
      </c>
      <c r="V36" s="289">
        <v>0.26379999999999998</v>
      </c>
      <c r="W36" s="289">
        <v>0.20569999999999999</v>
      </c>
      <c r="X36" s="289">
        <v>0.20480000000000001</v>
      </c>
      <c r="Y36" s="289">
        <v>0.27160000000000001</v>
      </c>
      <c r="Z36" s="289">
        <v>8.2400000000000001E-2</v>
      </c>
      <c r="AA36" s="289">
        <v>0.1421</v>
      </c>
      <c r="AB36" s="290">
        <v>0.43409999999999999</v>
      </c>
      <c r="AC36" s="288"/>
      <c r="AD36" s="289">
        <v>0.18920000000000001</v>
      </c>
      <c r="AE36" s="289">
        <v>0.17199999999999999</v>
      </c>
      <c r="AF36" s="289"/>
      <c r="AG36" s="289">
        <v>0.1169</v>
      </c>
      <c r="AH36" s="289">
        <v>0.21929999999999999</v>
      </c>
      <c r="AI36" s="289"/>
      <c r="AJ36" s="289">
        <v>0.19309999999999999</v>
      </c>
      <c r="AK36" s="290">
        <v>0.18640000000000001</v>
      </c>
    </row>
    <row r="37" spans="1:37">
      <c r="A37" s="296">
        <v>45327</v>
      </c>
      <c r="B37" s="288">
        <v>1.0820000000000001</v>
      </c>
      <c r="C37" s="289">
        <v>0.13789999999999999</v>
      </c>
      <c r="D37" s="289">
        <v>0.19089999999999999</v>
      </c>
      <c r="E37" s="289">
        <v>1.1134999999999999</v>
      </c>
      <c r="F37" s="289">
        <v>0.26889999999999997</v>
      </c>
      <c r="G37" s="289">
        <v>0.1454</v>
      </c>
      <c r="H37" s="289">
        <v>1.3265</v>
      </c>
      <c r="I37" s="289">
        <v>0.54390000000000005</v>
      </c>
      <c r="J37" s="290">
        <v>0.18310000000000001</v>
      </c>
      <c r="K37" s="288">
        <v>0.2298</v>
      </c>
      <c r="L37" s="289">
        <v>0.2369</v>
      </c>
      <c r="M37" s="289">
        <v>0.21779999999999999</v>
      </c>
      <c r="N37" s="289">
        <v>0.21970000000000001</v>
      </c>
      <c r="O37" s="289">
        <v>0.2331</v>
      </c>
      <c r="P37" s="289">
        <v>0.32040000000000002</v>
      </c>
      <c r="Q37" s="289">
        <v>0.17</v>
      </c>
      <c r="R37" s="289">
        <v>0.16139999999999999</v>
      </c>
      <c r="S37" s="290">
        <v>0.46460000000000001</v>
      </c>
      <c r="T37" s="288">
        <v>0.2014</v>
      </c>
      <c r="U37" s="289">
        <v>0.2631</v>
      </c>
      <c r="V37" s="289">
        <v>0.2525</v>
      </c>
      <c r="W37" s="289">
        <v>0.2019</v>
      </c>
      <c r="X37" s="289">
        <v>0.20180000000000001</v>
      </c>
      <c r="Y37" s="289">
        <v>0.26779999999999998</v>
      </c>
      <c r="Z37" s="289">
        <v>8.1900000000000001E-2</v>
      </c>
      <c r="AA37" s="289">
        <v>0.14099999999999999</v>
      </c>
      <c r="AB37" s="290">
        <v>0.433</v>
      </c>
      <c r="AC37" s="288"/>
      <c r="AD37" s="289">
        <v>0.182</v>
      </c>
      <c r="AE37" s="289">
        <v>0.1661</v>
      </c>
      <c r="AF37" s="289"/>
      <c r="AG37" s="289">
        <v>0.1152</v>
      </c>
      <c r="AH37" s="289">
        <v>0.2165</v>
      </c>
      <c r="AI37" s="289"/>
      <c r="AJ37" s="289">
        <v>0.19109999999999999</v>
      </c>
      <c r="AK37" s="290">
        <v>0.18509999999999999</v>
      </c>
    </row>
    <row r="38" spans="1:37">
      <c r="A38" s="296">
        <v>45328</v>
      </c>
      <c r="B38" s="288">
        <v>1.1102000000000001</v>
      </c>
      <c r="C38" s="289">
        <v>0.14119999999999999</v>
      </c>
      <c r="D38" s="289">
        <v>0.19409999999999999</v>
      </c>
      <c r="E38" s="289">
        <v>1.1151</v>
      </c>
      <c r="F38" s="289">
        <v>0.26829999999999998</v>
      </c>
      <c r="G38" s="289">
        <v>0.14530000000000001</v>
      </c>
      <c r="H38" s="289">
        <v>1.3163</v>
      </c>
      <c r="I38" s="289">
        <v>0.54100000000000004</v>
      </c>
      <c r="J38" s="290">
        <v>0.18229999999999999</v>
      </c>
      <c r="K38" s="288">
        <v>0.23499999999999999</v>
      </c>
      <c r="L38" s="289">
        <v>0.24229999999999999</v>
      </c>
      <c r="M38" s="289">
        <v>0.2238</v>
      </c>
      <c r="N38" s="289">
        <v>0.22220000000000001</v>
      </c>
      <c r="O38" s="289">
        <v>0.2336</v>
      </c>
      <c r="P38" s="289">
        <v>0.32340000000000002</v>
      </c>
      <c r="Q38" s="289">
        <v>0.16930000000000001</v>
      </c>
      <c r="R38" s="289">
        <v>0.1608</v>
      </c>
      <c r="S38" s="290">
        <v>0.46239999999999998</v>
      </c>
      <c r="T38" s="288">
        <v>0.2056</v>
      </c>
      <c r="U38" s="289">
        <v>0.2661</v>
      </c>
      <c r="V38" s="289">
        <v>0.25840000000000002</v>
      </c>
      <c r="W38" s="289">
        <v>0.2026</v>
      </c>
      <c r="X38" s="289">
        <v>0.20130000000000001</v>
      </c>
      <c r="Y38" s="289">
        <v>0.26769999999999999</v>
      </c>
      <c r="Z38" s="289">
        <v>8.14E-2</v>
      </c>
      <c r="AA38" s="289">
        <v>0.1404</v>
      </c>
      <c r="AB38" s="290">
        <v>0.43159999999999998</v>
      </c>
      <c r="AC38" s="288"/>
      <c r="AD38" s="289">
        <v>0.1847</v>
      </c>
      <c r="AE38" s="289">
        <v>0.16869999999999999</v>
      </c>
      <c r="AF38" s="289"/>
      <c r="AG38" s="289">
        <v>0.1153</v>
      </c>
      <c r="AH38" s="289">
        <v>0.21709999999999999</v>
      </c>
      <c r="AI38" s="289"/>
      <c r="AJ38" s="289">
        <v>0.18990000000000001</v>
      </c>
      <c r="AK38" s="290">
        <v>0.18440000000000001</v>
      </c>
    </row>
    <row r="39" spans="1:37">
      <c r="A39" s="296">
        <v>45329</v>
      </c>
      <c r="B39" s="288">
        <v>1.1161000000000001</v>
      </c>
      <c r="C39" s="289">
        <v>0.1449</v>
      </c>
      <c r="D39" s="289">
        <v>0.19750000000000001</v>
      </c>
      <c r="E39" s="289">
        <v>1.1200000000000001</v>
      </c>
      <c r="F39" s="289">
        <v>0.27110000000000001</v>
      </c>
      <c r="G39" s="289">
        <v>0.14699999999999999</v>
      </c>
      <c r="H39" s="289">
        <v>1.3234999999999999</v>
      </c>
      <c r="I39" s="289">
        <v>0.54490000000000005</v>
      </c>
      <c r="J39" s="290">
        <v>0.1842</v>
      </c>
      <c r="K39" s="288">
        <v>0.23730000000000001</v>
      </c>
      <c r="L39" s="289">
        <v>0.2452</v>
      </c>
      <c r="M39" s="289">
        <v>0.2271</v>
      </c>
      <c r="N39" s="289">
        <v>0.22539999999999999</v>
      </c>
      <c r="O39" s="289">
        <v>0.2364</v>
      </c>
      <c r="P39" s="289">
        <v>0.32990000000000003</v>
      </c>
      <c r="Q39" s="289">
        <v>0.1709</v>
      </c>
      <c r="R39" s="289">
        <v>0.16209999999999999</v>
      </c>
      <c r="S39" s="290">
        <v>0.46610000000000001</v>
      </c>
      <c r="T39" s="288">
        <v>0.2082</v>
      </c>
      <c r="U39" s="289">
        <v>0.26929999999999998</v>
      </c>
      <c r="V39" s="289">
        <v>0.2606</v>
      </c>
      <c r="W39" s="289">
        <v>0.2051</v>
      </c>
      <c r="X39" s="289">
        <v>0.20349999999999999</v>
      </c>
      <c r="Y39" s="289">
        <v>0.27050000000000002</v>
      </c>
      <c r="Z39" s="289">
        <v>8.2100000000000006E-2</v>
      </c>
      <c r="AA39" s="289">
        <v>0.14149999999999999</v>
      </c>
      <c r="AB39" s="290">
        <v>0.43580000000000002</v>
      </c>
      <c r="AC39" s="288"/>
      <c r="AD39" s="289">
        <v>0.18559999999999999</v>
      </c>
      <c r="AE39" s="289">
        <v>0.1711</v>
      </c>
      <c r="AF39" s="289"/>
      <c r="AG39" s="289">
        <v>0.1164</v>
      </c>
      <c r="AH39" s="289">
        <v>0.2203</v>
      </c>
      <c r="AI39" s="289"/>
      <c r="AJ39" s="289">
        <v>0.19139999999999999</v>
      </c>
      <c r="AK39" s="290">
        <v>0.1857</v>
      </c>
    </row>
    <row r="40" spans="1:37">
      <c r="A40" s="296">
        <v>45330</v>
      </c>
      <c r="B40" s="288">
        <v>1.1375999999999999</v>
      </c>
      <c r="C40" s="289">
        <v>0.14990000000000001</v>
      </c>
      <c r="D40" s="289">
        <v>0.2016</v>
      </c>
      <c r="E40" s="289">
        <v>1.1415</v>
      </c>
      <c r="F40" s="289">
        <v>0.27629999999999999</v>
      </c>
      <c r="G40" s="289">
        <v>0.14929999999999999</v>
      </c>
      <c r="H40" s="289">
        <v>1.3487</v>
      </c>
      <c r="I40" s="289">
        <v>0.55079999999999996</v>
      </c>
      <c r="J40" s="290">
        <v>0.1867</v>
      </c>
      <c r="K40" s="288">
        <v>0.23769999999999999</v>
      </c>
      <c r="L40" s="289">
        <v>0.24740000000000001</v>
      </c>
      <c r="M40" s="289">
        <v>0.22839999999999999</v>
      </c>
      <c r="N40" s="289">
        <v>0.2306</v>
      </c>
      <c r="O40" s="289">
        <v>0.24060000000000001</v>
      </c>
      <c r="P40" s="289">
        <v>0.33800000000000002</v>
      </c>
      <c r="Q40" s="289">
        <v>0.17349999999999999</v>
      </c>
      <c r="R40" s="289">
        <v>0.1641</v>
      </c>
      <c r="S40" s="290">
        <v>0.47220000000000001</v>
      </c>
      <c r="T40" s="288">
        <v>0.21010000000000001</v>
      </c>
      <c r="U40" s="289">
        <v>0.27439999999999998</v>
      </c>
      <c r="V40" s="289">
        <v>0.26250000000000001</v>
      </c>
      <c r="W40" s="289">
        <v>0.20880000000000001</v>
      </c>
      <c r="X40" s="289">
        <v>0.20660000000000001</v>
      </c>
      <c r="Y40" s="289">
        <v>0.27510000000000001</v>
      </c>
      <c r="Z40" s="289">
        <v>8.3199999999999996E-2</v>
      </c>
      <c r="AA40" s="289">
        <v>0.14299999999999999</v>
      </c>
      <c r="AB40" s="290">
        <v>0.44140000000000001</v>
      </c>
      <c r="AC40" s="288"/>
      <c r="AD40" s="289">
        <v>0.18740000000000001</v>
      </c>
      <c r="AE40" s="289">
        <v>0.17249999999999999</v>
      </c>
      <c r="AF40" s="289"/>
      <c r="AG40" s="289">
        <v>0.1187</v>
      </c>
      <c r="AH40" s="289">
        <v>0.22470000000000001</v>
      </c>
      <c r="AI40" s="289"/>
      <c r="AJ40" s="289">
        <v>0.19389999999999999</v>
      </c>
      <c r="AK40" s="290">
        <v>0.18809999999999999</v>
      </c>
    </row>
    <row r="41" spans="1:37">
      <c r="A41" s="296">
        <v>45331</v>
      </c>
      <c r="B41" s="288">
        <v>1.1208</v>
      </c>
      <c r="C41" s="289">
        <v>0.151</v>
      </c>
      <c r="D41" s="289">
        <v>0.20080000000000001</v>
      </c>
      <c r="E41" s="289">
        <v>1.1411</v>
      </c>
      <c r="F41" s="289">
        <v>0.27710000000000001</v>
      </c>
      <c r="G41" s="289">
        <v>0.1492</v>
      </c>
      <c r="H41" s="289">
        <v>1.3512</v>
      </c>
      <c r="I41" s="289">
        <v>0.55249999999999999</v>
      </c>
      <c r="J41" s="290">
        <v>0.18759999999999999</v>
      </c>
      <c r="K41" s="288">
        <v>0.23180000000000001</v>
      </c>
      <c r="L41" s="289">
        <v>0.24299999999999999</v>
      </c>
      <c r="M41" s="289">
        <v>0.22320000000000001</v>
      </c>
      <c r="N41" s="289">
        <v>0.2306</v>
      </c>
      <c r="O41" s="289">
        <v>0.24060000000000001</v>
      </c>
      <c r="P41" s="289">
        <v>0.3402</v>
      </c>
      <c r="Q41" s="289">
        <v>0.17380000000000001</v>
      </c>
      <c r="R41" s="289">
        <v>0.1646</v>
      </c>
      <c r="S41" s="290">
        <v>0.47349999999999998</v>
      </c>
      <c r="T41" s="288">
        <v>0.20630000000000001</v>
      </c>
      <c r="U41" s="289">
        <v>0.27300000000000002</v>
      </c>
      <c r="V41" s="289">
        <v>0.25629999999999997</v>
      </c>
      <c r="W41" s="289">
        <v>0.2082</v>
      </c>
      <c r="X41" s="289">
        <v>0.20660000000000001</v>
      </c>
      <c r="Y41" s="289">
        <v>0.2757</v>
      </c>
      <c r="Z41" s="289">
        <v>8.3199999999999996E-2</v>
      </c>
      <c r="AA41" s="289">
        <v>0.14330000000000001</v>
      </c>
      <c r="AB41" s="290">
        <v>0.44319999999999998</v>
      </c>
      <c r="AC41" s="288"/>
      <c r="AD41" s="289">
        <v>0.1842</v>
      </c>
      <c r="AE41" s="289">
        <v>0.1701</v>
      </c>
      <c r="AF41" s="289"/>
      <c r="AG41" s="289">
        <v>0.11890000000000001</v>
      </c>
      <c r="AH41" s="289">
        <v>0.22509999999999999</v>
      </c>
      <c r="AI41" s="289"/>
      <c r="AJ41" s="289">
        <v>0.19420000000000001</v>
      </c>
      <c r="AK41" s="290">
        <v>0.18870000000000001</v>
      </c>
    </row>
    <row r="42" spans="1:37">
      <c r="A42" s="296">
        <v>45332</v>
      </c>
      <c r="B42" s="288">
        <v>1.0569</v>
      </c>
      <c r="C42" s="289">
        <v>0.14599999999999999</v>
      </c>
      <c r="D42" s="289">
        <v>0.19450000000000001</v>
      </c>
      <c r="E42" s="289">
        <v>1.0966</v>
      </c>
      <c r="F42" s="289">
        <v>0.2727</v>
      </c>
      <c r="G42" s="289">
        <v>0.14580000000000001</v>
      </c>
      <c r="H42" s="289">
        <v>1.3231999999999999</v>
      </c>
      <c r="I42" s="289">
        <v>0.55059999999999998</v>
      </c>
      <c r="J42" s="290">
        <v>0.18690000000000001</v>
      </c>
      <c r="K42" s="288">
        <v>0.2228</v>
      </c>
      <c r="L42" s="289">
        <v>0.23180000000000001</v>
      </c>
      <c r="M42" s="289">
        <v>0.23069999999999999</v>
      </c>
      <c r="N42" s="289">
        <v>0.22320000000000001</v>
      </c>
      <c r="O42" s="289">
        <v>0.23480000000000001</v>
      </c>
      <c r="P42" s="289">
        <v>0.3322</v>
      </c>
      <c r="Q42" s="289">
        <v>0.17100000000000001</v>
      </c>
      <c r="R42" s="289">
        <v>0.16300000000000001</v>
      </c>
      <c r="S42" s="290">
        <v>0.46939999999999998</v>
      </c>
      <c r="T42" s="288">
        <v>0.2102</v>
      </c>
      <c r="U42" s="289">
        <v>0.27539999999999998</v>
      </c>
      <c r="V42" s="289">
        <v>0.249</v>
      </c>
      <c r="W42" s="289">
        <v>0.20219999999999999</v>
      </c>
      <c r="X42" s="289">
        <v>0.2041</v>
      </c>
      <c r="Y42" s="289">
        <v>0.26840000000000003</v>
      </c>
      <c r="Z42" s="289">
        <v>8.2199999999999995E-2</v>
      </c>
      <c r="AA42" s="289">
        <v>0.1421</v>
      </c>
      <c r="AB42" s="290">
        <v>0.441</v>
      </c>
      <c r="AC42" s="288"/>
      <c r="AD42" s="289">
        <v>0.187</v>
      </c>
      <c r="AE42" s="289">
        <v>0.18890000000000001</v>
      </c>
      <c r="AF42" s="289"/>
      <c r="AG42" s="289">
        <v>0.1152</v>
      </c>
      <c r="AH42" s="289">
        <v>0.2203</v>
      </c>
      <c r="AI42" s="289"/>
      <c r="AJ42" s="289">
        <v>0.19139999999999999</v>
      </c>
      <c r="AK42" s="290">
        <v>0.18690000000000001</v>
      </c>
    </row>
    <row r="43" spans="1:37">
      <c r="A43" s="296">
        <v>45333</v>
      </c>
      <c r="B43" s="288">
        <v>1.0818000000000001</v>
      </c>
      <c r="C43" s="289">
        <v>0.1469</v>
      </c>
      <c r="D43" s="289">
        <v>0.20300000000000001</v>
      </c>
      <c r="E43" s="289">
        <v>1.0972999999999999</v>
      </c>
      <c r="F43" s="289">
        <v>0.26939999999999997</v>
      </c>
      <c r="G43" s="289">
        <v>0.1444</v>
      </c>
      <c r="H43" s="289">
        <v>1.3083</v>
      </c>
      <c r="I43" s="289">
        <v>0.54349999999999998</v>
      </c>
      <c r="J43" s="290">
        <v>0.18479999999999999</v>
      </c>
      <c r="K43" s="288">
        <v>0.2324</v>
      </c>
      <c r="L43" s="289">
        <v>0.24110000000000001</v>
      </c>
      <c r="M43" s="289">
        <v>0.22869999999999999</v>
      </c>
      <c r="N43" s="289">
        <v>0.22239999999999999</v>
      </c>
      <c r="O43" s="289">
        <v>0.23269999999999999</v>
      </c>
      <c r="P43" s="289">
        <v>0.32919999999999999</v>
      </c>
      <c r="Q43" s="289">
        <v>0.16869999999999999</v>
      </c>
      <c r="R43" s="289">
        <v>0.16059999999999999</v>
      </c>
      <c r="S43" s="290">
        <v>0.46400000000000002</v>
      </c>
      <c r="T43" s="288">
        <v>0.21920000000000001</v>
      </c>
      <c r="U43" s="289">
        <v>0.27629999999999999</v>
      </c>
      <c r="V43" s="289">
        <v>0.25690000000000002</v>
      </c>
      <c r="W43" s="289">
        <v>0.2</v>
      </c>
      <c r="X43" s="289">
        <v>0.20069999999999999</v>
      </c>
      <c r="Y43" s="289">
        <v>0.26600000000000001</v>
      </c>
      <c r="Z43" s="289">
        <v>8.1000000000000003E-2</v>
      </c>
      <c r="AA43" s="289">
        <v>0.14000000000000001</v>
      </c>
      <c r="AB43" s="290">
        <v>0.4355</v>
      </c>
      <c r="AC43" s="288"/>
      <c r="AD43" s="289">
        <v>0.20030000000000001</v>
      </c>
      <c r="AE43" s="289">
        <v>0.184</v>
      </c>
      <c r="AF43" s="289"/>
      <c r="AG43" s="289">
        <v>0.11409999999999999</v>
      </c>
      <c r="AH43" s="289">
        <v>0.21820000000000001</v>
      </c>
      <c r="AI43" s="289"/>
      <c r="AJ43" s="289">
        <v>0.18870000000000001</v>
      </c>
      <c r="AK43" s="290">
        <v>0.18410000000000001</v>
      </c>
    </row>
    <row r="44" spans="1:37">
      <c r="A44" s="296">
        <v>45334</v>
      </c>
      <c r="B44" s="288">
        <v>1.0685</v>
      </c>
      <c r="C44" s="289">
        <v>0.1444</v>
      </c>
      <c r="D44" s="289">
        <v>0.20200000000000001</v>
      </c>
      <c r="E44" s="289">
        <v>1.0770999999999999</v>
      </c>
      <c r="F44" s="289">
        <v>0.2646</v>
      </c>
      <c r="G44" s="289">
        <v>0.1414</v>
      </c>
      <c r="H44" s="289">
        <v>1.2805</v>
      </c>
      <c r="I44" s="289">
        <v>0.53690000000000004</v>
      </c>
      <c r="J44" s="290">
        <v>0.18240000000000001</v>
      </c>
      <c r="K44" s="288">
        <v>0.22670000000000001</v>
      </c>
      <c r="L44" s="289">
        <v>0.2366</v>
      </c>
      <c r="M44" s="289">
        <v>0.22</v>
      </c>
      <c r="N44" s="289">
        <v>0.2177</v>
      </c>
      <c r="O44" s="289">
        <v>0.2276</v>
      </c>
      <c r="P44" s="289">
        <v>0.3226</v>
      </c>
      <c r="Q44" s="289">
        <v>0.1656</v>
      </c>
      <c r="R44" s="289">
        <v>0.15820000000000001</v>
      </c>
      <c r="S44" s="290">
        <v>0.4577</v>
      </c>
      <c r="T44" s="288">
        <v>0.21199999999999999</v>
      </c>
      <c r="U44" s="289">
        <v>0.27079999999999999</v>
      </c>
      <c r="V44" s="289">
        <v>0.25009999999999999</v>
      </c>
      <c r="W44" s="289">
        <v>0.19539999999999999</v>
      </c>
      <c r="X44" s="289">
        <v>0.19539999999999999</v>
      </c>
      <c r="Y44" s="289">
        <v>0.26029999999999998</v>
      </c>
      <c r="Z44" s="289">
        <v>7.9500000000000001E-2</v>
      </c>
      <c r="AA44" s="289">
        <v>0.1376</v>
      </c>
      <c r="AB44" s="290">
        <v>0.43070000000000003</v>
      </c>
      <c r="AC44" s="288"/>
      <c r="AD44" s="289">
        <v>0.19409999999999999</v>
      </c>
      <c r="AE44" s="289">
        <v>0.17749999999999999</v>
      </c>
      <c r="AF44" s="289"/>
      <c r="AG44" s="289">
        <v>0.1115</v>
      </c>
      <c r="AH44" s="289">
        <v>0.21479999999999999</v>
      </c>
      <c r="AI44" s="289"/>
      <c r="AJ44" s="289">
        <v>0.18509999999999999</v>
      </c>
      <c r="AK44" s="290">
        <v>0.18140000000000001</v>
      </c>
    </row>
    <row r="45" spans="1:37">
      <c r="A45" s="296">
        <v>45335</v>
      </c>
      <c r="B45" s="288">
        <v>1.0771999999999999</v>
      </c>
      <c r="C45" s="289">
        <v>0.1462</v>
      </c>
      <c r="D45" s="289">
        <v>0.2046</v>
      </c>
      <c r="E45" s="289">
        <v>1.0764</v>
      </c>
      <c r="F45" s="289">
        <v>0.26319999999999999</v>
      </c>
      <c r="G45" s="289">
        <v>0.14069999999999999</v>
      </c>
      <c r="H45" s="289">
        <v>1.2778</v>
      </c>
      <c r="I45" s="289">
        <v>0.53220000000000001</v>
      </c>
      <c r="J45" s="290">
        <v>0.18129999999999999</v>
      </c>
      <c r="K45" s="288">
        <v>0.22639999999999999</v>
      </c>
      <c r="L45" s="289">
        <v>0.2364</v>
      </c>
      <c r="M45" s="289">
        <v>0.21790000000000001</v>
      </c>
      <c r="N45" s="289">
        <v>0.21840000000000001</v>
      </c>
      <c r="O45" s="289">
        <v>0.22700000000000001</v>
      </c>
      <c r="P45" s="289">
        <v>0.32240000000000002</v>
      </c>
      <c r="Q45" s="289">
        <v>0.1646</v>
      </c>
      <c r="R45" s="289">
        <v>0.15679999999999999</v>
      </c>
      <c r="S45" s="290">
        <v>0.4541</v>
      </c>
      <c r="T45" s="288">
        <v>0.20979999999999999</v>
      </c>
      <c r="U45" s="289">
        <v>0.27089999999999997</v>
      </c>
      <c r="V45" s="289">
        <v>0.2492</v>
      </c>
      <c r="W45" s="289">
        <v>0.1948</v>
      </c>
      <c r="X45" s="289">
        <v>0.19409999999999999</v>
      </c>
      <c r="Y45" s="289">
        <v>0.25979999999999998</v>
      </c>
      <c r="Z45" s="289">
        <v>7.8899999999999998E-2</v>
      </c>
      <c r="AA45" s="289">
        <v>0.1361</v>
      </c>
      <c r="AB45" s="290">
        <v>0.42799999999999999</v>
      </c>
      <c r="AC45" s="288"/>
      <c r="AD45" s="289">
        <v>0.1923</v>
      </c>
      <c r="AE45" s="289">
        <v>0.17519999999999999</v>
      </c>
      <c r="AF45" s="289"/>
      <c r="AG45" s="289">
        <v>0.1111</v>
      </c>
      <c r="AH45" s="289">
        <v>0.2147</v>
      </c>
      <c r="AI45" s="289"/>
      <c r="AJ45" s="289">
        <v>0.18340000000000001</v>
      </c>
      <c r="AK45" s="290">
        <v>0.18010000000000001</v>
      </c>
    </row>
    <row r="46" spans="1:37">
      <c r="A46" s="296">
        <v>45336</v>
      </c>
      <c r="B46" s="288">
        <v>1.0992</v>
      </c>
      <c r="C46" s="289">
        <v>0.14910000000000001</v>
      </c>
      <c r="D46" s="289">
        <v>0.20730000000000001</v>
      </c>
      <c r="E46" s="289">
        <v>1.0808</v>
      </c>
      <c r="F46" s="289">
        <v>0.2631</v>
      </c>
      <c r="G46" s="289">
        <v>0.14080000000000001</v>
      </c>
      <c r="H46" s="289">
        <v>1.2705</v>
      </c>
      <c r="I46" s="289">
        <v>0.52949999999999997</v>
      </c>
      <c r="J46" s="290">
        <v>0.1807</v>
      </c>
      <c r="K46" s="288">
        <v>0.22700000000000001</v>
      </c>
      <c r="L46" s="289">
        <v>0.23719999999999999</v>
      </c>
      <c r="M46" s="289">
        <v>0.217</v>
      </c>
      <c r="N46" s="289">
        <v>0.2203</v>
      </c>
      <c r="O46" s="289">
        <v>0.22770000000000001</v>
      </c>
      <c r="P46" s="289">
        <v>0.3221</v>
      </c>
      <c r="Q46" s="289">
        <v>0.1643</v>
      </c>
      <c r="R46" s="289">
        <v>0.15629999999999999</v>
      </c>
      <c r="S46" s="290">
        <v>0.45229999999999998</v>
      </c>
      <c r="T46" s="288">
        <v>0.2092</v>
      </c>
      <c r="U46" s="289">
        <v>0.2732</v>
      </c>
      <c r="V46" s="289">
        <v>0.24979999999999999</v>
      </c>
      <c r="W46" s="289">
        <v>0.1951</v>
      </c>
      <c r="X46" s="289">
        <v>0.1938</v>
      </c>
      <c r="Y46" s="289">
        <v>0.26</v>
      </c>
      <c r="Z46" s="289">
        <v>7.85E-2</v>
      </c>
      <c r="AA46" s="289">
        <v>0.13539999999999999</v>
      </c>
      <c r="AB46" s="290">
        <v>0.42670000000000002</v>
      </c>
      <c r="AC46" s="288"/>
      <c r="AD46" s="289">
        <v>0.1915</v>
      </c>
      <c r="AE46" s="289">
        <v>0.1744</v>
      </c>
      <c r="AF46" s="289"/>
      <c r="AG46" s="289">
        <v>0.11119999999999999</v>
      </c>
      <c r="AH46" s="289">
        <v>0.2157</v>
      </c>
      <c r="AI46" s="289"/>
      <c r="AJ46" s="289">
        <v>0.18290000000000001</v>
      </c>
      <c r="AK46" s="290">
        <v>0.1794</v>
      </c>
    </row>
    <row r="47" spans="1:37">
      <c r="A47" s="296">
        <v>45337</v>
      </c>
      <c r="B47" s="288">
        <v>1.1614</v>
      </c>
      <c r="C47" s="289">
        <v>0.1583</v>
      </c>
      <c r="D47" s="289">
        <v>0.218</v>
      </c>
      <c r="E47" s="289">
        <v>1.1120000000000001</v>
      </c>
      <c r="F47" s="289">
        <v>0.26800000000000002</v>
      </c>
      <c r="G47" s="289">
        <v>0.1439</v>
      </c>
      <c r="H47" s="289">
        <v>1.2826</v>
      </c>
      <c r="I47" s="289">
        <v>0.5323</v>
      </c>
      <c r="J47" s="290">
        <v>0.1822</v>
      </c>
      <c r="K47" s="288">
        <v>0.24099999999999999</v>
      </c>
      <c r="L47" s="289">
        <v>0.24929999999999999</v>
      </c>
      <c r="M47" s="289">
        <v>0.2293</v>
      </c>
      <c r="N47" s="289">
        <v>0.2303</v>
      </c>
      <c r="O47" s="289">
        <v>0.23400000000000001</v>
      </c>
      <c r="P47" s="289">
        <v>0.3337</v>
      </c>
      <c r="Q47" s="289">
        <v>0.16739999999999999</v>
      </c>
      <c r="R47" s="289">
        <v>0.15790000000000001</v>
      </c>
      <c r="S47" s="290">
        <v>0.45660000000000001</v>
      </c>
      <c r="T47" s="288">
        <v>0.21909999999999999</v>
      </c>
      <c r="U47" s="289">
        <v>0.2843</v>
      </c>
      <c r="V47" s="289">
        <v>0.26269999999999999</v>
      </c>
      <c r="W47" s="289">
        <v>0.20119999999999999</v>
      </c>
      <c r="X47" s="289">
        <v>0.19769999999999999</v>
      </c>
      <c r="Y47" s="289">
        <v>0.26690000000000003</v>
      </c>
      <c r="Z47" s="289">
        <v>7.9399999999999998E-2</v>
      </c>
      <c r="AA47" s="289">
        <v>0.13650000000000001</v>
      </c>
      <c r="AB47" s="290">
        <v>0.43080000000000002</v>
      </c>
      <c r="AC47" s="288"/>
      <c r="AD47" s="289">
        <v>0.19919999999999999</v>
      </c>
      <c r="AE47" s="289">
        <v>0.17979999999999999</v>
      </c>
      <c r="AF47" s="289"/>
      <c r="AG47" s="289">
        <v>0.11459999999999999</v>
      </c>
      <c r="AH47" s="289">
        <v>0.22159999999999999</v>
      </c>
      <c r="AI47" s="289"/>
      <c r="AJ47" s="289">
        <v>0.18509999999999999</v>
      </c>
      <c r="AK47" s="290">
        <v>0.18090000000000001</v>
      </c>
    </row>
    <row r="48" spans="1:37">
      <c r="A48" s="296">
        <v>45338</v>
      </c>
      <c r="B48" s="288">
        <v>1.1541999999999999</v>
      </c>
      <c r="C48" s="289">
        <v>0.16189999999999999</v>
      </c>
      <c r="D48" s="289">
        <v>0.21990000000000001</v>
      </c>
      <c r="E48" s="289">
        <v>1.1171</v>
      </c>
      <c r="F48" s="289">
        <v>0.27150000000000002</v>
      </c>
      <c r="G48" s="289">
        <v>0.14580000000000001</v>
      </c>
      <c r="H48" s="289">
        <v>1.2966</v>
      </c>
      <c r="I48" s="289">
        <v>0.53759999999999997</v>
      </c>
      <c r="J48" s="290">
        <v>0.18429999999999999</v>
      </c>
      <c r="K48" s="288">
        <v>0.23810000000000001</v>
      </c>
      <c r="L48" s="289">
        <v>0.2485</v>
      </c>
      <c r="M48" s="289">
        <v>0.2278</v>
      </c>
      <c r="N48" s="289">
        <v>0.23300000000000001</v>
      </c>
      <c r="O48" s="289">
        <v>0.23699999999999999</v>
      </c>
      <c r="P48" s="289">
        <v>0.33810000000000001</v>
      </c>
      <c r="Q48" s="289">
        <v>0.1694</v>
      </c>
      <c r="R48" s="289">
        <v>0.15959999999999999</v>
      </c>
      <c r="S48" s="290">
        <v>0.46129999999999999</v>
      </c>
      <c r="T48" s="288">
        <v>0.21840000000000001</v>
      </c>
      <c r="U48" s="289">
        <v>0.28720000000000001</v>
      </c>
      <c r="V48" s="289">
        <v>0.26100000000000001</v>
      </c>
      <c r="W48" s="289">
        <v>0.2036</v>
      </c>
      <c r="X48" s="289">
        <v>0.2006</v>
      </c>
      <c r="Y48" s="289">
        <v>0.27029999999999998</v>
      </c>
      <c r="Z48" s="289">
        <v>8.0299999999999996E-2</v>
      </c>
      <c r="AA48" s="289">
        <v>0.1381</v>
      </c>
      <c r="AB48" s="290">
        <v>0.43630000000000002</v>
      </c>
      <c r="AC48" s="288"/>
      <c r="AD48" s="289">
        <v>0.19750000000000001</v>
      </c>
      <c r="AE48" s="289">
        <v>0.1787</v>
      </c>
      <c r="AF48" s="289"/>
      <c r="AG48" s="289">
        <v>0.1162</v>
      </c>
      <c r="AH48" s="289">
        <v>0.2253</v>
      </c>
      <c r="AI48" s="289"/>
      <c r="AJ48" s="289">
        <v>0.18740000000000001</v>
      </c>
      <c r="AK48" s="290">
        <v>0.183</v>
      </c>
    </row>
    <row r="49" spans="1:37">
      <c r="A49" s="296">
        <v>45339</v>
      </c>
      <c r="B49" s="288">
        <v>1.1933</v>
      </c>
      <c r="C49" s="289">
        <v>0.16789999999999999</v>
      </c>
      <c r="D49" s="289">
        <v>0.22550000000000001</v>
      </c>
      <c r="E49" s="289">
        <v>1.1365000000000001</v>
      </c>
      <c r="F49" s="289">
        <v>0.2752</v>
      </c>
      <c r="G49" s="289">
        <v>0.14779999999999999</v>
      </c>
      <c r="H49" s="289">
        <v>1.3149</v>
      </c>
      <c r="I49" s="289">
        <v>0.54179999999999995</v>
      </c>
      <c r="J49" s="290">
        <v>0.1862</v>
      </c>
      <c r="K49" s="288">
        <v>0.24399999999999999</v>
      </c>
      <c r="L49" s="289">
        <v>0.254</v>
      </c>
      <c r="M49" s="289">
        <v>0.2339</v>
      </c>
      <c r="N49" s="289">
        <v>0.2392</v>
      </c>
      <c r="O49" s="289">
        <v>0.24110000000000001</v>
      </c>
      <c r="P49" s="289">
        <v>0.3453</v>
      </c>
      <c r="Q49" s="289">
        <v>0.17150000000000001</v>
      </c>
      <c r="R49" s="289">
        <v>0.161</v>
      </c>
      <c r="S49" s="290">
        <v>0.4652</v>
      </c>
      <c r="T49" s="288">
        <v>0.22320000000000001</v>
      </c>
      <c r="U49" s="289">
        <v>0.29239999999999999</v>
      </c>
      <c r="V49" s="289">
        <v>0.26740000000000003</v>
      </c>
      <c r="W49" s="289">
        <v>0.2072</v>
      </c>
      <c r="X49" s="289">
        <v>0.20319999999999999</v>
      </c>
      <c r="Y49" s="289">
        <v>0.27450000000000002</v>
      </c>
      <c r="Z49" s="289">
        <v>8.1000000000000003E-2</v>
      </c>
      <c r="AA49" s="289">
        <v>0.13919999999999999</v>
      </c>
      <c r="AB49" s="290">
        <v>0.44019999999999998</v>
      </c>
      <c r="AC49" s="288"/>
      <c r="AD49" s="289">
        <v>0.2009</v>
      </c>
      <c r="AE49" s="289">
        <v>0.18140000000000001</v>
      </c>
      <c r="AF49" s="289"/>
      <c r="AG49" s="289">
        <v>0.1183</v>
      </c>
      <c r="AH49" s="289">
        <v>0.2296</v>
      </c>
      <c r="AI49" s="289"/>
      <c r="AJ49" s="289">
        <v>0.1895</v>
      </c>
      <c r="AK49" s="290">
        <v>0.1845</v>
      </c>
    </row>
    <row r="50" spans="1:37">
      <c r="A50" s="296">
        <v>45340</v>
      </c>
      <c r="B50" s="288">
        <v>1.1695</v>
      </c>
      <c r="C50" s="289">
        <v>0.1686</v>
      </c>
      <c r="D50" s="289">
        <v>0.2223</v>
      </c>
      <c r="E50" s="289">
        <v>1.1420999999999999</v>
      </c>
      <c r="F50" s="289">
        <v>0.27710000000000001</v>
      </c>
      <c r="G50" s="289">
        <v>0.1484</v>
      </c>
      <c r="H50" s="289">
        <v>1.325</v>
      </c>
      <c r="I50" s="289">
        <v>0.54600000000000004</v>
      </c>
      <c r="J50" s="290">
        <v>0.18779999999999999</v>
      </c>
      <c r="K50" s="288">
        <v>0.2326</v>
      </c>
      <c r="L50" s="289">
        <v>0.2455</v>
      </c>
      <c r="M50" s="289">
        <v>0.22170000000000001</v>
      </c>
      <c r="N50" s="289">
        <v>0.23910000000000001</v>
      </c>
      <c r="O50" s="289">
        <v>0.24179999999999999</v>
      </c>
      <c r="P50" s="289">
        <v>0.34389999999999998</v>
      </c>
      <c r="Q50" s="289">
        <v>0.17269999999999999</v>
      </c>
      <c r="R50" s="289">
        <v>0.1623</v>
      </c>
      <c r="S50" s="290">
        <v>0.46760000000000002</v>
      </c>
      <c r="T50" s="288">
        <v>0.21490000000000001</v>
      </c>
      <c r="U50" s="289">
        <v>0.28920000000000001</v>
      </c>
      <c r="V50" s="289">
        <v>0.25629999999999997</v>
      </c>
      <c r="W50" s="289">
        <v>0.20699999999999999</v>
      </c>
      <c r="X50" s="289">
        <v>0.20369999999999999</v>
      </c>
      <c r="Y50" s="289">
        <v>0.2757</v>
      </c>
      <c r="Z50" s="289">
        <v>8.1600000000000006E-2</v>
      </c>
      <c r="AA50" s="289">
        <v>0.1401</v>
      </c>
      <c r="AB50" s="290">
        <v>0.44409999999999999</v>
      </c>
      <c r="AC50" s="288"/>
      <c r="AD50" s="289">
        <v>0.19420000000000001</v>
      </c>
      <c r="AE50" s="289">
        <v>0.17610000000000001</v>
      </c>
      <c r="AF50" s="289"/>
      <c r="AG50" s="289">
        <v>0.1188</v>
      </c>
      <c r="AH50" s="289">
        <v>0.23089999999999999</v>
      </c>
      <c r="AI50" s="289"/>
      <c r="AJ50" s="289">
        <v>0.1908</v>
      </c>
      <c r="AK50" s="290">
        <v>0.18579999999999999</v>
      </c>
    </row>
    <row r="51" spans="1:37">
      <c r="A51" s="296">
        <v>45341</v>
      </c>
      <c r="B51" s="288">
        <v>1.1457999999999999</v>
      </c>
      <c r="C51" s="289">
        <v>0.16750000000000001</v>
      </c>
      <c r="D51" s="289">
        <v>0.21859999999999999</v>
      </c>
      <c r="E51" s="289">
        <v>1.1232</v>
      </c>
      <c r="F51" s="289">
        <v>0.27389999999999998</v>
      </c>
      <c r="G51" s="289">
        <v>0.14630000000000001</v>
      </c>
      <c r="H51" s="289">
        <v>1.2998000000000001</v>
      </c>
      <c r="I51" s="289">
        <v>0.54339999999999999</v>
      </c>
      <c r="J51" s="290">
        <v>0.1867</v>
      </c>
      <c r="K51" s="288">
        <v>0.2271</v>
      </c>
      <c r="L51" s="289">
        <v>0.2407</v>
      </c>
      <c r="M51" s="289">
        <v>0.218</v>
      </c>
      <c r="N51" s="289">
        <v>0.2356</v>
      </c>
      <c r="O51" s="289">
        <v>0.23880000000000001</v>
      </c>
      <c r="P51" s="289">
        <v>0.33979999999999999</v>
      </c>
      <c r="Q51" s="289">
        <v>0.1706</v>
      </c>
      <c r="R51" s="289">
        <v>0.1608</v>
      </c>
      <c r="S51" s="290">
        <v>0.4637</v>
      </c>
      <c r="T51" s="288">
        <v>0.21079999999999999</v>
      </c>
      <c r="U51" s="289">
        <v>0.28489999999999999</v>
      </c>
      <c r="V51" s="289">
        <v>0.25130000000000002</v>
      </c>
      <c r="W51" s="289">
        <v>0.2044</v>
      </c>
      <c r="X51" s="289">
        <v>0.2011</v>
      </c>
      <c r="Y51" s="289">
        <v>0.2717</v>
      </c>
      <c r="Z51" s="289">
        <v>8.09E-2</v>
      </c>
      <c r="AA51" s="289">
        <v>0.13880000000000001</v>
      </c>
      <c r="AB51" s="290">
        <v>0.44159999999999999</v>
      </c>
      <c r="AC51" s="288"/>
      <c r="AD51" s="289">
        <v>0.18940000000000001</v>
      </c>
      <c r="AE51" s="289">
        <v>0.17269999999999999</v>
      </c>
      <c r="AF51" s="289"/>
      <c r="AG51" s="289">
        <v>0.1171</v>
      </c>
      <c r="AH51" s="289">
        <v>0.22900000000000001</v>
      </c>
      <c r="AI51" s="289"/>
      <c r="AJ51" s="289">
        <v>0.18890000000000001</v>
      </c>
      <c r="AK51" s="290">
        <v>0.1847</v>
      </c>
    </row>
    <row r="52" spans="1:37">
      <c r="A52" s="296">
        <v>45342</v>
      </c>
      <c r="B52" s="288">
        <v>1.1880999999999999</v>
      </c>
      <c r="C52" s="289">
        <v>0.1726</v>
      </c>
      <c r="D52" s="289">
        <v>0.2235</v>
      </c>
      <c r="E52" s="289">
        <v>1.1387</v>
      </c>
      <c r="F52" s="289">
        <v>0.27429999999999999</v>
      </c>
      <c r="G52" s="289">
        <v>0.14699999999999999</v>
      </c>
      <c r="H52" s="289">
        <v>1.298</v>
      </c>
      <c r="I52" s="289">
        <v>0.54110000000000003</v>
      </c>
      <c r="J52" s="290">
        <v>0.18629999999999999</v>
      </c>
      <c r="K52" s="288">
        <v>0.2349</v>
      </c>
      <c r="L52" s="289">
        <v>0.24709999999999999</v>
      </c>
      <c r="M52" s="289">
        <v>0.22539999999999999</v>
      </c>
      <c r="N52" s="289">
        <v>0.2407</v>
      </c>
      <c r="O52" s="289">
        <v>0.24149999999999999</v>
      </c>
      <c r="P52" s="289">
        <v>0.34410000000000002</v>
      </c>
      <c r="Q52" s="289">
        <v>0.17100000000000001</v>
      </c>
      <c r="R52" s="289">
        <v>0.16039999999999999</v>
      </c>
      <c r="S52" s="290">
        <v>0.4627</v>
      </c>
      <c r="T52" s="288">
        <v>0.21490000000000001</v>
      </c>
      <c r="U52" s="289">
        <v>0.28860000000000002</v>
      </c>
      <c r="V52" s="289">
        <v>0.2581</v>
      </c>
      <c r="W52" s="289">
        <v>0.20649999999999999</v>
      </c>
      <c r="X52" s="289">
        <v>0.2016</v>
      </c>
      <c r="Y52" s="289">
        <v>0.27310000000000001</v>
      </c>
      <c r="Z52" s="289">
        <v>8.0699999999999994E-2</v>
      </c>
      <c r="AA52" s="289">
        <v>0.13819999999999999</v>
      </c>
      <c r="AB52" s="290">
        <v>0.44040000000000001</v>
      </c>
      <c r="AC52" s="288"/>
      <c r="AD52" s="289">
        <v>0.19239999999999999</v>
      </c>
      <c r="AE52" s="289">
        <v>0.17549999999999999</v>
      </c>
      <c r="AF52" s="289"/>
      <c r="AG52" s="289">
        <v>0.1179</v>
      </c>
      <c r="AH52" s="289">
        <v>0.2316</v>
      </c>
      <c r="AI52" s="289"/>
      <c r="AJ52" s="289">
        <v>0.18790000000000001</v>
      </c>
      <c r="AK52" s="290">
        <v>0.18410000000000001</v>
      </c>
    </row>
    <row r="53" spans="1:37">
      <c r="A53" s="296">
        <v>45343</v>
      </c>
      <c r="B53" s="288">
        <v>1.1932</v>
      </c>
      <c r="C53" s="289">
        <v>0.17730000000000001</v>
      </c>
      <c r="D53" s="289">
        <v>0.22739999999999999</v>
      </c>
      <c r="E53" s="289">
        <v>1.1483000000000001</v>
      </c>
      <c r="F53" s="289">
        <v>0.27879999999999999</v>
      </c>
      <c r="G53" s="289">
        <v>0.14979999999999999</v>
      </c>
      <c r="H53" s="289">
        <v>1.3118000000000001</v>
      </c>
      <c r="I53" s="289">
        <v>0.54700000000000004</v>
      </c>
      <c r="J53" s="290">
        <v>0.18870000000000001</v>
      </c>
      <c r="K53" s="288">
        <v>0.2382</v>
      </c>
      <c r="L53" s="289">
        <v>0.25130000000000002</v>
      </c>
      <c r="M53" s="289">
        <v>0.2344</v>
      </c>
      <c r="N53" s="289">
        <v>0.24460000000000001</v>
      </c>
      <c r="O53" s="289">
        <v>0.24629999999999999</v>
      </c>
      <c r="P53" s="289">
        <v>0.35110000000000002</v>
      </c>
      <c r="Q53" s="289">
        <v>0.17349999999999999</v>
      </c>
      <c r="R53" s="289">
        <v>0.1628</v>
      </c>
      <c r="S53" s="290">
        <v>0.46889999999999998</v>
      </c>
      <c r="T53" s="288">
        <v>0.22009999999999999</v>
      </c>
      <c r="U53" s="289">
        <v>0.29389999999999999</v>
      </c>
      <c r="V53" s="289">
        <v>0.2621</v>
      </c>
      <c r="W53" s="289">
        <v>0.21060000000000001</v>
      </c>
      <c r="X53" s="289">
        <v>0.2051</v>
      </c>
      <c r="Y53" s="289">
        <v>0.27850000000000003</v>
      </c>
      <c r="Z53" s="289">
        <v>8.1799999999999998E-2</v>
      </c>
      <c r="AA53" s="289">
        <v>0.1401</v>
      </c>
      <c r="AB53" s="290">
        <v>0.4466</v>
      </c>
      <c r="AC53" s="288"/>
      <c r="AD53" s="289">
        <v>0.19339999999999999</v>
      </c>
      <c r="AE53" s="289">
        <v>0.17749999999999999</v>
      </c>
      <c r="AF53" s="289"/>
      <c r="AG53" s="289">
        <v>0.1201</v>
      </c>
      <c r="AH53" s="289">
        <v>0.2359</v>
      </c>
      <c r="AI53" s="289"/>
      <c r="AJ53" s="289">
        <v>0.19070000000000001</v>
      </c>
      <c r="AK53" s="290">
        <v>0.18640000000000001</v>
      </c>
    </row>
    <row r="54" spans="1:37">
      <c r="A54" s="296">
        <v>45344</v>
      </c>
      <c r="B54" s="288">
        <v>1.1993</v>
      </c>
      <c r="C54" s="289">
        <v>0.18190000000000001</v>
      </c>
      <c r="D54" s="289">
        <v>0.2303</v>
      </c>
      <c r="E54" s="289">
        <v>1.1668000000000001</v>
      </c>
      <c r="F54" s="289">
        <v>0.28370000000000001</v>
      </c>
      <c r="G54" s="289">
        <v>0.1527</v>
      </c>
      <c r="H54" s="289">
        <v>1.3388</v>
      </c>
      <c r="I54" s="289">
        <v>0.55379999999999996</v>
      </c>
      <c r="J54" s="290">
        <v>0.19170000000000001</v>
      </c>
      <c r="K54" s="288">
        <v>0.2369</v>
      </c>
      <c r="L54" s="289">
        <v>0.25180000000000002</v>
      </c>
      <c r="M54" s="289">
        <v>0.23449999999999999</v>
      </c>
      <c r="N54" s="289">
        <v>0.24890000000000001</v>
      </c>
      <c r="O54" s="289">
        <v>0.25109999999999999</v>
      </c>
      <c r="P54" s="289">
        <v>0.35830000000000001</v>
      </c>
      <c r="Q54" s="289">
        <v>0.17630000000000001</v>
      </c>
      <c r="R54" s="289">
        <v>0.16500000000000001</v>
      </c>
      <c r="S54" s="290">
        <v>0.47599999999999998</v>
      </c>
      <c r="T54" s="288">
        <v>0.2238</v>
      </c>
      <c r="U54" s="289">
        <v>0.29909999999999998</v>
      </c>
      <c r="V54" s="289">
        <v>0.26129999999999998</v>
      </c>
      <c r="W54" s="289">
        <v>0.2142</v>
      </c>
      <c r="X54" s="289">
        <v>0.2089</v>
      </c>
      <c r="Y54" s="289">
        <v>0.28320000000000001</v>
      </c>
      <c r="Z54" s="289">
        <v>8.3099999999999993E-2</v>
      </c>
      <c r="AA54" s="289">
        <v>0.1419</v>
      </c>
      <c r="AB54" s="290">
        <v>0.4526</v>
      </c>
      <c r="AC54" s="288"/>
      <c r="AD54" s="289">
        <v>0.1933</v>
      </c>
      <c r="AE54" s="289">
        <v>0.1774</v>
      </c>
      <c r="AF54" s="289"/>
      <c r="AG54" s="289">
        <v>0.1229</v>
      </c>
      <c r="AH54" s="289">
        <v>0.24049999999999999</v>
      </c>
      <c r="AI54" s="289"/>
      <c r="AJ54" s="289">
        <v>0.19359999999999999</v>
      </c>
      <c r="AK54" s="290">
        <v>0.189</v>
      </c>
    </row>
    <row r="55" spans="1:37">
      <c r="A55" s="296">
        <v>45345</v>
      </c>
      <c r="B55" s="288">
        <v>1.1943999999999999</v>
      </c>
      <c r="C55" s="289">
        <v>0.18260000000000001</v>
      </c>
      <c r="D55" s="289">
        <v>0.2306</v>
      </c>
      <c r="E55" s="289">
        <v>1.1720999999999999</v>
      </c>
      <c r="F55" s="289">
        <v>0.28410000000000002</v>
      </c>
      <c r="G55" s="289">
        <v>0.15290000000000001</v>
      </c>
      <c r="H55" s="289">
        <v>1.341</v>
      </c>
      <c r="I55" s="289">
        <v>0.55549999999999999</v>
      </c>
      <c r="J55" s="290">
        <v>0.1925</v>
      </c>
      <c r="K55" s="288">
        <v>0.2311</v>
      </c>
      <c r="L55" s="289">
        <v>0.24729999999999999</v>
      </c>
      <c r="M55" s="289">
        <v>0.22900000000000001</v>
      </c>
      <c r="N55" s="289">
        <v>0.24890000000000001</v>
      </c>
      <c r="O55" s="289">
        <v>0.25159999999999999</v>
      </c>
      <c r="P55" s="289">
        <v>0.35770000000000002</v>
      </c>
      <c r="Q55" s="289">
        <v>0.17680000000000001</v>
      </c>
      <c r="R55" s="289">
        <v>0.16539999999999999</v>
      </c>
      <c r="S55" s="290">
        <v>0.47739999999999999</v>
      </c>
      <c r="T55" s="288">
        <v>0.21970000000000001</v>
      </c>
      <c r="U55" s="289">
        <v>0.29670000000000002</v>
      </c>
      <c r="V55" s="289">
        <v>0.255</v>
      </c>
      <c r="W55" s="289">
        <v>0.2142</v>
      </c>
      <c r="X55" s="289">
        <v>0.20910000000000001</v>
      </c>
      <c r="Y55" s="289">
        <v>0.28399999999999997</v>
      </c>
      <c r="Z55" s="289">
        <v>8.3099999999999993E-2</v>
      </c>
      <c r="AA55" s="289">
        <v>0.1424</v>
      </c>
      <c r="AB55" s="290">
        <v>0.45429999999999998</v>
      </c>
      <c r="AC55" s="288"/>
      <c r="AD55" s="289">
        <v>0.19009999999999999</v>
      </c>
      <c r="AE55" s="289">
        <v>0.17419999999999999</v>
      </c>
      <c r="AF55" s="289"/>
      <c r="AG55" s="289">
        <v>0.1236</v>
      </c>
      <c r="AH55" s="289">
        <v>0.24110000000000001</v>
      </c>
      <c r="AI55" s="289"/>
      <c r="AJ55" s="289">
        <v>0.19409999999999999</v>
      </c>
      <c r="AK55" s="290">
        <v>0.1895</v>
      </c>
    </row>
    <row r="56" spans="1:37">
      <c r="A56" s="296">
        <v>45346</v>
      </c>
      <c r="B56" s="288">
        <v>1.1758999999999999</v>
      </c>
      <c r="C56" s="289">
        <v>0.18360000000000001</v>
      </c>
      <c r="D56" s="289">
        <v>0.2281</v>
      </c>
      <c r="E56" s="289">
        <v>1.1677999999999999</v>
      </c>
      <c r="F56" s="289">
        <v>0.28420000000000001</v>
      </c>
      <c r="G56" s="289">
        <v>0.152</v>
      </c>
      <c r="H56" s="289">
        <v>1.3365</v>
      </c>
      <c r="I56" s="289">
        <v>0.55549999999999999</v>
      </c>
      <c r="J56" s="290">
        <v>0.19239999999999999</v>
      </c>
      <c r="K56" s="288">
        <v>0.22389999999999999</v>
      </c>
      <c r="L56" s="289">
        <v>0.24390000000000001</v>
      </c>
      <c r="M56" s="289">
        <v>0.22020000000000001</v>
      </c>
      <c r="N56" s="289">
        <v>0.2465</v>
      </c>
      <c r="O56" s="289">
        <v>0.25030000000000002</v>
      </c>
      <c r="P56" s="289">
        <v>0.35489999999999999</v>
      </c>
      <c r="Q56" s="289">
        <v>0.17580000000000001</v>
      </c>
      <c r="R56" s="289">
        <v>0.16470000000000001</v>
      </c>
      <c r="S56" s="290">
        <v>0.47539999999999999</v>
      </c>
      <c r="T56" s="288">
        <v>0.21609999999999999</v>
      </c>
      <c r="U56" s="289">
        <v>0.29189999999999999</v>
      </c>
      <c r="V56" s="289">
        <v>0.24829999999999999</v>
      </c>
      <c r="W56" s="289">
        <v>0.2127</v>
      </c>
      <c r="X56" s="289">
        <v>0.2079</v>
      </c>
      <c r="Y56" s="289">
        <v>0.28249999999999997</v>
      </c>
      <c r="Z56" s="289">
        <v>8.2699999999999996E-2</v>
      </c>
      <c r="AA56" s="289">
        <v>0.14149999999999999</v>
      </c>
      <c r="AB56" s="290">
        <v>0.45450000000000002</v>
      </c>
      <c r="AC56" s="288"/>
      <c r="AD56" s="289">
        <v>0.1845</v>
      </c>
      <c r="AE56" s="289">
        <v>0.1706</v>
      </c>
      <c r="AF56" s="289"/>
      <c r="AG56" s="289">
        <v>0.123</v>
      </c>
      <c r="AH56" s="289">
        <v>0.2407</v>
      </c>
      <c r="AI56" s="289"/>
      <c r="AJ56" s="289">
        <v>0.19339999999999999</v>
      </c>
      <c r="AK56" s="290">
        <v>0.18909999999999999</v>
      </c>
    </row>
    <row r="57" spans="1:37">
      <c r="A57" s="296">
        <v>45347</v>
      </c>
      <c r="B57" s="288">
        <v>1.1741999999999999</v>
      </c>
      <c r="C57" s="289">
        <v>0.18379999999999999</v>
      </c>
      <c r="D57" s="289">
        <v>0.22739999999999999</v>
      </c>
      <c r="E57" s="289">
        <v>1.1665000000000001</v>
      </c>
      <c r="F57" s="289">
        <v>0.28310000000000002</v>
      </c>
      <c r="G57" s="289">
        <v>0.1517</v>
      </c>
      <c r="H57" s="289">
        <v>1.3315999999999999</v>
      </c>
      <c r="I57" s="289">
        <v>0.55420000000000003</v>
      </c>
      <c r="J57" s="290">
        <v>0.19209999999999999</v>
      </c>
      <c r="K57" s="288">
        <v>0.2213</v>
      </c>
      <c r="L57" s="289">
        <v>0.24229999999999999</v>
      </c>
      <c r="M57" s="289">
        <v>0.219</v>
      </c>
      <c r="N57" s="289">
        <v>0.24629999999999999</v>
      </c>
      <c r="O57" s="289">
        <v>0.25019999999999998</v>
      </c>
      <c r="P57" s="289">
        <v>0.35539999999999999</v>
      </c>
      <c r="Q57" s="289">
        <v>0.1754</v>
      </c>
      <c r="R57" s="289">
        <v>0.16439999999999999</v>
      </c>
      <c r="S57" s="290">
        <v>0.4743</v>
      </c>
      <c r="T57" s="288">
        <v>0.2147</v>
      </c>
      <c r="U57" s="289">
        <v>0.28960000000000002</v>
      </c>
      <c r="V57" s="289">
        <v>0.2457</v>
      </c>
      <c r="W57" s="289">
        <v>0.21229999999999999</v>
      </c>
      <c r="X57" s="289">
        <v>0.20699999999999999</v>
      </c>
      <c r="Y57" s="289">
        <v>0.28239999999999998</v>
      </c>
      <c r="Z57" s="289">
        <v>8.2400000000000001E-2</v>
      </c>
      <c r="AA57" s="289">
        <v>0.14099999999999999</v>
      </c>
      <c r="AB57" s="290">
        <v>0.45369999999999999</v>
      </c>
      <c r="AC57" s="288"/>
      <c r="AD57" s="289">
        <v>0.1822</v>
      </c>
      <c r="AE57" s="289">
        <v>0.16869999999999999</v>
      </c>
      <c r="AF57" s="289"/>
      <c r="AG57" s="289">
        <v>0.1226</v>
      </c>
      <c r="AH57" s="289">
        <v>0.2407</v>
      </c>
      <c r="AI57" s="289"/>
      <c r="AJ57" s="289">
        <v>0.19239999999999999</v>
      </c>
      <c r="AK57" s="290">
        <v>0.18840000000000001</v>
      </c>
    </row>
    <row r="58" spans="1:37">
      <c r="A58" s="296">
        <v>45348</v>
      </c>
      <c r="B58" s="288">
        <v>1.2029000000000001</v>
      </c>
      <c r="C58" s="289">
        <v>0.18790000000000001</v>
      </c>
      <c r="D58" s="289">
        <v>0.23119999999999999</v>
      </c>
      <c r="E58" s="289">
        <v>1.1828000000000001</v>
      </c>
      <c r="F58" s="289">
        <v>0.2848</v>
      </c>
      <c r="G58" s="289">
        <v>0.15310000000000001</v>
      </c>
      <c r="H58" s="289">
        <v>1.3388</v>
      </c>
      <c r="I58" s="289">
        <v>0.55510000000000004</v>
      </c>
      <c r="J58" s="290">
        <v>0.1928</v>
      </c>
      <c r="K58" s="288">
        <v>0.22520000000000001</v>
      </c>
      <c r="L58" s="289">
        <v>0.24529999999999999</v>
      </c>
      <c r="M58" s="289">
        <v>0.22389999999999999</v>
      </c>
      <c r="N58" s="289">
        <v>0.24970000000000001</v>
      </c>
      <c r="O58" s="289">
        <v>0.25269999999999998</v>
      </c>
      <c r="P58" s="289">
        <v>0.35949999999999999</v>
      </c>
      <c r="Q58" s="289">
        <v>0.17680000000000001</v>
      </c>
      <c r="R58" s="289">
        <v>0.1648</v>
      </c>
      <c r="S58" s="290">
        <v>0.47599999999999998</v>
      </c>
      <c r="T58" s="288">
        <v>0.218</v>
      </c>
      <c r="U58" s="289">
        <v>0.29459999999999997</v>
      </c>
      <c r="V58" s="289">
        <v>0.24890000000000001</v>
      </c>
      <c r="W58" s="289">
        <v>0.215</v>
      </c>
      <c r="X58" s="289">
        <v>0.20860000000000001</v>
      </c>
      <c r="Y58" s="289">
        <v>0.2853</v>
      </c>
      <c r="Z58" s="289">
        <v>8.2600000000000007E-2</v>
      </c>
      <c r="AA58" s="289">
        <v>0.14130000000000001</v>
      </c>
      <c r="AB58" s="290">
        <v>0.45569999999999999</v>
      </c>
      <c r="AC58" s="288"/>
      <c r="AD58" s="289">
        <v>0.18329999999999999</v>
      </c>
      <c r="AE58" s="289">
        <v>0.17069999999999999</v>
      </c>
      <c r="AF58" s="289"/>
      <c r="AG58" s="289">
        <v>0.12429999999999999</v>
      </c>
      <c r="AH58" s="289">
        <v>0.24379999999999999</v>
      </c>
      <c r="AI58" s="289"/>
      <c r="AJ58" s="289">
        <v>0.19309999999999999</v>
      </c>
      <c r="AK58" s="290">
        <v>0.18920000000000001</v>
      </c>
    </row>
    <row r="59" spans="1:37">
      <c r="A59" s="296">
        <v>45349</v>
      </c>
      <c r="B59" s="288">
        <v>1.2329000000000001</v>
      </c>
      <c r="C59" s="289">
        <v>0.1933</v>
      </c>
      <c r="D59" s="289">
        <v>0.23680000000000001</v>
      </c>
      <c r="E59" s="289">
        <v>1.2014</v>
      </c>
      <c r="F59" s="289">
        <v>0.28910000000000002</v>
      </c>
      <c r="G59" s="289">
        <v>0.15590000000000001</v>
      </c>
      <c r="H59" s="289">
        <v>1.3526</v>
      </c>
      <c r="I59" s="289">
        <v>0.56040000000000001</v>
      </c>
      <c r="J59" s="290">
        <v>0.1953</v>
      </c>
      <c r="K59" s="288">
        <v>0.23169999999999999</v>
      </c>
      <c r="L59" s="289">
        <v>0.25090000000000001</v>
      </c>
      <c r="M59" s="289">
        <v>0.2319</v>
      </c>
      <c r="N59" s="289">
        <v>0.2545</v>
      </c>
      <c r="O59" s="289">
        <v>0.25700000000000001</v>
      </c>
      <c r="P59" s="289">
        <v>0.36709999999999998</v>
      </c>
      <c r="Q59" s="289">
        <v>0.17929999999999999</v>
      </c>
      <c r="R59" s="289">
        <v>0.16700000000000001</v>
      </c>
      <c r="S59" s="290">
        <v>0.4819</v>
      </c>
      <c r="T59" s="288">
        <v>0.22420000000000001</v>
      </c>
      <c r="U59" s="289">
        <v>0.3004</v>
      </c>
      <c r="V59" s="289">
        <v>0.25469999999999998</v>
      </c>
      <c r="W59" s="289">
        <v>0.21940000000000001</v>
      </c>
      <c r="X59" s="289">
        <v>0.21179999999999999</v>
      </c>
      <c r="Y59" s="289">
        <v>0.29049999999999998</v>
      </c>
      <c r="Z59" s="289">
        <v>8.3599999999999994E-2</v>
      </c>
      <c r="AA59" s="289">
        <v>0.14299999999999999</v>
      </c>
      <c r="AB59" s="290">
        <v>0.46060000000000001</v>
      </c>
      <c r="AC59" s="288"/>
      <c r="AD59" s="289">
        <v>0.18609999999999999</v>
      </c>
      <c r="AE59" s="289">
        <v>0.1739</v>
      </c>
      <c r="AF59" s="289"/>
      <c r="AG59" s="289">
        <v>0.1268</v>
      </c>
      <c r="AH59" s="289">
        <v>0.2485</v>
      </c>
      <c r="AI59" s="289"/>
      <c r="AJ59" s="289">
        <v>0.19550000000000001</v>
      </c>
      <c r="AK59" s="290">
        <v>0.1913</v>
      </c>
    </row>
    <row r="60" spans="1:37">
      <c r="A60" s="296">
        <v>45350</v>
      </c>
      <c r="B60" s="288">
        <v>1.1620999999999999</v>
      </c>
      <c r="C60" s="289">
        <v>0.1888</v>
      </c>
      <c r="D60" s="289">
        <v>0.23</v>
      </c>
      <c r="E60" s="289">
        <v>1.1922999999999999</v>
      </c>
      <c r="F60" s="289">
        <v>0.29249999999999998</v>
      </c>
      <c r="G60" s="289">
        <v>0.1573</v>
      </c>
      <c r="H60" s="289">
        <v>1.3694</v>
      </c>
      <c r="I60" s="289">
        <v>0.56979999999999997</v>
      </c>
      <c r="J60" s="290">
        <v>0.1988</v>
      </c>
      <c r="K60" s="288">
        <v>0.2117</v>
      </c>
      <c r="L60" s="289">
        <v>0.2389</v>
      </c>
      <c r="M60" s="289">
        <v>0.215</v>
      </c>
      <c r="N60" s="289">
        <v>0.25019999999999998</v>
      </c>
      <c r="O60" s="289">
        <v>0.25829999999999997</v>
      </c>
      <c r="P60" s="289">
        <v>0.36770000000000003</v>
      </c>
      <c r="Q60" s="289">
        <v>0.18140000000000001</v>
      </c>
      <c r="R60" s="289">
        <v>0.1696</v>
      </c>
      <c r="S60" s="290">
        <v>0.48780000000000001</v>
      </c>
      <c r="T60" s="288">
        <v>0.21279999999999999</v>
      </c>
      <c r="U60" s="289">
        <v>0.29409999999999997</v>
      </c>
      <c r="V60" s="289">
        <v>0.2356</v>
      </c>
      <c r="W60" s="289">
        <v>0.21920000000000001</v>
      </c>
      <c r="X60" s="289">
        <v>0.21360000000000001</v>
      </c>
      <c r="Y60" s="289">
        <v>0.29189999999999999</v>
      </c>
      <c r="Z60" s="289">
        <v>8.5000000000000006E-2</v>
      </c>
      <c r="AA60" s="289">
        <v>0.1449</v>
      </c>
      <c r="AB60" s="290">
        <v>0.46870000000000001</v>
      </c>
      <c r="AC60" s="288"/>
      <c r="AD60" s="289">
        <v>0.1759</v>
      </c>
      <c r="AE60" s="289">
        <v>0.16470000000000001</v>
      </c>
      <c r="AF60" s="289"/>
      <c r="AG60" s="289">
        <v>0.12720000000000001</v>
      </c>
      <c r="AH60" s="289">
        <v>0.2477</v>
      </c>
      <c r="AI60" s="289"/>
      <c r="AJ60" s="289">
        <v>0.19819999999999999</v>
      </c>
      <c r="AK60" s="290">
        <v>0.19359999999999999</v>
      </c>
    </row>
    <row r="61" spans="1:37">
      <c r="A61" s="296">
        <v>45351</v>
      </c>
      <c r="B61" s="288">
        <v>1.1407</v>
      </c>
      <c r="C61" s="289">
        <v>0.1832</v>
      </c>
      <c r="D61" s="289">
        <v>0.2215</v>
      </c>
      <c r="E61" s="289">
        <v>1.1686000000000001</v>
      </c>
      <c r="F61" s="289">
        <v>0.28389999999999999</v>
      </c>
      <c r="G61" s="289">
        <v>0.15240000000000001</v>
      </c>
      <c r="H61" s="289">
        <v>1.3362000000000001</v>
      </c>
      <c r="I61" s="289">
        <v>0.55979999999999996</v>
      </c>
      <c r="J61" s="290">
        <v>0.19500000000000001</v>
      </c>
      <c r="K61" s="288">
        <v>0.2031</v>
      </c>
      <c r="L61" s="289">
        <v>0.22989999999999999</v>
      </c>
      <c r="M61" s="289">
        <v>0.20580000000000001</v>
      </c>
      <c r="N61" s="289">
        <v>0.24249999999999999</v>
      </c>
      <c r="O61" s="289">
        <v>0.25080000000000002</v>
      </c>
      <c r="P61" s="289">
        <v>0.35610000000000003</v>
      </c>
      <c r="Q61" s="289">
        <v>0.17630000000000001</v>
      </c>
      <c r="R61" s="289">
        <v>0.16600000000000001</v>
      </c>
      <c r="S61" s="290">
        <v>0.47760000000000002</v>
      </c>
      <c r="T61" s="288">
        <v>0.2051</v>
      </c>
      <c r="U61" s="289">
        <v>0.28389999999999999</v>
      </c>
      <c r="V61" s="289">
        <v>0.2266</v>
      </c>
      <c r="W61" s="289">
        <v>0.21249999999999999</v>
      </c>
      <c r="X61" s="289">
        <v>0.20699999999999999</v>
      </c>
      <c r="Y61" s="289">
        <v>0.28420000000000001</v>
      </c>
      <c r="Z61" s="289">
        <v>8.2900000000000001E-2</v>
      </c>
      <c r="AA61" s="289">
        <v>0.14180000000000001</v>
      </c>
      <c r="AB61" s="290">
        <v>0.46039999999999998</v>
      </c>
      <c r="AC61" s="288"/>
      <c r="AD61" s="289">
        <v>0.17</v>
      </c>
      <c r="AE61" s="289">
        <v>0.15989999999999999</v>
      </c>
      <c r="AF61" s="289"/>
      <c r="AG61" s="289">
        <v>0.1241</v>
      </c>
      <c r="AH61" s="289">
        <v>0.24229999999999999</v>
      </c>
      <c r="AI61" s="289"/>
      <c r="AJ61" s="289">
        <v>0.19339999999999999</v>
      </c>
      <c r="AK61" s="290">
        <v>0.19</v>
      </c>
    </row>
    <row r="62" spans="1:37">
      <c r="A62" s="296">
        <v>45352</v>
      </c>
      <c r="B62" s="288">
        <v>1.1495</v>
      </c>
      <c r="C62" s="289">
        <v>0.18410000000000001</v>
      </c>
      <c r="D62" s="289">
        <v>0.22170000000000001</v>
      </c>
      <c r="E62" s="289">
        <v>1.1679999999999999</v>
      </c>
      <c r="F62" s="289">
        <v>0.28210000000000002</v>
      </c>
      <c r="G62" s="289">
        <v>0.1517</v>
      </c>
      <c r="H62" s="289">
        <v>1.3188</v>
      </c>
      <c r="I62" s="289">
        <v>0.55469999999999997</v>
      </c>
      <c r="J62" s="290">
        <v>0.19320000000000001</v>
      </c>
      <c r="K62" s="288">
        <v>0.2041</v>
      </c>
      <c r="L62" s="289">
        <v>0.23</v>
      </c>
      <c r="M62" s="289">
        <v>0.2084</v>
      </c>
      <c r="N62" s="289">
        <v>0.2427</v>
      </c>
      <c r="O62" s="289">
        <v>0.24959999999999999</v>
      </c>
      <c r="P62" s="289">
        <v>0.35549999999999998</v>
      </c>
      <c r="Q62" s="289">
        <v>0.1754</v>
      </c>
      <c r="R62" s="289">
        <v>0.16439999999999999</v>
      </c>
      <c r="S62" s="290">
        <v>0.4728</v>
      </c>
      <c r="T62" s="288">
        <v>0.20519999999999999</v>
      </c>
      <c r="U62" s="289">
        <v>0.28239999999999998</v>
      </c>
      <c r="V62" s="289">
        <v>0.22689999999999999</v>
      </c>
      <c r="W62" s="289">
        <v>0.21149999999999999</v>
      </c>
      <c r="X62" s="289">
        <v>0.20549999999999999</v>
      </c>
      <c r="Y62" s="289">
        <v>0.28320000000000001</v>
      </c>
      <c r="Z62" s="289">
        <v>8.2000000000000003E-2</v>
      </c>
      <c r="AA62" s="289">
        <v>0.14030000000000001</v>
      </c>
      <c r="AB62" s="290">
        <v>0.45700000000000002</v>
      </c>
      <c r="AC62" s="288"/>
      <c r="AD62" s="289">
        <v>0.16930000000000001</v>
      </c>
      <c r="AE62" s="289">
        <v>0.1598</v>
      </c>
      <c r="AF62" s="289"/>
      <c r="AG62" s="289">
        <v>0.1239</v>
      </c>
      <c r="AH62" s="289">
        <v>0.24149999999999999</v>
      </c>
      <c r="AI62" s="289"/>
      <c r="AJ62" s="289">
        <v>0.19170000000000001</v>
      </c>
      <c r="AK62" s="290">
        <v>0.1885</v>
      </c>
    </row>
    <row r="63" spans="1:37">
      <c r="A63" s="296">
        <v>45353</v>
      </c>
      <c r="B63" s="288">
        <v>1.1802999999999999</v>
      </c>
      <c r="C63" s="289">
        <v>0.18959999999999999</v>
      </c>
      <c r="D63" s="289">
        <v>0.22770000000000001</v>
      </c>
      <c r="E63" s="289">
        <v>1.1840999999999999</v>
      </c>
      <c r="F63" s="289">
        <v>0.28539999999999999</v>
      </c>
      <c r="G63" s="289">
        <v>0.154</v>
      </c>
      <c r="H63" s="289">
        <v>1.3322000000000001</v>
      </c>
      <c r="I63" s="289">
        <v>0.55630000000000002</v>
      </c>
      <c r="J63" s="290">
        <v>0.19420000000000001</v>
      </c>
      <c r="K63" s="288">
        <v>0.21229999999999999</v>
      </c>
      <c r="L63" s="289">
        <v>0.23699999999999999</v>
      </c>
      <c r="M63" s="289">
        <v>0.217</v>
      </c>
      <c r="N63" s="289">
        <v>0.24790000000000001</v>
      </c>
      <c r="O63" s="289">
        <v>0.25330000000000003</v>
      </c>
      <c r="P63" s="289">
        <v>0.3629</v>
      </c>
      <c r="Q63" s="289">
        <v>0.1772</v>
      </c>
      <c r="R63" s="289">
        <v>0.16520000000000001</v>
      </c>
      <c r="S63" s="290">
        <v>0.47670000000000001</v>
      </c>
      <c r="T63" s="288">
        <v>0.21129999999999999</v>
      </c>
      <c r="U63" s="289">
        <v>0.28849999999999998</v>
      </c>
      <c r="V63" s="289">
        <v>0.23219999999999999</v>
      </c>
      <c r="W63" s="289">
        <v>0.21529999999999999</v>
      </c>
      <c r="X63" s="289">
        <v>0.20810000000000001</v>
      </c>
      <c r="Y63" s="289">
        <v>0.28720000000000001</v>
      </c>
      <c r="Z63" s="289">
        <v>8.2299999999999998E-2</v>
      </c>
      <c r="AA63" s="289">
        <v>0.14080000000000001</v>
      </c>
      <c r="AB63" s="290">
        <v>0.45989999999999998</v>
      </c>
      <c r="AC63" s="288"/>
      <c r="AD63" s="289">
        <v>0.17119999999999999</v>
      </c>
      <c r="AE63" s="289">
        <v>0.16259999999999999</v>
      </c>
      <c r="AF63" s="289"/>
      <c r="AG63" s="289">
        <v>0.12570000000000001</v>
      </c>
      <c r="AH63" s="289">
        <v>0.24529999999999999</v>
      </c>
      <c r="AI63" s="289"/>
      <c r="AJ63" s="289">
        <v>0.19239999999999999</v>
      </c>
      <c r="AK63" s="290">
        <v>0.18970000000000001</v>
      </c>
    </row>
    <row r="64" spans="1:37">
      <c r="A64" s="296">
        <v>45354</v>
      </c>
      <c r="B64" s="288">
        <v>1.2326999999999999</v>
      </c>
      <c r="C64" s="289">
        <v>0.1988</v>
      </c>
      <c r="D64" s="289">
        <v>0.23810000000000001</v>
      </c>
      <c r="E64" s="289">
        <v>1.2249000000000001</v>
      </c>
      <c r="F64" s="289">
        <v>0.29459999999999997</v>
      </c>
      <c r="G64" s="289">
        <v>0.16009999999999999</v>
      </c>
      <c r="H64" s="289">
        <v>1.3649</v>
      </c>
      <c r="I64" s="289">
        <v>0.56769999999999998</v>
      </c>
      <c r="J64" s="290">
        <v>0.1991</v>
      </c>
      <c r="K64" s="288">
        <v>0.2203</v>
      </c>
      <c r="L64" s="289">
        <v>0.2467</v>
      </c>
      <c r="M64" s="289">
        <v>0.22839999999999999</v>
      </c>
      <c r="N64" s="289">
        <v>0.25719999999999998</v>
      </c>
      <c r="O64" s="289">
        <v>0.26269999999999999</v>
      </c>
      <c r="P64" s="289">
        <v>0.3785</v>
      </c>
      <c r="Q64" s="289">
        <v>0.1827</v>
      </c>
      <c r="R64" s="289">
        <v>0.1691</v>
      </c>
      <c r="S64" s="290">
        <v>0.4899</v>
      </c>
      <c r="T64" s="288">
        <v>0.22120000000000001</v>
      </c>
      <c r="U64" s="289">
        <v>0.29920000000000002</v>
      </c>
      <c r="V64" s="289">
        <v>0.2397</v>
      </c>
      <c r="W64" s="289">
        <v>0.22420000000000001</v>
      </c>
      <c r="X64" s="289">
        <v>0.21540000000000001</v>
      </c>
      <c r="Y64" s="289">
        <v>0.2964</v>
      </c>
      <c r="Z64" s="289">
        <v>8.4599999999999995E-2</v>
      </c>
      <c r="AA64" s="289">
        <v>0.14430000000000001</v>
      </c>
      <c r="AB64" s="290">
        <v>0.46889999999999998</v>
      </c>
      <c r="AC64" s="288"/>
      <c r="AD64" s="289">
        <v>0.17749999999999999</v>
      </c>
      <c r="AE64" s="289">
        <v>0.16789999999999999</v>
      </c>
      <c r="AF64" s="289"/>
      <c r="AG64" s="289">
        <v>0.13039999999999999</v>
      </c>
      <c r="AH64" s="289">
        <v>0.25269999999999998</v>
      </c>
      <c r="AI64" s="289"/>
      <c r="AJ64" s="289">
        <v>0.1973</v>
      </c>
      <c r="AK64" s="290">
        <v>0.19350000000000001</v>
      </c>
    </row>
    <row r="65" spans="1:37">
      <c r="A65" s="296">
        <v>45355</v>
      </c>
      <c r="B65" s="288">
        <v>1.1661999999999999</v>
      </c>
      <c r="C65" s="289">
        <v>0.1923</v>
      </c>
      <c r="D65" s="289">
        <v>0.23039999999999999</v>
      </c>
      <c r="E65" s="289">
        <v>1.2057</v>
      </c>
      <c r="F65" s="289">
        <v>0.29399999999999998</v>
      </c>
      <c r="G65" s="289">
        <v>0.15920000000000001</v>
      </c>
      <c r="H65" s="289">
        <v>1.3660000000000001</v>
      </c>
      <c r="I65" s="289">
        <v>0.57289999999999996</v>
      </c>
      <c r="J65" s="290">
        <v>0.2011</v>
      </c>
      <c r="K65" s="288">
        <v>0.2077</v>
      </c>
      <c r="L65" s="289">
        <v>0.23649999999999999</v>
      </c>
      <c r="M65" s="289">
        <v>0.2276</v>
      </c>
      <c r="N65" s="289">
        <v>0.251</v>
      </c>
      <c r="O65" s="289">
        <v>0.26069999999999999</v>
      </c>
      <c r="P65" s="289">
        <v>0.37369999999999998</v>
      </c>
      <c r="Q65" s="289">
        <v>0.18260000000000001</v>
      </c>
      <c r="R65" s="289">
        <v>0.17050000000000001</v>
      </c>
      <c r="S65" s="290">
        <v>0.49220000000000003</v>
      </c>
      <c r="T65" s="288">
        <v>0.2145</v>
      </c>
      <c r="U65" s="289">
        <v>0.29249999999999998</v>
      </c>
      <c r="V65" s="289">
        <v>0.22589999999999999</v>
      </c>
      <c r="W65" s="289">
        <v>0.221</v>
      </c>
      <c r="X65" s="289">
        <v>0.21460000000000001</v>
      </c>
      <c r="Y65" s="289">
        <v>0.29499999999999998</v>
      </c>
      <c r="Z65" s="289">
        <v>8.5000000000000006E-2</v>
      </c>
      <c r="AA65" s="289">
        <v>0.14510000000000001</v>
      </c>
      <c r="AB65" s="290">
        <v>0.4718</v>
      </c>
      <c r="AC65" s="288"/>
      <c r="AD65" s="289">
        <v>0.16880000000000001</v>
      </c>
      <c r="AE65" s="289">
        <v>0.17699999999999999</v>
      </c>
      <c r="AF65" s="289"/>
      <c r="AG65" s="289">
        <v>0.1295</v>
      </c>
      <c r="AH65" s="289">
        <v>0.25130000000000002</v>
      </c>
      <c r="AI65" s="289"/>
      <c r="AJ65" s="289">
        <v>0.19800000000000001</v>
      </c>
      <c r="AK65" s="290">
        <v>0.19439999999999999</v>
      </c>
    </row>
    <row r="66" spans="1:37">
      <c r="A66" s="296">
        <v>45356</v>
      </c>
      <c r="B66" s="288">
        <v>1.1773</v>
      </c>
      <c r="C66" s="289">
        <v>0.19159999999999999</v>
      </c>
      <c r="D66" s="289">
        <v>0.23519999999999999</v>
      </c>
      <c r="E66" s="289">
        <v>1.2001999999999999</v>
      </c>
      <c r="F66" s="289">
        <v>0.29299999999999998</v>
      </c>
      <c r="G66" s="289">
        <v>0.15820000000000001</v>
      </c>
      <c r="H66" s="289">
        <v>1.3575999999999999</v>
      </c>
      <c r="I66" s="289">
        <v>0.57150000000000001</v>
      </c>
      <c r="J66" s="290">
        <v>0.20080000000000001</v>
      </c>
      <c r="K66" s="288">
        <v>0.2069</v>
      </c>
      <c r="L66" s="289">
        <v>0.23280000000000001</v>
      </c>
      <c r="M66" s="289">
        <v>0.23319999999999999</v>
      </c>
      <c r="N66" s="289">
        <v>0.24779999999999999</v>
      </c>
      <c r="O66" s="289">
        <v>0.25790000000000002</v>
      </c>
      <c r="P66" s="289">
        <v>0.3705</v>
      </c>
      <c r="Q66" s="289">
        <v>0.18160000000000001</v>
      </c>
      <c r="R66" s="289">
        <v>0.1699</v>
      </c>
      <c r="S66" s="290">
        <v>0.48649999999999999</v>
      </c>
      <c r="T66" s="288">
        <v>0.23130000000000001</v>
      </c>
      <c r="U66" s="289">
        <v>0.29310000000000003</v>
      </c>
      <c r="V66" s="289">
        <v>0.22620000000000001</v>
      </c>
      <c r="W66" s="289">
        <v>0.21909999999999999</v>
      </c>
      <c r="X66" s="289">
        <v>0.2137</v>
      </c>
      <c r="Y66" s="289">
        <v>0.29399999999999998</v>
      </c>
      <c r="Z66" s="289">
        <v>8.4400000000000003E-2</v>
      </c>
      <c r="AA66" s="289">
        <v>0.14460000000000001</v>
      </c>
      <c r="AB66" s="290">
        <v>0.47139999999999999</v>
      </c>
      <c r="AC66" s="288"/>
      <c r="AD66" s="289">
        <v>0.17130000000000001</v>
      </c>
      <c r="AE66" s="289">
        <v>0.189</v>
      </c>
      <c r="AF66" s="289"/>
      <c r="AG66" s="289">
        <v>0.1293</v>
      </c>
      <c r="AH66" s="289">
        <v>0.25</v>
      </c>
      <c r="AI66" s="289"/>
      <c r="AJ66" s="289">
        <v>0.19739999999999999</v>
      </c>
      <c r="AK66" s="290">
        <v>0.19389999999999999</v>
      </c>
    </row>
    <row r="67" spans="1:37">
      <c r="A67" s="296">
        <v>45357</v>
      </c>
      <c r="B67" s="288">
        <v>1.2065999999999999</v>
      </c>
      <c r="C67" s="289">
        <v>0.1948</v>
      </c>
      <c r="D67" s="289">
        <v>0.24490000000000001</v>
      </c>
      <c r="E67" s="289">
        <v>1.2092000000000001</v>
      </c>
      <c r="F67" s="289">
        <v>0.29530000000000001</v>
      </c>
      <c r="G67" s="289">
        <v>0.15970000000000001</v>
      </c>
      <c r="H67" s="289">
        <v>1.3595999999999999</v>
      </c>
      <c r="I67" s="289">
        <v>0.57199999999999995</v>
      </c>
      <c r="J67" s="290">
        <v>0.20130000000000001</v>
      </c>
      <c r="K67" s="288">
        <v>0.21790000000000001</v>
      </c>
      <c r="L67" s="289">
        <v>0.24210000000000001</v>
      </c>
      <c r="M67" s="289">
        <v>0.2374</v>
      </c>
      <c r="N67" s="289">
        <v>0.25030000000000002</v>
      </c>
      <c r="O67" s="289">
        <v>0.26040000000000002</v>
      </c>
      <c r="P67" s="289">
        <v>0.376</v>
      </c>
      <c r="Q67" s="289">
        <v>0.18229999999999999</v>
      </c>
      <c r="R67" s="289">
        <v>0.17019999999999999</v>
      </c>
      <c r="S67" s="290">
        <v>0.4879</v>
      </c>
      <c r="T67" s="288">
        <v>0.23910000000000001</v>
      </c>
      <c r="U67" s="289">
        <v>0.3049</v>
      </c>
      <c r="V67" s="289">
        <v>0.2351</v>
      </c>
      <c r="W67" s="289">
        <v>0.22140000000000001</v>
      </c>
      <c r="X67" s="289">
        <v>0.21540000000000001</v>
      </c>
      <c r="Y67" s="289">
        <v>0.29649999999999999</v>
      </c>
      <c r="Z67" s="289">
        <v>8.4500000000000006E-2</v>
      </c>
      <c r="AA67" s="289">
        <v>0.14499999999999999</v>
      </c>
      <c r="AB67" s="290">
        <v>0.4728</v>
      </c>
      <c r="AC67" s="288"/>
      <c r="AD67" s="289">
        <v>0.1855</v>
      </c>
      <c r="AE67" s="289">
        <v>0.18790000000000001</v>
      </c>
      <c r="AF67" s="289"/>
      <c r="AG67" s="289">
        <v>0.13120000000000001</v>
      </c>
      <c r="AH67" s="289">
        <v>0.25359999999999999</v>
      </c>
      <c r="AI67" s="289"/>
      <c r="AJ67" s="289">
        <v>0.1978</v>
      </c>
      <c r="AK67" s="290">
        <v>0.19450000000000001</v>
      </c>
    </row>
    <row r="68" spans="1:37">
      <c r="A68" s="296">
        <v>45358</v>
      </c>
      <c r="B68" s="288">
        <v>1.2416</v>
      </c>
      <c r="C68" s="289">
        <v>0.1973</v>
      </c>
      <c r="D68" s="289">
        <v>0.25119999999999998</v>
      </c>
      <c r="E68" s="289">
        <v>1.224</v>
      </c>
      <c r="F68" s="289">
        <v>0.29670000000000002</v>
      </c>
      <c r="G68" s="289">
        <v>0.16159999999999999</v>
      </c>
      <c r="H68" s="289">
        <v>1.3656999999999999</v>
      </c>
      <c r="I68" s="289">
        <v>0.57379999999999998</v>
      </c>
      <c r="J68" s="290">
        <v>0.20269999999999999</v>
      </c>
      <c r="K68" s="288">
        <v>0.22739999999999999</v>
      </c>
      <c r="L68" s="289">
        <v>0.2515</v>
      </c>
      <c r="M68" s="289">
        <v>0.2437</v>
      </c>
      <c r="N68" s="289">
        <v>0.25330000000000003</v>
      </c>
      <c r="O68" s="289">
        <v>0.26290000000000002</v>
      </c>
      <c r="P68" s="289">
        <v>0.38300000000000001</v>
      </c>
      <c r="Q68" s="289">
        <v>0.18329999999999999</v>
      </c>
      <c r="R68" s="289">
        <v>0.17100000000000001</v>
      </c>
      <c r="S68" s="290">
        <v>0.49109999999999998</v>
      </c>
      <c r="T68" s="288">
        <v>0.24299999999999999</v>
      </c>
      <c r="U68" s="289">
        <v>0.31019999999999998</v>
      </c>
      <c r="V68" s="289">
        <v>0.24210000000000001</v>
      </c>
      <c r="W68" s="289">
        <v>0.2235</v>
      </c>
      <c r="X68" s="289">
        <v>0.21729999999999999</v>
      </c>
      <c r="Y68" s="289">
        <v>0.29980000000000001</v>
      </c>
      <c r="Z68" s="289">
        <v>8.48E-2</v>
      </c>
      <c r="AA68" s="289">
        <v>0.14560000000000001</v>
      </c>
      <c r="AB68" s="290">
        <v>0.47610000000000002</v>
      </c>
      <c r="AC68" s="288"/>
      <c r="AD68" s="289">
        <v>0.19120000000000001</v>
      </c>
      <c r="AE68" s="289">
        <v>0.1875</v>
      </c>
      <c r="AF68" s="289"/>
      <c r="AG68" s="289">
        <v>0.13250000000000001</v>
      </c>
      <c r="AH68" s="289">
        <v>0.25640000000000002</v>
      </c>
      <c r="AI68" s="289"/>
      <c r="AJ68" s="289">
        <v>0.19850000000000001</v>
      </c>
      <c r="AK68" s="290">
        <v>0.1956</v>
      </c>
    </row>
    <row r="69" spans="1:37">
      <c r="A69" s="296">
        <v>45359</v>
      </c>
      <c r="B69" s="288">
        <v>1.2581</v>
      </c>
      <c r="C69" s="289">
        <v>0.2011</v>
      </c>
      <c r="D69" s="289">
        <v>0.25580000000000003</v>
      </c>
      <c r="E69" s="289">
        <v>1.2457</v>
      </c>
      <c r="F69" s="289">
        <v>0.30149999999999999</v>
      </c>
      <c r="G69" s="289">
        <v>0.16439999999999999</v>
      </c>
      <c r="H69" s="289">
        <v>1.3834</v>
      </c>
      <c r="I69" s="289">
        <v>0.58040000000000003</v>
      </c>
      <c r="J69" s="290">
        <v>0.20580000000000001</v>
      </c>
      <c r="K69" s="288">
        <v>0.22950000000000001</v>
      </c>
      <c r="L69" s="289">
        <v>0.25659999999999999</v>
      </c>
      <c r="M69" s="289">
        <v>0.2429</v>
      </c>
      <c r="N69" s="289">
        <v>0.25679999999999997</v>
      </c>
      <c r="O69" s="289">
        <v>0.26690000000000003</v>
      </c>
      <c r="P69" s="289">
        <v>0.38929999999999998</v>
      </c>
      <c r="Q69" s="289">
        <v>0.18609999999999999</v>
      </c>
      <c r="R69" s="289">
        <v>0.1731</v>
      </c>
      <c r="S69" s="290">
        <v>0.49859999999999999</v>
      </c>
      <c r="T69" s="288">
        <v>0.24460000000000001</v>
      </c>
      <c r="U69" s="289">
        <v>0.31630000000000003</v>
      </c>
      <c r="V69" s="289">
        <v>0.24349999999999999</v>
      </c>
      <c r="W69" s="289">
        <v>0.22739999999999999</v>
      </c>
      <c r="X69" s="289">
        <v>0.2215</v>
      </c>
      <c r="Y69" s="289">
        <v>0.30459999999999998</v>
      </c>
      <c r="Z69" s="289">
        <v>8.5999999999999993E-2</v>
      </c>
      <c r="AA69" s="289">
        <v>0.1474</v>
      </c>
      <c r="AB69" s="290">
        <v>0.48170000000000002</v>
      </c>
      <c r="AC69" s="288"/>
      <c r="AD69" s="289">
        <v>0.1923</v>
      </c>
      <c r="AE69" s="289">
        <v>0.186</v>
      </c>
      <c r="AF69" s="289"/>
      <c r="AG69" s="289">
        <v>0.1348</v>
      </c>
      <c r="AH69" s="289">
        <v>0.26119999999999999</v>
      </c>
      <c r="AI69" s="289"/>
      <c r="AJ69" s="289">
        <v>0.20130000000000001</v>
      </c>
      <c r="AK69" s="290">
        <v>0.19850000000000001</v>
      </c>
    </row>
    <row r="70" spans="1:37">
      <c r="A70" s="296">
        <v>45360</v>
      </c>
      <c r="B70" s="288">
        <v>1.2283999999999999</v>
      </c>
      <c r="C70" s="289">
        <v>0.1991</v>
      </c>
      <c r="D70" s="289">
        <v>0.25269999999999998</v>
      </c>
      <c r="E70" s="289">
        <v>1.2435</v>
      </c>
      <c r="F70" s="289">
        <v>0.30209999999999998</v>
      </c>
      <c r="G70" s="289">
        <v>0.16500000000000001</v>
      </c>
      <c r="H70" s="289">
        <v>1.3911</v>
      </c>
      <c r="I70" s="289">
        <v>0.58550000000000002</v>
      </c>
      <c r="J70" s="290">
        <v>0.20760000000000001</v>
      </c>
      <c r="K70" s="288">
        <v>0.2225</v>
      </c>
      <c r="L70" s="289">
        <v>0.25259999999999999</v>
      </c>
      <c r="M70" s="289">
        <v>0.2344</v>
      </c>
      <c r="N70" s="289">
        <v>0.25509999999999999</v>
      </c>
      <c r="O70" s="289">
        <v>0.26769999999999999</v>
      </c>
      <c r="P70" s="289">
        <v>0.39019999999999999</v>
      </c>
      <c r="Q70" s="289">
        <v>0.18740000000000001</v>
      </c>
      <c r="R70" s="289">
        <v>0.17460000000000001</v>
      </c>
      <c r="S70" s="290">
        <v>0.50290000000000001</v>
      </c>
      <c r="T70" s="288">
        <v>0.23910000000000001</v>
      </c>
      <c r="U70" s="289">
        <v>0.31430000000000002</v>
      </c>
      <c r="V70" s="289">
        <v>0.23499999999999999</v>
      </c>
      <c r="W70" s="289">
        <v>0.22800000000000001</v>
      </c>
      <c r="X70" s="289">
        <v>0.2235</v>
      </c>
      <c r="Y70" s="289">
        <v>0.3054</v>
      </c>
      <c r="Z70" s="289">
        <v>8.6499999999999994E-2</v>
      </c>
      <c r="AA70" s="289">
        <v>0.14860000000000001</v>
      </c>
      <c r="AB70" s="290">
        <v>0.48670000000000002</v>
      </c>
      <c r="AC70" s="288"/>
      <c r="AD70" s="289">
        <v>0.18709999999999999</v>
      </c>
      <c r="AE70" s="289">
        <v>0.18049999999999999</v>
      </c>
      <c r="AF70" s="289"/>
      <c r="AG70" s="289">
        <v>0.1353</v>
      </c>
      <c r="AH70" s="289">
        <v>0.26190000000000002</v>
      </c>
      <c r="AI70" s="289"/>
      <c r="AJ70" s="289">
        <v>0.2026</v>
      </c>
      <c r="AK70" s="290">
        <v>0.19950000000000001</v>
      </c>
    </row>
    <row r="71" spans="1:37">
      <c r="A71" s="296">
        <v>45361</v>
      </c>
      <c r="B71" s="288">
        <v>1.2369000000000001</v>
      </c>
      <c r="C71" s="289">
        <v>0.19819999999999999</v>
      </c>
      <c r="D71" s="289">
        <v>0.24979999999999999</v>
      </c>
      <c r="E71" s="289">
        <v>1.2408999999999999</v>
      </c>
      <c r="F71" s="289">
        <v>0.2994</v>
      </c>
      <c r="G71" s="289">
        <v>0.16320000000000001</v>
      </c>
      <c r="H71" s="289">
        <v>1.3791</v>
      </c>
      <c r="I71" s="289">
        <v>0.58069999999999999</v>
      </c>
      <c r="J71" s="290">
        <v>0.20610000000000001</v>
      </c>
      <c r="K71" s="288">
        <v>0.21970000000000001</v>
      </c>
      <c r="L71" s="289">
        <v>0.25080000000000002</v>
      </c>
      <c r="M71" s="289">
        <v>0.2321</v>
      </c>
      <c r="N71" s="289">
        <v>0.25219999999999998</v>
      </c>
      <c r="O71" s="289">
        <v>0.26479999999999998</v>
      </c>
      <c r="P71" s="289">
        <v>0.38729999999999998</v>
      </c>
      <c r="Q71" s="289">
        <v>0.1855</v>
      </c>
      <c r="R71" s="289">
        <v>0.1731</v>
      </c>
      <c r="S71" s="290">
        <v>0.49809999999999999</v>
      </c>
      <c r="T71" s="288">
        <v>0.23619999999999999</v>
      </c>
      <c r="U71" s="289">
        <v>0.31130000000000002</v>
      </c>
      <c r="V71" s="289">
        <v>0.23119999999999999</v>
      </c>
      <c r="W71" s="289">
        <v>0.2261</v>
      </c>
      <c r="X71" s="289">
        <v>0.22109999999999999</v>
      </c>
      <c r="Y71" s="289">
        <v>0.30259999999999998</v>
      </c>
      <c r="Z71" s="289">
        <v>8.5699999999999998E-2</v>
      </c>
      <c r="AA71" s="289">
        <v>0.1472</v>
      </c>
      <c r="AB71" s="290">
        <v>0.48249999999999998</v>
      </c>
      <c r="AC71" s="288"/>
      <c r="AD71" s="289">
        <v>0.18490000000000001</v>
      </c>
      <c r="AE71" s="289">
        <v>0.17710000000000001</v>
      </c>
      <c r="AF71" s="289"/>
      <c r="AG71" s="289">
        <v>0.1348</v>
      </c>
      <c r="AH71" s="289">
        <v>0.26040000000000002</v>
      </c>
      <c r="AI71" s="289"/>
      <c r="AJ71" s="289">
        <v>0.20039999999999999</v>
      </c>
      <c r="AK71" s="290">
        <v>0.1983</v>
      </c>
    </row>
    <row r="72" spans="1:37">
      <c r="A72" s="296">
        <v>45362</v>
      </c>
      <c r="B72" s="288">
        <v>1.2494000000000001</v>
      </c>
      <c r="C72" s="289">
        <v>0.1996</v>
      </c>
      <c r="D72" s="289">
        <v>0.2505</v>
      </c>
      <c r="E72" s="289">
        <v>1.2464</v>
      </c>
      <c r="F72" s="289">
        <v>0.2989</v>
      </c>
      <c r="G72" s="289">
        <v>0.1636</v>
      </c>
      <c r="H72" s="289">
        <v>1.3783000000000001</v>
      </c>
      <c r="I72" s="289">
        <v>0.5806</v>
      </c>
      <c r="J72" s="290">
        <v>0.20580000000000001</v>
      </c>
      <c r="K72" s="288">
        <v>0.21959999999999999</v>
      </c>
      <c r="L72" s="289">
        <v>0.2515</v>
      </c>
      <c r="M72" s="289">
        <v>0.23430000000000001</v>
      </c>
      <c r="N72" s="289">
        <v>0.2535</v>
      </c>
      <c r="O72" s="289">
        <v>0.26579999999999998</v>
      </c>
      <c r="P72" s="289">
        <v>0.38940000000000002</v>
      </c>
      <c r="Q72" s="289">
        <v>0.1855</v>
      </c>
      <c r="R72" s="289">
        <v>0.1729</v>
      </c>
      <c r="S72" s="290">
        <v>0.49780000000000002</v>
      </c>
      <c r="T72" s="288">
        <v>0.2366</v>
      </c>
      <c r="U72" s="289">
        <v>0.31190000000000001</v>
      </c>
      <c r="V72" s="289">
        <v>0.23019999999999999</v>
      </c>
      <c r="W72" s="289">
        <v>0.22739999999999999</v>
      </c>
      <c r="X72" s="289">
        <v>0.222</v>
      </c>
      <c r="Y72" s="289">
        <v>0.3034</v>
      </c>
      <c r="Z72" s="289">
        <v>8.5800000000000001E-2</v>
      </c>
      <c r="AA72" s="289">
        <v>0.1472</v>
      </c>
      <c r="AB72" s="290">
        <v>0.4829</v>
      </c>
      <c r="AC72" s="288"/>
      <c r="AD72" s="289">
        <v>0.18390000000000001</v>
      </c>
      <c r="AE72" s="289">
        <v>0.17660000000000001</v>
      </c>
      <c r="AF72" s="289"/>
      <c r="AG72" s="289">
        <v>0.13550000000000001</v>
      </c>
      <c r="AH72" s="289">
        <v>0.26140000000000002</v>
      </c>
      <c r="AI72" s="289"/>
      <c r="AJ72" s="289">
        <v>0.20050000000000001</v>
      </c>
      <c r="AK72" s="290">
        <v>0.19819999999999999</v>
      </c>
    </row>
    <row r="73" spans="1:37">
      <c r="A73" s="296">
        <v>45363</v>
      </c>
      <c r="B73" s="288">
        <v>1.2883</v>
      </c>
      <c r="C73" s="289">
        <v>0.2059</v>
      </c>
      <c r="D73" s="289">
        <v>0.25640000000000002</v>
      </c>
      <c r="E73" s="289">
        <v>1.2577</v>
      </c>
      <c r="F73" s="289">
        <v>0.30230000000000001</v>
      </c>
      <c r="G73" s="289">
        <v>0.16200000000000001</v>
      </c>
      <c r="H73" s="289">
        <v>1.3858999999999999</v>
      </c>
      <c r="I73" s="289">
        <v>0.58499999999999996</v>
      </c>
      <c r="J73" s="290">
        <v>0.20780000000000001</v>
      </c>
      <c r="K73" s="288">
        <v>0.22170000000000001</v>
      </c>
      <c r="L73" s="289">
        <v>0.25650000000000001</v>
      </c>
      <c r="M73" s="289">
        <v>0.2472</v>
      </c>
      <c r="N73" s="289">
        <v>0.25779999999999997</v>
      </c>
      <c r="O73" s="289">
        <v>0.26889999999999997</v>
      </c>
      <c r="P73" s="289">
        <v>0.39839999999999998</v>
      </c>
      <c r="Q73" s="289">
        <v>0.18759999999999999</v>
      </c>
      <c r="R73" s="289">
        <v>0.17419999999999999</v>
      </c>
      <c r="S73" s="290">
        <v>0.50190000000000001</v>
      </c>
      <c r="T73" s="288">
        <v>0.2422</v>
      </c>
      <c r="U73" s="289">
        <v>0.316</v>
      </c>
      <c r="V73" s="289">
        <v>0.22900000000000001</v>
      </c>
      <c r="W73" s="289">
        <v>0.23250000000000001</v>
      </c>
      <c r="X73" s="289">
        <v>0.2248</v>
      </c>
      <c r="Y73" s="289">
        <v>0.30709999999999998</v>
      </c>
      <c r="Z73" s="289">
        <v>8.6300000000000002E-2</v>
      </c>
      <c r="AA73" s="289">
        <v>0.1482</v>
      </c>
      <c r="AB73" s="290">
        <v>0.48899999999999999</v>
      </c>
      <c r="AC73" s="288"/>
      <c r="AD73" s="289">
        <v>0.18490000000000001</v>
      </c>
      <c r="AE73" s="289">
        <v>0.1772</v>
      </c>
      <c r="AF73" s="289"/>
      <c r="AG73" s="289">
        <v>0.13750000000000001</v>
      </c>
      <c r="AH73" s="289">
        <v>0.26590000000000003</v>
      </c>
      <c r="AI73" s="289"/>
      <c r="AJ73" s="289">
        <v>0.20169999999999999</v>
      </c>
      <c r="AK73" s="290">
        <v>0.19980000000000001</v>
      </c>
    </row>
    <row r="74" spans="1:37">
      <c r="A74" s="296">
        <v>45364</v>
      </c>
      <c r="B74" s="288">
        <v>1.2847999999999999</v>
      </c>
      <c r="C74" s="289">
        <v>0.2064</v>
      </c>
      <c r="D74" s="289">
        <v>0.25719999999999998</v>
      </c>
      <c r="E74" s="289">
        <v>1.2697000000000001</v>
      </c>
      <c r="F74" s="289">
        <v>0.3054</v>
      </c>
      <c r="G74" s="289">
        <v>0.1643</v>
      </c>
      <c r="H74" s="289">
        <v>1.3995</v>
      </c>
      <c r="I74" s="289">
        <v>0.59089999999999998</v>
      </c>
      <c r="J74" s="290">
        <v>0.2107</v>
      </c>
      <c r="K74" s="288">
        <v>0.21929999999999999</v>
      </c>
      <c r="L74" s="289">
        <v>0.2555</v>
      </c>
      <c r="M74" s="289">
        <v>0.24729999999999999</v>
      </c>
      <c r="N74" s="289">
        <v>0.25890000000000002</v>
      </c>
      <c r="O74" s="289">
        <v>0.27210000000000001</v>
      </c>
      <c r="P74" s="289">
        <v>0.40279999999999999</v>
      </c>
      <c r="Q74" s="289">
        <v>0.19020000000000001</v>
      </c>
      <c r="R74" s="289">
        <v>0.17660000000000001</v>
      </c>
      <c r="S74" s="290">
        <v>0.50690000000000002</v>
      </c>
      <c r="T74" s="288">
        <v>0.2412</v>
      </c>
      <c r="U74" s="289">
        <v>0.31669999999999998</v>
      </c>
      <c r="V74" s="289">
        <v>0.22470000000000001</v>
      </c>
      <c r="W74" s="289">
        <v>0.2349</v>
      </c>
      <c r="X74" s="289">
        <v>0.22789999999999999</v>
      </c>
      <c r="Y74" s="289">
        <v>0.31059999999999999</v>
      </c>
      <c r="Z74" s="289">
        <v>8.7400000000000005E-2</v>
      </c>
      <c r="AA74" s="289">
        <v>0.15</v>
      </c>
      <c r="AB74" s="290">
        <v>0.4945</v>
      </c>
      <c r="AC74" s="288"/>
      <c r="AD74" s="289">
        <v>0.18190000000000001</v>
      </c>
      <c r="AE74" s="289">
        <v>0.17519999999999999</v>
      </c>
      <c r="AF74" s="289"/>
      <c r="AG74" s="289">
        <v>0.1389</v>
      </c>
      <c r="AH74" s="289">
        <v>0.26840000000000003</v>
      </c>
      <c r="AI74" s="289"/>
      <c r="AJ74" s="289">
        <v>0.20419999999999999</v>
      </c>
      <c r="AK74" s="290">
        <v>0.20219999999999999</v>
      </c>
    </row>
    <row r="75" spans="1:37">
      <c r="A75" s="296">
        <v>45365</v>
      </c>
      <c r="B75" s="288">
        <v>1.2191000000000001</v>
      </c>
      <c r="C75" s="289">
        <v>0.20200000000000001</v>
      </c>
      <c r="D75" s="289">
        <v>0.25009999999999999</v>
      </c>
      <c r="E75" s="289">
        <v>1.2514000000000001</v>
      </c>
      <c r="F75" s="289">
        <v>0.30669999999999997</v>
      </c>
      <c r="G75" s="289">
        <v>0.16389999999999999</v>
      </c>
      <c r="H75" s="289">
        <v>1.3995</v>
      </c>
      <c r="I75" s="289">
        <v>0.59470000000000001</v>
      </c>
      <c r="J75" s="290">
        <v>0.21229999999999999</v>
      </c>
      <c r="K75" s="288">
        <v>0.2064</v>
      </c>
      <c r="L75" s="289">
        <v>0.24640000000000001</v>
      </c>
      <c r="M75" s="289">
        <v>0.23760000000000001</v>
      </c>
      <c r="N75" s="289">
        <v>0.25359999999999999</v>
      </c>
      <c r="O75" s="289">
        <v>0.27060000000000001</v>
      </c>
      <c r="P75" s="289">
        <v>0.39929999999999999</v>
      </c>
      <c r="Q75" s="289">
        <v>0.19020000000000001</v>
      </c>
      <c r="R75" s="289">
        <v>0.17760000000000001</v>
      </c>
      <c r="S75" s="290">
        <v>0.50900000000000001</v>
      </c>
      <c r="T75" s="288">
        <v>0.2364</v>
      </c>
      <c r="U75" s="289">
        <v>0.31059999999999999</v>
      </c>
      <c r="V75" s="289">
        <v>0.2117</v>
      </c>
      <c r="W75" s="289">
        <v>0.23280000000000001</v>
      </c>
      <c r="X75" s="289">
        <v>0.22800000000000001</v>
      </c>
      <c r="Y75" s="289">
        <v>0.30940000000000001</v>
      </c>
      <c r="Z75" s="289">
        <v>8.77E-2</v>
      </c>
      <c r="AA75" s="289">
        <v>0.15090000000000001</v>
      </c>
      <c r="AB75" s="290">
        <v>0.49659999999999999</v>
      </c>
      <c r="AC75" s="288"/>
      <c r="AD75" s="289">
        <v>0.17319999999999999</v>
      </c>
      <c r="AE75" s="289">
        <v>0.17460000000000001</v>
      </c>
      <c r="AF75" s="289"/>
      <c r="AG75" s="289">
        <v>0.13780000000000001</v>
      </c>
      <c r="AH75" s="289">
        <v>0.2676</v>
      </c>
      <c r="AI75" s="289"/>
      <c r="AJ75" s="289">
        <v>0.20469999999999999</v>
      </c>
      <c r="AK75" s="290">
        <v>0.2034</v>
      </c>
    </row>
    <row r="76" spans="1:37">
      <c r="A76" s="296">
        <v>45366</v>
      </c>
      <c r="B76" s="288">
        <v>1.2439</v>
      </c>
      <c r="C76" s="289">
        <v>0.20419999999999999</v>
      </c>
      <c r="D76" s="289">
        <v>0.2515</v>
      </c>
      <c r="E76" s="289">
        <v>1.2526999999999999</v>
      </c>
      <c r="F76" s="289">
        <v>0.30559999999999998</v>
      </c>
      <c r="G76" s="289">
        <v>0.16370000000000001</v>
      </c>
      <c r="H76" s="289">
        <v>1.3875999999999999</v>
      </c>
      <c r="I76" s="289">
        <v>0.59219999999999995</v>
      </c>
      <c r="J76" s="290">
        <v>0.21129999999999999</v>
      </c>
      <c r="K76" s="288">
        <v>0.20910000000000001</v>
      </c>
      <c r="L76" s="289">
        <v>0.24959999999999999</v>
      </c>
      <c r="M76" s="289">
        <v>0.24279999999999999</v>
      </c>
      <c r="N76" s="289">
        <v>0.25440000000000002</v>
      </c>
      <c r="O76" s="289">
        <v>0.2702</v>
      </c>
      <c r="P76" s="289">
        <v>0.40039999999999998</v>
      </c>
      <c r="Q76" s="289">
        <v>0.1895</v>
      </c>
      <c r="R76" s="289">
        <v>0.1762</v>
      </c>
      <c r="S76" s="290">
        <v>0.50580000000000003</v>
      </c>
      <c r="T76" s="288">
        <v>0.2485</v>
      </c>
      <c r="U76" s="289">
        <v>0.31669999999999998</v>
      </c>
      <c r="V76" s="289">
        <v>0.2142</v>
      </c>
      <c r="W76" s="289">
        <v>0.23269999999999999</v>
      </c>
      <c r="X76" s="289">
        <v>0.22739999999999999</v>
      </c>
      <c r="Y76" s="289">
        <v>0.3085</v>
      </c>
      <c r="Z76" s="289">
        <v>8.6900000000000005E-2</v>
      </c>
      <c r="AA76" s="289">
        <v>0.14990000000000001</v>
      </c>
      <c r="AB76" s="290">
        <v>0.49459999999999998</v>
      </c>
      <c r="AC76" s="288"/>
      <c r="AD76" s="289">
        <v>0.1744</v>
      </c>
      <c r="AE76" s="289">
        <v>0.1802</v>
      </c>
      <c r="AF76" s="289"/>
      <c r="AG76" s="289">
        <v>0.1384</v>
      </c>
      <c r="AH76" s="289">
        <v>0.26800000000000002</v>
      </c>
      <c r="AI76" s="289"/>
      <c r="AJ76" s="289">
        <v>0.20330000000000001</v>
      </c>
      <c r="AK76" s="290">
        <v>0.20219999999999999</v>
      </c>
    </row>
    <row r="77" spans="1:37">
      <c r="A77" s="296">
        <v>45367</v>
      </c>
      <c r="B77" s="288">
        <v>1.2345999999999999</v>
      </c>
      <c r="C77" s="289">
        <v>0.2039</v>
      </c>
      <c r="D77" s="289">
        <v>0.252</v>
      </c>
      <c r="E77" s="289">
        <v>1.2502</v>
      </c>
      <c r="F77" s="289">
        <v>0.3075</v>
      </c>
      <c r="G77" s="289">
        <v>0.16489999999999999</v>
      </c>
      <c r="H77" s="289">
        <v>1.3903000000000001</v>
      </c>
      <c r="I77" s="289">
        <v>0.59389999999999998</v>
      </c>
      <c r="J77" s="290">
        <v>0.2127</v>
      </c>
      <c r="K77" s="288">
        <v>0.21110000000000001</v>
      </c>
      <c r="L77" s="289">
        <v>0.25040000000000001</v>
      </c>
      <c r="M77" s="289">
        <v>0.2432</v>
      </c>
      <c r="N77" s="289">
        <v>0.25469999999999998</v>
      </c>
      <c r="O77" s="289">
        <v>0.27160000000000001</v>
      </c>
      <c r="P77" s="289">
        <v>0.40279999999999999</v>
      </c>
      <c r="Q77" s="289">
        <v>0.19020000000000001</v>
      </c>
      <c r="R77" s="289">
        <v>0.1772</v>
      </c>
      <c r="S77" s="290">
        <v>0.50870000000000004</v>
      </c>
      <c r="T77" s="288">
        <v>0.2485</v>
      </c>
      <c r="U77" s="289">
        <v>0.31890000000000002</v>
      </c>
      <c r="V77" s="289">
        <v>0.21149999999999999</v>
      </c>
      <c r="W77" s="289">
        <v>0.23330000000000001</v>
      </c>
      <c r="X77" s="289">
        <v>0.2288</v>
      </c>
      <c r="Y77" s="289">
        <v>0.30909999999999999</v>
      </c>
      <c r="Z77" s="289">
        <v>8.72E-2</v>
      </c>
      <c r="AA77" s="289">
        <v>0.15060000000000001</v>
      </c>
      <c r="AB77" s="290">
        <v>0.49719999999999998</v>
      </c>
      <c r="AC77" s="288"/>
      <c r="AD77" s="289">
        <v>0.1739</v>
      </c>
      <c r="AE77" s="289">
        <v>0.1794</v>
      </c>
      <c r="AF77" s="289"/>
      <c r="AG77" s="289">
        <v>0.13880000000000001</v>
      </c>
      <c r="AH77" s="289">
        <v>0.26929999999999998</v>
      </c>
      <c r="AI77" s="289"/>
      <c r="AJ77" s="289">
        <v>0.2041</v>
      </c>
      <c r="AK77" s="290">
        <v>0.20330000000000001</v>
      </c>
    </row>
    <row r="78" spans="1:37">
      <c r="A78" s="296">
        <v>45368</v>
      </c>
      <c r="B78" s="288">
        <v>1.2524</v>
      </c>
      <c r="C78" s="289">
        <v>0.20449999999999999</v>
      </c>
      <c r="D78" s="289">
        <v>0.253</v>
      </c>
      <c r="E78" s="289">
        <v>1.2518</v>
      </c>
      <c r="F78" s="289">
        <v>0.30659999999999998</v>
      </c>
      <c r="G78" s="289">
        <v>0.16450000000000001</v>
      </c>
      <c r="H78" s="289">
        <v>1.3824000000000001</v>
      </c>
      <c r="I78" s="289">
        <v>0.59250000000000003</v>
      </c>
      <c r="J78" s="290">
        <v>0.21229999999999999</v>
      </c>
      <c r="K78" s="288">
        <v>0.2165</v>
      </c>
      <c r="L78" s="289">
        <v>0.25469999999999998</v>
      </c>
      <c r="M78" s="289">
        <v>0.24859999999999999</v>
      </c>
      <c r="N78" s="289">
        <v>0.254</v>
      </c>
      <c r="O78" s="289">
        <v>0.27039999999999997</v>
      </c>
      <c r="P78" s="289">
        <v>0.40250000000000002</v>
      </c>
      <c r="Q78" s="289">
        <v>0.18959999999999999</v>
      </c>
      <c r="R78" s="289">
        <v>0.17649999999999999</v>
      </c>
      <c r="S78" s="290">
        <v>0.50980000000000003</v>
      </c>
      <c r="T78" s="288">
        <v>0.25290000000000001</v>
      </c>
      <c r="U78" s="289">
        <v>0.31840000000000002</v>
      </c>
      <c r="V78" s="289">
        <v>0.21379999999999999</v>
      </c>
      <c r="W78" s="289">
        <v>0.2331</v>
      </c>
      <c r="X78" s="289">
        <v>0.22819999999999999</v>
      </c>
      <c r="Y78" s="289">
        <v>0.30869999999999997</v>
      </c>
      <c r="Z78" s="289">
        <v>8.6699999999999999E-2</v>
      </c>
      <c r="AA78" s="289">
        <v>0.15</v>
      </c>
      <c r="AB78" s="290">
        <v>0.49519999999999997</v>
      </c>
      <c r="AC78" s="288"/>
      <c r="AD78" s="289">
        <v>0.1762</v>
      </c>
      <c r="AE78" s="289">
        <v>0.1825</v>
      </c>
      <c r="AF78" s="289"/>
      <c r="AG78" s="289">
        <v>0.1389</v>
      </c>
      <c r="AH78" s="289">
        <v>0.26900000000000002</v>
      </c>
      <c r="AI78" s="289"/>
      <c r="AJ78" s="289">
        <v>0.20319999999999999</v>
      </c>
      <c r="AK78" s="290">
        <v>0.2026</v>
      </c>
    </row>
    <row r="79" spans="1:37">
      <c r="A79" s="296">
        <v>45369</v>
      </c>
      <c r="B79" s="288">
        <v>1.3240000000000001</v>
      </c>
      <c r="C79" s="289">
        <v>0.21360000000000001</v>
      </c>
      <c r="D79" s="289">
        <v>0.26429999999999998</v>
      </c>
      <c r="E79" s="289">
        <v>1.2997000000000001</v>
      </c>
      <c r="F79" s="289">
        <v>0.31540000000000001</v>
      </c>
      <c r="G79" s="289">
        <v>0.17050000000000001</v>
      </c>
      <c r="H79" s="289">
        <v>1.4128000000000001</v>
      </c>
      <c r="I79" s="289">
        <v>0.60109999999999997</v>
      </c>
      <c r="J79" s="290">
        <v>0.21629999999999999</v>
      </c>
      <c r="K79" s="288">
        <v>0.23930000000000001</v>
      </c>
      <c r="L79" s="289">
        <v>0.2722</v>
      </c>
      <c r="M79" s="289">
        <v>0.26579999999999998</v>
      </c>
      <c r="N79" s="289">
        <v>0.2646</v>
      </c>
      <c r="O79" s="289">
        <v>0.28129999999999999</v>
      </c>
      <c r="P79" s="289">
        <v>0.41959999999999997</v>
      </c>
      <c r="Q79" s="289">
        <v>0.1953</v>
      </c>
      <c r="R79" s="289">
        <v>0.18010000000000001</v>
      </c>
      <c r="S79" s="290">
        <v>0.51800000000000002</v>
      </c>
      <c r="T79" s="288">
        <v>0.2792</v>
      </c>
      <c r="U79" s="289">
        <v>0.33889999999999998</v>
      </c>
      <c r="V79" s="289">
        <v>0.219</v>
      </c>
      <c r="W79" s="289">
        <v>0.24229999999999999</v>
      </c>
      <c r="X79" s="289">
        <v>0.2356</v>
      </c>
      <c r="Y79" s="289">
        <v>0.31909999999999999</v>
      </c>
      <c r="Z79" s="289">
        <v>8.8599999999999998E-2</v>
      </c>
      <c r="AA79" s="289">
        <v>0.15290000000000001</v>
      </c>
      <c r="AB79" s="290">
        <v>0.50329999999999997</v>
      </c>
      <c r="AC79" s="288"/>
      <c r="AD79" s="289">
        <v>0.185</v>
      </c>
      <c r="AE79" s="289">
        <v>0.1951</v>
      </c>
      <c r="AF79" s="289"/>
      <c r="AG79" s="289">
        <v>0.1444</v>
      </c>
      <c r="AH79" s="289">
        <v>0.27789999999999998</v>
      </c>
      <c r="AI79" s="289"/>
      <c r="AJ79" s="289">
        <v>0.2079</v>
      </c>
      <c r="AK79" s="290">
        <v>0.20680000000000001</v>
      </c>
    </row>
    <row r="80" spans="1:37">
      <c r="A80" s="296">
        <v>45370</v>
      </c>
      <c r="B80" s="288">
        <v>1.3469</v>
      </c>
      <c r="C80" s="289">
        <v>0.21329999999999999</v>
      </c>
      <c r="D80" s="289">
        <v>0.2666</v>
      </c>
      <c r="E80" s="289">
        <v>1.3132999999999999</v>
      </c>
      <c r="F80" s="289">
        <v>0.3165</v>
      </c>
      <c r="G80" s="289">
        <v>0.17230000000000001</v>
      </c>
      <c r="H80" s="289">
        <v>1.4257</v>
      </c>
      <c r="I80" s="289">
        <v>0.60780000000000001</v>
      </c>
      <c r="J80" s="290">
        <v>0.219</v>
      </c>
      <c r="K80" s="288">
        <v>0.25009999999999999</v>
      </c>
      <c r="L80" s="289">
        <v>0.28089999999999998</v>
      </c>
      <c r="M80" s="289">
        <v>0.26679999999999998</v>
      </c>
      <c r="N80" s="289">
        <v>0.26579999999999998</v>
      </c>
      <c r="O80" s="289">
        <v>0.28620000000000001</v>
      </c>
      <c r="P80" s="289">
        <v>0.42359999999999998</v>
      </c>
      <c r="Q80" s="289">
        <v>0.19719999999999999</v>
      </c>
      <c r="R80" s="289">
        <v>0.18160000000000001</v>
      </c>
      <c r="S80" s="290">
        <v>0.52280000000000004</v>
      </c>
      <c r="T80" s="288">
        <v>0.27710000000000001</v>
      </c>
      <c r="U80" s="289">
        <v>0.34079999999999999</v>
      </c>
      <c r="V80" s="289">
        <v>0.2177</v>
      </c>
      <c r="W80" s="289">
        <v>0.24510000000000001</v>
      </c>
      <c r="X80" s="289">
        <v>0.2382</v>
      </c>
      <c r="Y80" s="289">
        <v>0.3231</v>
      </c>
      <c r="Z80" s="289">
        <v>8.9599999999999999E-2</v>
      </c>
      <c r="AA80" s="289">
        <v>0.15440000000000001</v>
      </c>
      <c r="AB80" s="290">
        <v>0.51</v>
      </c>
      <c r="AC80" s="288"/>
      <c r="AD80" s="289">
        <v>0.1893</v>
      </c>
      <c r="AE80" s="289">
        <v>0.1928</v>
      </c>
      <c r="AF80" s="289"/>
      <c r="AG80" s="289">
        <v>0.1459</v>
      </c>
      <c r="AH80" s="289">
        <v>0.28129999999999999</v>
      </c>
      <c r="AI80" s="289"/>
      <c r="AJ80" s="289">
        <v>0.2092</v>
      </c>
      <c r="AK80" s="290">
        <v>0.20849999999999999</v>
      </c>
    </row>
    <row r="81" spans="1:37">
      <c r="A81" s="296">
        <v>45371</v>
      </c>
      <c r="B81" s="288">
        <v>1.3714999999999999</v>
      </c>
      <c r="C81" s="289">
        <v>0.2142</v>
      </c>
      <c r="D81" s="289">
        <v>0.26950000000000002</v>
      </c>
      <c r="E81" s="289">
        <v>1.3357000000000001</v>
      </c>
      <c r="F81" s="289">
        <v>0.31840000000000002</v>
      </c>
      <c r="G81" s="289">
        <v>0.17419999999999999</v>
      </c>
      <c r="H81" s="289">
        <v>1.4395</v>
      </c>
      <c r="I81" s="289">
        <v>0.61070000000000002</v>
      </c>
      <c r="J81" s="290">
        <v>0.22090000000000001</v>
      </c>
      <c r="K81" s="288">
        <v>0.25140000000000001</v>
      </c>
      <c r="L81" s="289">
        <v>0.28560000000000002</v>
      </c>
      <c r="M81" s="289">
        <v>0.26819999999999999</v>
      </c>
      <c r="N81" s="289">
        <v>0.26779999999999998</v>
      </c>
      <c r="O81" s="289">
        <v>0.2893</v>
      </c>
      <c r="P81" s="289">
        <v>0.42980000000000002</v>
      </c>
      <c r="Q81" s="289">
        <v>0.19950000000000001</v>
      </c>
      <c r="R81" s="289">
        <v>0.18360000000000001</v>
      </c>
      <c r="S81" s="290">
        <v>0.53049999999999997</v>
      </c>
      <c r="T81" s="288">
        <v>0.27660000000000001</v>
      </c>
      <c r="U81" s="289">
        <v>0.34110000000000001</v>
      </c>
      <c r="V81" s="289">
        <v>0.216</v>
      </c>
      <c r="W81" s="289">
        <v>0.2485</v>
      </c>
      <c r="X81" s="289">
        <v>0.2412</v>
      </c>
      <c r="Y81" s="289">
        <v>0.32700000000000001</v>
      </c>
      <c r="Z81" s="289">
        <v>9.0399999999999994E-2</v>
      </c>
      <c r="AA81" s="289">
        <v>0.15590000000000001</v>
      </c>
      <c r="AB81" s="290">
        <v>0.51319999999999999</v>
      </c>
      <c r="AC81" s="288"/>
      <c r="AD81" s="289">
        <v>0.1908</v>
      </c>
      <c r="AE81" s="289">
        <v>0.19189999999999999</v>
      </c>
      <c r="AF81" s="289"/>
      <c r="AG81" s="289">
        <v>0.14760000000000001</v>
      </c>
      <c r="AH81" s="289">
        <v>0.28420000000000001</v>
      </c>
      <c r="AI81" s="289"/>
      <c r="AJ81" s="289">
        <v>0.2109</v>
      </c>
      <c r="AK81" s="290">
        <v>0.2107</v>
      </c>
    </row>
    <row r="82" spans="1:37">
      <c r="A82" s="296">
        <v>45372</v>
      </c>
      <c r="B82" s="288">
        <v>1.3835</v>
      </c>
      <c r="C82" s="289">
        <v>0.21310000000000001</v>
      </c>
      <c r="D82" s="289">
        <v>0.2702</v>
      </c>
      <c r="E82" s="289">
        <v>1.3529</v>
      </c>
      <c r="F82" s="289">
        <v>0.32040000000000002</v>
      </c>
      <c r="G82" s="289">
        <v>0.1762</v>
      </c>
      <c r="H82" s="289">
        <v>1.4555</v>
      </c>
      <c r="I82" s="289">
        <v>0.61850000000000005</v>
      </c>
      <c r="J82" s="290">
        <v>0.22339999999999999</v>
      </c>
      <c r="K82" s="288">
        <v>0.24740000000000001</v>
      </c>
      <c r="L82" s="289">
        <v>0.28599999999999998</v>
      </c>
      <c r="M82" s="289">
        <v>0.26669999999999999</v>
      </c>
      <c r="N82" s="289">
        <v>0.26910000000000001</v>
      </c>
      <c r="O82" s="289">
        <v>0.29239999999999999</v>
      </c>
      <c r="P82" s="289">
        <v>0.435</v>
      </c>
      <c r="Q82" s="289">
        <v>0.20200000000000001</v>
      </c>
      <c r="R82" s="289">
        <v>0.1855</v>
      </c>
      <c r="S82" s="290">
        <v>0.53610000000000002</v>
      </c>
      <c r="T82" s="288">
        <v>0.27439999999999998</v>
      </c>
      <c r="U82" s="289">
        <v>0.34050000000000002</v>
      </c>
      <c r="V82" s="289">
        <v>0.20960000000000001</v>
      </c>
      <c r="W82" s="289">
        <v>0.25230000000000002</v>
      </c>
      <c r="X82" s="289">
        <v>0.2442</v>
      </c>
      <c r="Y82" s="289">
        <v>0.32990000000000003</v>
      </c>
      <c r="Z82" s="289">
        <v>9.1300000000000006E-2</v>
      </c>
      <c r="AA82" s="289">
        <v>0.15770000000000001</v>
      </c>
      <c r="AB82" s="290">
        <v>0.51980000000000004</v>
      </c>
      <c r="AC82" s="288"/>
      <c r="AD82" s="289">
        <v>0.18909999999999999</v>
      </c>
      <c r="AE82" s="289">
        <v>0.18859999999999999</v>
      </c>
      <c r="AF82" s="289"/>
      <c r="AG82" s="289">
        <v>0.14929999999999999</v>
      </c>
      <c r="AH82" s="289">
        <v>0.2878</v>
      </c>
      <c r="AI82" s="289"/>
      <c r="AJ82" s="289">
        <v>0.2127</v>
      </c>
      <c r="AK82" s="290">
        <v>0.21299999999999999</v>
      </c>
    </row>
    <row r="83" spans="1:37">
      <c r="A83" s="296">
        <v>45373</v>
      </c>
      <c r="B83" s="288">
        <v>1.3848</v>
      </c>
      <c r="C83" s="289">
        <v>0.21060000000000001</v>
      </c>
      <c r="D83" s="289">
        <v>0.27039999999999997</v>
      </c>
      <c r="E83" s="289">
        <v>1.3613</v>
      </c>
      <c r="F83" s="289">
        <v>0.32040000000000002</v>
      </c>
      <c r="G83" s="289">
        <v>0.17780000000000001</v>
      </c>
      <c r="H83" s="289">
        <v>1.4669000000000001</v>
      </c>
      <c r="I83" s="289">
        <v>0.62429999999999997</v>
      </c>
      <c r="J83" s="290">
        <v>0.22509999999999999</v>
      </c>
      <c r="K83" s="288">
        <v>0.24379999999999999</v>
      </c>
      <c r="L83" s="289">
        <v>0.28570000000000001</v>
      </c>
      <c r="M83" s="289">
        <v>0.26650000000000001</v>
      </c>
      <c r="N83" s="289">
        <v>0.26960000000000001</v>
      </c>
      <c r="O83" s="289">
        <v>0.29509999999999997</v>
      </c>
      <c r="P83" s="289">
        <v>0.43980000000000002</v>
      </c>
      <c r="Q83" s="289">
        <v>0.2041</v>
      </c>
      <c r="R83" s="289">
        <v>0.1875</v>
      </c>
      <c r="S83" s="290">
        <v>0.54149999999999998</v>
      </c>
      <c r="T83" s="288">
        <v>0.27300000000000002</v>
      </c>
      <c r="U83" s="289">
        <v>0.33810000000000001</v>
      </c>
      <c r="V83" s="289">
        <v>0.20619999999999999</v>
      </c>
      <c r="W83" s="289">
        <v>0.255</v>
      </c>
      <c r="X83" s="289">
        <v>0.24660000000000001</v>
      </c>
      <c r="Y83" s="289">
        <v>0.33129999999999998</v>
      </c>
      <c r="Z83" s="289">
        <v>9.2200000000000004E-2</v>
      </c>
      <c r="AA83" s="289">
        <v>0.15920000000000001</v>
      </c>
      <c r="AB83" s="290">
        <v>0.52370000000000005</v>
      </c>
      <c r="AC83" s="288"/>
      <c r="AD83" s="289">
        <v>0.18729999999999999</v>
      </c>
      <c r="AE83" s="289">
        <v>0.1865</v>
      </c>
      <c r="AF83" s="289"/>
      <c r="AG83" s="289">
        <v>0.1502</v>
      </c>
      <c r="AH83" s="289">
        <v>0.28910000000000002</v>
      </c>
      <c r="AI83" s="289"/>
      <c r="AJ83" s="289">
        <v>0.21429999999999999</v>
      </c>
      <c r="AK83" s="290">
        <v>0.21479999999999999</v>
      </c>
    </row>
    <row r="84" spans="1:37">
      <c r="A84" s="296">
        <v>45374</v>
      </c>
      <c r="B84" s="288">
        <v>1.3998999999999999</v>
      </c>
      <c r="C84" s="289">
        <v>0.2054</v>
      </c>
      <c r="D84" s="289">
        <v>0.26819999999999999</v>
      </c>
      <c r="E84" s="289">
        <v>1.3746</v>
      </c>
      <c r="F84" s="289">
        <v>0.31809999999999999</v>
      </c>
      <c r="G84" s="289">
        <v>0.17879999999999999</v>
      </c>
      <c r="H84" s="289">
        <v>1.478</v>
      </c>
      <c r="I84" s="289">
        <v>0.62949999999999995</v>
      </c>
      <c r="J84" s="290">
        <v>0.22700000000000001</v>
      </c>
      <c r="K84" s="288">
        <v>0.23980000000000001</v>
      </c>
      <c r="L84" s="289">
        <v>0.28370000000000001</v>
      </c>
      <c r="M84" s="289">
        <v>0.26469999999999999</v>
      </c>
      <c r="N84" s="289">
        <v>0.26919999999999999</v>
      </c>
      <c r="O84" s="289">
        <v>0.29659999999999997</v>
      </c>
      <c r="P84" s="289">
        <v>0.442</v>
      </c>
      <c r="Q84" s="289">
        <v>0.20610000000000001</v>
      </c>
      <c r="R84" s="289">
        <v>0.18920000000000001</v>
      </c>
      <c r="S84" s="290">
        <v>0.54469999999999996</v>
      </c>
      <c r="T84" s="288">
        <v>0.27139999999999997</v>
      </c>
      <c r="U84" s="289">
        <v>0.33510000000000001</v>
      </c>
      <c r="V84" s="289">
        <v>0.19989999999999999</v>
      </c>
      <c r="W84" s="289">
        <v>0.25779999999999997</v>
      </c>
      <c r="X84" s="289">
        <v>0.2495</v>
      </c>
      <c r="Y84" s="289">
        <v>0.33160000000000001</v>
      </c>
      <c r="Z84" s="289">
        <v>9.2999999999999999E-2</v>
      </c>
      <c r="AA84" s="289">
        <v>0.16070000000000001</v>
      </c>
      <c r="AB84" s="290">
        <v>0.52880000000000005</v>
      </c>
      <c r="AC84" s="288"/>
      <c r="AD84" s="289">
        <v>0.185</v>
      </c>
      <c r="AE84" s="289">
        <v>0.18290000000000001</v>
      </c>
      <c r="AF84" s="289"/>
      <c r="AG84" s="289">
        <v>0.1515</v>
      </c>
      <c r="AH84" s="289">
        <v>0.29039999999999999</v>
      </c>
      <c r="AI84" s="289"/>
      <c r="AJ84" s="289">
        <v>0.21590000000000001</v>
      </c>
      <c r="AK84" s="290">
        <v>0.21629999999999999</v>
      </c>
    </row>
    <row r="85" spans="1:37">
      <c r="A85" s="296">
        <v>45375</v>
      </c>
      <c r="B85" s="288">
        <v>1.3787</v>
      </c>
      <c r="C85" s="289">
        <v>0.19769999999999999</v>
      </c>
      <c r="D85" s="289">
        <v>0.2636</v>
      </c>
      <c r="E85" s="289">
        <v>1.3698999999999999</v>
      </c>
      <c r="F85" s="289">
        <v>0.31609999999999999</v>
      </c>
      <c r="G85" s="289">
        <v>0.1797</v>
      </c>
      <c r="H85" s="289">
        <v>1.4901</v>
      </c>
      <c r="I85" s="289">
        <v>0.63639999999999997</v>
      </c>
      <c r="J85" s="290">
        <v>0.22839999999999999</v>
      </c>
      <c r="K85" s="288">
        <v>0.23250000000000001</v>
      </c>
      <c r="L85" s="289">
        <v>0.27739999999999998</v>
      </c>
      <c r="M85" s="289">
        <v>0.25629999999999997</v>
      </c>
      <c r="N85" s="289">
        <v>0.26579999999999998</v>
      </c>
      <c r="O85" s="289">
        <v>0.29699999999999999</v>
      </c>
      <c r="P85" s="289">
        <v>0.44169999999999998</v>
      </c>
      <c r="Q85" s="289">
        <v>0.20760000000000001</v>
      </c>
      <c r="R85" s="289">
        <v>0.19109999999999999</v>
      </c>
      <c r="S85" s="290">
        <v>0.55320000000000003</v>
      </c>
      <c r="T85" s="288">
        <v>0.2661</v>
      </c>
      <c r="U85" s="289">
        <v>0.32969999999999999</v>
      </c>
      <c r="V85" s="289">
        <v>0.19139999999999999</v>
      </c>
      <c r="W85" s="289">
        <v>0.25850000000000001</v>
      </c>
      <c r="X85" s="289">
        <v>0.252</v>
      </c>
      <c r="Y85" s="289">
        <v>0.33100000000000002</v>
      </c>
      <c r="Z85" s="289">
        <v>9.3700000000000006E-2</v>
      </c>
      <c r="AA85" s="289">
        <v>0.16259999999999999</v>
      </c>
      <c r="AB85" s="290">
        <v>0.53459999999999996</v>
      </c>
      <c r="AC85" s="288"/>
      <c r="AD85" s="289">
        <v>0.1794</v>
      </c>
      <c r="AE85" s="289">
        <v>0.17749999999999999</v>
      </c>
      <c r="AF85" s="289"/>
      <c r="AG85" s="289">
        <v>0.1522</v>
      </c>
      <c r="AH85" s="289">
        <v>0.2913</v>
      </c>
      <c r="AI85" s="289"/>
      <c r="AJ85" s="289">
        <v>0.2175</v>
      </c>
      <c r="AK85" s="290">
        <v>0.21890000000000001</v>
      </c>
    </row>
    <row r="86" spans="1:37">
      <c r="A86" s="296">
        <v>45376</v>
      </c>
      <c r="B86" s="288">
        <v>1.2694000000000001</v>
      </c>
      <c r="C86" s="289">
        <v>0.18740000000000001</v>
      </c>
      <c r="D86" s="289">
        <v>0.25030000000000002</v>
      </c>
      <c r="E86" s="289">
        <v>1.3258000000000001</v>
      </c>
      <c r="F86" s="289">
        <v>0.31369999999999998</v>
      </c>
      <c r="G86" s="289">
        <v>0.17649999999999999</v>
      </c>
      <c r="H86" s="289">
        <v>1.4743999999999999</v>
      </c>
      <c r="I86" s="289">
        <v>0.63670000000000004</v>
      </c>
      <c r="J86" s="290">
        <v>0.22900000000000001</v>
      </c>
      <c r="K86" s="288">
        <v>0.21340000000000001</v>
      </c>
      <c r="L86" s="289">
        <v>0.25979999999999998</v>
      </c>
      <c r="M86" s="289">
        <v>0.23880000000000001</v>
      </c>
      <c r="N86" s="289">
        <v>0.25530000000000003</v>
      </c>
      <c r="O86" s="289">
        <v>0.29070000000000001</v>
      </c>
      <c r="P86" s="289">
        <v>0.4294</v>
      </c>
      <c r="Q86" s="289">
        <v>0.20569999999999999</v>
      </c>
      <c r="R86" s="289">
        <v>0.191</v>
      </c>
      <c r="S86" s="290">
        <v>0.55189999999999995</v>
      </c>
      <c r="T86" s="288">
        <v>0.2485</v>
      </c>
      <c r="U86" s="289">
        <v>0.31090000000000001</v>
      </c>
      <c r="V86" s="289">
        <v>0.1772</v>
      </c>
      <c r="W86" s="289">
        <v>0.25030000000000002</v>
      </c>
      <c r="X86" s="289">
        <v>0.24740000000000001</v>
      </c>
      <c r="Y86" s="289">
        <v>0.32440000000000002</v>
      </c>
      <c r="Z86" s="289">
        <v>9.3100000000000002E-2</v>
      </c>
      <c r="AA86" s="289">
        <v>0.16200000000000001</v>
      </c>
      <c r="AB86" s="290">
        <v>0.53710000000000002</v>
      </c>
      <c r="AC86" s="288"/>
      <c r="AD86" s="289">
        <v>0.1676</v>
      </c>
      <c r="AE86" s="289">
        <v>0.16889999999999999</v>
      </c>
      <c r="AF86" s="289"/>
      <c r="AG86" s="289">
        <v>0.1484</v>
      </c>
      <c r="AH86" s="289">
        <v>0.28539999999999999</v>
      </c>
      <c r="AI86" s="289"/>
      <c r="AJ86" s="289">
        <v>0.21609999999999999</v>
      </c>
      <c r="AK86" s="290">
        <v>0.21870000000000001</v>
      </c>
    </row>
    <row r="87" spans="1:37">
      <c r="A87" s="296">
        <v>45377</v>
      </c>
      <c r="B87" s="288">
        <v>1.2665999999999999</v>
      </c>
      <c r="C87" s="289">
        <v>0.1845</v>
      </c>
      <c r="D87" s="289">
        <v>0.24560000000000001</v>
      </c>
      <c r="E87" s="289">
        <v>1.3229</v>
      </c>
      <c r="F87" s="289">
        <v>0.30890000000000001</v>
      </c>
      <c r="G87" s="289">
        <v>0.17449999999999999</v>
      </c>
      <c r="H87" s="289">
        <v>1.4562999999999999</v>
      </c>
      <c r="I87" s="289">
        <v>0.63049999999999995</v>
      </c>
      <c r="J87" s="290">
        <v>0.22639999999999999</v>
      </c>
      <c r="K87" s="288">
        <v>0.20849999999999999</v>
      </c>
      <c r="L87" s="289">
        <v>0.2555</v>
      </c>
      <c r="M87" s="289">
        <v>0.2359</v>
      </c>
      <c r="N87" s="289">
        <v>0.25369999999999998</v>
      </c>
      <c r="O87" s="289">
        <v>0.28799999999999998</v>
      </c>
      <c r="P87" s="289">
        <v>0.42670000000000002</v>
      </c>
      <c r="Q87" s="289">
        <v>0.20419999999999999</v>
      </c>
      <c r="R87" s="289">
        <v>0.18870000000000001</v>
      </c>
      <c r="S87" s="290">
        <v>0.54720000000000002</v>
      </c>
      <c r="T87" s="288">
        <v>0.2545</v>
      </c>
      <c r="U87" s="289">
        <v>0.30859999999999999</v>
      </c>
      <c r="V87" s="289">
        <v>0.1749</v>
      </c>
      <c r="W87" s="289">
        <v>0.24940000000000001</v>
      </c>
      <c r="X87" s="289">
        <v>0.2455</v>
      </c>
      <c r="Y87" s="289">
        <v>0.32200000000000001</v>
      </c>
      <c r="Z87" s="289">
        <v>9.1999999999999998E-2</v>
      </c>
      <c r="AA87" s="289">
        <v>0.1605</v>
      </c>
      <c r="AB87" s="290">
        <v>0.53210000000000002</v>
      </c>
      <c r="AC87" s="288"/>
      <c r="AD87" s="289">
        <v>0.1648</v>
      </c>
      <c r="AE87" s="289">
        <v>0.17100000000000001</v>
      </c>
      <c r="AF87" s="289"/>
      <c r="AG87" s="289">
        <v>0.14760000000000001</v>
      </c>
      <c r="AH87" s="289">
        <v>0.2843</v>
      </c>
      <c r="AI87" s="289"/>
      <c r="AJ87" s="289">
        <v>0.21390000000000001</v>
      </c>
      <c r="AK87" s="290">
        <v>0.2165</v>
      </c>
    </row>
    <row r="88" spans="1:37">
      <c r="A88" s="296">
        <v>45378</v>
      </c>
      <c r="B88" s="288">
        <v>1.2654000000000001</v>
      </c>
      <c r="C88" s="289">
        <v>0.1802</v>
      </c>
      <c r="D88" s="289">
        <v>0.2417</v>
      </c>
      <c r="E88" s="289">
        <v>1.3221000000000001</v>
      </c>
      <c r="F88" s="289">
        <v>0.30580000000000002</v>
      </c>
      <c r="G88" s="289">
        <v>0.17330000000000001</v>
      </c>
      <c r="H88" s="289">
        <v>1.4466000000000001</v>
      </c>
      <c r="I88" s="289">
        <v>0.62929999999999997</v>
      </c>
      <c r="J88" s="290">
        <v>0.22450000000000001</v>
      </c>
      <c r="K88" s="288">
        <v>0.20599999999999999</v>
      </c>
      <c r="L88" s="289">
        <v>0.25340000000000001</v>
      </c>
      <c r="M88" s="289">
        <v>0.23369999999999999</v>
      </c>
      <c r="N88" s="289">
        <v>0.2515</v>
      </c>
      <c r="O88" s="289">
        <v>0.28599999999999998</v>
      </c>
      <c r="P88" s="289">
        <v>0.42449999999999999</v>
      </c>
      <c r="Q88" s="289">
        <v>0.20330000000000001</v>
      </c>
      <c r="R88" s="289">
        <v>0.18740000000000001</v>
      </c>
      <c r="S88" s="290">
        <v>0.54479999999999995</v>
      </c>
      <c r="T88" s="288">
        <v>0.25390000000000001</v>
      </c>
      <c r="U88" s="289">
        <v>0.30590000000000001</v>
      </c>
      <c r="V88" s="289">
        <v>0.17299999999999999</v>
      </c>
      <c r="W88" s="289">
        <v>0.24829999999999999</v>
      </c>
      <c r="X88" s="289">
        <v>0.24379999999999999</v>
      </c>
      <c r="Y88" s="289">
        <v>0.31919999999999998</v>
      </c>
      <c r="Z88" s="289">
        <v>9.1300000000000006E-2</v>
      </c>
      <c r="AA88" s="289">
        <v>0.1593</v>
      </c>
      <c r="AB88" s="290">
        <v>0.52969999999999995</v>
      </c>
      <c r="AC88" s="288"/>
      <c r="AD88" s="289">
        <v>0.16300000000000001</v>
      </c>
      <c r="AE88" s="289">
        <v>0.1691</v>
      </c>
      <c r="AF88" s="289"/>
      <c r="AG88" s="289">
        <v>0.1477</v>
      </c>
      <c r="AH88" s="289">
        <v>0.28179999999999999</v>
      </c>
      <c r="AI88" s="289"/>
      <c r="AJ88" s="289">
        <v>0.2127</v>
      </c>
      <c r="AK88" s="290">
        <v>0.2155</v>
      </c>
    </row>
    <row r="89" spans="1:37">
      <c r="A89" s="296">
        <v>45379</v>
      </c>
      <c r="B89" s="288">
        <v>1.2803</v>
      </c>
      <c r="C89" s="289">
        <v>0.1762</v>
      </c>
      <c r="D89" s="289">
        <v>0.2379</v>
      </c>
      <c r="E89" s="289">
        <v>1.323</v>
      </c>
      <c r="F89" s="289">
        <v>0.30130000000000001</v>
      </c>
      <c r="G89" s="289">
        <v>0.1724</v>
      </c>
      <c r="H89" s="289">
        <v>1.4437</v>
      </c>
      <c r="I89" s="289">
        <v>0.62649999999999995</v>
      </c>
      <c r="J89" s="290">
        <v>0.22289999999999999</v>
      </c>
      <c r="K89" s="288">
        <v>0.20399999999999999</v>
      </c>
      <c r="L89" s="289">
        <v>0.25240000000000001</v>
      </c>
      <c r="M89" s="289">
        <v>0.23280000000000001</v>
      </c>
      <c r="N89" s="289">
        <v>0.25190000000000001</v>
      </c>
      <c r="O89" s="289">
        <v>0.28599999999999998</v>
      </c>
      <c r="P89" s="289">
        <v>0.42609999999999998</v>
      </c>
      <c r="Q89" s="289">
        <v>0.2036</v>
      </c>
      <c r="R89" s="289">
        <v>0.18679999999999999</v>
      </c>
      <c r="S89" s="290">
        <v>0.54349999999999998</v>
      </c>
      <c r="T89" s="288">
        <v>0.25380000000000003</v>
      </c>
      <c r="U89" s="289">
        <v>0.30399999999999999</v>
      </c>
      <c r="V89" s="289">
        <v>0.1721</v>
      </c>
      <c r="W89" s="289">
        <v>0.24940000000000001</v>
      </c>
      <c r="X89" s="289">
        <v>0.24390000000000001</v>
      </c>
      <c r="Y89" s="289">
        <v>0.31809999999999999</v>
      </c>
      <c r="Z89" s="289">
        <v>9.0800000000000006E-2</v>
      </c>
      <c r="AA89" s="289">
        <v>0.1588</v>
      </c>
      <c r="AB89" s="290">
        <v>0.52790000000000004</v>
      </c>
      <c r="AC89" s="288"/>
      <c r="AD89" s="289">
        <v>0.16120000000000001</v>
      </c>
      <c r="AE89" s="289">
        <v>0.1678</v>
      </c>
      <c r="AF89" s="289"/>
      <c r="AG89" s="289">
        <v>0.1477</v>
      </c>
      <c r="AH89" s="289">
        <v>0.28089999999999998</v>
      </c>
      <c r="AI89" s="289"/>
      <c r="AJ89" s="289">
        <v>0.2117</v>
      </c>
      <c r="AK89" s="290">
        <v>0.21429999999999999</v>
      </c>
    </row>
    <row r="90" spans="1:37">
      <c r="A90" s="296">
        <v>45380</v>
      </c>
      <c r="B90" s="288">
        <v>1.325</v>
      </c>
      <c r="C90" s="289">
        <v>0.17050000000000001</v>
      </c>
      <c r="D90" s="289">
        <v>0.23849999999999999</v>
      </c>
      <c r="E90" s="289">
        <v>1.3436999999999999</v>
      </c>
      <c r="F90" s="289">
        <v>0.29520000000000002</v>
      </c>
      <c r="G90" s="289">
        <v>0.1736</v>
      </c>
      <c r="H90" s="289">
        <v>1.4494</v>
      </c>
      <c r="I90" s="289">
        <v>0.62919999999999998</v>
      </c>
      <c r="J90" s="290">
        <v>0.22209999999999999</v>
      </c>
      <c r="K90" s="288">
        <v>0.20799999999999999</v>
      </c>
      <c r="L90" s="289">
        <v>0.25580000000000003</v>
      </c>
      <c r="M90" s="289">
        <v>0.23910000000000001</v>
      </c>
      <c r="N90" s="289">
        <v>0.253</v>
      </c>
      <c r="O90" s="289">
        <v>0.28789999999999999</v>
      </c>
      <c r="P90" s="289">
        <v>0.4299</v>
      </c>
      <c r="Q90" s="289">
        <v>0.2049</v>
      </c>
      <c r="R90" s="289">
        <v>0.18779999999999999</v>
      </c>
      <c r="S90" s="290">
        <v>0.54459999999999997</v>
      </c>
      <c r="T90" s="288">
        <v>0.26029999999999998</v>
      </c>
      <c r="U90" s="289">
        <v>0.30520000000000003</v>
      </c>
      <c r="V90" s="289">
        <v>0.17549999999999999</v>
      </c>
      <c r="W90" s="289">
        <v>0.25280000000000002</v>
      </c>
      <c r="X90" s="289">
        <v>0.24629999999999999</v>
      </c>
      <c r="Y90" s="289">
        <v>0.318</v>
      </c>
      <c r="Z90" s="289">
        <v>9.11E-2</v>
      </c>
      <c r="AA90" s="289">
        <v>0.1598</v>
      </c>
      <c r="AB90" s="290">
        <v>0.53129999999999999</v>
      </c>
      <c r="AC90" s="288"/>
      <c r="AD90" s="289">
        <v>0.16259999999999999</v>
      </c>
      <c r="AE90" s="289">
        <v>0.1678</v>
      </c>
      <c r="AF90" s="289"/>
      <c r="AG90" s="289">
        <v>0.14899999999999999</v>
      </c>
      <c r="AH90" s="289">
        <v>0.28179999999999999</v>
      </c>
      <c r="AI90" s="289"/>
      <c r="AJ90" s="289">
        <v>0.2122</v>
      </c>
      <c r="AK90" s="290">
        <v>0.2152</v>
      </c>
    </row>
    <row r="91" spans="1:37">
      <c r="A91" s="296">
        <v>45381</v>
      </c>
      <c r="B91" s="288">
        <v>1.2967</v>
      </c>
      <c r="C91" s="289">
        <v>0.16930000000000001</v>
      </c>
      <c r="D91" s="289">
        <v>0.2384</v>
      </c>
      <c r="E91" s="289">
        <v>1.3474999999999999</v>
      </c>
      <c r="F91" s="289">
        <v>0.30120000000000002</v>
      </c>
      <c r="G91" s="289">
        <v>0.1767</v>
      </c>
      <c r="H91" s="289">
        <v>1.4668000000000001</v>
      </c>
      <c r="I91" s="289">
        <v>0.63870000000000005</v>
      </c>
      <c r="J91" s="290">
        <v>0.22559999999999999</v>
      </c>
      <c r="K91" s="288">
        <v>0.20499999999999999</v>
      </c>
      <c r="L91" s="289">
        <v>0.25369999999999998</v>
      </c>
      <c r="M91" s="289">
        <v>0.23549999999999999</v>
      </c>
      <c r="N91" s="289">
        <v>0.25459999999999999</v>
      </c>
      <c r="O91" s="289">
        <v>0.29160000000000003</v>
      </c>
      <c r="P91" s="289">
        <v>0.43430000000000002</v>
      </c>
      <c r="Q91" s="289">
        <v>0.2087</v>
      </c>
      <c r="R91" s="289">
        <v>0.191</v>
      </c>
      <c r="S91" s="290">
        <v>0.55330000000000001</v>
      </c>
      <c r="T91" s="288">
        <v>0.25679999999999997</v>
      </c>
      <c r="U91" s="289">
        <v>0.30349999999999999</v>
      </c>
      <c r="V91" s="289">
        <v>0.1739</v>
      </c>
      <c r="W91" s="289">
        <v>0.25540000000000002</v>
      </c>
      <c r="X91" s="289">
        <v>0.25040000000000001</v>
      </c>
      <c r="Y91" s="289">
        <v>0.32129999999999997</v>
      </c>
      <c r="Z91" s="289">
        <v>9.2499999999999999E-2</v>
      </c>
      <c r="AA91" s="289">
        <v>0.16189999999999999</v>
      </c>
      <c r="AB91" s="290">
        <v>0.53969999999999996</v>
      </c>
      <c r="AC91" s="288"/>
      <c r="AD91" s="289">
        <v>0.16020000000000001</v>
      </c>
      <c r="AE91" s="289">
        <v>0.16639999999999999</v>
      </c>
      <c r="AF91" s="289"/>
      <c r="AG91" s="289">
        <v>0.15079999999999999</v>
      </c>
      <c r="AH91" s="289">
        <v>0.28610000000000002</v>
      </c>
      <c r="AI91" s="289"/>
      <c r="AJ91" s="289">
        <v>0.2157</v>
      </c>
      <c r="AK91" s="290">
        <v>0.219</v>
      </c>
    </row>
    <row r="92" spans="1:37">
      <c r="A92" s="296">
        <v>45382</v>
      </c>
      <c r="B92" s="288">
        <v>1.3019000000000001</v>
      </c>
      <c r="C92" s="289">
        <v>0.1641</v>
      </c>
      <c r="D92" s="289">
        <v>0.2361</v>
      </c>
      <c r="E92" s="289">
        <v>1.369</v>
      </c>
      <c r="F92" s="289">
        <v>0.29759999999999998</v>
      </c>
      <c r="G92" s="289">
        <v>0.17780000000000001</v>
      </c>
      <c r="H92" s="289">
        <v>1.4742999999999999</v>
      </c>
      <c r="I92" s="289">
        <v>0.64339999999999997</v>
      </c>
      <c r="J92" s="290">
        <v>0.22650000000000001</v>
      </c>
      <c r="K92" s="288">
        <v>0.2054</v>
      </c>
      <c r="L92" s="289">
        <v>0.25369999999999998</v>
      </c>
      <c r="M92" s="289">
        <v>0.23369999999999999</v>
      </c>
      <c r="N92" s="289">
        <v>0.2555</v>
      </c>
      <c r="O92" s="289">
        <v>0.29370000000000002</v>
      </c>
      <c r="P92" s="289">
        <v>0.43790000000000001</v>
      </c>
      <c r="Q92" s="289">
        <v>0.21060000000000001</v>
      </c>
      <c r="R92" s="289">
        <v>0.19209999999999999</v>
      </c>
      <c r="S92" s="290">
        <v>0.55820000000000003</v>
      </c>
      <c r="T92" s="288">
        <v>0.25719999999999998</v>
      </c>
      <c r="U92" s="289">
        <v>0.30170000000000002</v>
      </c>
      <c r="V92" s="289">
        <v>0.17460000000000001</v>
      </c>
      <c r="W92" s="289">
        <v>0.25800000000000001</v>
      </c>
      <c r="X92" s="289">
        <v>0.25309999999999999</v>
      </c>
      <c r="Y92" s="289">
        <v>0.3221</v>
      </c>
      <c r="Z92" s="289">
        <v>9.3100000000000002E-2</v>
      </c>
      <c r="AA92" s="289">
        <v>0.16339999999999999</v>
      </c>
      <c r="AB92" s="290">
        <v>0.54430000000000001</v>
      </c>
      <c r="AC92" s="288"/>
      <c r="AD92" s="289">
        <v>0.15959999999999999</v>
      </c>
      <c r="AE92" s="289">
        <v>0.1643</v>
      </c>
      <c r="AF92" s="289"/>
      <c r="AG92" s="289">
        <v>0.15210000000000001</v>
      </c>
      <c r="AH92" s="289">
        <v>0.2878</v>
      </c>
      <c r="AI92" s="289"/>
      <c r="AJ92" s="289">
        <v>0.217</v>
      </c>
      <c r="AK92" s="290">
        <v>0.2208</v>
      </c>
    </row>
    <row r="93" spans="1:37">
      <c r="A93" s="296">
        <v>45383</v>
      </c>
      <c r="B93" s="288">
        <v>1.2543</v>
      </c>
      <c r="C93" s="289">
        <v>0.15290000000000001</v>
      </c>
      <c r="D93" s="289">
        <v>0.2261</v>
      </c>
      <c r="E93" s="289">
        <v>1.3445</v>
      </c>
      <c r="F93" s="289">
        <v>0.2903</v>
      </c>
      <c r="G93" s="289">
        <v>0.1757</v>
      </c>
      <c r="H93" s="289">
        <v>1.4696</v>
      </c>
      <c r="I93" s="289">
        <v>0.64439999999999997</v>
      </c>
      <c r="J93" s="290">
        <v>0.2258</v>
      </c>
      <c r="K93" s="288">
        <v>0.1956</v>
      </c>
      <c r="L93" s="289">
        <v>0.24199999999999999</v>
      </c>
      <c r="M93" s="289">
        <v>0.2208</v>
      </c>
      <c r="N93" s="289">
        <v>0.24840000000000001</v>
      </c>
      <c r="O93" s="289">
        <v>0.28870000000000001</v>
      </c>
      <c r="P93" s="289">
        <v>0.42980000000000002</v>
      </c>
      <c r="Q93" s="289">
        <v>0.2099</v>
      </c>
      <c r="R93" s="289">
        <v>0.1918</v>
      </c>
      <c r="S93" s="290">
        <v>0.56179999999999997</v>
      </c>
      <c r="T93" s="288">
        <v>0.24590000000000001</v>
      </c>
      <c r="U93" s="289">
        <v>0.29049999999999998</v>
      </c>
      <c r="V93" s="289">
        <v>0.16689999999999999</v>
      </c>
      <c r="W93" s="289">
        <v>0.254</v>
      </c>
      <c r="X93" s="289">
        <v>0.25069999999999998</v>
      </c>
      <c r="Y93" s="289">
        <v>0.3165</v>
      </c>
      <c r="Z93" s="289">
        <v>9.2899999999999996E-2</v>
      </c>
      <c r="AA93" s="289">
        <v>0.1633</v>
      </c>
      <c r="AB93" s="290">
        <v>0.5464</v>
      </c>
      <c r="AC93" s="288"/>
      <c r="AD93" s="289">
        <v>0.151</v>
      </c>
      <c r="AE93" s="289">
        <v>0.1565</v>
      </c>
      <c r="AF93" s="289"/>
      <c r="AG93" s="289">
        <v>0.15010000000000001</v>
      </c>
      <c r="AH93" s="289">
        <v>0.28360000000000002</v>
      </c>
      <c r="AI93" s="289"/>
      <c r="AJ93" s="289">
        <v>0.21659999999999999</v>
      </c>
      <c r="AK93" s="290">
        <v>0.22090000000000001</v>
      </c>
    </row>
    <row r="94" spans="1:37">
      <c r="A94" s="296">
        <v>45384</v>
      </c>
      <c r="B94" s="288">
        <v>1.2532000000000001</v>
      </c>
      <c r="C94" s="289">
        <v>0.14929999999999999</v>
      </c>
      <c r="D94" s="289">
        <v>0.22439999999999999</v>
      </c>
      <c r="E94" s="289">
        <v>1.3539000000000001</v>
      </c>
      <c r="F94" s="289">
        <v>0.28610000000000002</v>
      </c>
      <c r="G94" s="289">
        <v>0.17480000000000001</v>
      </c>
      <c r="H94" s="289">
        <v>1.4650000000000001</v>
      </c>
      <c r="I94" s="289">
        <v>0.64239999999999997</v>
      </c>
      <c r="J94" s="290">
        <v>0.2238</v>
      </c>
      <c r="K94" s="288">
        <v>0.19489999999999999</v>
      </c>
      <c r="L94" s="289">
        <v>0.2402</v>
      </c>
      <c r="M94" s="289">
        <v>0.221</v>
      </c>
      <c r="N94" s="289">
        <v>0.2477</v>
      </c>
      <c r="O94" s="289">
        <v>0.28820000000000001</v>
      </c>
      <c r="P94" s="289">
        <v>0.43149999999999999</v>
      </c>
      <c r="Q94" s="289">
        <v>0.2102</v>
      </c>
      <c r="R94" s="289">
        <v>0.1913</v>
      </c>
      <c r="S94" s="290">
        <v>0.55940000000000001</v>
      </c>
      <c r="T94" s="288">
        <v>0.24199999999999999</v>
      </c>
      <c r="U94" s="289">
        <v>0.2878</v>
      </c>
      <c r="V94" s="289">
        <v>0.16719999999999999</v>
      </c>
      <c r="W94" s="289">
        <v>0.25469999999999998</v>
      </c>
      <c r="X94" s="289">
        <v>0.25109999999999999</v>
      </c>
      <c r="Y94" s="289">
        <v>0.31609999999999999</v>
      </c>
      <c r="Z94" s="289">
        <v>9.2399999999999996E-2</v>
      </c>
      <c r="AA94" s="289">
        <v>0.16289999999999999</v>
      </c>
      <c r="AB94" s="290">
        <v>0.54520000000000002</v>
      </c>
      <c r="AC94" s="288">
        <v>0.4098</v>
      </c>
      <c r="AD94" s="289">
        <v>0.14960000000000001</v>
      </c>
      <c r="AE94" s="289">
        <v>0.15459999999999999</v>
      </c>
      <c r="AF94" s="289">
        <v>1.0691999999999999</v>
      </c>
      <c r="AG94" s="289">
        <v>0.14979999999999999</v>
      </c>
      <c r="AH94" s="289">
        <v>0.28310000000000002</v>
      </c>
      <c r="AI94" s="289">
        <v>0.6169</v>
      </c>
      <c r="AJ94" s="289">
        <v>0.21560000000000001</v>
      </c>
      <c r="AK94" s="290">
        <v>0.2205</v>
      </c>
    </row>
    <row r="95" spans="1:37">
      <c r="A95" s="296">
        <v>45385</v>
      </c>
      <c r="B95" s="288">
        <v>1.2853000000000001</v>
      </c>
      <c r="C95" s="289">
        <v>0.1447</v>
      </c>
      <c r="D95" s="289">
        <v>0.22489999999999999</v>
      </c>
      <c r="E95" s="289">
        <v>1.3823000000000001</v>
      </c>
      <c r="F95" s="289">
        <v>0.27789999999999998</v>
      </c>
      <c r="G95" s="289">
        <v>0.1757</v>
      </c>
      <c r="H95" s="289">
        <v>1.4709000000000001</v>
      </c>
      <c r="I95" s="289">
        <v>0.64290000000000003</v>
      </c>
      <c r="J95" s="290">
        <v>0.2218</v>
      </c>
      <c r="K95" s="288">
        <v>0.1948</v>
      </c>
      <c r="L95" s="289">
        <v>0.24329999999999999</v>
      </c>
      <c r="M95" s="289">
        <v>0.22189999999999999</v>
      </c>
      <c r="N95" s="289">
        <v>0.24990000000000001</v>
      </c>
      <c r="O95" s="289">
        <v>0.2913</v>
      </c>
      <c r="P95" s="289">
        <v>0.43819999999999998</v>
      </c>
      <c r="Q95" s="289">
        <v>0.21240000000000001</v>
      </c>
      <c r="R95" s="289">
        <v>0.19170000000000001</v>
      </c>
      <c r="S95" s="290">
        <v>0.5675</v>
      </c>
      <c r="T95" s="288">
        <v>0.24629999999999999</v>
      </c>
      <c r="U95" s="289">
        <v>0.28920000000000001</v>
      </c>
      <c r="V95" s="289">
        <v>0.1691</v>
      </c>
      <c r="W95" s="289">
        <v>0.25969999999999999</v>
      </c>
      <c r="X95" s="289">
        <v>0.25369999999999998</v>
      </c>
      <c r="Y95" s="289">
        <v>0.31769999999999998</v>
      </c>
      <c r="Z95" s="289">
        <v>9.2799999999999994E-2</v>
      </c>
      <c r="AA95" s="289">
        <v>0.16350000000000001</v>
      </c>
      <c r="AB95" s="290">
        <v>0.54879999999999995</v>
      </c>
      <c r="AC95" s="288">
        <v>0.40870000000000001</v>
      </c>
      <c r="AD95" s="289">
        <v>0.1512</v>
      </c>
      <c r="AE95" s="289">
        <v>0.15310000000000001</v>
      </c>
      <c r="AF95" s="289">
        <v>1.085</v>
      </c>
      <c r="AG95" s="289">
        <v>0.15160000000000001</v>
      </c>
      <c r="AH95" s="289">
        <v>0.28339999999999999</v>
      </c>
      <c r="AI95" s="289">
        <v>0.62239999999999995</v>
      </c>
      <c r="AJ95" s="289">
        <v>0.21560000000000001</v>
      </c>
      <c r="AK95" s="290">
        <v>0.2213</v>
      </c>
    </row>
    <row r="96" spans="1:37">
      <c r="A96" s="296">
        <v>45386</v>
      </c>
      <c r="B96" s="288">
        <v>1.3115000000000001</v>
      </c>
      <c r="C96" s="289">
        <v>0.13919999999999999</v>
      </c>
      <c r="D96" s="289">
        <v>0.2218</v>
      </c>
      <c r="E96" s="289">
        <v>1.4025000000000001</v>
      </c>
      <c r="F96" s="289">
        <v>0.2676</v>
      </c>
      <c r="G96" s="289">
        <v>0.17649999999999999</v>
      </c>
      <c r="H96" s="289">
        <v>1.486</v>
      </c>
      <c r="I96" s="289">
        <v>0.64890000000000003</v>
      </c>
      <c r="J96" s="290">
        <v>0.21990000000000001</v>
      </c>
      <c r="K96" s="288">
        <v>0.1928</v>
      </c>
      <c r="L96" s="289">
        <v>0.24410000000000001</v>
      </c>
      <c r="M96" s="289">
        <v>0.22159999999999999</v>
      </c>
      <c r="N96" s="289">
        <v>0.24959999999999999</v>
      </c>
      <c r="O96" s="289">
        <v>0.29360000000000003</v>
      </c>
      <c r="P96" s="289">
        <v>0.44240000000000002</v>
      </c>
      <c r="Q96" s="289">
        <v>0.2155</v>
      </c>
      <c r="R96" s="289">
        <v>0.193</v>
      </c>
      <c r="S96" s="290">
        <v>0.57450000000000001</v>
      </c>
      <c r="T96" s="288">
        <v>0.25319999999999998</v>
      </c>
      <c r="U96" s="289">
        <v>0.28999999999999998</v>
      </c>
      <c r="V96" s="289">
        <v>0.1711</v>
      </c>
      <c r="W96" s="289">
        <v>0.26479999999999998</v>
      </c>
      <c r="X96" s="289">
        <v>0.2576</v>
      </c>
      <c r="Y96" s="289">
        <v>0.31940000000000002</v>
      </c>
      <c r="Z96" s="289">
        <v>9.3799999999999994E-2</v>
      </c>
      <c r="AA96" s="289">
        <v>0.16500000000000001</v>
      </c>
      <c r="AB96" s="290">
        <v>0.55320000000000003</v>
      </c>
      <c r="AC96" s="288"/>
      <c r="AD96" s="289">
        <v>0.1497</v>
      </c>
      <c r="AE96" s="289">
        <v>0.1497</v>
      </c>
      <c r="AF96" s="289"/>
      <c r="AG96" s="289">
        <v>0.153</v>
      </c>
      <c r="AH96" s="289">
        <v>0.28129999999999999</v>
      </c>
      <c r="AI96" s="289"/>
      <c r="AJ96" s="289">
        <v>0.21690000000000001</v>
      </c>
      <c r="AK96" s="290">
        <v>0.22359999999999999</v>
      </c>
    </row>
    <row r="97" spans="1:37">
      <c r="A97" s="296">
        <v>45387</v>
      </c>
      <c r="B97" s="288">
        <v>1.2874000000000001</v>
      </c>
      <c r="C97" s="289">
        <v>0.1275</v>
      </c>
      <c r="D97" s="289">
        <v>0.21490000000000001</v>
      </c>
      <c r="E97" s="289">
        <v>1.4112</v>
      </c>
      <c r="F97" s="289">
        <v>0.2495</v>
      </c>
      <c r="G97" s="289">
        <v>0.17649999999999999</v>
      </c>
      <c r="H97" s="289">
        <v>1.4981</v>
      </c>
      <c r="I97" s="289">
        <v>0.65359999999999996</v>
      </c>
      <c r="J97" s="290">
        <v>0.2165</v>
      </c>
      <c r="K97" s="288">
        <v>0.18590000000000001</v>
      </c>
      <c r="L97" s="289">
        <v>0.2394</v>
      </c>
      <c r="M97" s="289">
        <v>0.2177</v>
      </c>
      <c r="N97" s="289">
        <v>0.2424</v>
      </c>
      <c r="O97" s="289">
        <v>0.29310000000000003</v>
      </c>
      <c r="P97" s="289">
        <v>0.44309999999999999</v>
      </c>
      <c r="Q97" s="289">
        <v>0.21759999999999999</v>
      </c>
      <c r="R97" s="289">
        <v>0.19400000000000001</v>
      </c>
      <c r="S97" s="290">
        <v>0.58289999999999997</v>
      </c>
      <c r="T97" s="288">
        <v>0.25169999999999998</v>
      </c>
      <c r="U97" s="289">
        <v>0.28639999999999999</v>
      </c>
      <c r="V97" s="289">
        <v>0.17030000000000001</v>
      </c>
      <c r="W97" s="289">
        <v>0.26690000000000003</v>
      </c>
      <c r="X97" s="289">
        <v>0.26069999999999999</v>
      </c>
      <c r="Y97" s="289">
        <v>0.3175</v>
      </c>
      <c r="Z97" s="289">
        <v>9.4799999999999995E-2</v>
      </c>
      <c r="AA97" s="289">
        <v>0.16689999999999999</v>
      </c>
      <c r="AB97" s="290">
        <v>0.55859999999999999</v>
      </c>
      <c r="AC97" s="288">
        <v>0.40160000000000001</v>
      </c>
      <c r="AD97" s="289">
        <v>0.14299999999999999</v>
      </c>
      <c r="AE97" s="289">
        <v>0.14119999999999999</v>
      </c>
      <c r="AF97" s="289">
        <v>1.1059000000000001</v>
      </c>
      <c r="AG97" s="289">
        <v>0.15260000000000001</v>
      </c>
      <c r="AH97" s="289">
        <v>0.27389999999999998</v>
      </c>
      <c r="AI97" s="289">
        <v>0.6341</v>
      </c>
      <c r="AJ97" s="289">
        <v>0.21740000000000001</v>
      </c>
      <c r="AK97" s="290">
        <v>0.22570000000000001</v>
      </c>
    </row>
    <row r="98" spans="1:37">
      <c r="A98" s="296">
        <v>45388</v>
      </c>
      <c r="B98" s="288">
        <v>1.2516</v>
      </c>
      <c r="C98" s="289">
        <v>0.1173</v>
      </c>
      <c r="D98" s="289">
        <v>0.20480000000000001</v>
      </c>
      <c r="E98" s="289">
        <v>1.4238999999999999</v>
      </c>
      <c r="F98" s="289">
        <v>0.2346</v>
      </c>
      <c r="G98" s="289">
        <v>0.17580000000000001</v>
      </c>
      <c r="H98" s="289">
        <v>1.5125999999999999</v>
      </c>
      <c r="I98" s="289">
        <v>0.6583</v>
      </c>
      <c r="J98" s="290">
        <v>0.2132</v>
      </c>
      <c r="K98" s="288">
        <v>0.17699999999999999</v>
      </c>
      <c r="L98" s="289">
        <v>0.23180000000000001</v>
      </c>
      <c r="M98" s="289">
        <v>0.2094</v>
      </c>
      <c r="N98" s="289">
        <v>0.23400000000000001</v>
      </c>
      <c r="O98" s="289">
        <v>0.29110000000000003</v>
      </c>
      <c r="P98" s="289">
        <v>0.44019999999999998</v>
      </c>
      <c r="Q98" s="289">
        <v>0.22020000000000001</v>
      </c>
      <c r="R98" s="289">
        <v>0.1951</v>
      </c>
      <c r="S98" s="290">
        <v>0.59279999999999999</v>
      </c>
      <c r="T98" s="288">
        <v>0.24729999999999999</v>
      </c>
      <c r="U98" s="289">
        <v>0.27939999999999998</v>
      </c>
      <c r="V98" s="289">
        <v>0.16819999999999999</v>
      </c>
      <c r="W98" s="289">
        <v>0.26840000000000003</v>
      </c>
      <c r="X98" s="289">
        <v>0.26229999999999998</v>
      </c>
      <c r="Y98" s="289">
        <v>0.31609999999999999</v>
      </c>
      <c r="Z98" s="289">
        <v>9.5899999999999999E-2</v>
      </c>
      <c r="AA98" s="289">
        <v>0.16839999999999999</v>
      </c>
      <c r="AB98" s="290">
        <v>0.56410000000000005</v>
      </c>
      <c r="AC98" s="288">
        <v>0.38629999999999998</v>
      </c>
      <c r="AD98" s="289">
        <v>0.1351</v>
      </c>
      <c r="AE98" s="289">
        <v>0.1318</v>
      </c>
      <c r="AF98" s="289">
        <v>1.1059000000000001</v>
      </c>
      <c r="AG98" s="289">
        <v>0.15210000000000001</v>
      </c>
      <c r="AH98" s="289">
        <v>0.26600000000000001</v>
      </c>
      <c r="AI98" s="289">
        <v>0.64119999999999999</v>
      </c>
      <c r="AJ98" s="289">
        <v>0.21790000000000001</v>
      </c>
      <c r="AK98" s="290">
        <v>0.2278</v>
      </c>
    </row>
    <row r="99" spans="1:37">
      <c r="A99" s="296">
        <v>45389</v>
      </c>
      <c r="B99" s="288">
        <v>1.1087</v>
      </c>
      <c r="C99" s="289">
        <v>0.1048</v>
      </c>
      <c r="D99" s="289">
        <v>0.1867</v>
      </c>
      <c r="E99" s="289">
        <v>1.3520000000000001</v>
      </c>
      <c r="F99" s="289">
        <v>0.22189999999999999</v>
      </c>
      <c r="G99" s="289">
        <v>0.16919999999999999</v>
      </c>
      <c r="H99" s="289">
        <v>1.4786999999999999</v>
      </c>
      <c r="I99" s="289">
        <v>0.65269999999999995</v>
      </c>
      <c r="J99" s="290">
        <v>0.2087</v>
      </c>
      <c r="K99" s="288">
        <v>0.1555</v>
      </c>
      <c r="L99" s="289">
        <v>0.2087</v>
      </c>
      <c r="M99" s="289">
        <v>0.18590000000000001</v>
      </c>
      <c r="N99" s="289">
        <v>0.21709999999999999</v>
      </c>
      <c r="O99" s="289">
        <v>0.27800000000000002</v>
      </c>
      <c r="P99" s="289">
        <v>0.41760000000000003</v>
      </c>
      <c r="Q99" s="289">
        <v>0.21540000000000001</v>
      </c>
      <c r="R99" s="289">
        <v>0.1918</v>
      </c>
      <c r="S99" s="290">
        <v>0.58709999999999996</v>
      </c>
      <c r="T99" s="288">
        <v>0.22259999999999999</v>
      </c>
      <c r="U99" s="289">
        <v>0.25779999999999997</v>
      </c>
      <c r="V99" s="289">
        <v>0.15129999999999999</v>
      </c>
      <c r="W99" s="289">
        <v>0.25459999999999999</v>
      </c>
      <c r="X99" s="289">
        <v>0.25280000000000002</v>
      </c>
      <c r="Y99" s="289">
        <v>0.30430000000000001</v>
      </c>
      <c r="Z99" s="289">
        <v>9.3899999999999997E-2</v>
      </c>
      <c r="AA99" s="289">
        <v>0.1658</v>
      </c>
      <c r="AB99" s="290">
        <v>0.55979999999999996</v>
      </c>
      <c r="AC99" s="288">
        <v>0.33779999999999999</v>
      </c>
      <c r="AD99" s="289">
        <v>0.1191</v>
      </c>
      <c r="AE99" s="289">
        <v>0.1181</v>
      </c>
      <c r="AF99" s="289">
        <v>1.0504</v>
      </c>
      <c r="AG99" s="289">
        <v>0.14510000000000001</v>
      </c>
      <c r="AH99" s="289">
        <v>0.25290000000000001</v>
      </c>
      <c r="AI99" s="289">
        <v>0.62619999999999998</v>
      </c>
      <c r="AJ99" s="289">
        <v>0.2135</v>
      </c>
      <c r="AK99" s="290">
        <v>0.22500000000000001</v>
      </c>
    </row>
    <row r="100" spans="1:37">
      <c r="A100" s="296">
        <v>45390</v>
      </c>
      <c r="B100" s="288">
        <v>1.1233</v>
      </c>
      <c r="C100" s="289">
        <v>0.10349999999999999</v>
      </c>
      <c r="D100" s="289">
        <v>0.1822</v>
      </c>
      <c r="E100" s="289">
        <v>1.3428</v>
      </c>
      <c r="F100" s="289">
        <v>0.21249999999999999</v>
      </c>
      <c r="G100" s="289">
        <v>0.1651</v>
      </c>
      <c r="H100" s="289">
        <v>1.4464999999999999</v>
      </c>
      <c r="I100" s="289">
        <v>0.63649999999999995</v>
      </c>
      <c r="J100" s="290">
        <v>0.19969999999999999</v>
      </c>
      <c r="K100" s="288">
        <v>0.15620000000000001</v>
      </c>
      <c r="L100" s="289">
        <v>0.20849999999999999</v>
      </c>
      <c r="M100" s="289">
        <v>0.18340000000000001</v>
      </c>
      <c r="N100" s="289">
        <v>0.21479999999999999</v>
      </c>
      <c r="O100" s="289">
        <v>0.27350000000000002</v>
      </c>
      <c r="P100" s="289">
        <v>0.41299999999999998</v>
      </c>
      <c r="Q100" s="289">
        <v>0.21299999999999999</v>
      </c>
      <c r="R100" s="289">
        <v>0.18690000000000001</v>
      </c>
      <c r="S100" s="290">
        <v>0.57840000000000003</v>
      </c>
      <c r="T100" s="288">
        <v>0.22459999999999999</v>
      </c>
      <c r="U100" s="289">
        <v>0.25519999999999998</v>
      </c>
      <c r="V100" s="289">
        <v>0.15329999999999999</v>
      </c>
      <c r="W100" s="289">
        <v>0.254</v>
      </c>
      <c r="X100" s="289">
        <v>0.249</v>
      </c>
      <c r="Y100" s="289">
        <v>0.3009</v>
      </c>
      <c r="Z100" s="289">
        <v>9.1999999999999998E-2</v>
      </c>
      <c r="AA100" s="289">
        <v>0.16239999999999999</v>
      </c>
      <c r="AB100" s="290">
        <v>0.54979999999999996</v>
      </c>
      <c r="AC100" s="288">
        <v>0.34179999999999999</v>
      </c>
      <c r="AD100" s="289">
        <v>0.1186</v>
      </c>
      <c r="AE100" s="289">
        <v>0.1148</v>
      </c>
      <c r="AF100" s="289">
        <v>1.0478000000000001</v>
      </c>
      <c r="AG100" s="289">
        <v>0.14349999999999999</v>
      </c>
      <c r="AH100" s="289">
        <v>0.24679999999999999</v>
      </c>
      <c r="AI100" s="289">
        <v>0.61870000000000003</v>
      </c>
      <c r="AJ100" s="289">
        <v>0.2082</v>
      </c>
      <c r="AK100" s="290">
        <v>0.221</v>
      </c>
    </row>
    <row r="101" spans="1:37">
      <c r="A101" s="296">
        <v>45391</v>
      </c>
      <c r="B101" s="288">
        <v>1.1091</v>
      </c>
      <c r="C101" s="289">
        <v>0.10150000000000001</v>
      </c>
      <c r="D101" s="289">
        <v>0.17860000000000001</v>
      </c>
      <c r="E101" s="289">
        <v>1.3552999999999999</v>
      </c>
      <c r="F101" s="289">
        <v>0.20619999999999999</v>
      </c>
      <c r="G101" s="289">
        <v>0.16400000000000001</v>
      </c>
      <c r="H101" s="289">
        <v>1.4456</v>
      </c>
      <c r="I101" s="289">
        <v>0.63080000000000003</v>
      </c>
      <c r="J101" s="290">
        <v>0.1946</v>
      </c>
      <c r="K101" s="288">
        <v>0.1527</v>
      </c>
      <c r="L101" s="289">
        <v>0.20599999999999999</v>
      </c>
      <c r="M101" s="289">
        <v>0.17879999999999999</v>
      </c>
      <c r="N101" s="289">
        <v>0.21110000000000001</v>
      </c>
      <c r="O101" s="289">
        <v>0.27150000000000002</v>
      </c>
      <c r="P101" s="289">
        <v>0.4083</v>
      </c>
      <c r="Q101" s="289">
        <v>0.21340000000000001</v>
      </c>
      <c r="R101" s="289">
        <v>0.18479999999999999</v>
      </c>
      <c r="S101" s="290">
        <v>0.57950000000000002</v>
      </c>
      <c r="T101" s="288">
        <v>0.2223</v>
      </c>
      <c r="U101" s="289">
        <v>0.25230000000000002</v>
      </c>
      <c r="V101" s="289">
        <v>0.153</v>
      </c>
      <c r="W101" s="289">
        <v>0.25409999999999999</v>
      </c>
      <c r="X101" s="289">
        <v>0.24890000000000001</v>
      </c>
      <c r="Y101" s="289">
        <v>0.30080000000000001</v>
      </c>
      <c r="Z101" s="289">
        <v>9.1600000000000001E-2</v>
      </c>
      <c r="AA101" s="289">
        <v>0.16170000000000001</v>
      </c>
      <c r="AB101" s="290">
        <v>0.54949999999999999</v>
      </c>
      <c r="AC101" s="288">
        <v>0.33229999999999998</v>
      </c>
      <c r="AD101" s="289">
        <v>0.11459999999999999</v>
      </c>
      <c r="AE101" s="289">
        <v>0.1103</v>
      </c>
      <c r="AF101" s="289">
        <v>1.0395000000000001</v>
      </c>
      <c r="AG101" s="289">
        <v>0.1419</v>
      </c>
      <c r="AH101" s="289">
        <v>0.24260000000000001</v>
      </c>
      <c r="AI101" s="289">
        <v>0.61599999999999999</v>
      </c>
      <c r="AJ101" s="289">
        <v>0.20580000000000001</v>
      </c>
      <c r="AK101" s="290">
        <v>0.22009999999999999</v>
      </c>
    </row>
    <row r="102" spans="1:37">
      <c r="A102" s="296">
        <v>45392</v>
      </c>
      <c r="B102" s="288">
        <v>1.1085</v>
      </c>
      <c r="C102" s="289">
        <v>0.1011</v>
      </c>
      <c r="D102" s="289">
        <v>0.17879999999999999</v>
      </c>
      <c r="E102" s="289">
        <v>1.3646</v>
      </c>
      <c r="F102" s="289">
        <v>0.2019</v>
      </c>
      <c r="G102" s="289">
        <v>0.1646</v>
      </c>
      <c r="H102" s="289">
        <v>1.4471000000000001</v>
      </c>
      <c r="I102" s="289">
        <v>0.62739999999999996</v>
      </c>
      <c r="J102" s="290">
        <v>0.19059999999999999</v>
      </c>
      <c r="K102" s="288">
        <v>0.15140000000000001</v>
      </c>
      <c r="L102" s="289">
        <v>0.2084</v>
      </c>
      <c r="M102" s="289">
        <v>0.17799999999999999</v>
      </c>
      <c r="N102" s="289">
        <v>0.20860000000000001</v>
      </c>
      <c r="O102" s="289">
        <v>0.27200000000000002</v>
      </c>
      <c r="P102" s="289">
        <v>0.40679999999999999</v>
      </c>
      <c r="Q102" s="289">
        <v>0.21479999999999999</v>
      </c>
      <c r="R102" s="289">
        <v>0.1835</v>
      </c>
      <c r="S102" s="290">
        <v>0.58309999999999995</v>
      </c>
      <c r="T102" s="288">
        <v>0.2235</v>
      </c>
      <c r="U102" s="289">
        <v>0.25269999999999998</v>
      </c>
      <c r="V102" s="289">
        <v>0.15690000000000001</v>
      </c>
      <c r="W102" s="289">
        <v>0.25690000000000002</v>
      </c>
      <c r="X102" s="289">
        <v>0.25069999999999998</v>
      </c>
      <c r="Y102" s="289">
        <v>0.30330000000000001</v>
      </c>
      <c r="Z102" s="289">
        <v>9.1899999999999996E-2</v>
      </c>
      <c r="AA102" s="289">
        <v>0.16159999999999999</v>
      </c>
      <c r="AB102" s="290">
        <v>0.54959999999999998</v>
      </c>
      <c r="AC102" s="288">
        <v>0.33069999999999999</v>
      </c>
      <c r="AD102" s="289">
        <v>0.1132</v>
      </c>
      <c r="AE102" s="289">
        <v>0.1066</v>
      </c>
      <c r="AF102" s="289">
        <v>1.0407999999999999</v>
      </c>
      <c r="AG102" s="289">
        <v>0.14180000000000001</v>
      </c>
      <c r="AH102" s="289">
        <v>0.23980000000000001</v>
      </c>
      <c r="AI102" s="289">
        <v>0.6129</v>
      </c>
      <c r="AJ102" s="289">
        <v>0.20419999999999999</v>
      </c>
      <c r="AK102" s="290">
        <v>0.22040000000000001</v>
      </c>
    </row>
    <row r="103" spans="1:37">
      <c r="A103" s="296">
        <v>45393</v>
      </c>
      <c r="B103" s="288">
        <v>1.0987</v>
      </c>
      <c r="C103" s="289">
        <v>0.10050000000000001</v>
      </c>
      <c r="D103" s="289">
        <v>0.1794</v>
      </c>
      <c r="E103" s="289">
        <v>1.3902000000000001</v>
      </c>
      <c r="F103" s="289">
        <v>0.19980000000000001</v>
      </c>
      <c r="G103" s="289">
        <v>0.16669999999999999</v>
      </c>
      <c r="H103" s="289">
        <v>1.4596</v>
      </c>
      <c r="I103" s="289">
        <v>0.62870000000000004</v>
      </c>
      <c r="J103" s="290">
        <v>0.18859999999999999</v>
      </c>
      <c r="K103" s="288">
        <v>0.1507</v>
      </c>
      <c r="L103" s="289">
        <v>0.2097</v>
      </c>
      <c r="M103" s="289">
        <v>0.1769</v>
      </c>
      <c r="N103" s="289">
        <v>0.20680000000000001</v>
      </c>
      <c r="O103" s="289">
        <v>0.27389999999999998</v>
      </c>
      <c r="P103" s="289">
        <v>0.40870000000000001</v>
      </c>
      <c r="Q103" s="289">
        <v>0.21779999999999999</v>
      </c>
      <c r="R103" s="289">
        <v>0.18360000000000001</v>
      </c>
      <c r="S103" s="290">
        <v>0.5927</v>
      </c>
      <c r="T103" s="288">
        <v>0.22339999999999999</v>
      </c>
      <c r="U103" s="289">
        <v>0.253</v>
      </c>
      <c r="V103" s="289">
        <v>0.1595</v>
      </c>
      <c r="W103" s="289">
        <v>0.26090000000000002</v>
      </c>
      <c r="X103" s="289">
        <v>0.25440000000000002</v>
      </c>
      <c r="Y103" s="289">
        <v>0.308</v>
      </c>
      <c r="Z103" s="289">
        <v>9.3100000000000002E-2</v>
      </c>
      <c r="AA103" s="289">
        <v>0.1633</v>
      </c>
      <c r="AB103" s="290">
        <v>0.55520000000000003</v>
      </c>
      <c r="AC103" s="288">
        <v>0.32419999999999999</v>
      </c>
      <c r="AD103" s="289">
        <v>0.1123</v>
      </c>
      <c r="AE103" s="289">
        <v>0.10349999999999999</v>
      </c>
      <c r="AF103" s="289">
        <v>1.0458000000000001</v>
      </c>
      <c r="AG103" s="289">
        <v>0.14280000000000001</v>
      </c>
      <c r="AH103" s="289">
        <v>0.23769999999999999</v>
      </c>
      <c r="AI103" s="289">
        <v>0.61429999999999996</v>
      </c>
      <c r="AJ103" s="289">
        <v>0.20449999999999999</v>
      </c>
      <c r="AK103" s="290">
        <v>0.2225</v>
      </c>
    </row>
    <row r="104" spans="1:37">
      <c r="A104" s="296">
        <v>45394</v>
      </c>
      <c r="B104" s="288">
        <v>1.0774999999999999</v>
      </c>
      <c r="C104" s="289">
        <v>9.8699999999999996E-2</v>
      </c>
      <c r="D104" s="289">
        <v>0.17829999999999999</v>
      </c>
      <c r="E104" s="289">
        <v>1.3922000000000001</v>
      </c>
      <c r="F104" s="289">
        <v>0.19719999999999999</v>
      </c>
      <c r="G104" s="289">
        <v>0.1673</v>
      </c>
      <c r="H104" s="289">
        <v>1.4671000000000001</v>
      </c>
      <c r="I104" s="289">
        <v>0.62429999999999997</v>
      </c>
      <c r="J104" s="290">
        <v>0.18659999999999999</v>
      </c>
      <c r="K104" s="288">
        <v>0.14799999999999999</v>
      </c>
      <c r="L104" s="289">
        <v>0.20899999999999999</v>
      </c>
      <c r="M104" s="289">
        <v>0.17460000000000001</v>
      </c>
      <c r="N104" s="289">
        <v>0.20330000000000001</v>
      </c>
      <c r="O104" s="289">
        <v>0.27429999999999999</v>
      </c>
      <c r="P104" s="289">
        <v>0.40710000000000002</v>
      </c>
      <c r="Q104" s="289">
        <v>0.21879999999999999</v>
      </c>
      <c r="R104" s="289">
        <v>0.18240000000000001</v>
      </c>
      <c r="S104" s="290">
        <v>0.60040000000000004</v>
      </c>
      <c r="T104" s="288">
        <v>0.21920000000000001</v>
      </c>
      <c r="U104" s="289">
        <v>0.2515</v>
      </c>
      <c r="V104" s="289">
        <v>0.161</v>
      </c>
      <c r="W104" s="289">
        <v>0.26279999999999998</v>
      </c>
      <c r="X104" s="289">
        <v>0.2576</v>
      </c>
      <c r="Y104" s="289">
        <v>0.31109999999999999</v>
      </c>
      <c r="Z104" s="289">
        <v>9.4E-2</v>
      </c>
      <c r="AA104" s="289">
        <v>0.16439999999999999</v>
      </c>
      <c r="AB104" s="290">
        <v>0.55600000000000005</v>
      </c>
      <c r="AC104" s="288">
        <v>0.3145</v>
      </c>
      <c r="AD104" s="289">
        <v>0.11070000000000001</v>
      </c>
      <c r="AE104" s="289">
        <v>0.1003</v>
      </c>
      <c r="AF104" s="289">
        <v>1.0411999999999999</v>
      </c>
      <c r="AG104" s="289">
        <v>0.1431</v>
      </c>
      <c r="AH104" s="289">
        <v>0.2344</v>
      </c>
      <c r="AI104" s="289">
        <v>0.6109</v>
      </c>
      <c r="AJ104" s="289">
        <v>0.2041</v>
      </c>
      <c r="AK104" s="290">
        <v>0.2238</v>
      </c>
    </row>
    <row r="105" spans="1:37">
      <c r="A105" s="296">
        <v>45395</v>
      </c>
      <c r="B105" s="288">
        <v>1.0611999999999999</v>
      </c>
      <c r="C105" s="289">
        <v>9.7600000000000006E-2</v>
      </c>
      <c r="D105" s="289">
        <v>0.18</v>
      </c>
      <c r="E105" s="289">
        <v>1.4156</v>
      </c>
      <c r="F105" s="289">
        <v>0.19620000000000001</v>
      </c>
      <c r="G105" s="289">
        <v>0.16900000000000001</v>
      </c>
      <c r="H105" s="289">
        <v>1.4711000000000001</v>
      </c>
      <c r="I105" s="289">
        <v>0.62239999999999995</v>
      </c>
      <c r="J105" s="290">
        <v>0.18579999999999999</v>
      </c>
      <c r="K105" s="288">
        <v>0.1477</v>
      </c>
      <c r="L105" s="289">
        <v>0.2112</v>
      </c>
      <c r="M105" s="289">
        <v>0.1757</v>
      </c>
      <c r="N105" s="289">
        <v>0.20069999999999999</v>
      </c>
      <c r="O105" s="289">
        <v>0.2742</v>
      </c>
      <c r="P105" s="289">
        <v>0.40620000000000001</v>
      </c>
      <c r="Q105" s="289">
        <v>0.21940000000000001</v>
      </c>
      <c r="R105" s="289">
        <v>0.18049999999999999</v>
      </c>
      <c r="S105" s="290">
        <v>0.60780000000000001</v>
      </c>
      <c r="T105" s="288">
        <v>0.2135</v>
      </c>
      <c r="U105" s="289">
        <v>0.25040000000000001</v>
      </c>
      <c r="V105" s="289">
        <v>0.16450000000000001</v>
      </c>
      <c r="W105" s="289">
        <v>0.26419999999999999</v>
      </c>
      <c r="X105" s="289">
        <v>0.26029999999999998</v>
      </c>
      <c r="Y105" s="289">
        <v>0.31509999999999999</v>
      </c>
      <c r="Z105" s="289">
        <v>9.4899999999999998E-2</v>
      </c>
      <c r="AA105" s="289">
        <v>0.1658</v>
      </c>
      <c r="AB105" s="290">
        <v>0.5575</v>
      </c>
      <c r="AC105" s="288"/>
      <c r="AD105" s="289">
        <v>0.1109</v>
      </c>
      <c r="AE105" s="289">
        <v>9.7500000000000003E-2</v>
      </c>
      <c r="AF105" s="289"/>
      <c r="AG105" s="289">
        <v>0.14360000000000001</v>
      </c>
      <c r="AH105" s="289">
        <v>0.2316</v>
      </c>
      <c r="AI105" s="289"/>
      <c r="AJ105" s="289">
        <v>0.20369999999999999</v>
      </c>
      <c r="AK105" s="290">
        <v>0.22520000000000001</v>
      </c>
    </row>
    <row r="106" spans="1:37">
      <c r="A106" s="296">
        <v>45396</v>
      </c>
      <c r="B106" s="288">
        <v>1.0529999999999999</v>
      </c>
      <c r="C106" s="289">
        <v>9.7199999999999995E-2</v>
      </c>
      <c r="D106" s="289">
        <v>0.18210000000000001</v>
      </c>
      <c r="E106" s="289">
        <v>1.4446000000000001</v>
      </c>
      <c r="F106" s="289">
        <v>0.19819999999999999</v>
      </c>
      <c r="G106" s="289">
        <v>0.1721</v>
      </c>
      <c r="H106" s="289">
        <v>1.4995000000000001</v>
      </c>
      <c r="I106" s="289">
        <v>0.62129999999999996</v>
      </c>
      <c r="J106" s="290">
        <v>0.1867</v>
      </c>
      <c r="K106" s="288">
        <v>0.14699999999999999</v>
      </c>
      <c r="L106" s="289">
        <v>0.2137</v>
      </c>
      <c r="M106" s="289">
        <v>0.17399999999999999</v>
      </c>
      <c r="N106" s="289">
        <v>0.20050000000000001</v>
      </c>
      <c r="O106" s="289">
        <v>0.28549999999999998</v>
      </c>
      <c r="P106" s="289">
        <v>0.40910000000000002</v>
      </c>
      <c r="Q106" s="289">
        <v>0.22090000000000001</v>
      </c>
      <c r="R106" s="289">
        <v>0.1794</v>
      </c>
      <c r="S106" s="290">
        <v>0.62470000000000003</v>
      </c>
      <c r="T106" s="288">
        <v>0.2059</v>
      </c>
      <c r="U106" s="289">
        <v>0.25090000000000001</v>
      </c>
      <c r="V106" s="289">
        <v>0.16700000000000001</v>
      </c>
      <c r="W106" s="289">
        <v>0.26600000000000001</v>
      </c>
      <c r="X106" s="289">
        <v>0.2651</v>
      </c>
      <c r="Y106" s="289">
        <v>0.32240000000000002</v>
      </c>
      <c r="Z106" s="289">
        <v>9.6699999999999994E-2</v>
      </c>
      <c r="AA106" s="289">
        <v>0.1681</v>
      </c>
      <c r="AB106" s="290">
        <v>0.5605</v>
      </c>
      <c r="AC106" s="288">
        <v>0.29759999999999998</v>
      </c>
      <c r="AD106" s="289">
        <v>0.1115</v>
      </c>
      <c r="AE106" s="289">
        <v>9.6600000000000005E-2</v>
      </c>
      <c r="AF106" s="289">
        <v>1.0382</v>
      </c>
      <c r="AG106" s="289">
        <v>0.14630000000000001</v>
      </c>
      <c r="AH106" s="289">
        <v>0.23119999999999999</v>
      </c>
      <c r="AI106" s="289">
        <v>0.60450000000000004</v>
      </c>
      <c r="AJ106" s="289">
        <v>0.2051</v>
      </c>
      <c r="AK106" s="290">
        <v>0.2283</v>
      </c>
    </row>
    <row r="107" spans="1:37">
      <c r="A107" s="296">
        <v>45397</v>
      </c>
      <c r="B107" s="288">
        <v>1.014</v>
      </c>
      <c r="C107" s="289">
        <v>9.5200000000000007E-2</v>
      </c>
      <c r="D107" s="289">
        <v>0.18090000000000001</v>
      </c>
      <c r="E107" s="289">
        <v>1.4389000000000001</v>
      </c>
      <c r="F107" s="289">
        <v>0.19750000000000001</v>
      </c>
      <c r="G107" s="289">
        <v>0.17269999999999999</v>
      </c>
      <c r="H107" s="289">
        <v>1.5008999999999999</v>
      </c>
      <c r="I107" s="289">
        <v>0.61299999999999999</v>
      </c>
      <c r="J107" s="290">
        <v>0.18609999999999999</v>
      </c>
      <c r="K107" s="288">
        <v>0.14330000000000001</v>
      </c>
      <c r="L107" s="289">
        <v>0.2122</v>
      </c>
      <c r="M107" s="289">
        <v>0.1699</v>
      </c>
      <c r="N107" s="289">
        <v>0.1961</v>
      </c>
      <c r="O107" s="289">
        <v>0.2883</v>
      </c>
      <c r="P107" s="289">
        <v>0.40410000000000001</v>
      </c>
      <c r="Q107" s="289">
        <v>0.217</v>
      </c>
      <c r="R107" s="289">
        <v>0.1749</v>
      </c>
      <c r="S107" s="290">
        <v>0.63449999999999995</v>
      </c>
      <c r="T107" s="288">
        <v>0.19209999999999999</v>
      </c>
      <c r="U107" s="289">
        <v>0.2447</v>
      </c>
      <c r="V107" s="289">
        <v>0.1671</v>
      </c>
      <c r="W107" s="289">
        <v>0.25779999999999997</v>
      </c>
      <c r="X107" s="289">
        <v>0.26479999999999998</v>
      </c>
      <c r="Y107" s="289">
        <v>0.32400000000000001</v>
      </c>
      <c r="Z107" s="289">
        <v>9.69E-2</v>
      </c>
      <c r="AA107" s="289">
        <v>0.16819999999999999</v>
      </c>
      <c r="AB107" s="290">
        <v>0.55530000000000002</v>
      </c>
      <c r="AC107" s="288">
        <v>0.28320000000000001</v>
      </c>
      <c r="AD107" s="289">
        <v>0.1091</v>
      </c>
      <c r="AE107" s="289">
        <v>9.4500000000000001E-2</v>
      </c>
      <c r="AF107" s="289">
        <v>1.0210999999999999</v>
      </c>
      <c r="AG107" s="289">
        <v>0.1454</v>
      </c>
      <c r="AH107" s="289">
        <v>0.22720000000000001</v>
      </c>
      <c r="AI107" s="289">
        <v>0.59289999999999998</v>
      </c>
      <c r="AJ107" s="289">
        <v>0.20349999999999999</v>
      </c>
      <c r="AK107" s="290">
        <v>0.2286</v>
      </c>
    </row>
    <row r="108" spans="1:37">
      <c r="A108" s="296">
        <v>45398</v>
      </c>
      <c r="B108" s="288">
        <v>0.91220000000000001</v>
      </c>
      <c r="C108" s="289">
        <v>8.8999999999999996E-2</v>
      </c>
      <c r="D108" s="289">
        <v>0.17080000000000001</v>
      </c>
      <c r="E108" s="289">
        <v>1.3749</v>
      </c>
      <c r="F108" s="289">
        <v>0.19470000000000001</v>
      </c>
      <c r="G108" s="289">
        <v>0.16869999999999999</v>
      </c>
      <c r="H108" s="289">
        <v>1.4784999999999999</v>
      </c>
      <c r="I108" s="289">
        <v>0.60260000000000002</v>
      </c>
      <c r="J108" s="290">
        <v>0.18529999999999999</v>
      </c>
      <c r="K108" s="288">
        <v>0.1323</v>
      </c>
      <c r="L108" s="289">
        <v>0.19900000000000001</v>
      </c>
      <c r="M108" s="289">
        <v>0.1573</v>
      </c>
      <c r="N108" s="289">
        <v>0.1875</v>
      </c>
      <c r="O108" s="289">
        <v>0.28100000000000003</v>
      </c>
      <c r="P108" s="289">
        <v>0.38990000000000002</v>
      </c>
      <c r="Q108" s="289">
        <v>0.21079999999999999</v>
      </c>
      <c r="R108" s="289">
        <v>0.16900000000000001</v>
      </c>
      <c r="S108" s="290">
        <v>0.63829999999999998</v>
      </c>
      <c r="T108" s="288">
        <v>0.17230000000000001</v>
      </c>
      <c r="U108" s="289">
        <v>0.22969999999999999</v>
      </c>
      <c r="V108" s="289">
        <v>0.15559999999999999</v>
      </c>
      <c r="W108" s="289">
        <v>0.2404</v>
      </c>
      <c r="X108" s="289">
        <v>0.25669999999999998</v>
      </c>
      <c r="Y108" s="289">
        <v>0.31740000000000002</v>
      </c>
      <c r="Z108" s="289">
        <v>9.5699999999999993E-2</v>
      </c>
      <c r="AA108" s="289">
        <v>0.16650000000000001</v>
      </c>
      <c r="AB108" s="290">
        <v>0.54830000000000001</v>
      </c>
      <c r="AC108" s="288"/>
      <c r="AD108" s="289">
        <v>0.1016</v>
      </c>
      <c r="AE108" s="289">
        <v>8.8800000000000004E-2</v>
      </c>
      <c r="AF108" s="289"/>
      <c r="AG108" s="289">
        <v>0.14119999999999999</v>
      </c>
      <c r="AH108" s="289">
        <v>0.2205</v>
      </c>
      <c r="AI108" s="289"/>
      <c r="AJ108" s="289">
        <v>0.2006</v>
      </c>
      <c r="AK108" s="290">
        <v>0.22720000000000001</v>
      </c>
    </row>
    <row r="109" spans="1:37">
      <c r="A109" s="296">
        <v>45399</v>
      </c>
      <c r="B109" s="288">
        <v>0.93289999999999995</v>
      </c>
      <c r="C109" s="289">
        <v>9.0800000000000006E-2</v>
      </c>
      <c r="D109" s="289">
        <v>0.17349999999999999</v>
      </c>
      <c r="E109" s="289">
        <v>1.3876999999999999</v>
      </c>
      <c r="F109" s="289">
        <v>0.19489999999999999</v>
      </c>
      <c r="G109" s="289">
        <v>0.1696</v>
      </c>
      <c r="H109" s="289">
        <v>1.4615</v>
      </c>
      <c r="I109" s="289">
        <v>0.58899999999999997</v>
      </c>
      <c r="J109" s="290">
        <v>0.18379999999999999</v>
      </c>
      <c r="K109" s="288">
        <v>0.1356</v>
      </c>
      <c r="L109" s="289">
        <v>0.2046</v>
      </c>
      <c r="M109" s="289">
        <v>0.16039999999999999</v>
      </c>
      <c r="N109" s="289">
        <v>0.1903</v>
      </c>
      <c r="O109" s="289">
        <v>0.28220000000000001</v>
      </c>
      <c r="P109" s="289">
        <v>0.39290000000000003</v>
      </c>
      <c r="Q109" s="289">
        <v>0.20649999999999999</v>
      </c>
      <c r="R109" s="289">
        <v>0.16420000000000001</v>
      </c>
      <c r="S109" s="290">
        <v>0.64049999999999996</v>
      </c>
      <c r="T109" s="288">
        <v>0.1714</v>
      </c>
      <c r="U109" s="289">
        <v>0.23039999999999999</v>
      </c>
      <c r="V109" s="289">
        <v>0.161</v>
      </c>
      <c r="W109" s="289">
        <v>0.23549999999999999</v>
      </c>
      <c r="X109" s="289">
        <v>0.25640000000000002</v>
      </c>
      <c r="Y109" s="289">
        <v>0.32050000000000001</v>
      </c>
      <c r="Z109" s="289">
        <v>9.4500000000000001E-2</v>
      </c>
      <c r="AA109" s="289">
        <v>0.1648</v>
      </c>
      <c r="AB109" s="290">
        <v>0.53949999999999998</v>
      </c>
      <c r="AC109" s="288"/>
      <c r="AD109" s="289">
        <v>0.10489999999999999</v>
      </c>
      <c r="AE109" s="289">
        <v>9.0700000000000003E-2</v>
      </c>
      <c r="AF109" s="289"/>
      <c r="AG109" s="289">
        <v>0.1424</v>
      </c>
      <c r="AH109" s="289">
        <v>0.22040000000000001</v>
      </c>
      <c r="AI109" s="289"/>
      <c r="AJ109" s="289">
        <v>0.1983</v>
      </c>
      <c r="AK109" s="290">
        <v>0.2253</v>
      </c>
    </row>
    <row r="110" spans="1:37">
      <c r="A110" s="296">
        <v>45400</v>
      </c>
      <c r="B110" s="288">
        <v>0.92379999999999995</v>
      </c>
      <c r="C110" s="289">
        <v>9.1499999999999998E-2</v>
      </c>
      <c r="D110" s="289">
        <v>0.17469999999999999</v>
      </c>
      <c r="E110" s="289">
        <v>1.3867</v>
      </c>
      <c r="F110" s="289">
        <v>0.19539999999999999</v>
      </c>
      <c r="G110" s="289">
        <v>0.1704</v>
      </c>
      <c r="H110" s="289">
        <v>1.4621</v>
      </c>
      <c r="I110" s="289">
        <v>0.57599999999999996</v>
      </c>
      <c r="J110" s="290">
        <v>0.1827</v>
      </c>
      <c r="K110" s="288">
        <v>0.13739999999999999</v>
      </c>
      <c r="L110" s="289">
        <v>0.20880000000000001</v>
      </c>
      <c r="M110" s="289">
        <v>0.16220000000000001</v>
      </c>
      <c r="N110" s="289">
        <v>0.19020000000000001</v>
      </c>
      <c r="O110" s="289">
        <v>0.2823</v>
      </c>
      <c r="P110" s="289">
        <v>0.39269999999999999</v>
      </c>
      <c r="Q110" s="289">
        <v>0.20080000000000001</v>
      </c>
      <c r="R110" s="289">
        <v>0.15859999999999999</v>
      </c>
      <c r="S110" s="290">
        <v>0.64149999999999996</v>
      </c>
      <c r="T110" s="288">
        <v>0.1673</v>
      </c>
      <c r="U110" s="289">
        <v>0.22689999999999999</v>
      </c>
      <c r="V110" s="289">
        <v>0.16400000000000001</v>
      </c>
      <c r="W110" s="289">
        <v>0.22689999999999999</v>
      </c>
      <c r="X110" s="289">
        <v>0.25440000000000002</v>
      </c>
      <c r="Y110" s="289">
        <v>0.3236</v>
      </c>
      <c r="Z110" s="289">
        <v>9.4200000000000006E-2</v>
      </c>
      <c r="AA110" s="289">
        <v>0.16300000000000001</v>
      </c>
      <c r="AB110" s="290">
        <v>0.53190000000000004</v>
      </c>
      <c r="AC110" s="288">
        <v>0.2616</v>
      </c>
      <c r="AD110" s="289">
        <v>0.10580000000000001</v>
      </c>
      <c r="AE110" s="289">
        <v>9.0899999999999995E-2</v>
      </c>
      <c r="AF110" s="289">
        <v>0.99590000000000001</v>
      </c>
      <c r="AG110" s="289">
        <v>0.14280000000000001</v>
      </c>
      <c r="AH110" s="289">
        <v>0.21840000000000001</v>
      </c>
      <c r="AI110" s="289">
        <v>0.56459999999999999</v>
      </c>
      <c r="AJ110" s="289">
        <v>0.19689999999999999</v>
      </c>
      <c r="AK110" s="290">
        <v>0.22359999999999999</v>
      </c>
    </row>
    <row r="111" spans="1:37">
      <c r="A111" s="296">
        <v>45401</v>
      </c>
      <c r="B111" s="288">
        <v>0.91249999999999998</v>
      </c>
      <c r="C111" s="289">
        <v>9.1700000000000004E-2</v>
      </c>
      <c r="D111" s="289">
        <v>0.17560000000000001</v>
      </c>
      <c r="E111" s="289">
        <v>1.3873</v>
      </c>
      <c r="F111" s="289">
        <v>0.19650000000000001</v>
      </c>
      <c r="G111" s="289">
        <v>0.17130000000000001</v>
      </c>
      <c r="H111" s="289">
        <v>1.4540999999999999</v>
      </c>
      <c r="I111" s="289">
        <v>0.56440000000000001</v>
      </c>
      <c r="J111" s="290">
        <v>0.1827</v>
      </c>
      <c r="K111" s="288">
        <v>0.13869999999999999</v>
      </c>
      <c r="L111" s="289">
        <v>0.21149999999999999</v>
      </c>
      <c r="M111" s="289">
        <v>0.1636</v>
      </c>
      <c r="N111" s="289">
        <v>0.1905</v>
      </c>
      <c r="O111" s="289">
        <v>0.28270000000000001</v>
      </c>
      <c r="P111" s="289">
        <v>0.39190000000000003</v>
      </c>
      <c r="Q111" s="289">
        <v>0.19439999999999999</v>
      </c>
      <c r="R111" s="289">
        <v>0.15279999999999999</v>
      </c>
      <c r="S111" s="290">
        <v>0.64159999999999995</v>
      </c>
      <c r="T111" s="288">
        <v>0.1636</v>
      </c>
      <c r="U111" s="289">
        <v>0.22420000000000001</v>
      </c>
      <c r="V111" s="289">
        <v>0.1666</v>
      </c>
      <c r="W111" s="289">
        <v>0.2177</v>
      </c>
      <c r="X111" s="289">
        <v>0.25259999999999999</v>
      </c>
      <c r="Y111" s="289">
        <v>0.32640000000000002</v>
      </c>
      <c r="Z111" s="289">
        <v>9.4100000000000003E-2</v>
      </c>
      <c r="AA111" s="289">
        <v>0.1613</v>
      </c>
      <c r="AB111" s="290">
        <v>0.52459999999999996</v>
      </c>
      <c r="AC111" s="288">
        <v>0.26019999999999999</v>
      </c>
      <c r="AD111" s="289">
        <v>0.107</v>
      </c>
      <c r="AE111" s="289">
        <v>9.1600000000000001E-2</v>
      </c>
      <c r="AF111" s="289">
        <v>0.996</v>
      </c>
      <c r="AG111" s="289">
        <v>0.14369999999999999</v>
      </c>
      <c r="AH111" s="289">
        <v>0.2172</v>
      </c>
      <c r="AI111" s="289">
        <v>0.55759999999999998</v>
      </c>
      <c r="AJ111" s="289">
        <v>0.1971</v>
      </c>
      <c r="AK111" s="290">
        <v>0.223</v>
      </c>
    </row>
    <row r="112" spans="1:37">
      <c r="A112" s="296">
        <v>45402</v>
      </c>
      <c r="B112" s="288">
        <v>0.88519999999999999</v>
      </c>
      <c r="C112" s="289">
        <v>9.0800000000000006E-2</v>
      </c>
      <c r="D112" s="289">
        <v>0.1764</v>
      </c>
      <c r="E112" s="289">
        <v>1.3788</v>
      </c>
      <c r="F112" s="289">
        <v>0.1971</v>
      </c>
      <c r="G112" s="289">
        <v>0.17319999999999999</v>
      </c>
      <c r="H112" s="289">
        <v>1.4587000000000001</v>
      </c>
      <c r="I112" s="289">
        <v>0.5534</v>
      </c>
      <c r="J112" s="290">
        <v>0.1832</v>
      </c>
      <c r="K112" s="288">
        <v>0.13639999999999999</v>
      </c>
      <c r="L112" s="289">
        <v>0.21190000000000001</v>
      </c>
      <c r="M112" s="289">
        <v>0.16220000000000001</v>
      </c>
      <c r="N112" s="289">
        <v>0.1895</v>
      </c>
      <c r="O112" s="289">
        <v>0.28270000000000001</v>
      </c>
      <c r="P112" s="289">
        <v>0.39179999999999998</v>
      </c>
      <c r="Q112" s="289">
        <v>0.18659999999999999</v>
      </c>
      <c r="R112" s="289">
        <v>0.14630000000000001</v>
      </c>
      <c r="S112" s="290">
        <v>0.64710000000000001</v>
      </c>
      <c r="T112" s="288">
        <v>0.36209999999999998</v>
      </c>
      <c r="U112" s="289">
        <v>0.33650000000000002</v>
      </c>
      <c r="V112" s="289">
        <v>0.46100000000000002</v>
      </c>
      <c r="W112" s="289">
        <v>0.44569999999999999</v>
      </c>
      <c r="X112" s="289">
        <v>0.40229999999999999</v>
      </c>
      <c r="Y112" s="289">
        <v>0.77180000000000004</v>
      </c>
      <c r="Z112" s="289">
        <v>0.1739</v>
      </c>
      <c r="AA112" s="289">
        <v>0.26350000000000001</v>
      </c>
      <c r="AB112" s="290">
        <v>0.77810000000000001</v>
      </c>
      <c r="AC112" s="288">
        <v>0.25390000000000001</v>
      </c>
      <c r="AD112" s="289">
        <v>0.2949</v>
      </c>
      <c r="AE112" s="289">
        <v>0.36330000000000001</v>
      </c>
      <c r="AF112" s="289">
        <v>1.0041</v>
      </c>
      <c r="AG112" s="289">
        <v>0.4733</v>
      </c>
      <c r="AH112" s="289">
        <v>0.53439999999999999</v>
      </c>
      <c r="AI112" s="289">
        <v>0.92049999999999998</v>
      </c>
      <c r="AJ112" s="289">
        <v>0.38419999999999999</v>
      </c>
      <c r="AK112" s="290">
        <v>0.318</v>
      </c>
    </row>
    <row r="113" spans="1:37">
      <c r="A113" s="296">
        <v>45403</v>
      </c>
      <c r="B113" s="288">
        <v>2.0705</v>
      </c>
      <c r="C113" s="289">
        <v>0.50460000000000005</v>
      </c>
      <c r="D113" s="289">
        <v>0.54459999999999997</v>
      </c>
      <c r="E113" s="289">
        <v>1.7513000000000001</v>
      </c>
      <c r="F113" s="289">
        <v>0.66010000000000002</v>
      </c>
      <c r="G113" s="289">
        <v>0.51680000000000004</v>
      </c>
      <c r="H113" s="289">
        <v>2.4146000000000001</v>
      </c>
      <c r="I113" s="289">
        <v>0.96399999999999997</v>
      </c>
      <c r="J113" s="290">
        <v>0.54530000000000001</v>
      </c>
      <c r="K113" s="288">
        <v>0.39550000000000002</v>
      </c>
      <c r="L113" s="289">
        <v>0.45179999999999998</v>
      </c>
      <c r="M113" s="289">
        <v>0.54469999999999996</v>
      </c>
      <c r="N113" s="289">
        <v>0.48299999999999998</v>
      </c>
      <c r="O113" s="289">
        <v>0.58799999999999997</v>
      </c>
      <c r="P113" s="289">
        <v>0.62370000000000003</v>
      </c>
      <c r="Q113" s="289">
        <v>0.37709999999999999</v>
      </c>
      <c r="R113" s="289">
        <v>0.52270000000000005</v>
      </c>
      <c r="S113" s="290">
        <v>0.44130000000000003</v>
      </c>
      <c r="T113" s="288">
        <v>0.33560000000000001</v>
      </c>
      <c r="U113" s="289">
        <v>0.29559999999999997</v>
      </c>
      <c r="V113" s="289">
        <v>0.38850000000000001</v>
      </c>
      <c r="W113" s="289">
        <v>0.4113</v>
      </c>
      <c r="X113" s="289">
        <v>0.34200000000000003</v>
      </c>
      <c r="Y113" s="289">
        <v>0.6321</v>
      </c>
      <c r="Z113" s="289">
        <v>0.14549999999999999</v>
      </c>
      <c r="AA113" s="289">
        <v>0.21820000000000001</v>
      </c>
      <c r="AB113" s="290">
        <v>0.56130000000000002</v>
      </c>
      <c r="AC113" s="288">
        <v>0.25340000000000001</v>
      </c>
      <c r="AD113" s="289">
        <v>0.25230000000000002</v>
      </c>
      <c r="AE113" s="289">
        <v>0.31630000000000003</v>
      </c>
      <c r="AF113" s="289">
        <v>1.0224</v>
      </c>
      <c r="AG113" s="289">
        <v>0.40489999999999998</v>
      </c>
      <c r="AH113" s="289">
        <v>0.46410000000000001</v>
      </c>
      <c r="AI113" s="289">
        <v>0.8105</v>
      </c>
      <c r="AJ113" s="289">
        <v>0.49659999999999999</v>
      </c>
      <c r="AK113" s="290">
        <v>0.29270000000000002</v>
      </c>
    </row>
    <row r="114" spans="1:37">
      <c r="A114" s="296">
        <v>45404</v>
      </c>
      <c r="B114" s="288">
        <v>2.7303000000000002</v>
      </c>
      <c r="C114" s="289">
        <v>0.45960000000000001</v>
      </c>
      <c r="D114" s="289">
        <v>0.48499999999999999</v>
      </c>
      <c r="E114" s="289">
        <v>2.4302999999999999</v>
      </c>
      <c r="F114" s="289">
        <v>0.55940000000000001</v>
      </c>
      <c r="G114" s="289">
        <v>0.46039999999999998</v>
      </c>
      <c r="H114" s="289">
        <v>2.3793000000000002</v>
      </c>
      <c r="I114" s="289">
        <v>0.88339999999999996</v>
      </c>
      <c r="J114" s="290">
        <v>0.48249999999999998</v>
      </c>
      <c r="K114" s="288">
        <v>0.38109999999999999</v>
      </c>
      <c r="L114" s="289">
        <v>0.49249999999999999</v>
      </c>
      <c r="M114" s="289">
        <v>0.4955</v>
      </c>
      <c r="N114" s="289">
        <v>0.46989999999999998</v>
      </c>
      <c r="O114" s="289">
        <v>0.56079999999999997</v>
      </c>
      <c r="P114" s="289">
        <v>0.58950000000000002</v>
      </c>
      <c r="Q114" s="289">
        <v>0.3614</v>
      </c>
      <c r="R114" s="289">
        <v>0.45500000000000002</v>
      </c>
      <c r="S114" s="290">
        <v>0.47970000000000002</v>
      </c>
      <c r="T114" s="288">
        <v>0.33650000000000002</v>
      </c>
      <c r="U114" s="289">
        <v>0.28899999999999998</v>
      </c>
      <c r="V114" s="289">
        <v>0.38190000000000002</v>
      </c>
      <c r="W114" s="289">
        <v>0.40810000000000002</v>
      </c>
      <c r="X114" s="289">
        <v>0.33189999999999997</v>
      </c>
      <c r="Y114" s="289">
        <v>0.60699999999999998</v>
      </c>
      <c r="Z114" s="289">
        <v>0.13869999999999999</v>
      </c>
      <c r="AA114" s="289">
        <v>0.20880000000000001</v>
      </c>
      <c r="AB114" s="290">
        <v>0.52669999999999995</v>
      </c>
      <c r="AC114" s="288">
        <v>0.28079999999999999</v>
      </c>
      <c r="AD114" s="289">
        <v>0.2465</v>
      </c>
      <c r="AE114" s="289">
        <v>0.30609999999999998</v>
      </c>
      <c r="AF114" s="289">
        <v>1.0401</v>
      </c>
      <c r="AG114" s="289">
        <v>0.39069999999999999</v>
      </c>
      <c r="AH114" s="289">
        <v>0.45650000000000002</v>
      </c>
      <c r="AI114" s="289">
        <v>0.76319999999999999</v>
      </c>
      <c r="AJ114" s="289">
        <v>0.49540000000000001</v>
      </c>
      <c r="AK114" s="290">
        <v>0.29239999999999999</v>
      </c>
    </row>
    <row r="115" spans="1:37">
      <c r="A115" s="296">
        <v>45405</v>
      </c>
      <c r="B115" s="288">
        <v>2.7433999999999998</v>
      </c>
      <c r="C115" s="289">
        <v>0.4405</v>
      </c>
      <c r="D115" s="289">
        <v>0.47520000000000001</v>
      </c>
      <c r="E115" s="289">
        <v>2.4781</v>
      </c>
      <c r="F115" s="289">
        <v>0.54100000000000004</v>
      </c>
      <c r="G115" s="289">
        <v>0.4415</v>
      </c>
      <c r="H115" s="289">
        <v>2.3519999999999999</v>
      </c>
      <c r="I115" s="289">
        <v>0.84750000000000003</v>
      </c>
      <c r="J115" s="290">
        <v>0.46829999999999999</v>
      </c>
      <c r="K115" s="288">
        <v>0.36309999999999998</v>
      </c>
      <c r="L115" s="289">
        <v>0.48699999999999999</v>
      </c>
      <c r="M115" s="289">
        <v>0.47760000000000002</v>
      </c>
      <c r="N115" s="289">
        <v>0.45729999999999998</v>
      </c>
      <c r="O115" s="289">
        <v>0.54300000000000004</v>
      </c>
      <c r="P115" s="289">
        <v>0.57550000000000001</v>
      </c>
      <c r="Q115" s="289">
        <v>0.34189999999999998</v>
      </c>
      <c r="R115" s="289">
        <v>0.42709999999999998</v>
      </c>
      <c r="S115" s="290">
        <v>0.47739999999999999</v>
      </c>
      <c r="T115" s="288">
        <v>0.33069999999999999</v>
      </c>
      <c r="U115" s="289">
        <v>0.27779999999999999</v>
      </c>
      <c r="V115" s="289">
        <v>0.36880000000000002</v>
      </c>
      <c r="W115" s="289">
        <v>0.40300000000000002</v>
      </c>
      <c r="X115" s="289">
        <v>0.32390000000000002</v>
      </c>
      <c r="Y115" s="289">
        <v>0.58819999999999995</v>
      </c>
      <c r="Z115" s="289">
        <v>0.1341</v>
      </c>
      <c r="AA115" s="289">
        <v>0.20519999999999999</v>
      </c>
      <c r="AB115" s="290">
        <v>0.51190000000000002</v>
      </c>
      <c r="AC115" s="288">
        <v>0.3155</v>
      </c>
      <c r="AD115" s="289">
        <v>0.23960000000000001</v>
      </c>
      <c r="AE115" s="289">
        <v>0.29310000000000003</v>
      </c>
      <c r="AF115" s="289">
        <v>1.0648</v>
      </c>
      <c r="AG115" s="289">
        <v>0.37969999999999998</v>
      </c>
      <c r="AH115" s="289">
        <v>0.44409999999999999</v>
      </c>
      <c r="AI115" s="289">
        <v>0.73809999999999998</v>
      </c>
      <c r="AJ115" s="289">
        <v>0.49630000000000002</v>
      </c>
      <c r="AK115" s="290">
        <v>0.29239999999999999</v>
      </c>
    </row>
    <row r="116" spans="1:37">
      <c r="A116" s="296">
        <v>45406</v>
      </c>
      <c r="B116" s="288">
        <v>2.7496</v>
      </c>
      <c r="C116" s="289">
        <v>0.42880000000000001</v>
      </c>
      <c r="D116" s="289">
        <v>0.46929999999999999</v>
      </c>
      <c r="E116" s="289">
        <v>2.5118</v>
      </c>
      <c r="F116" s="289">
        <v>0.53559999999999997</v>
      </c>
      <c r="G116" s="289">
        <v>0.43469999999999998</v>
      </c>
      <c r="H116" s="289">
        <v>2.351</v>
      </c>
      <c r="I116" s="289">
        <v>0.83179999999999998</v>
      </c>
      <c r="J116" s="290">
        <v>0.46400000000000002</v>
      </c>
      <c r="K116" s="288">
        <v>0.34279999999999999</v>
      </c>
      <c r="L116" s="289">
        <v>0.46539999999999998</v>
      </c>
      <c r="M116" s="289">
        <v>0.44929999999999998</v>
      </c>
      <c r="N116" s="289">
        <v>0.442</v>
      </c>
      <c r="O116" s="289">
        <v>0.52859999999999996</v>
      </c>
      <c r="P116" s="289">
        <v>0.57389999999999997</v>
      </c>
      <c r="Q116" s="289">
        <v>0.3296</v>
      </c>
      <c r="R116" s="289">
        <v>0.41489999999999999</v>
      </c>
      <c r="S116" s="290">
        <v>0.47839999999999999</v>
      </c>
      <c r="T116" s="288">
        <v>0.32850000000000001</v>
      </c>
      <c r="U116" s="289">
        <v>0.27739999999999998</v>
      </c>
      <c r="V116" s="289">
        <v>0.35449999999999998</v>
      </c>
      <c r="W116" s="289">
        <v>0.40629999999999999</v>
      </c>
      <c r="X116" s="289">
        <v>0.32419999999999999</v>
      </c>
      <c r="Y116" s="289">
        <v>0.58740000000000003</v>
      </c>
      <c r="Z116" s="289">
        <v>0.13220000000000001</v>
      </c>
      <c r="AA116" s="289">
        <v>0.20480000000000001</v>
      </c>
      <c r="AB116" s="290">
        <v>0.50970000000000004</v>
      </c>
      <c r="AC116" s="288">
        <v>0.33360000000000001</v>
      </c>
      <c r="AD116" s="289">
        <v>0.23300000000000001</v>
      </c>
      <c r="AE116" s="289">
        <v>0.27729999999999999</v>
      </c>
      <c r="AF116" s="289">
        <v>1.1111</v>
      </c>
      <c r="AG116" s="289">
        <v>0.37780000000000002</v>
      </c>
      <c r="AH116" s="289">
        <v>0.43909999999999999</v>
      </c>
      <c r="AI116" s="289">
        <v>0.73360000000000003</v>
      </c>
      <c r="AJ116" s="289">
        <v>0.502</v>
      </c>
      <c r="AK116" s="290">
        <v>0.29499999999999998</v>
      </c>
    </row>
    <row r="117" spans="1:37">
      <c r="A117" s="296">
        <v>45407</v>
      </c>
      <c r="B117" s="288">
        <v>2.7349999999999999</v>
      </c>
      <c r="C117" s="289">
        <v>0.41889999999999999</v>
      </c>
      <c r="D117" s="289">
        <v>0.45850000000000002</v>
      </c>
      <c r="E117" s="289">
        <v>2.5019</v>
      </c>
      <c r="F117" s="289">
        <v>0.52910000000000001</v>
      </c>
      <c r="G117" s="289">
        <v>0.42409999999999998</v>
      </c>
      <c r="H117" s="289">
        <v>2.3309000000000002</v>
      </c>
      <c r="I117" s="289">
        <v>0.81920000000000004</v>
      </c>
      <c r="J117" s="290">
        <v>0.45960000000000001</v>
      </c>
      <c r="K117" s="288">
        <v>0.3261</v>
      </c>
      <c r="L117" s="289">
        <v>0.4425</v>
      </c>
      <c r="M117" s="289">
        <v>0.4289</v>
      </c>
      <c r="N117" s="289">
        <v>0.42599999999999999</v>
      </c>
      <c r="O117" s="289">
        <v>0.50570000000000004</v>
      </c>
      <c r="P117" s="289">
        <v>0.56520000000000004</v>
      </c>
      <c r="Q117" s="289">
        <v>0.31509999999999999</v>
      </c>
      <c r="R117" s="289">
        <v>0.40439999999999998</v>
      </c>
      <c r="S117" s="290">
        <v>0.47510000000000002</v>
      </c>
      <c r="T117" s="288">
        <v>0.32579999999999998</v>
      </c>
      <c r="U117" s="289">
        <v>0.27210000000000001</v>
      </c>
      <c r="V117" s="289">
        <v>0.3412</v>
      </c>
      <c r="W117" s="289">
        <v>0.40670000000000001</v>
      </c>
      <c r="X117" s="289">
        <v>0.32190000000000002</v>
      </c>
      <c r="Y117" s="289">
        <v>0.58140000000000003</v>
      </c>
      <c r="Z117" s="289">
        <v>0.13</v>
      </c>
      <c r="AA117" s="289">
        <v>0.20380000000000001</v>
      </c>
      <c r="AB117" s="290">
        <v>0.50739999999999996</v>
      </c>
      <c r="AC117" s="288">
        <v>0.3503</v>
      </c>
      <c r="AD117" s="289">
        <v>0.2258</v>
      </c>
      <c r="AE117" s="289">
        <v>0.2646</v>
      </c>
      <c r="AF117" s="289">
        <v>1.1341000000000001</v>
      </c>
      <c r="AG117" s="289">
        <v>0.372</v>
      </c>
      <c r="AH117" s="289">
        <v>0.42749999999999999</v>
      </c>
      <c r="AI117" s="289">
        <v>0.72629999999999995</v>
      </c>
      <c r="AJ117" s="289">
        <v>0.50360000000000005</v>
      </c>
      <c r="AK117" s="290">
        <v>0.29549999999999998</v>
      </c>
    </row>
    <row r="118" spans="1:37">
      <c r="A118" s="296">
        <v>45408</v>
      </c>
      <c r="B118" s="288">
        <v>2.5093000000000001</v>
      </c>
      <c r="C118" s="289">
        <v>0.39250000000000002</v>
      </c>
      <c r="D118" s="289">
        <v>0.43259999999999998</v>
      </c>
      <c r="E118" s="289">
        <v>2.3822000000000001</v>
      </c>
      <c r="F118" s="289">
        <v>0.51500000000000001</v>
      </c>
      <c r="G118" s="289">
        <v>0.41120000000000001</v>
      </c>
      <c r="H118" s="289">
        <v>2.2776999999999998</v>
      </c>
      <c r="I118" s="289">
        <v>0.80640000000000001</v>
      </c>
      <c r="J118" s="290">
        <v>0.45569999999999999</v>
      </c>
      <c r="K118" s="288">
        <v>0.29010000000000002</v>
      </c>
      <c r="L118" s="289">
        <v>0.39910000000000001</v>
      </c>
      <c r="M118" s="289">
        <v>0.37880000000000003</v>
      </c>
      <c r="N118" s="289">
        <v>0.39729999999999999</v>
      </c>
      <c r="O118" s="289">
        <v>0.4728</v>
      </c>
      <c r="P118" s="289">
        <v>0.53920000000000001</v>
      </c>
      <c r="Q118" s="289">
        <v>0.29599999999999999</v>
      </c>
      <c r="R118" s="289">
        <v>0.39300000000000002</v>
      </c>
      <c r="S118" s="290">
        <v>0.46949999999999997</v>
      </c>
      <c r="T118" s="288">
        <v>0.2999</v>
      </c>
      <c r="U118" s="289">
        <v>0.25309999999999999</v>
      </c>
      <c r="V118" s="289">
        <v>0.30299999999999999</v>
      </c>
      <c r="W118" s="289">
        <v>0.3911</v>
      </c>
      <c r="X118" s="289">
        <v>0.311</v>
      </c>
      <c r="Y118" s="289">
        <v>0.55979999999999996</v>
      </c>
      <c r="Z118" s="289">
        <v>0.12659999999999999</v>
      </c>
      <c r="AA118" s="289">
        <v>0.20130000000000001</v>
      </c>
      <c r="AB118" s="290">
        <v>0.50239999999999996</v>
      </c>
      <c r="AC118" s="288">
        <v>0.32879999999999998</v>
      </c>
      <c r="AD118" s="289">
        <v>0.20660000000000001</v>
      </c>
      <c r="AE118" s="289">
        <v>0.2397</v>
      </c>
      <c r="AF118" s="289">
        <v>1.1037999999999999</v>
      </c>
      <c r="AG118" s="289">
        <v>0.3569</v>
      </c>
      <c r="AH118" s="289">
        <v>0.40560000000000002</v>
      </c>
      <c r="AI118" s="289">
        <v>0.7107</v>
      </c>
      <c r="AJ118" s="289">
        <v>0.49959999999999999</v>
      </c>
      <c r="AK118" s="290">
        <v>0.2923</v>
      </c>
    </row>
    <row r="119" spans="1:37">
      <c r="A119" s="296">
        <v>45409</v>
      </c>
      <c r="B119" s="288">
        <v>2.3429000000000002</v>
      </c>
      <c r="C119" s="289">
        <v>0.37469999999999998</v>
      </c>
      <c r="D119" s="289">
        <v>0.41699999999999998</v>
      </c>
      <c r="E119" s="289">
        <v>2.2839</v>
      </c>
      <c r="F119" s="289">
        <v>0.50270000000000004</v>
      </c>
      <c r="G119" s="289">
        <v>0.39979999999999999</v>
      </c>
      <c r="H119" s="289">
        <v>2.2145999999999999</v>
      </c>
      <c r="I119" s="289">
        <v>0.79020000000000001</v>
      </c>
      <c r="J119" s="290">
        <v>0.44929999999999998</v>
      </c>
      <c r="K119" s="288">
        <v>0.2717</v>
      </c>
      <c r="L119" s="289">
        <v>0.374</v>
      </c>
      <c r="M119" s="289">
        <v>0.35410000000000003</v>
      </c>
      <c r="N119" s="289">
        <v>0.37959999999999999</v>
      </c>
      <c r="O119" s="289">
        <v>0.44940000000000002</v>
      </c>
      <c r="P119" s="289">
        <v>0.51929999999999998</v>
      </c>
      <c r="Q119" s="289">
        <v>0.27939999999999998</v>
      </c>
      <c r="R119" s="289">
        <v>0.38159999999999999</v>
      </c>
      <c r="S119" s="290">
        <v>0.45960000000000001</v>
      </c>
      <c r="T119" s="288">
        <v>0.28389999999999999</v>
      </c>
      <c r="U119" s="289">
        <v>0.24160000000000001</v>
      </c>
      <c r="V119" s="289">
        <v>0.28010000000000002</v>
      </c>
      <c r="W119" s="289">
        <v>0.37790000000000001</v>
      </c>
      <c r="X119" s="289">
        <v>0.30220000000000002</v>
      </c>
      <c r="Y119" s="289">
        <v>0.54039999999999999</v>
      </c>
      <c r="Z119" s="289">
        <v>0.1225</v>
      </c>
      <c r="AA119" s="289">
        <v>0.19769999999999999</v>
      </c>
      <c r="AB119" s="290">
        <v>0.49380000000000002</v>
      </c>
      <c r="AC119" s="288"/>
      <c r="AD119" s="289">
        <v>0.19520000000000001</v>
      </c>
      <c r="AE119" s="289">
        <v>0.22620000000000001</v>
      </c>
      <c r="AF119" s="289"/>
      <c r="AG119" s="289">
        <v>0.3448</v>
      </c>
      <c r="AH119" s="289">
        <v>0.39300000000000002</v>
      </c>
      <c r="AI119" s="289"/>
      <c r="AJ119" s="289">
        <v>0.49070000000000003</v>
      </c>
      <c r="AK119" s="290">
        <v>0.28770000000000001</v>
      </c>
    </row>
    <row r="120" spans="1:37">
      <c r="A120" s="296">
        <v>45410</v>
      </c>
      <c r="B120" s="288">
        <v>2.2805</v>
      </c>
      <c r="C120" s="289">
        <v>0.36570000000000003</v>
      </c>
      <c r="D120" s="289">
        <v>0.41210000000000002</v>
      </c>
      <c r="E120" s="289">
        <v>2.2027000000000001</v>
      </c>
      <c r="F120" s="289">
        <v>0.4919</v>
      </c>
      <c r="G120" s="289">
        <v>0.38940000000000002</v>
      </c>
      <c r="H120" s="289">
        <v>2.1492</v>
      </c>
      <c r="I120" s="289">
        <v>0.77149999999999996</v>
      </c>
      <c r="J120" s="290">
        <v>0.44180000000000003</v>
      </c>
      <c r="K120" s="288">
        <v>0.29149999999999998</v>
      </c>
      <c r="L120" s="289">
        <v>0.37319999999999998</v>
      </c>
      <c r="M120" s="289">
        <v>0.35759999999999997</v>
      </c>
      <c r="N120" s="289">
        <v>0.37109999999999999</v>
      </c>
      <c r="O120" s="289">
        <v>0.43330000000000002</v>
      </c>
      <c r="P120" s="289">
        <v>0.50880000000000003</v>
      </c>
      <c r="Q120" s="289">
        <v>0.26450000000000001</v>
      </c>
      <c r="R120" s="289">
        <v>0.36890000000000001</v>
      </c>
      <c r="S120" s="290">
        <v>0.44929999999999998</v>
      </c>
      <c r="T120" s="288">
        <v>0.28770000000000001</v>
      </c>
      <c r="U120" s="289">
        <v>0.23810000000000001</v>
      </c>
      <c r="V120" s="289">
        <v>0.27039999999999997</v>
      </c>
      <c r="W120" s="289">
        <v>0.36599999999999999</v>
      </c>
      <c r="X120" s="289">
        <v>0.29570000000000002</v>
      </c>
      <c r="Y120" s="289">
        <v>0.52370000000000005</v>
      </c>
      <c r="Z120" s="289">
        <v>0.11799999999999999</v>
      </c>
      <c r="AA120" s="289">
        <v>0.19350000000000001</v>
      </c>
      <c r="AB120" s="290">
        <v>0.48170000000000002</v>
      </c>
      <c r="AC120" s="288"/>
      <c r="AD120" s="289">
        <v>0.1903</v>
      </c>
      <c r="AE120" s="289">
        <v>0.22420000000000001</v>
      </c>
      <c r="AF120" s="289"/>
      <c r="AG120" s="289">
        <v>0.33360000000000001</v>
      </c>
      <c r="AH120" s="289">
        <v>0.38379999999999997</v>
      </c>
      <c r="AI120" s="289"/>
      <c r="AJ120" s="289">
        <v>0.4788</v>
      </c>
      <c r="AK120" s="290">
        <v>0.2823</v>
      </c>
    </row>
    <row r="121" spans="1:37">
      <c r="A121" s="296">
        <v>45411</v>
      </c>
      <c r="B121" s="288">
        <v>2.4159000000000002</v>
      </c>
      <c r="C121" s="289">
        <v>0.37609999999999999</v>
      </c>
      <c r="D121" s="289">
        <v>0.42209999999999998</v>
      </c>
      <c r="E121" s="289">
        <v>2.2511999999999999</v>
      </c>
      <c r="F121" s="289">
        <v>0.49130000000000001</v>
      </c>
      <c r="G121" s="289">
        <v>0.38890000000000002</v>
      </c>
      <c r="H121" s="289">
        <v>2.1280000000000001</v>
      </c>
      <c r="I121" s="289">
        <v>0.76029999999999998</v>
      </c>
      <c r="J121" s="290">
        <v>0.43669999999999998</v>
      </c>
      <c r="K121" s="288">
        <v>0.3009</v>
      </c>
      <c r="L121" s="289">
        <v>0.3957</v>
      </c>
      <c r="M121" s="289">
        <v>0.37280000000000002</v>
      </c>
      <c r="N121" s="289">
        <v>0.39179999999999998</v>
      </c>
      <c r="O121" s="289">
        <v>0.4385</v>
      </c>
      <c r="P121" s="289">
        <v>0.51739999999999997</v>
      </c>
      <c r="Q121" s="289">
        <v>0.25979999999999998</v>
      </c>
      <c r="R121" s="289">
        <v>0.36399999999999999</v>
      </c>
      <c r="S121" s="290">
        <v>0.4466</v>
      </c>
      <c r="T121" s="288">
        <v>0.30830000000000002</v>
      </c>
      <c r="U121" s="289">
        <v>0.24379999999999999</v>
      </c>
      <c r="V121" s="289">
        <v>0.2823</v>
      </c>
      <c r="W121" s="289">
        <v>0.37219999999999998</v>
      </c>
      <c r="X121" s="289">
        <v>0.29549999999999998</v>
      </c>
      <c r="Y121" s="289">
        <v>0.52669999999999995</v>
      </c>
      <c r="Z121" s="289">
        <v>0.1162</v>
      </c>
      <c r="AA121" s="289">
        <v>0.1915</v>
      </c>
      <c r="AB121" s="290">
        <v>0.4768</v>
      </c>
      <c r="AC121" s="288"/>
      <c r="AD121" s="289">
        <v>0.20549999999999999</v>
      </c>
      <c r="AE121" s="289">
        <v>0.23569999999999999</v>
      </c>
      <c r="AF121" s="289"/>
      <c r="AG121" s="289">
        <v>0.33660000000000001</v>
      </c>
      <c r="AH121" s="289">
        <v>0.38850000000000001</v>
      </c>
      <c r="AI121" s="289"/>
      <c r="AJ121" s="289">
        <v>0.47570000000000001</v>
      </c>
      <c r="AK121" s="290">
        <v>0.27989999999999998</v>
      </c>
    </row>
    <row r="122" spans="1:37">
      <c r="A122" s="296">
        <v>45412</v>
      </c>
      <c r="B122" s="288">
        <v>2.4590999999999998</v>
      </c>
      <c r="C122" s="289">
        <v>0.38390000000000002</v>
      </c>
      <c r="D122" s="289">
        <v>0.42599999999999999</v>
      </c>
      <c r="E122" s="289">
        <v>2.2955000000000001</v>
      </c>
      <c r="F122" s="289">
        <v>0.49430000000000002</v>
      </c>
      <c r="G122" s="289">
        <v>0.39069999999999999</v>
      </c>
      <c r="H122" s="289">
        <v>2.1408999999999998</v>
      </c>
      <c r="I122" s="289">
        <v>0.7601</v>
      </c>
      <c r="J122" s="290">
        <v>0.43759999999999999</v>
      </c>
      <c r="K122" s="288">
        <v>0.29709999999999998</v>
      </c>
      <c r="L122" s="289">
        <v>0.38940000000000002</v>
      </c>
      <c r="M122" s="289">
        <v>0.36940000000000001</v>
      </c>
      <c r="N122" s="289">
        <v>0.39379999999999998</v>
      </c>
      <c r="O122" s="289">
        <v>0.43769999999999998</v>
      </c>
      <c r="P122" s="289">
        <v>0.52310000000000001</v>
      </c>
      <c r="Q122" s="289">
        <v>0.25840000000000002</v>
      </c>
      <c r="R122" s="289">
        <v>0.36399999999999999</v>
      </c>
      <c r="S122" s="290">
        <v>0.45</v>
      </c>
      <c r="T122" s="288">
        <v>0.31280000000000002</v>
      </c>
      <c r="U122" s="289">
        <v>0.24879999999999999</v>
      </c>
      <c r="V122" s="289">
        <v>0.28520000000000001</v>
      </c>
      <c r="W122" s="289">
        <v>0.37980000000000003</v>
      </c>
      <c r="X122" s="289">
        <v>0.29849999999999999</v>
      </c>
      <c r="Y122" s="289">
        <v>0.53469999999999995</v>
      </c>
      <c r="Z122" s="289">
        <v>0.11600000000000001</v>
      </c>
      <c r="AA122" s="289">
        <v>0.19259999999999999</v>
      </c>
      <c r="AB122" s="290">
        <v>0.48130000000000001</v>
      </c>
      <c r="AC122" s="288"/>
      <c r="AD122" s="289">
        <v>0.20880000000000001</v>
      </c>
      <c r="AE122" s="289">
        <v>0.2361</v>
      </c>
      <c r="AF122" s="289"/>
      <c r="AG122" s="289">
        <v>0.3392</v>
      </c>
      <c r="AH122" s="289">
        <v>0.39290000000000003</v>
      </c>
      <c r="AI122" s="289"/>
      <c r="AJ122" s="289">
        <v>0.47789999999999999</v>
      </c>
      <c r="AK122" s="290">
        <v>0.28110000000000002</v>
      </c>
    </row>
    <row r="123" spans="1:37">
      <c r="A123" s="296">
        <v>45413</v>
      </c>
      <c r="B123" s="288">
        <v>2.4763999999999999</v>
      </c>
      <c r="C123" s="289">
        <v>0.38059999999999999</v>
      </c>
      <c r="D123" s="289">
        <v>0.41370000000000001</v>
      </c>
      <c r="E123" s="289">
        <v>2.3399000000000001</v>
      </c>
      <c r="F123" s="289">
        <v>0.49469999999999997</v>
      </c>
      <c r="G123" s="289">
        <v>0.38619999999999999</v>
      </c>
      <c r="H123" s="289">
        <v>2.1593</v>
      </c>
      <c r="I123" s="289">
        <v>0.76519999999999999</v>
      </c>
      <c r="J123" s="290">
        <v>0.43809999999999999</v>
      </c>
      <c r="K123" s="288">
        <v>0.28610000000000002</v>
      </c>
      <c r="L123" s="289">
        <v>0.36320000000000002</v>
      </c>
      <c r="M123" s="289">
        <v>0.34720000000000001</v>
      </c>
      <c r="N123" s="289">
        <v>0.39479999999999998</v>
      </c>
      <c r="O123" s="289">
        <v>0.43020000000000003</v>
      </c>
      <c r="P123" s="289">
        <v>0.5181</v>
      </c>
      <c r="Q123" s="289">
        <v>0.25850000000000001</v>
      </c>
      <c r="R123" s="289">
        <v>0.3674</v>
      </c>
      <c r="S123" s="290">
        <v>0.45250000000000001</v>
      </c>
      <c r="T123" s="288">
        <v>0.315</v>
      </c>
      <c r="U123" s="289">
        <v>0.247</v>
      </c>
      <c r="V123" s="289">
        <v>0.2727</v>
      </c>
      <c r="W123" s="289">
        <v>0.38769999999999999</v>
      </c>
      <c r="X123" s="289">
        <v>0.3009</v>
      </c>
      <c r="Y123" s="289">
        <v>0.53859999999999997</v>
      </c>
      <c r="Z123" s="289">
        <v>0.1172</v>
      </c>
      <c r="AA123" s="289">
        <v>0.19439999999999999</v>
      </c>
      <c r="AB123" s="290">
        <v>0.48920000000000002</v>
      </c>
      <c r="AC123" s="288"/>
      <c r="AD123" s="289">
        <v>0.20760000000000001</v>
      </c>
      <c r="AE123" s="289">
        <v>0.22570000000000001</v>
      </c>
      <c r="AF123" s="289"/>
      <c r="AG123" s="289">
        <v>0.34279999999999999</v>
      </c>
      <c r="AH123" s="289">
        <v>0.39129999999999998</v>
      </c>
      <c r="AI123" s="289"/>
      <c r="AJ123" s="289">
        <v>0.48359999999999997</v>
      </c>
      <c r="AK123" s="290">
        <v>0.28420000000000001</v>
      </c>
    </row>
    <row r="124" spans="1:37">
      <c r="A124" s="296">
        <v>45414</v>
      </c>
      <c r="B124" s="288">
        <v>2.3567999999999998</v>
      </c>
      <c r="C124" s="289">
        <v>0.36</v>
      </c>
      <c r="D124" s="289">
        <v>0.38990000000000002</v>
      </c>
      <c r="E124" s="289">
        <v>2.2877000000000001</v>
      </c>
      <c r="F124" s="289">
        <v>0.48449999999999999</v>
      </c>
      <c r="G124" s="289">
        <v>0.37430000000000002</v>
      </c>
      <c r="H124" s="289">
        <v>2.1633</v>
      </c>
      <c r="I124" s="289">
        <v>0.76339999999999997</v>
      </c>
      <c r="J124" s="290">
        <v>0.4335</v>
      </c>
      <c r="K124" s="288">
        <v>0.25900000000000001</v>
      </c>
      <c r="L124" s="289">
        <v>0.31950000000000001</v>
      </c>
      <c r="M124" s="289">
        <v>0.30499999999999999</v>
      </c>
      <c r="N124" s="289">
        <v>0.37809999999999999</v>
      </c>
      <c r="O124" s="289">
        <v>0.40639999999999998</v>
      </c>
      <c r="P124" s="289">
        <v>0.49270000000000003</v>
      </c>
      <c r="Q124" s="289">
        <v>0.25190000000000001</v>
      </c>
      <c r="R124" s="289">
        <v>0.36549999999999999</v>
      </c>
      <c r="S124" s="290">
        <v>0.45029999999999998</v>
      </c>
      <c r="T124" s="288">
        <v>0.29620000000000002</v>
      </c>
      <c r="U124" s="289">
        <v>0.2354</v>
      </c>
      <c r="V124" s="289">
        <v>0.2424</v>
      </c>
      <c r="W124" s="289">
        <v>0.37869999999999998</v>
      </c>
      <c r="X124" s="289">
        <v>0.29530000000000001</v>
      </c>
      <c r="Y124" s="289">
        <v>0.5252</v>
      </c>
      <c r="Z124" s="289">
        <v>0.11609999999999999</v>
      </c>
      <c r="AA124" s="289">
        <v>0.19320000000000001</v>
      </c>
      <c r="AB124" s="290">
        <v>0.49170000000000003</v>
      </c>
      <c r="AC124" s="288"/>
      <c r="AD124" s="289">
        <v>0.19420000000000001</v>
      </c>
      <c r="AE124" s="289">
        <v>0.2034</v>
      </c>
      <c r="AF124" s="289"/>
      <c r="AG124" s="289">
        <v>0.33500000000000002</v>
      </c>
      <c r="AH124" s="289">
        <v>0.37680000000000002</v>
      </c>
      <c r="AI124" s="289"/>
      <c r="AJ124" s="289">
        <v>0.48159999999999997</v>
      </c>
      <c r="AK124" s="290">
        <v>0.28239999999999998</v>
      </c>
    </row>
    <row r="125" spans="1:37">
      <c r="A125" s="296">
        <v>45415</v>
      </c>
      <c r="B125" s="288">
        <v>2.3147000000000002</v>
      </c>
      <c r="C125" s="289">
        <v>0.34660000000000002</v>
      </c>
      <c r="D125" s="289">
        <v>0.36959999999999998</v>
      </c>
      <c r="E125" s="289">
        <v>2.2734999999999999</v>
      </c>
      <c r="F125" s="289">
        <v>0.47370000000000001</v>
      </c>
      <c r="G125" s="289">
        <v>0.35870000000000002</v>
      </c>
      <c r="H125" s="289">
        <v>2.1286999999999998</v>
      </c>
      <c r="I125" s="289">
        <v>0.75570000000000004</v>
      </c>
      <c r="J125" s="290">
        <v>0.42370000000000002</v>
      </c>
      <c r="K125" s="288">
        <v>0.24329999999999999</v>
      </c>
      <c r="L125" s="289">
        <v>0.28299999999999997</v>
      </c>
      <c r="M125" s="289">
        <v>0.28100000000000003</v>
      </c>
      <c r="N125" s="289">
        <v>0.37040000000000001</v>
      </c>
      <c r="O125" s="289">
        <v>0.3836</v>
      </c>
      <c r="P125" s="289">
        <v>0.46939999999999998</v>
      </c>
      <c r="Q125" s="289">
        <v>0.246</v>
      </c>
      <c r="R125" s="289">
        <v>0.3624</v>
      </c>
      <c r="S125" s="290">
        <v>0.44629999999999997</v>
      </c>
      <c r="T125" s="288">
        <v>0.29289999999999999</v>
      </c>
      <c r="U125" s="289">
        <v>0.2291</v>
      </c>
      <c r="V125" s="289">
        <v>0.22059999999999999</v>
      </c>
      <c r="W125" s="289">
        <v>0.37659999999999999</v>
      </c>
      <c r="X125" s="289">
        <v>0.29139999999999999</v>
      </c>
      <c r="Y125" s="289">
        <v>0.51439999999999997</v>
      </c>
      <c r="Z125" s="289">
        <v>0.1145</v>
      </c>
      <c r="AA125" s="289">
        <v>0.1915</v>
      </c>
      <c r="AB125" s="290">
        <v>0.49020000000000002</v>
      </c>
      <c r="AC125" s="288"/>
      <c r="AD125" s="289">
        <v>0.18709999999999999</v>
      </c>
      <c r="AE125" s="289">
        <v>0.186</v>
      </c>
      <c r="AF125" s="289"/>
      <c r="AG125" s="289">
        <v>0.33050000000000002</v>
      </c>
      <c r="AH125" s="289">
        <v>0.3624</v>
      </c>
      <c r="AI125" s="289"/>
      <c r="AJ125" s="289">
        <v>0.47610000000000002</v>
      </c>
      <c r="AK125" s="290">
        <v>0.27889999999999998</v>
      </c>
    </row>
    <row r="126" spans="1:37">
      <c r="A126" s="296">
        <v>45416</v>
      </c>
      <c r="B126" s="288">
        <v>2.2761999999999998</v>
      </c>
      <c r="C126" s="289">
        <v>0.33250000000000002</v>
      </c>
      <c r="D126" s="289">
        <v>0.34789999999999999</v>
      </c>
      <c r="E126" s="289">
        <v>2.2665999999999999</v>
      </c>
      <c r="F126" s="289">
        <v>0.46360000000000001</v>
      </c>
      <c r="G126" s="289">
        <v>0.3453</v>
      </c>
      <c r="H126" s="289">
        <v>2.1345999999999998</v>
      </c>
      <c r="I126" s="289">
        <v>0.75460000000000005</v>
      </c>
      <c r="J126" s="290">
        <v>0.4158</v>
      </c>
      <c r="K126" s="288">
        <v>0.221</v>
      </c>
      <c r="L126" s="289">
        <v>0.24890000000000001</v>
      </c>
      <c r="M126" s="289">
        <v>0.25950000000000001</v>
      </c>
      <c r="N126" s="289">
        <v>0.36020000000000002</v>
      </c>
      <c r="O126" s="289">
        <v>0.35849999999999999</v>
      </c>
      <c r="P126" s="289">
        <v>0.44600000000000001</v>
      </c>
      <c r="Q126" s="289">
        <v>0.24199999999999999</v>
      </c>
      <c r="R126" s="289">
        <v>0.36370000000000002</v>
      </c>
      <c r="S126" s="290">
        <v>0.44579999999999997</v>
      </c>
      <c r="T126" s="288">
        <v>0.31859999999999999</v>
      </c>
      <c r="U126" s="289">
        <v>0.29720000000000002</v>
      </c>
      <c r="V126" s="289">
        <v>0.40799999999999997</v>
      </c>
      <c r="W126" s="289">
        <v>0.39539999999999997</v>
      </c>
      <c r="X126" s="289">
        <v>0.34720000000000001</v>
      </c>
      <c r="Y126" s="289">
        <v>0.53659999999999997</v>
      </c>
      <c r="Z126" s="289">
        <v>0.20250000000000001</v>
      </c>
      <c r="AA126" s="289">
        <v>0.23680000000000001</v>
      </c>
      <c r="AB126" s="290">
        <v>0.46929999999999999</v>
      </c>
      <c r="AC126" s="288"/>
      <c r="AD126" s="289">
        <v>0.24479999999999999</v>
      </c>
      <c r="AE126" s="289">
        <v>0.31380000000000002</v>
      </c>
      <c r="AF126" s="289"/>
      <c r="AG126" s="289">
        <v>0.39340000000000003</v>
      </c>
      <c r="AH126" s="289">
        <v>0.39450000000000002</v>
      </c>
      <c r="AI126" s="289"/>
      <c r="AJ126" s="289">
        <v>0.54320000000000002</v>
      </c>
      <c r="AK126" s="290">
        <v>0.28360000000000002</v>
      </c>
    </row>
    <row r="127" spans="1:37">
      <c r="A127" s="296">
        <v>45417</v>
      </c>
      <c r="B127" s="288">
        <v>2.2835999999999999</v>
      </c>
      <c r="C127" s="289">
        <v>0.3201</v>
      </c>
      <c r="D127" s="289">
        <v>0.3296</v>
      </c>
      <c r="E127" s="289">
        <v>2.2890000000000001</v>
      </c>
      <c r="F127" s="289">
        <v>0.4551</v>
      </c>
      <c r="G127" s="289">
        <v>0.33169999999999999</v>
      </c>
      <c r="H127" s="289">
        <v>2.1303000000000001</v>
      </c>
      <c r="I127" s="289">
        <v>0.75460000000000005</v>
      </c>
      <c r="J127" s="290">
        <v>0.40839999999999999</v>
      </c>
      <c r="K127" s="288">
        <v>0.2011</v>
      </c>
      <c r="L127" s="289">
        <v>0.22819999999999999</v>
      </c>
      <c r="M127" s="289">
        <v>0.23810000000000001</v>
      </c>
      <c r="N127" s="289">
        <v>0.34989999999999999</v>
      </c>
      <c r="O127" s="289">
        <v>0.33079999999999998</v>
      </c>
      <c r="P127" s="289">
        <v>0.42020000000000002</v>
      </c>
      <c r="Q127" s="289">
        <v>0.23760000000000001</v>
      </c>
      <c r="R127" s="289">
        <v>0.3654</v>
      </c>
      <c r="S127" s="290">
        <v>0.44450000000000001</v>
      </c>
      <c r="T127" s="288">
        <v>0.31730000000000003</v>
      </c>
      <c r="U127" s="289">
        <v>0.2843</v>
      </c>
      <c r="V127" s="289">
        <v>0.39340000000000003</v>
      </c>
      <c r="W127" s="289">
        <v>0.38540000000000002</v>
      </c>
      <c r="X127" s="289">
        <v>0.32329999999999998</v>
      </c>
      <c r="Y127" s="289">
        <v>0.48480000000000001</v>
      </c>
      <c r="Z127" s="289">
        <v>0.18970000000000001</v>
      </c>
      <c r="AA127" s="289">
        <v>0.21</v>
      </c>
      <c r="AB127" s="290">
        <v>0.43149999999999999</v>
      </c>
      <c r="AC127" s="288"/>
      <c r="AD127" s="289">
        <v>0.23680000000000001</v>
      </c>
      <c r="AE127" s="289">
        <v>0.30549999999999999</v>
      </c>
      <c r="AF127" s="289"/>
      <c r="AG127" s="289">
        <v>0.35260000000000002</v>
      </c>
      <c r="AH127" s="289">
        <v>0.3846</v>
      </c>
      <c r="AI127" s="289"/>
      <c r="AJ127" s="289">
        <v>0.52780000000000005</v>
      </c>
      <c r="AK127" s="290">
        <v>0.2767</v>
      </c>
    </row>
    <row r="128" spans="1:37">
      <c r="A128" s="296">
        <v>45418</v>
      </c>
      <c r="B128" s="288">
        <v>2.1145</v>
      </c>
      <c r="C128" s="289">
        <v>0.28649999999999998</v>
      </c>
      <c r="D128" s="289">
        <v>0.30059999999999998</v>
      </c>
      <c r="E128" s="289">
        <v>2.2189999999999999</v>
      </c>
      <c r="F128" s="289">
        <v>0.43830000000000002</v>
      </c>
      <c r="G128" s="289">
        <v>0.31309999999999999</v>
      </c>
      <c r="H128" s="289">
        <v>2.1107999999999998</v>
      </c>
      <c r="I128" s="289">
        <v>0.75700000000000001</v>
      </c>
      <c r="J128" s="290">
        <v>0.40229999999999999</v>
      </c>
      <c r="K128" s="288">
        <v>0.17469999999999999</v>
      </c>
      <c r="L128" s="289">
        <v>0.20669999999999999</v>
      </c>
      <c r="M128" s="289">
        <v>0.2135</v>
      </c>
      <c r="N128" s="289">
        <v>0.32300000000000001</v>
      </c>
      <c r="O128" s="289">
        <v>0.29909999999999998</v>
      </c>
      <c r="P128" s="289">
        <v>0.38969999999999999</v>
      </c>
      <c r="Q128" s="289">
        <v>0.23150000000000001</v>
      </c>
      <c r="R128" s="289">
        <v>0.3669</v>
      </c>
      <c r="S128" s="290">
        <v>0.4476</v>
      </c>
      <c r="T128" s="288">
        <v>0.29859999999999998</v>
      </c>
      <c r="U128" s="289">
        <v>0.2626</v>
      </c>
      <c r="V128" s="289">
        <v>0.35820000000000002</v>
      </c>
      <c r="W128" s="289">
        <v>0.37040000000000001</v>
      </c>
      <c r="X128" s="289">
        <v>0.30890000000000001</v>
      </c>
      <c r="Y128" s="289">
        <v>0.46450000000000002</v>
      </c>
      <c r="Z128" s="289">
        <v>0.18010000000000001</v>
      </c>
      <c r="AA128" s="289">
        <v>0.20449999999999999</v>
      </c>
      <c r="AB128" s="290">
        <v>0.4224</v>
      </c>
      <c r="AC128" s="288"/>
      <c r="AD128" s="289">
        <v>0.22070000000000001</v>
      </c>
      <c r="AE128" s="289">
        <v>0.2782</v>
      </c>
      <c r="AF128" s="289"/>
      <c r="AG128" s="289">
        <v>0.3327</v>
      </c>
      <c r="AH128" s="289">
        <v>0.37459999999999999</v>
      </c>
      <c r="AI128" s="289"/>
      <c r="AJ128" s="289">
        <v>0.51649999999999996</v>
      </c>
      <c r="AK128" s="290">
        <v>0.27779999999999999</v>
      </c>
    </row>
    <row r="129" spans="1:37">
      <c r="A129" s="296">
        <v>45419</v>
      </c>
      <c r="B129" s="288">
        <v>1.9403999999999999</v>
      </c>
      <c r="C129" s="289">
        <v>0.25119999999999998</v>
      </c>
      <c r="D129" s="289">
        <v>0.26600000000000001</v>
      </c>
      <c r="E129" s="289">
        <v>2.1158999999999999</v>
      </c>
      <c r="F129" s="289">
        <v>0.41370000000000001</v>
      </c>
      <c r="G129" s="289">
        <v>0.28539999999999999</v>
      </c>
      <c r="H129" s="289">
        <v>2.0726</v>
      </c>
      <c r="I129" s="289">
        <v>0.74409999999999998</v>
      </c>
      <c r="J129" s="290">
        <v>0.38429999999999997</v>
      </c>
      <c r="K129" s="288">
        <v>0.15310000000000001</v>
      </c>
      <c r="L129" s="289">
        <v>0.18609999999999999</v>
      </c>
      <c r="M129" s="289">
        <v>0.18629999999999999</v>
      </c>
      <c r="N129" s="289">
        <v>0.29480000000000001</v>
      </c>
      <c r="O129" s="289">
        <v>0.27110000000000001</v>
      </c>
      <c r="P129" s="289">
        <v>0.35449999999999998</v>
      </c>
      <c r="Q129" s="289">
        <v>0.2203</v>
      </c>
      <c r="R129" s="289">
        <v>0.36149999999999999</v>
      </c>
      <c r="S129" s="290">
        <v>0.43530000000000002</v>
      </c>
      <c r="T129" s="288">
        <v>0.28889999999999999</v>
      </c>
      <c r="U129" s="289">
        <v>0.25069999999999998</v>
      </c>
      <c r="V129" s="289">
        <v>0.33779999999999999</v>
      </c>
      <c r="W129" s="289">
        <v>0.3604</v>
      </c>
      <c r="X129" s="289">
        <v>0.29459999999999997</v>
      </c>
      <c r="Y129" s="289">
        <v>0.45</v>
      </c>
      <c r="Z129" s="289">
        <v>0.17</v>
      </c>
      <c r="AA129" s="289">
        <v>0.19750000000000001</v>
      </c>
      <c r="AB129" s="290">
        <v>0.4093</v>
      </c>
      <c r="AC129" s="288"/>
      <c r="AD129" s="289">
        <v>0.21279999999999999</v>
      </c>
      <c r="AE129" s="289">
        <v>0.26219999999999999</v>
      </c>
      <c r="AF129" s="289"/>
      <c r="AG129" s="289">
        <v>0.32190000000000002</v>
      </c>
      <c r="AH129" s="289">
        <v>0.36399999999999999</v>
      </c>
      <c r="AI129" s="289"/>
      <c r="AJ129" s="289">
        <v>0.50160000000000005</v>
      </c>
      <c r="AK129" s="290">
        <v>0.27339999999999998</v>
      </c>
    </row>
    <row r="130" spans="1:37">
      <c r="A130" s="296">
        <v>45420</v>
      </c>
      <c r="B130" s="288">
        <v>1.9321999999999999</v>
      </c>
      <c r="C130" s="289">
        <v>0.23069999999999999</v>
      </c>
      <c r="D130" s="289">
        <v>0.24729999999999999</v>
      </c>
      <c r="E130" s="289">
        <v>2.1078000000000001</v>
      </c>
      <c r="F130" s="289">
        <v>0.39479999999999998</v>
      </c>
      <c r="G130" s="289">
        <v>0.26679999999999998</v>
      </c>
      <c r="H130" s="289">
        <v>2.0358000000000001</v>
      </c>
      <c r="I130" s="289">
        <v>0.73350000000000004</v>
      </c>
      <c r="J130" s="290">
        <v>0.3674</v>
      </c>
      <c r="K130" s="288">
        <v>0.1474</v>
      </c>
      <c r="L130" s="289">
        <v>0.18099999999999999</v>
      </c>
      <c r="M130" s="289">
        <v>0.18079999999999999</v>
      </c>
      <c r="N130" s="289">
        <v>0.29430000000000001</v>
      </c>
      <c r="O130" s="289">
        <v>0.25480000000000003</v>
      </c>
      <c r="P130" s="289">
        <v>0.3372</v>
      </c>
      <c r="Q130" s="289">
        <v>0.21340000000000001</v>
      </c>
      <c r="R130" s="289">
        <v>0.35699999999999998</v>
      </c>
      <c r="S130" s="290">
        <v>0.4284</v>
      </c>
      <c r="T130" s="288">
        <v>0.28470000000000001</v>
      </c>
      <c r="U130" s="289">
        <v>0.2465</v>
      </c>
      <c r="V130" s="289">
        <v>0.32400000000000001</v>
      </c>
      <c r="W130" s="289">
        <v>0.35620000000000002</v>
      </c>
      <c r="X130" s="289">
        <v>0.28989999999999999</v>
      </c>
      <c r="Y130" s="289">
        <v>0.44369999999999998</v>
      </c>
      <c r="Z130" s="289">
        <v>0.1633</v>
      </c>
      <c r="AA130" s="289">
        <v>0.1938</v>
      </c>
      <c r="AB130" s="290">
        <v>0.40129999999999999</v>
      </c>
      <c r="AC130" s="288"/>
      <c r="AD130" s="289">
        <v>0.20710000000000001</v>
      </c>
      <c r="AE130" s="289">
        <v>0.24859999999999999</v>
      </c>
      <c r="AF130" s="289"/>
      <c r="AG130" s="289">
        <v>0.3145</v>
      </c>
      <c r="AH130" s="289">
        <v>0.3569</v>
      </c>
      <c r="AI130" s="289"/>
      <c r="AJ130" s="289">
        <v>0.4899</v>
      </c>
      <c r="AK130" s="290">
        <v>0.27089999999999997</v>
      </c>
    </row>
    <row r="131" spans="1:37">
      <c r="A131" s="296">
        <v>45421</v>
      </c>
      <c r="B131" s="288">
        <v>1.8951</v>
      </c>
      <c r="C131" s="289">
        <v>0.21290000000000001</v>
      </c>
      <c r="D131" s="289">
        <v>0.23449999999999999</v>
      </c>
      <c r="E131" s="289">
        <v>2.1006999999999998</v>
      </c>
      <c r="F131" s="289">
        <v>0.37690000000000001</v>
      </c>
      <c r="G131" s="289">
        <v>0.25119999999999998</v>
      </c>
      <c r="H131" s="289">
        <v>2.0253999999999999</v>
      </c>
      <c r="I131" s="289">
        <v>0.72770000000000001</v>
      </c>
      <c r="J131" s="290">
        <v>0.35420000000000001</v>
      </c>
      <c r="K131" s="288">
        <v>0.1416</v>
      </c>
      <c r="L131" s="289">
        <v>0.17749999999999999</v>
      </c>
      <c r="M131" s="289">
        <v>0.17469999999999999</v>
      </c>
      <c r="N131" s="289">
        <v>0.27610000000000001</v>
      </c>
      <c r="O131" s="289">
        <v>0.2442</v>
      </c>
      <c r="P131" s="289">
        <v>0.3216</v>
      </c>
      <c r="Q131" s="289">
        <v>0.2074</v>
      </c>
      <c r="R131" s="289">
        <v>0.35310000000000002</v>
      </c>
      <c r="S131" s="290">
        <v>0.42459999999999998</v>
      </c>
      <c r="T131" s="288">
        <v>0.28460000000000002</v>
      </c>
      <c r="U131" s="289">
        <v>0.24199999999999999</v>
      </c>
      <c r="V131" s="289">
        <v>0.32240000000000002</v>
      </c>
      <c r="W131" s="289">
        <v>0.35539999999999999</v>
      </c>
      <c r="X131" s="289">
        <v>0.28639999999999999</v>
      </c>
      <c r="Y131" s="289">
        <v>0.44190000000000002</v>
      </c>
      <c r="Z131" s="289">
        <v>0.15809999999999999</v>
      </c>
      <c r="AA131" s="289">
        <v>0.1918</v>
      </c>
      <c r="AB131" s="290">
        <v>0.39550000000000002</v>
      </c>
      <c r="AC131" s="288"/>
      <c r="AD131" s="289">
        <v>0.20180000000000001</v>
      </c>
      <c r="AE131" s="289">
        <v>0.2422</v>
      </c>
      <c r="AF131" s="289"/>
      <c r="AG131" s="289">
        <v>0.308</v>
      </c>
      <c r="AH131" s="289">
        <v>0.35389999999999999</v>
      </c>
      <c r="AI131" s="289"/>
      <c r="AJ131" s="289">
        <v>0.48099999999999998</v>
      </c>
      <c r="AK131" s="290">
        <v>0.26939999999999997</v>
      </c>
    </row>
    <row r="132" spans="1:37">
      <c r="A132" s="296">
        <v>45422</v>
      </c>
      <c r="B132" s="288">
        <v>1.8751</v>
      </c>
      <c r="C132" s="289">
        <v>0.19400000000000001</v>
      </c>
      <c r="D132" s="289">
        <v>0.22459999999999999</v>
      </c>
      <c r="E132" s="289">
        <v>2.1286</v>
      </c>
      <c r="F132" s="289">
        <v>0.35930000000000001</v>
      </c>
      <c r="G132" s="289">
        <v>0.23910000000000001</v>
      </c>
      <c r="H132" s="289">
        <v>2.0209999999999999</v>
      </c>
      <c r="I132" s="289">
        <v>0.7288</v>
      </c>
      <c r="J132" s="290">
        <v>0.34339999999999998</v>
      </c>
      <c r="K132" s="288">
        <v>0.13780000000000001</v>
      </c>
      <c r="L132" s="289">
        <v>0.1792</v>
      </c>
      <c r="M132" s="289">
        <v>0.17430000000000001</v>
      </c>
      <c r="N132" s="289">
        <v>0.25609999999999999</v>
      </c>
      <c r="O132" s="289">
        <v>0.23860000000000001</v>
      </c>
      <c r="P132" s="289">
        <v>0.315</v>
      </c>
      <c r="Q132" s="289">
        <v>0.2041</v>
      </c>
      <c r="R132" s="289">
        <v>0.35170000000000001</v>
      </c>
      <c r="S132" s="290">
        <v>0.42749999999999999</v>
      </c>
      <c r="T132" s="288">
        <v>0.29070000000000001</v>
      </c>
      <c r="U132" s="289">
        <v>0.24299999999999999</v>
      </c>
      <c r="V132" s="289">
        <v>0.32450000000000001</v>
      </c>
      <c r="W132" s="289">
        <v>0.3624</v>
      </c>
      <c r="X132" s="289">
        <v>0.28989999999999999</v>
      </c>
      <c r="Y132" s="289">
        <v>0.45100000000000001</v>
      </c>
      <c r="Z132" s="289">
        <v>0.15670000000000001</v>
      </c>
      <c r="AA132" s="289">
        <v>0.193</v>
      </c>
      <c r="AB132" s="290">
        <v>0.39860000000000001</v>
      </c>
      <c r="AC132" s="288"/>
      <c r="AD132" s="289">
        <v>0.2016</v>
      </c>
      <c r="AE132" s="289">
        <v>0.2392</v>
      </c>
      <c r="AF132" s="289"/>
      <c r="AG132" s="289">
        <v>0.31019999999999998</v>
      </c>
      <c r="AH132" s="289">
        <v>0.35849999999999999</v>
      </c>
      <c r="AI132" s="289"/>
      <c r="AJ132" s="289">
        <v>0.48099999999999998</v>
      </c>
      <c r="AK132" s="290">
        <v>0.27329999999999999</v>
      </c>
    </row>
    <row r="133" spans="1:37">
      <c r="A133" s="296">
        <v>45423</v>
      </c>
      <c r="B133" s="288">
        <v>1.7029000000000001</v>
      </c>
      <c r="C133" s="289">
        <v>0.17100000000000001</v>
      </c>
      <c r="D133" s="289">
        <v>0.21099999999999999</v>
      </c>
      <c r="E133" s="289">
        <v>2.0331999999999999</v>
      </c>
      <c r="F133" s="289">
        <v>0.33960000000000001</v>
      </c>
      <c r="G133" s="289">
        <v>0.2276</v>
      </c>
      <c r="H133" s="289">
        <v>1.9847999999999999</v>
      </c>
      <c r="I133" s="289">
        <v>0.72609999999999997</v>
      </c>
      <c r="J133" s="290">
        <v>0.3342</v>
      </c>
      <c r="K133" s="288">
        <v>0.1241</v>
      </c>
      <c r="L133" s="289">
        <v>0.1676</v>
      </c>
      <c r="M133" s="289">
        <v>0.1613</v>
      </c>
      <c r="N133" s="289">
        <v>0.23180000000000001</v>
      </c>
      <c r="O133" s="289">
        <v>0.23069999999999999</v>
      </c>
      <c r="P133" s="289">
        <v>0.30249999999999999</v>
      </c>
      <c r="Q133" s="289">
        <v>0.19739999999999999</v>
      </c>
      <c r="R133" s="289">
        <v>0.3463</v>
      </c>
      <c r="S133" s="290">
        <v>0.42649999999999999</v>
      </c>
      <c r="T133" s="288">
        <v>0.27139999999999997</v>
      </c>
      <c r="U133" s="289">
        <v>0.23300000000000001</v>
      </c>
      <c r="V133" s="289">
        <v>0.29709999999999998</v>
      </c>
      <c r="W133" s="289">
        <v>0.35060000000000002</v>
      </c>
      <c r="X133" s="289">
        <v>0.28449999999999998</v>
      </c>
      <c r="Y133" s="289">
        <v>0.44080000000000003</v>
      </c>
      <c r="Z133" s="289">
        <v>0.1532</v>
      </c>
      <c r="AA133" s="289">
        <v>0.19259999999999999</v>
      </c>
      <c r="AB133" s="290">
        <v>0.39889999999999998</v>
      </c>
      <c r="AC133" s="288"/>
      <c r="AD133" s="289">
        <v>0.18790000000000001</v>
      </c>
      <c r="AE133" s="289">
        <v>0.2233</v>
      </c>
      <c r="AF133" s="289"/>
      <c r="AG133" s="289">
        <v>0.3009</v>
      </c>
      <c r="AH133" s="289">
        <v>0.34970000000000001</v>
      </c>
      <c r="AI133" s="289"/>
      <c r="AJ133" s="289">
        <v>0.47610000000000002</v>
      </c>
      <c r="AK133" s="290">
        <v>0.27410000000000001</v>
      </c>
    </row>
    <row r="134" spans="1:37">
      <c r="A134" s="296">
        <v>45424</v>
      </c>
      <c r="B134" s="288">
        <v>1.6853</v>
      </c>
      <c r="C134" s="289">
        <v>0.1593</v>
      </c>
      <c r="D134" s="289">
        <v>0.20380000000000001</v>
      </c>
      <c r="E134" s="289">
        <v>2.0122</v>
      </c>
      <c r="F134" s="289">
        <v>0.317</v>
      </c>
      <c r="G134" s="289">
        <v>0.21659999999999999</v>
      </c>
      <c r="H134" s="289">
        <v>1.9388000000000001</v>
      </c>
      <c r="I134" s="289">
        <v>0.71579999999999999</v>
      </c>
      <c r="J134" s="290">
        <v>0.32029999999999997</v>
      </c>
      <c r="K134" s="288">
        <v>0.12139999999999999</v>
      </c>
      <c r="L134" s="289">
        <v>0.16569999999999999</v>
      </c>
      <c r="M134" s="289">
        <v>0.16039999999999999</v>
      </c>
      <c r="N134" s="289">
        <v>0.21790000000000001</v>
      </c>
      <c r="O134" s="289">
        <v>0.2253</v>
      </c>
      <c r="P134" s="289">
        <v>0.29559999999999997</v>
      </c>
      <c r="Q134" s="289">
        <v>0.19020000000000001</v>
      </c>
      <c r="R134" s="289">
        <v>0.33560000000000001</v>
      </c>
      <c r="S134" s="290">
        <v>0.4199</v>
      </c>
      <c r="T134" s="288">
        <v>0.26929999999999998</v>
      </c>
      <c r="U134" s="289">
        <v>0.23280000000000001</v>
      </c>
      <c r="V134" s="289">
        <v>0.29010000000000002</v>
      </c>
      <c r="W134" s="289">
        <v>0.34649999999999997</v>
      </c>
      <c r="X134" s="289">
        <v>0.2828</v>
      </c>
      <c r="Y134" s="289">
        <v>0.4365</v>
      </c>
      <c r="Z134" s="289">
        <v>0.14860000000000001</v>
      </c>
      <c r="AA134" s="289">
        <v>0.19070000000000001</v>
      </c>
      <c r="AB134" s="290">
        <v>0.39400000000000002</v>
      </c>
      <c r="AC134" s="288"/>
      <c r="AD134" s="289">
        <v>0.18579999999999999</v>
      </c>
      <c r="AE134" s="289">
        <v>0.21640000000000001</v>
      </c>
      <c r="AF134" s="289"/>
      <c r="AG134" s="289">
        <v>0.29770000000000002</v>
      </c>
      <c r="AH134" s="289">
        <v>0.34610000000000002</v>
      </c>
      <c r="AI134" s="289"/>
      <c r="AJ134" s="289">
        <v>0.46860000000000002</v>
      </c>
      <c r="AK134" s="290">
        <v>0.2727</v>
      </c>
    </row>
    <row r="135" spans="1:37">
      <c r="A135" s="296">
        <v>45425</v>
      </c>
      <c r="B135" s="288">
        <v>3.3714</v>
      </c>
      <c r="C135" s="289">
        <v>0.44740000000000002</v>
      </c>
      <c r="D135" s="289">
        <v>0.48899999999999999</v>
      </c>
      <c r="E135" s="289">
        <v>3.5510999999999999</v>
      </c>
      <c r="F135" s="289">
        <v>0.503</v>
      </c>
      <c r="G135" s="289">
        <v>0.44550000000000001</v>
      </c>
      <c r="H135" s="289">
        <v>2.7766000000000002</v>
      </c>
      <c r="I135" s="289">
        <v>0.71640000000000004</v>
      </c>
      <c r="J135" s="290">
        <v>0.48530000000000001</v>
      </c>
      <c r="K135" s="288">
        <v>0.36849999999999999</v>
      </c>
      <c r="L135" s="289">
        <v>0.4118</v>
      </c>
      <c r="M135" s="289">
        <v>0.45290000000000002</v>
      </c>
      <c r="N135" s="289">
        <v>0.51090000000000002</v>
      </c>
      <c r="O135" s="289">
        <v>0.47199999999999998</v>
      </c>
      <c r="P135" s="289">
        <v>0.52880000000000005</v>
      </c>
      <c r="Q135" s="289">
        <v>0.50239999999999996</v>
      </c>
      <c r="R135" s="289">
        <v>0.36890000000000001</v>
      </c>
      <c r="S135" s="290">
        <v>0.38469999999999999</v>
      </c>
      <c r="T135" s="288">
        <v>0.27850000000000003</v>
      </c>
      <c r="U135" s="289">
        <v>0.2359</v>
      </c>
      <c r="V135" s="289">
        <v>0.2863</v>
      </c>
      <c r="W135" s="289">
        <v>0.35499999999999998</v>
      </c>
      <c r="X135" s="289">
        <v>0.28670000000000001</v>
      </c>
      <c r="Y135" s="289">
        <v>0.4451</v>
      </c>
      <c r="Z135" s="289">
        <v>0.14799999999999999</v>
      </c>
      <c r="AA135" s="289">
        <v>0.1925</v>
      </c>
      <c r="AB135" s="290">
        <v>0.39689999999999998</v>
      </c>
      <c r="AC135" s="288">
        <v>0.61129999999999995</v>
      </c>
      <c r="AD135" s="289">
        <v>0.187</v>
      </c>
      <c r="AE135" s="289">
        <v>0.21</v>
      </c>
      <c r="AF135" s="289">
        <v>1.4383999999999999</v>
      </c>
      <c r="AG135" s="289">
        <v>0.30109999999999998</v>
      </c>
      <c r="AH135" s="289">
        <v>0.34539999999999998</v>
      </c>
      <c r="AI135" s="289">
        <v>0.92830000000000001</v>
      </c>
      <c r="AJ135" s="289">
        <v>0.46839999999999998</v>
      </c>
      <c r="AK135" s="290">
        <v>0.27410000000000001</v>
      </c>
    </row>
    <row r="136" spans="1:37">
      <c r="A136" s="296">
        <v>45426</v>
      </c>
      <c r="B136" s="288">
        <v>3.0756999999999999</v>
      </c>
      <c r="C136" s="289">
        <v>0.43840000000000001</v>
      </c>
      <c r="D136" s="289">
        <v>0.47239999999999999</v>
      </c>
      <c r="E136" s="289">
        <v>3.1775000000000002</v>
      </c>
      <c r="F136" s="289">
        <v>0.47510000000000002</v>
      </c>
      <c r="G136" s="289">
        <v>0.43319999999999997</v>
      </c>
      <c r="H136" s="289">
        <v>2.6684999999999999</v>
      </c>
      <c r="I136" s="289">
        <v>0.66590000000000005</v>
      </c>
      <c r="J136" s="290">
        <v>0.45190000000000002</v>
      </c>
      <c r="K136" s="288">
        <v>0.34300000000000003</v>
      </c>
      <c r="L136" s="289">
        <v>0.38400000000000001</v>
      </c>
      <c r="M136" s="289">
        <v>0.45340000000000003</v>
      </c>
      <c r="N136" s="289">
        <v>0.48049999999999998</v>
      </c>
      <c r="O136" s="289">
        <v>0.43169999999999997</v>
      </c>
      <c r="P136" s="289">
        <v>0.52859999999999996</v>
      </c>
      <c r="Q136" s="289">
        <v>0.39560000000000001</v>
      </c>
      <c r="R136" s="289">
        <v>0.32600000000000001</v>
      </c>
      <c r="S136" s="290">
        <v>0.40450000000000003</v>
      </c>
      <c r="T136" s="288">
        <v>0.28839999999999999</v>
      </c>
      <c r="U136" s="289">
        <v>0.23830000000000001</v>
      </c>
      <c r="V136" s="289">
        <v>0.26929999999999998</v>
      </c>
      <c r="W136" s="289">
        <v>0.36799999999999999</v>
      </c>
      <c r="X136" s="289">
        <v>0.29299999999999998</v>
      </c>
      <c r="Y136" s="289">
        <v>0.45700000000000002</v>
      </c>
      <c r="Z136" s="289">
        <v>0.14990000000000001</v>
      </c>
      <c r="AA136" s="289">
        <v>0.19550000000000001</v>
      </c>
      <c r="AB136" s="290">
        <v>0.40589999999999998</v>
      </c>
      <c r="AC136" s="288">
        <v>0.61150000000000004</v>
      </c>
      <c r="AD136" s="289">
        <v>0.18640000000000001</v>
      </c>
      <c r="AE136" s="289">
        <v>0.19689999999999999</v>
      </c>
      <c r="AF136" s="289">
        <v>1.4896</v>
      </c>
      <c r="AG136" s="289">
        <v>0.30740000000000001</v>
      </c>
      <c r="AH136" s="289">
        <v>0.34300000000000003</v>
      </c>
      <c r="AI136" s="289">
        <v>0.95330000000000004</v>
      </c>
      <c r="AJ136" s="289">
        <v>0.47560000000000002</v>
      </c>
      <c r="AK136" s="290">
        <v>0.2787</v>
      </c>
    </row>
    <row r="137" spans="1:37">
      <c r="A137" s="296">
        <v>45427</v>
      </c>
      <c r="B137" s="288">
        <v>2.9392</v>
      </c>
      <c r="C137" s="289">
        <v>0.43159999999999998</v>
      </c>
      <c r="D137" s="289">
        <v>0.47070000000000001</v>
      </c>
      <c r="E137" s="289">
        <v>2.9996</v>
      </c>
      <c r="F137" s="289">
        <v>0.47420000000000001</v>
      </c>
      <c r="G137" s="289">
        <v>0.43390000000000001</v>
      </c>
      <c r="H137" s="289">
        <v>2.6067999999999998</v>
      </c>
      <c r="I137" s="289">
        <v>0.65990000000000004</v>
      </c>
      <c r="J137" s="290">
        <v>0.45650000000000002</v>
      </c>
      <c r="K137" s="288">
        <v>0.33400000000000002</v>
      </c>
      <c r="L137" s="289">
        <v>0.36899999999999999</v>
      </c>
      <c r="M137" s="289">
        <v>0.432</v>
      </c>
      <c r="N137" s="289">
        <v>0.46289999999999998</v>
      </c>
      <c r="O137" s="289">
        <v>0.4178</v>
      </c>
      <c r="P137" s="289">
        <v>0.52329999999999999</v>
      </c>
      <c r="Q137" s="289">
        <v>0.36880000000000002</v>
      </c>
      <c r="R137" s="289">
        <v>0.32140000000000002</v>
      </c>
      <c r="S137" s="290">
        <v>0.40360000000000001</v>
      </c>
      <c r="T137" s="288">
        <v>0.28129999999999999</v>
      </c>
      <c r="U137" s="289">
        <v>0.2331</v>
      </c>
      <c r="V137" s="289">
        <v>0.2399</v>
      </c>
      <c r="W137" s="289">
        <v>0.36890000000000001</v>
      </c>
      <c r="X137" s="289">
        <v>0.29320000000000002</v>
      </c>
      <c r="Y137" s="289">
        <v>0.4551</v>
      </c>
      <c r="Z137" s="289">
        <v>0.15140000000000001</v>
      </c>
      <c r="AA137" s="289">
        <v>0.1983</v>
      </c>
      <c r="AB137" s="290">
        <v>0.41389999999999999</v>
      </c>
      <c r="AC137" s="288">
        <v>0.5766</v>
      </c>
      <c r="AD137" s="289">
        <v>0.1764</v>
      </c>
      <c r="AE137" s="289">
        <v>0.17480000000000001</v>
      </c>
      <c r="AF137" s="289">
        <v>1.4890000000000001</v>
      </c>
      <c r="AG137" s="289">
        <v>0.30640000000000001</v>
      </c>
      <c r="AH137" s="289">
        <v>0.32679999999999998</v>
      </c>
      <c r="AI137" s="289">
        <v>0.96630000000000005</v>
      </c>
      <c r="AJ137" s="289">
        <v>0.48020000000000002</v>
      </c>
      <c r="AK137" s="290">
        <v>0.28189999999999998</v>
      </c>
    </row>
    <row r="138" spans="1:37">
      <c r="A138" s="296">
        <v>45428</v>
      </c>
      <c r="B138" s="288">
        <v>2.8254999999999999</v>
      </c>
      <c r="C138" s="289">
        <v>0.43140000000000001</v>
      </c>
      <c r="D138" s="289">
        <v>0.47110000000000002</v>
      </c>
      <c r="E138" s="289">
        <v>2.9434999999999998</v>
      </c>
      <c r="F138" s="289">
        <v>0.47539999999999999</v>
      </c>
      <c r="G138" s="289">
        <v>0.43390000000000001</v>
      </c>
      <c r="H138" s="289">
        <v>2.5299</v>
      </c>
      <c r="I138" s="289">
        <v>0.65410000000000001</v>
      </c>
      <c r="J138" s="290">
        <v>0.46</v>
      </c>
      <c r="K138" s="288">
        <v>0.32019999999999998</v>
      </c>
      <c r="L138" s="289">
        <v>0.3569</v>
      </c>
      <c r="M138" s="289">
        <v>0.41610000000000003</v>
      </c>
      <c r="N138" s="289">
        <v>0.45779999999999998</v>
      </c>
      <c r="O138" s="289">
        <v>0.40889999999999999</v>
      </c>
      <c r="P138" s="289">
        <v>0.52159999999999995</v>
      </c>
      <c r="Q138" s="289">
        <v>0.3528</v>
      </c>
      <c r="R138" s="289">
        <v>0.31979999999999997</v>
      </c>
      <c r="S138" s="290">
        <v>0.40110000000000001</v>
      </c>
      <c r="T138" s="288">
        <v>0.27600000000000002</v>
      </c>
      <c r="U138" s="289">
        <v>0.22589999999999999</v>
      </c>
      <c r="V138" s="289">
        <v>0.2157</v>
      </c>
      <c r="W138" s="289">
        <v>0.36549999999999999</v>
      </c>
      <c r="X138" s="289">
        <v>0.28939999999999999</v>
      </c>
      <c r="Y138" s="289">
        <v>0.44919999999999999</v>
      </c>
      <c r="Z138" s="289">
        <v>0.15</v>
      </c>
      <c r="AA138" s="289">
        <v>0.19839999999999999</v>
      </c>
      <c r="AB138" s="290">
        <v>0.41399999999999998</v>
      </c>
      <c r="AC138" s="288">
        <v>0.54900000000000004</v>
      </c>
      <c r="AD138" s="289">
        <v>0.1694</v>
      </c>
      <c r="AE138" s="289">
        <v>0.15690000000000001</v>
      </c>
      <c r="AF138" s="289">
        <v>1.478</v>
      </c>
      <c r="AG138" s="289">
        <v>0.30320000000000003</v>
      </c>
      <c r="AH138" s="289">
        <v>0.30869999999999997</v>
      </c>
      <c r="AI138" s="289">
        <v>0.96220000000000006</v>
      </c>
      <c r="AJ138" s="289">
        <v>0.47699999999999998</v>
      </c>
      <c r="AK138" s="290">
        <v>0.28010000000000002</v>
      </c>
    </row>
    <row r="139" spans="1:37">
      <c r="A139" s="296">
        <v>45429</v>
      </c>
      <c r="B139" s="288">
        <v>2.87</v>
      </c>
      <c r="C139" s="289">
        <v>0.42709999999999998</v>
      </c>
      <c r="D139" s="289">
        <v>0.46560000000000001</v>
      </c>
      <c r="E139" s="289">
        <v>2.9113000000000002</v>
      </c>
      <c r="F139" s="289">
        <v>0.47410000000000002</v>
      </c>
      <c r="G139" s="289">
        <v>0.42970000000000003</v>
      </c>
      <c r="H139" s="289">
        <v>2.5024999999999999</v>
      </c>
      <c r="I139" s="289">
        <v>0.65039999999999998</v>
      </c>
      <c r="J139" s="290">
        <v>0.46179999999999999</v>
      </c>
      <c r="K139" s="288">
        <v>0.29749999999999999</v>
      </c>
      <c r="L139" s="289">
        <v>0.33100000000000002</v>
      </c>
      <c r="M139" s="289">
        <v>0.3901</v>
      </c>
      <c r="N139" s="289">
        <v>0.44440000000000002</v>
      </c>
      <c r="O139" s="289">
        <v>0.3911</v>
      </c>
      <c r="P139" s="289">
        <v>0.51659999999999995</v>
      </c>
      <c r="Q139" s="289">
        <v>0.34279999999999999</v>
      </c>
      <c r="R139" s="289">
        <v>0.32429999999999998</v>
      </c>
      <c r="S139" s="290">
        <v>0.40129999999999999</v>
      </c>
      <c r="T139" s="288">
        <v>0.28199999999999997</v>
      </c>
      <c r="U139" s="289">
        <v>0.2225</v>
      </c>
      <c r="V139" s="289">
        <v>0.2059</v>
      </c>
      <c r="W139" s="289">
        <v>0.37069999999999997</v>
      </c>
      <c r="X139" s="289">
        <v>0.28760000000000002</v>
      </c>
      <c r="Y139" s="289">
        <v>0.44550000000000001</v>
      </c>
      <c r="Z139" s="289">
        <v>0.15</v>
      </c>
      <c r="AA139" s="289">
        <v>0.1986</v>
      </c>
      <c r="AB139" s="290">
        <v>0.41489999999999999</v>
      </c>
      <c r="AC139" s="288">
        <v>0.5393</v>
      </c>
      <c r="AD139" s="289">
        <v>0.16569999999999999</v>
      </c>
      <c r="AE139" s="289">
        <v>0.14319999999999999</v>
      </c>
      <c r="AF139" s="289">
        <v>1.4897</v>
      </c>
      <c r="AG139" s="289">
        <v>0.30220000000000002</v>
      </c>
      <c r="AH139" s="289">
        <v>0.28849999999999998</v>
      </c>
      <c r="AI139" s="289">
        <v>0.96030000000000004</v>
      </c>
      <c r="AJ139" s="289">
        <v>0.47570000000000001</v>
      </c>
      <c r="AK139" s="290">
        <v>0.2782</v>
      </c>
    </row>
    <row r="140" spans="1:37">
      <c r="A140" s="296">
        <v>45430</v>
      </c>
      <c r="B140" s="288">
        <v>2.7972999999999999</v>
      </c>
      <c r="C140" s="289">
        <v>0.41420000000000001</v>
      </c>
      <c r="D140" s="289">
        <v>0.44829999999999998</v>
      </c>
      <c r="E140" s="289">
        <v>2.8418000000000001</v>
      </c>
      <c r="F140" s="289">
        <v>0.4677</v>
      </c>
      <c r="G140" s="289">
        <v>0.41959999999999997</v>
      </c>
      <c r="H140" s="289">
        <v>2.4647999999999999</v>
      </c>
      <c r="I140" s="289">
        <v>0.64949999999999997</v>
      </c>
      <c r="J140" s="290">
        <v>0.46089999999999998</v>
      </c>
      <c r="K140" s="288">
        <v>0.26440000000000002</v>
      </c>
      <c r="L140" s="289">
        <v>0.29720000000000002</v>
      </c>
      <c r="M140" s="289">
        <v>0.35070000000000001</v>
      </c>
      <c r="N140" s="289">
        <v>0.42520000000000002</v>
      </c>
      <c r="O140" s="289">
        <v>0.3624</v>
      </c>
      <c r="P140" s="289">
        <v>0.49309999999999998</v>
      </c>
      <c r="Q140" s="289">
        <v>0.33350000000000002</v>
      </c>
      <c r="R140" s="289">
        <v>0.33160000000000001</v>
      </c>
      <c r="S140" s="290">
        <v>0.39989999999999998</v>
      </c>
      <c r="T140" s="288">
        <v>0.35610000000000003</v>
      </c>
      <c r="U140" s="289">
        <v>0.3306</v>
      </c>
      <c r="V140" s="289">
        <v>0.4819</v>
      </c>
      <c r="W140" s="289">
        <v>0.42699999999999999</v>
      </c>
      <c r="X140" s="289">
        <v>0.35510000000000003</v>
      </c>
      <c r="Y140" s="289">
        <v>0.51819999999999999</v>
      </c>
      <c r="Z140" s="289">
        <v>0.17</v>
      </c>
      <c r="AA140" s="289">
        <v>0.23069999999999999</v>
      </c>
      <c r="AB140" s="290">
        <v>0.43680000000000002</v>
      </c>
      <c r="AC140" s="288">
        <v>0.60550000000000004</v>
      </c>
      <c r="AD140" s="289">
        <v>0.25290000000000001</v>
      </c>
      <c r="AE140" s="289">
        <v>0.3493</v>
      </c>
      <c r="AF140" s="289">
        <v>1.7084999999999999</v>
      </c>
      <c r="AG140" s="289">
        <v>0.3735</v>
      </c>
      <c r="AH140" s="289">
        <v>0.43319999999999997</v>
      </c>
      <c r="AI140" s="289">
        <v>1.4071</v>
      </c>
      <c r="AJ140" s="289">
        <v>0.51170000000000004</v>
      </c>
      <c r="AK140" s="290">
        <v>0.29430000000000001</v>
      </c>
    </row>
    <row r="141" spans="1:37">
      <c r="A141" s="296">
        <v>45431</v>
      </c>
      <c r="B141" s="288">
        <v>2.7099000000000002</v>
      </c>
      <c r="C141" s="289">
        <v>0.39939999999999998</v>
      </c>
      <c r="D141" s="289">
        <v>0.43009999999999998</v>
      </c>
      <c r="E141" s="289">
        <v>2.7671000000000001</v>
      </c>
      <c r="F141" s="289">
        <v>0.46039999999999998</v>
      </c>
      <c r="G141" s="289">
        <v>0.40810000000000002</v>
      </c>
      <c r="H141" s="289">
        <v>2.4113000000000002</v>
      </c>
      <c r="I141" s="289">
        <v>0.64880000000000004</v>
      </c>
      <c r="J141" s="290">
        <v>0.45889999999999997</v>
      </c>
      <c r="K141" s="288">
        <v>0.2351</v>
      </c>
      <c r="L141" s="289">
        <v>0.26979999999999998</v>
      </c>
      <c r="M141" s="289">
        <v>0.28370000000000001</v>
      </c>
      <c r="N141" s="289">
        <v>0.40550000000000003</v>
      </c>
      <c r="O141" s="289">
        <v>0.33329999999999999</v>
      </c>
      <c r="P141" s="289">
        <v>0.45960000000000001</v>
      </c>
      <c r="Q141" s="289">
        <v>0.32369999999999999</v>
      </c>
      <c r="R141" s="289">
        <v>0.33879999999999999</v>
      </c>
      <c r="S141" s="290">
        <v>0.39860000000000001</v>
      </c>
      <c r="T141" s="288">
        <v>0.33489999999999998</v>
      </c>
      <c r="U141" s="289">
        <v>0.29570000000000002</v>
      </c>
      <c r="V141" s="289">
        <v>0.42520000000000002</v>
      </c>
      <c r="W141" s="289">
        <v>0.40129999999999999</v>
      </c>
      <c r="X141" s="289">
        <v>0.3226</v>
      </c>
      <c r="Y141" s="289">
        <v>0.4551</v>
      </c>
      <c r="Z141" s="289">
        <v>0.16800000000000001</v>
      </c>
      <c r="AA141" s="289">
        <v>0.20200000000000001</v>
      </c>
      <c r="AB141" s="290">
        <v>0.42070000000000002</v>
      </c>
      <c r="AC141" s="288">
        <v>0.59450000000000003</v>
      </c>
      <c r="AD141" s="289">
        <v>0.2437</v>
      </c>
      <c r="AE141" s="289">
        <v>0.31780000000000003</v>
      </c>
      <c r="AF141" s="289">
        <v>1.6177999999999999</v>
      </c>
      <c r="AG141" s="289">
        <v>0.3362</v>
      </c>
      <c r="AH141" s="289">
        <v>0.40960000000000002</v>
      </c>
      <c r="AI141" s="289">
        <v>1.3746</v>
      </c>
      <c r="AJ141" s="289">
        <v>0.50929999999999997</v>
      </c>
      <c r="AK141" s="290">
        <v>0.28389999999999999</v>
      </c>
    </row>
    <row r="142" spans="1:37">
      <c r="A142" s="296">
        <v>45432</v>
      </c>
      <c r="B142" s="288">
        <v>2.7221000000000002</v>
      </c>
      <c r="C142" s="289">
        <v>0.38800000000000001</v>
      </c>
      <c r="D142" s="289">
        <v>0.40510000000000002</v>
      </c>
      <c r="E142" s="289">
        <v>2.7608999999999999</v>
      </c>
      <c r="F142" s="289">
        <v>0.45319999999999999</v>
      </c>
      <c r="G142" s="289">
        <v>0.3921</v>
      </c>
      <c r="H142" s="289">
        <v>2.4157999999999999</v>
      </c>
      <c r="I142" s="289">
        <v>0.65129999999999999</v>
      </c>
      <c r="J142" s="290">
        <v>0.45229999999999998</v>
      </c>
      <c r="K142" s="288">
        <v>0.20230000000000001</v>
      </c>
      <c r="L142" s="289">
        <v>0.23799999999999999</v>
      </c>
      <c r="M142" s="289">
        <v>0.25290000000000001</v>
      </c>
      <c r="N142" s="289">
        <v>0.37830000000000003</v>
      </c>
      <c r="O142" s="289">
        <v>0.29380000000000001</v>
      </c>
      <c r="P142" s="289">
        <v>0.42399999999999999</v>
      </c>
      <c r="Q142" s="289">
        <v>0.31419999999999998</v>
      </c>
      <c r="R142" s="289">
        <v>0.35110000000000002</v>
      </c>
      <c r="S142" s="290">
        <v>0.39750000000000002</v>
      </c>
      <c r="T142" s="288">
        <v>0.3347</v>
      </c>
      <c r="U142" s="289">
        <v>0.28839999999999999</v>
      </c>
      <c r="V142" s="289">
        <v>0.40339999999999998</v>
      </c>
      <c r="W142" s="289">
        <v>0.4002</v>
      </c>
      <c r="X142" s="289">
        <v>0.315</v>
      </c>
      <c r="Y142" s="289">
        <v>0.45179999999999998</v>
      </c>
      <c r="Z142" s="289">
        <v>0.1638</v>
      </c>
      <c r="AA142" s="289">
        <v>0.1978</v>
      </c>
      <c r="AB142" s="290">
        <v>0.42109999999999997</v>
      </c>
      <c r="AC142" s="288">
        <v>0.56889999999999996</v>
      </c>
      <c r="AD142" s="289">
        <v>0.23899999999999999</v>
      </c>
      <c r="AE142" s="289">
        <v>0.2944</v>
      </c>
      <c r="AF142" s="289">
        <v>1.6006</v>
      </c>
      <c r="AG142" s="289">
        <v>0.3286</v>
      </c>
      <c r="AH142" s="289">
        <v>0.40110000000000001</v>
      </c>
      <c r="AI142" s="289">
        <v>1.4117</v>
      </c>
      <c r="AJ142" s="289">
        <v>0.50609999999999999</v>
      </c>
      <c r="AK142" s="290">
        <v>0.2888</v>
      </c>
    </row>
    <row r="143" spans="1:37">
      <c r="A143" s="296">
        <v>45433</v>
      </c>
      <c r="B143" s="288">
        <v>2.5478000000000001</v>
      </c>
      <c r="C143" s="289">
        <v>0.35899999999999999</v>
      </c>
      <c r="D143" s="289">
        <v>0.36530000000000001</v>
      </c>
      <c r="E143" s="289">
        <v>2.6526000000000001</v>
      </c>
      <c r="F143" s="289">
        <v>0.43830000000000002</v>
      </c>
      <c r="G143" s="289">
        <v>0.36680000000000001</v>
      </c>
      <c r="H143" s="289">
        <v>2.3647999999999998</v>
      </c>
      <c r="I143" s="289">
        <v>0.65239999999999998</v>
      </c>
      <c r="J143" s="290">
        <v>0.44130000000000003</v>
      </c>
      <c r="K143" s="288">
        <v>0.17249999999999999</v>
      </c>
      <c r="L143" s="289">
        <v>0.21390000000000001</v>
      </c>
      <c r="M143" s="289">
        <v>0.2203</v>
      </c>
      <c r="N143" s="289">
        <v>0.33400000000000002</v>
      </c>
      <c r="O143" s="289">
        <v>0.2576</v>
      </c>
      <c r="P143" s="289">
        <v>0.37830000000000003</v>
      </c>
      <c r="Q143" s="289">
        <v>0.29959999999999998</v>
      </c>
      <c r="R143" s="289">
        <v>0.3584</v>
      </c>
      <c r="S143" s="290">
        <v>0.39229999999999998</v>
      </c>
      <c r="T143" s="288">
        <v>0.32</v>
      </c>
      <c r="U143" s="289">
        <v>0.2697</v>
      </c>
      <c r="V143" s="289">
        <v>0.36840000000000001</v>
      </c>
      <c r="W143" s="289">
        <v>0.39129999999999998</v>
      </c>
      <c r="X143" s="289">
        <v>0.30480000000000002</v>
      </c>
      <c r="Y143" s="289">
        <v>0.44419999999999998</v>
      </c>
      <c r="Z143" s="289">
        <v>0.15890000000000001</v>
      </c>
      <c r="AA143" s="289">
        <v>0.19600000000000001</v>
      </c>
      <c r="AB143" s="290">
        <v>0.42059999999999997</v>
      </c>
      <c r="AC143" s="288">
        <v>0.52980000000000005</v>
      </c>
      <c r="AD143" s="289">
        <v>0.2225</v>
      </c>
      <c r="AE143" s="289">
        <v>0.26469999999999999</v>
      </c>
      <c r="AF143" s="289">
        <v>1.5609</v>
      </c>
      <c r="AG143" s="289">
        <v>0.3165</v>
      </c>
      <c r="AH143" s="289">
        <v>0.38429999999999997</v>
      </c>
      <c r="AI143" s="289">
        <v>1.4763999999999999</v>
      </c>
      <c r="AJ143" s="289">
        <v>0.49909999999999999</v>
      </c>
      <c r="AK143" s="290">
        <v>0.2908</v>
      </c>
    </row>
    <row r="144" spans="1:37">
      <c r="A144" s="296">
        <v>45434</v>
      </c>
      <c r="B144" s="288">
        <v>2.3742999999999999</v>
      </c>
      <c r="C144" s="289">
        <v>0.33110000000000001</v>
      </c>
      <c r="D144" s="289">
        <v>0.33710000000000001</v>
      </c>
      <c r="E144" s="289">
        <v>2.5413999999999999</v>
      </c>
      <c r="F144" s="289">
        <v>0.42480000000000001</v>
      </c>
      <c r="G144" s="289">
        <v>0.34439999999999998</v>
      </c>
      <c r="H144" s="289">
        <v>2.2955000000000001</v>
      </c>
      <c r="I144" s="289">
        <v>0.64790000000000003</v>
      </c>
      <c r="J144" s="290">
        <v>0.43009999999999998</v>
      </c>
      <c r="K144" s="288">
        <v>0.15359999999999999</v>
      </c>
      <c r="L144" s="289">
        <v>0.19789999999999999</v>
      </c>
      <c r="M144" s="289">
        <v>0.20200000000000001</v>
      </c>
      <c r="N144" s="289">
        <v>0.30409999999999998</v>
      </c>
      <c r="O144" s="289">
        <v>0.24129999999999999</v>
      </c>
      <c r="P144" s="289">
        <v>0.34410000000000002</v>
      </c>
      <c r="Q144" s="289">
        <v>0.28510000000000002</v>
      </c>
      <c r="R144" s="289">
        <v>0.3579</v>
      </c>
      <c r="S144" s="290">
        <v>0.38550000000000001</v>
      </c>
      <c r="T144" s="288">
        <v>0.30959999999999999</v>
      </c>
      <c r="U144" s="289">
        <v>0.26269999999999999</v>
      </c>
      <c r="V144" s="289">
        <v>0.37490000000000001</v>
      </c>
      <c r="W144" s="289">
        <v>0.38069999999999998</v>
      </c>
      <c r="X144" s="289">
        <v>0.29830000000000001</v>
      </c>
      <c r="Y144" s="289">
        <v>0.43669999999999998</v>
      </c>
      <c r="Z144" s="289">
        <v>0.1525</v>
      </c>
      <c r="AA144" s="289">
        <v>0.19420000000000001</v>
      </c>
      <c r="AB144" s="290">
        <v>0.41620000000000001</v>
      </c>
      <c r="AC144" s="288">
        <v>0.51419999999999999</v>
      </c>
      <c r="AD144" s="289">
        <v>0.21199999999999999</v>
      </c>
      <c r="AE144" s="289">
        <v>0.25419999999999998</v>
      </c>
      <c r="AF144" s="289">
        <v>1.524</v>
      </c>
      <c r="AG144" s="289">
        <v>0.30669999999999997</v>
      </c>
      <c r="AH144" s="289">
        <v>0.37409999999999999</v>
      </c>
      <c r="AI144" s="289">
        <v>1.5111000000000001</v>
      </c>
      <c r="AJ144" s="289">
        <v>0.48930000000000001</v>
      </c>
      <c r="AK144" s="290">
        <v>0.2898</v>
      </c>
    </row>
    <row r="145" spans="1:37">
      <c r="A145" s="296">
        <v>45435</v>
      </c>
      <c r="B145" s="288">
        <v>2.4001000000000001</v>
      </c>
      <c r="C145" s="289">
        <v>0.3115</v>
      </c>
      <c r="D145" s="289">
        <v>0.31130000000000002</v>
      </c>
      <c r="E145" s="289">
        <v>2.5116999999999998</v>
      </c>
      <c r="F145" s="289">
        <v>0.4073</v>
      </c>
      <c r="G145" s="289">
        <v>0.31719999999999998</v>
      </c>
      <c r="H145" s="289">
        <v>2.2263999999999999</v>
      </c>
      <c r="I145" s="289">
        <v>0.6381</v>
      </c>
      <c r="J145" s="290">
        <v>0.41</v>
      </c>
      <c r="K145" s="288">
        <v>0.14280000000000001</v>
      </c>
      <c r="L145" s="289">
        <v>0.19239999999999999</v>
      </c>
      <c r="M145" s="289">
        <v>0.19040000000000001</v>
      </c>
      <c r="N145" s="289">
        <v>0.26579999999999998</v>
      </c>
      <c r="O145" s="289">
        <v>0.22289999999999999</v>
      </c>
      <c r="P145" s="289">
        <v>0.3155</v>
      </c>
      <c r="Q145" s="289">
        <v>0.26879999999999998</v>
      </c>
      <c r="R145" s="289">
        <v>0.3523</v>
      </c>
      <c r="S145" s="290">
        <v>0.3715</v>
      </c>
      <c r="T145" s="288">
        <v>0.31109999999999999</v>
      </c>
      <c r="U145" s="289">
        <v>0.25840000000000002</v>
      </c>
      <c r="V145" s="289">
        <v>0.36990000000000001</v>
      </c>
      <c r="W145" s="289">
        <v>0.37880000000000003</v>
      </c>
      <c r="X145" s="289">
        <v>0.29370000000000002</v>
      </c>
      <c r="Y145" s="289">
        <v>0.43409999999999999</v>
      </c>
      <c r="Z145" s="289">
        <v>0.14749999999999999</v>
      </c>
      <c r="AA145" s="289">
        <v>0.19170000000000001</v>
      </c>
      <c r="AB145" s="290">
        <v>0.41070000000000001</v>
      </c>
      <c r="AC145" s="288">
        <v>0.51480000000000004</v>
      </c>
      <c r="AD145" s="289">
        <v>0.20949999999999999</v>
      </c>
      <c r="AE145" s="289">
        <v>0.24110000000000001</v>
      </c>
      <c r="AF145" s="289">
        <v>1.5228999999999999</v>
      </c>
      <c r="AG145" s="289">
        <v>0.30259999999999998</v>
      </c>
      <c r="AH145" s="289">
        <v>0.3624</v>
      </c>
      <c r="AI145" s="289">
        <v>1.5223</v>
      </c>
      <c r="AJ145" s="289">
        <v>0.47820000000000001</v>
      </c>
      <c r="AK145" s="290">
        <v>0.28770000000000001</v>
      </c>
    </row>
    <row r="146" spans="1:37">
      <c r="A146" s="296">
        <v>45436</v>
      </c>
      <c r="B146" s="288">
        <v>2.1920999999999999</v>
      </c>
      <c r="C146" s="289">
        <v>0.27179999999999999</v>
      </c>
      <c r="D146" s="289">
        <v>0.27589999999999998</v>
      </c>
      <c r="E146" s="289">
        <v>2.4201999999999999</v>
      </c>
      <c r="F146" s="289">
        <v>0.39019999999999999</v>
      </c>
      <c r="G146" s="289">
        <v>0.2878</v>
      </c>
      <c r="H146" s="289">
        <v>2.1972</v>
      </c>
      <c r="I146" s="289">
        <v>0.63590000000000002</v>
      </c>
      <c r="J146" s="290">
        <v>0.39019999999999999</v>
      </c>
      <c r="K146" s="288">
        <v>0.12889999999999999</v>
      </c>
      <c r="L146" s="289">
        <v>0.18290000000000001</v>
      </c>
      <c r="M146" s="289">
        <v>0.16719999999999999</v>
      </c>
      <c r="N146" s="289">
        <v>0.23300000000000001</v>
      </c>
      <c r="O146" s="289">
        <v>0.2122</v>
      </c>
      <c r="P146" s="289">
        <v>0.29670000000000002</v>
      </c>
      <c r="Q146" s="289">
        <v>0.25490000000000002</v>
      </c>
      <c r="R146" s="289">
        <v>0.34160000000000001</v>
      </c>
      <c r="S146" s="290">
        <v>0.36330000000000001</v>
      </c>
      <c r="T146" s="288">
        <v>0.2949</v>
      </c>
      <c r="U146" s="289">
        <v>0.24579999999999999</v>
      </c>
      <c r="V146" s="289">
        <v>0.33560000000000001</v>
      </c>
      <c r="W146" s="289">
        <v>0.37230000000000002</v>
      </c>
      <c r="X146" s="289">
        <v>0.28670000000000001</v>
      </c>
      <c r="Y146" s="289">
        <v>0.42749999999999999</v>
      </c>
      <c r="Z146" s="289">
        <v>0.14430000000000001</v>
      </c>
      <c r="AA146" s="289">
        <v>0.19009999999999999</v>
      </c>
      <c r="AB146" s="290">
        <v>0.40970000000000001</v>
      </c>
      <c r="AC146" s="288"/>
      <c r="AD146" s="289">
        <v>0.19439999999999999</v>
      </c>
      <c r="AE146" s="289">
        <v>0.2112</v>
      </c>
      <c r="AF146" s="289"/>
      <c r="AG146" s="289">
        <v>0.29459999999999997</v>
      </c>
      <c r="AH146" s="289">
        <v>0.34300000000000003</v>
      </c>
      <c r="AI146" s="289"/>
      <c r="AJ146" s="289">
        <v>0.47260000000000002</v>
      </c>
      <c r="AK146" s="290">
        <v>0.28589999999999999</v>
      </c>
    </row>
    <row r="147" spans="1:37">
      <c r="A147" s="296">
        <v>45437</v>
      </c>
      <c r="B147" s="288">
        <v>2.1212</v>
      </c>
      <c r="C147" s="289">
        <v>0.23780000000000001</v>
      </c>
      <c r="D147" s="289">
        <v>0.25159999999999999</v>
      </c>
      <c r="E147" s="289">
        <v>2.3492999999999999</v>
      </c>
      <c r="F147" s="289">
        <v>0.37469999999999998</v>
      </c>
      <c r="G147" s="289">
        <v>0.26090000000000002</v>
      </c>
      <c r="H147" s="289">
        <v>2.1339000000000001</v>
      </c>
      <c r="I147" s="289">
        <v>0.62719999999999998</v>
      </c>
      <c r="J147" s="290">
        <v>0.36780000000000002</v>
      </c>
      <c r="K147" s="288">
        <v>0.122</v>
      </c>
      <c r="L147" s="289">
        <v>0.1784</v>
      </c>
      <c r="M147" s="289">
        <v>0.1585</v>
      </c>
      <c r="N147" s="289">
        <v>0.2099</v>
      </c>
      <c r="O147" s="289">
        <v>0.20430000000000001</v>
      </c>
      <c r="P147" s="289">
        <v>0.28039999999999998</v>
      </c>
      <c r="Q147" s="289">
        <v>0.23980000000000001</v>
      </c>
      <c r="R147" s="289">
        <v>0.32119999999999999</v>
      </c>
      <c r="S147" s="290">
        <v>0.35160000000000002</v>
      </c>
      <c r="T147" s="288">
        <v>0.28820000000000001</v>
      </c>
      <c r="U147" s="289">
        <v>0.2389</v>
      </c>
      <c r="V147" s="289">
        <v>0.31509999999999999</v>
      </c>
      <c r="W147" s="289">
        <v>0.36380000000000001</v>
      </c>
      <c r="X147" s="289">
        <v>0.28050000000000003</v>
      </c>
      <c r="Y147" s="289">
        <v>0.42049999999999998</v>
      </c>
      <c r="Z147" s="289">
        <v>0.13950000000000001</v>
      </c>
      <c r="AA147" s="289">
        <v>0.18720000000000001</v>
      </c>
      <c r="AB147" s="290">
        <v>0.40389999999999998</v>
      </c>
      <c r="AC147" s="288"/>
      <c r="AD147" s="289">
        <v>0.18690000000000001</v>
      </c>
      <c r="AE147" s="289">
        <v>0.19370000000000001</v>
      </c>
      <c r="AF147" s="289"/>
      <c r="AG147" s="289">
        <v>0.28670000000000001</v>
      </c>
      <c r="AH147" s="289">
        <v>0.32629999999999998</v>
      </c>
      <c r="AI147" s="289"/>
      <c r="AJ147" s="289">
        <v>0.46060000000000001</v>
      </c>
      <c r="AK147" s="290">
        <v>0.28120000000000001</v>
      </c>
    </row>
    <row r="148" spans="1:37">
      <c r="A148" s="296">
        <v>45438</v>
      </c>
      <c r="B148" s="288">
        <v>1.9933000000000001</v>
      </c>
      <c r="C148" s="289">
        <v>0.21229999999999999</v>
      </c>
      <c r="D148" s="289">
        <v>0.23280000000000001</v>
      </c>
      <c r="E148" s="289">
        <v>2.2856000000000001</v>
      </c>
      <c r="F148" s="289">
        <v>0.36249999999999999</v>
      </c>
      <c r="G148" s="289">
        <v>0.24299999999999999</v>
      </c>
      <c r="H148" s="289">
        <v>2.1133999999999999</v>
      </c>
      <c r="I148" s="289">
        <v>0.62670000000000003</v>
      </c>
      <c r="J148" s="290">
        <v>0.34860000000000002</v>
      </c>
      <c r="K148" s="288">
        <v>0.1163</v>
      </c>
      <c r="L148" s="289">
        <v>0.17469999999999999</v>
      </c>
      <c r="M148" s="289">
        <v>0.15179999999999999</v>
      </c>
      <c r="N148" s="289">
        <v>0.1978</v>
      </c>
      <c r="O148" s="289">
        <v>0.20230000000000001</v>
      </c>
      <c r="P148" s="289">
        <v>0.27660000000000001</v>
      </c>
      <c r="Q148" s="289">
        <v>0.2319</v>
      </c>
      <c r="R148" s="289">
        <v>0.31230000000000002</v>
      </c>
      <c r="S148" s="290">
        <v>0.34949999999999998</v>
      </c>
      <c r="T148" s="288">
        <v>0.27679999999999999</v>
      </c>
      <c r="U148" s="289">
        <v>0.2306</v>
      </c>
      <c r="V148" s="289">
        <v>0.28470000000000001</v>
      </c>
      <c r="W148" s="289">
        <v>0.36080000000000001</v>
      </c>
      <c r="X148" s="289">
        <v>0.27739999999999998</v>
      </c>
      <c r="Y148" s="289">
        <v>0.4168</v>
      </c>
      <c r="Z148" s="289">
        <v>0.13750000000000001</v>
      </c>
      <c r="AA148" s="289">
        <v>0.18679999999999999</v>
      </c>
      <c r="AB148" s="290">
        <v>0.40389999999999998</v>
      </c>
      <c r="AC148" s="288"/>
      <c r="AD148" s="289">
        <v>0.1764</v>
      </c>
      <c r="AE148" s="289">
        <v>0.1757</v>
      </c>
      <c r="AF148" s="289"/>
      <c r="AG148" s="289">
        <v>0.28270000000000001</v>
      </c>
      <c r="AH148" s="289">
        <v>0.31430000000000002</v>
      </c>
      <c r="AI148" s="289"/>
      <c r="AJ148" s="289">
        <v>0.4572</v>
      </c>
      <c r="AK148" s="290">
        <v>0.27989999999999998</v>
      </c>
    </row>
    <row r="149" spans="1:37">
      <c r="A149" s="296">
        <v>45439</v>
      </c>
      <c r="B149" s="288">
        <v>2.0293000000000001</v>
      </c>
      <c r="C149" s="289">
        <v>0.19550000000000001</v>
      </c>
      <c r="D149" s="289">
        <v>0.22439999999999999</v>
      </c>
      <c r="E149" s="289">
        <v>2.2887</v>
      </c>
      <c r="F149" s="289">
        <v>0.34520000000000001</v>
      </c>
      <c r="G149" s="289">
        <v>0.22969999999999999</v>
      </c>
      <c r="H149" s="289">
        <v>2.0911</v>
      </c>
      <c r="I149" s="289">
        <v>0.623</v>
      </c>
      <c r="J149" s="290">
        <v>0.32950000000000002</v>
      </c>
      <c r="K149" s="288">
        <v>0.1159</v>
      </c>
      <c r="L149" s="289">
        <v>0.17710000000000001</v>
      </c>
      <c r="M149" s="289">
        <v>0.152</v>
      </c>
      <c r="N149" s="289">
        <v>0.19120000000000001</v>
      </c>
      <c r="O149" s="289">
        <v>0.2</v>
      </c>
      <c r="P149" s="289">
        <v>0.27460000000000001</v>
      </c>
      <c r="Q149" s="289">
        <v>0.2225</v>
      </c>
      <c r="R149" s="289">
        <v>0.30359999999999998</v>
      </c>
      <c r="S149" s="290">
        <v>0.34379999999999999</v>
      </c>
      <c r="T149" s="288">
        <v>0.28510000000000002</v>
      </c>
      <c r="U149" s="289">
        <v>0.23219999999999999</v>
      </c>
      <c r="V149" s="289">
        <v>0.27279999999999999</v>
      </c>
      <c r="W149" s="289">
        <v>0.36409999999999998</v>
      </c>
      <c r="X149" s="289">
        <v>0.27739999999999998</v>
      </c>
      <c r="Y149" s="289">
        <v>0.42049999999999998</v>
      </c>
      <c r="Z149" s="289">
        <v>0.1353</v>
      </c>
      <c r="AA149" s="289">
        <v>0.18640000000000001</v>
      </c>
      <c r="AB149" s="290">
        <v>0.40160000000000001</v>
      </c>
      <c r="AC149" s="288"/>
      <c r="AD149" s="289">
        <v>0.1779</v>
      </c>
      <c r="AE149" s="289">
        <v>0.16669999999999999</v>
      </c>
      <c r="AF149" s="289"/>
      <c r="AG149" s="289">
        <v>0.28349999999999997</v>
      </c>
      <c r="AH149" s="289">
        <v>0.30399999999999999</v>
      </c>
      <c r="AI149" s="289"/>
      <c r="AJ149" s="289">
        <v>0.45200000000000001</v>
      </c>
      <c r="AK149" s="290">
        <v>0.2782</v>
      </c>
    </row>
    <row r="150" spans="1:37">
      <c r="A150" s="296">
        <v>45440</v>
      </c>
      <c r="B150" s="288">
        <v>1.9974000000000001</v>
      </c>
      <c r="C150" s="289">
        <v>0.17150000000000001</v>
      </c>
      <c r="D150" s="289">
        <v>0.21579999999999999</v>
      </c>
      <c r="E150" s="289">
        <v>2.3067000000000002</v>
      </c>
      <c r="F150" s="289">
        <v>0.31409999999999999</v>
      </c>
      <c r="G150" s="289">
        <v>0.21390000000000001</v>
      </c>
      <c r="H150" s="289">
        <v>2.0674000000000001</v>
      </c>
      <c r="I150" s="289">
        <v>0.62339999999999995</v>
      </c>
      <c r="J150" s="290">
        <v>0.30070000000000002</v>
      </c>
      <c r="K150" s="288">
        <v>0.11509999999999999</v>
      </c>
      <c r="L150" s="289">
        <v>0.1804</v>
      </c>
      <c r="M150" s="289">
        <v>0.1535</v>
      </c>
      <c r="N150" s="289">
        <v>0.18490000000000001</v>
      </c>
      <c r="O150" s="289">
        <v>0.1988</v>
      </c>
      <c r="P150" s="289">
        <v>0.27429999999999999</v>
      </c>
      <c r="Q150" s="289">
        <v>0.2104</v>
      </c>
      <c r="R150" s="289">
        <v>0.25919999999999999</v>
      </c>
      <c r="S150" s="290">
        <v>0.33989999999999998</v>
      </c>
      <c r="T150" s="288">
        <v>0.29120000000000001</v>
      </c>
      <c r="U150" s="289">
        <v>0.2288</v>
      </c>
      <c r="V150" s="289">
        <v>0.24859999999999999</v>
      </c>
      <c r="W150" s="289">
        <v>0.37159999999999999</v>
      </c>
      <c r="X150" s="289">
        <v>0.27589999999999998</v>
      </c>
      <c r="Y150" s="289">
        <v>0.42349999999999999</v>
      </c>
      <c r="Z150" s="289">
        <v>0.1358</v>
      </c>
      <c r="AA150" s="289">
        <v>0.18759999999999999</v>
      </c>
      <c r="AB150" s="290">
        <v>0.40439999999999998</v>
      </c>
      <c r="AC150" s="288"/>
      <c r="AD150" s="289">
        <v>0.17419999999999999</v>
      </c>
      <c r="AE150" s="289">
        <v>0.14940000000000001</v>
      </c>
      <c r="AF150" s="289"/>
      <c r="AG150" s="289">
        <v>0.28510000000000002</v>
      </c>
      <c r="AH150" s="289">
        <v>0.28510000000000002</v>
      </c>
      <c r="AI150" s="289"/>
      <c r="AJ150" s="289">
        <v>0.45369999999999999</v>
      </c>
      <c r="AK150" s="290">
        <v>0.27739999999999998</v>
      </c>
    </row>
    <row r="151" spans="1:37">
      <c r="A151" s="296">
        <v>45441</v>
      </c>
      <c r="B151" s="288">
        <v>1.9487000000000001</v>
      </c>
      <c r="C151" s="289">
        <v>0.1525</v>
      </c>
      <c r="D151" s="289">
        <v>0.2112</v>
      </c>
      <c r="E151" s="289">
        <v>2.2934000000000001</v>
      </c>
      <c r="F151" s="289">
        <v>0.28370000000000001</v>
      </c>
      <c r="G151" s="289">
        <v>0.20319999999999999</v>
      </c>
      <c r="H151" s="289">
        <v>2.0798999999999999</v>
      </c>
      <c r="I151" s="289">
        <v>0.623</v>
      </c>
      <c r="J151" s="290">
        <v>0.2626</v>
      </c>
      <c r="K151" s="288">
        <v>0.1145</v>
      </c>
      <c r="L151" s="289">
        <v>0.18329999999999999</v>
      </c>
      <c r="M151" s="289">
        <v>0.154</v>
      </c>
      <c r="N151" s="289">
        <v>0.18010000000000001</v>
      </c>
      <c r="O151" s="289">
        <v>0.1978</v>
      </c>
      <c r="P151" s="289">
        <v>0.27460000000000001</v>
      </c>
      <c r="Q151" s="289">
        <v>0.18990000000000001</v>
      </c>
      <c r="R151" s="289">
        <v>0.2041</v>
      </c>
      <c r="S151" s="290">
        <v>0.3377</v>
      </c>
      <c r="T151" s="288">
        <v>0.2923</v>
      </c>
      <c r="U151" s="289">
        <v>0.221</v>
      </c>
      <c r="V151" s="289">
        <v>0.22919999999999999</v>
      </c>
      <c r="W151" s="289">
        <v>0.37630000000000002</v>
      </c>
      <c r="X151" s="289">
        <v>0.27</v>
      </c>
      <c r="Y151" s="289">
        <v>0.4229</v>
      </c>
      <c r="Z151" s="289">
        <v>0.13719999999999999</v>
      </c>
      <c r="AA151" s="289">
        <v>0.18840000000000001</v>
      </c>
      <c r="AB151" s="290">
        <v>0.40810000000000002</v>
      </c>
      <c r="AC151" s="288"/>
      <c r="AD151" s="289">
        <v>0.1719</v>
      </c>
      <c r="AE151" s="289">
        <v>0.1318</v>
      </c>
      <c r="AF151" s="289"/>
      <c r="AG151" s="289">
        <v>0.28289999999999998</v>
      </c>
      <c r="AH151" s="289">
        <v>0.26529999999999998</v>
      </c>
      <c r="AI151" s="289"/>
      <c r="AJ151" s="289">
        <v>0.45429999999999998</v>
      </c>
      <c r="AK151" s="290">
        <v>0.27589999999999998</v>
      </c>
    </row>
    <row r="152" spans="1:37">
      <c r="A152" s="296">
        <v>45442</v>
      </c>
      <c r="B152" s="288">
        <v>1.7991999999999999</v>
      </c>
      <c r="C152" s="289">
        <v>0.13389999999999999</v>
      </c>
      <c r="D152" s="289">
        <v>0.2039</v>
      </c>
      <c r="E152" s="289">
        <v>2.2444999999999999</v>
      </c>
      <c r="F152" s="289">
        <v>0.25340000000000001</v>
      </c>
      <c r="G152" s="289">
        <v>0.19439999999999999</v>
      </c>
      <c r="H152" s="289">
        <v>2.0775000000000001</v>
      </c>
      <c r="I152" s="289">
        <v>0.61880000000000002</v>
      </c>
      <c r="J152" s="290">
        <v>0.22670000000000001</v>
      </c>
      <c r="K152" s="288">
        <v>0.1104</v>
      </c>
      <c r="L152" s="289">
        <v>0.1825</v>
      </c>
      <c r="M152" s="289">
        <v>0.15029999999999999</v>
      </c>
      <c r="N152" s="289">
        <v>0.17369999999999999</v>
      </c>
      <c r="O152" s="289">
        <v>0.19620000000000001</v>
      </c>
      <c r="P152" s="289">
        <v>0.27489999999999998</v>
      </c>
      <c r="Q152" s="289">
        <v>0.1595</v>
      </c>
      <c r="R152" s="289">
        <v>0.1542</v>
      </c>
      <c r="S152" s="290">
        <v>0.33760000000000001</v>
      </c>
      <c r="T152" s="288">
        <v>0.28139999999999998</v>
      </c>
      <c r="U152" s="289">
        <v>0.2051</v>
      </c>
      <c r="V152" s="289">
        <v>0.2135</v>
      </c>
      <c r="W152" s="289">
        <v>0.37380000000000002</v>
      </c>
      <c r="X152" s="289">
        <v>0.25979999999999998</v>
      </c>
      <c r="Y152" s="289">
        <v>0.41439999999999999</v>
      </c>
      <c r="Z152" s="289">
        <v>0.13789999999999999</v>
      </c>
      <c r="AA152" s="289">
        <v>0.18859999999999999</v>
      </c>
      <c r="AB152" s="290">
        <v>0.4098</v>
      </c>
      <c r="AC152" s="288"/>
      <c r="AD152" s="289">
        <v>0.15989999999999999</v>
      </c>
      <c r="AE152" s="289">
        <v>0.1169</v>
      </c>
      <c r="AF152" s="289"/>
      <c r="AG152" s="289">
        <v>0.27479999999999999</v>
      </c>
      <c r="AH152" s="289">
        <v>0.2465</v>
      </c>
      <c r="AI152" s="289"/>
      <c r="AJ152" s="289">
        <v>0.45050000000000001</v>
      </c>
      <c r="AK152" s="290">
        <v>0.27179999999999999</v>
      </c>
    </row>
    <row r="153" spans="1:37">
      <c r="A153" s="296">
        <v>45443</v>
      </c>
      <c r="B153" s="288">
        <v>1.6594</v>
      </c>
      <c r="C153" s="289">
        <v>0.12590000000000001</v>
      </c>
      <c r="D153" s="289">
        <v>0.20380000000000001</v>
      </c>
      <c r="E153" s="289">
        <v>2.1800000000000002</v>
      </c>
      <c r="F153" s="289">
        <v>0.23269999999999999</v>
      </c>
      <c r="G153" s="289">
        <v>0.19289999999999999</v>
      </c>
      <c r="H153" s="289">
        <v>2.0480999999999998</v>
      </c>
      <c r="I153" s="289">
        <v>0.61099999999999999</v>
      </c>
      <c r="J153" s="290">
        <v>0.21340000000000001</v>
      </c>
      <c r="K153" s="288">
        <v>9.5200000000000007E-2</v>
      </c>
      <c r="L153" s="289">
        <v>0.17599999999999999</v>
      </c>
      <c r="M153" s="289">
        <v>0.1331</v>
      </c>
      <c r="N153" s="289">
        <v>0.16020000000000001</v>
      </c>
      <c r="O153" s="289">
        <v>0.19259999999999999</v>
      </c>
      <c r="P153" s="289">
        <v>0.26989999999999997</v>
      </c>
      <c r="Q153" s="289">
        <v>0.13200000000000001</v>
      </c>
      <c r="R153" s="289">
        <v>0.1376</v>
      </c>
      <c r="S153" s="290">
        <v>0.34239999999999998</v>
      </c>
      <c r="T153" s="288">
        <v>0.26690000000000003</v>
      </c>
      <c r="U153" s="289">
        <v>0.17469999999999999</v>
      </c>
      <c r="V153" s="289">
        <v>0.2089</v>
      </c>
      <c r="W153" s="289">
        <v>0.36880000000000002</v>
      </c>
      <c r="X153" s="289">
        <v>0.24709999999999999</v>
      </c>
      <c r="Y153" s="289">
        <v>0.40429999999999999</v>
      </c>
      <c r="Z153" s="289">
        <v>0.13819999999999999</v>
      </c>
      <c r="AA153" s="289">
        <v>0.18690000000000001</v>
      </c>
      <c r="AB153" s="290">
        <v>0.40860000000000002</v>
      </c>
      <c r="AC153" s="288"/>
      <c r="AD153" s="289">
        <v>0.13869999999999999</v>
      </c>
      <c r="AE153" s="289">
        <v>9.8599999999999993E-2</v>
      </c>
      <c r="AF153" s="289"/>
      <c r="AG153" s="289">
        <v>0.26</v>
      </c>
      <c r="AH153" s="289">
        <v>0.22170000000000001</v>
      </c>
      <c r="AI153" s="289"/>
      <c r="AJ153" s="289">
        <v>0.44109999999999999</v>
      </c>
      <c r="AK153" s="290">
        <v>0.2671</v>
      </c>
    </row>
    <row r="154" spans="1:37">
      <c r="A154" s="296">
        <v>45444</v>
      </c>
      <c r="B154" s="288">
        <v>1.579</v>
      </c>
      <c r="C154" s="289">
        <v>0.1217</v>
      </c>
      <c r="D154" s="289">
        <v>0.20230000000000001</v>
      </c>
      <c r="E154" s="289">
        <v>2.0994999999999999</v>
      </c>
      <c r="F154" s="289">
        <v>0.22090000000000001</v>
      </c>
      <c r="G154" s="289">
        <v>0.19350000000000001</v>
      </c>
      <c r="H154" s="289">
        <v>2.0068000000000001</v>
      </c>
      <c r="I154" s="289">
        <v>0.60299999999999998</v>
      </c>
      <c r="J154" s="290">
        <v>0.2127</v>
      </c>
      <c r="K154" s="288">
        <v>9.3299999999999994E-2</v>
      </c>
      <c r="L154" s="289">
        <v>0.1757</v>
      </c>
      <c r="M154" s="289">
        <v>0.1313</v>
      </c>
      <c r="N154" s="289">
        <v>0.15720000000000001</v>
      </c>
      <c r="O154" s="289">
        <v>0.19339999999999999</v>
      </c>
      <c r="P154" s="289">
        <v>0.2707</v>
      </c>
      <c r="Q154" s="289">
        <v>0.1208</v>
      </c>
      <c r="R154" s="289">
        <v>0.13320000000000001</v>
      </c>
      <c r="S154" s="290">
        <v>0.34839999999999999</v>
      </c>
      <c r="T154" s="288">
        <v>0.24959999999999999</v>
      </c>
      <c r="U154" s="289">
        <v>0.1656</v>
      </c>
      <c r="V154" s="289">
        <v>0.20330000000000001</v>
      </c>
      <c r="W154" s="289">
        <v>0.35670000000000002</v>
      </c>
      <c r="X154" s="289">
        <v>0.2412</v>
      </c>
      <c r="Y154" s="289">
        <v>0.38829999999999998</v>
      </c>
      <c r="Z154" s="289">
        <v>0.13719999999999999</v>
      </c>
      <c r="AA154" s="289">
        <v>0.18609999999999999</v>
      </c>
      <c r="AB154" s="290">
        <v>0.40460000000000002</v>
      </c>
      <c r="AC154" s="288"/>
      <c r="AD154" s="289">
        <v>0.12720000000000001</v>
      </c>
      <c r="AE154" s="289">
        <v>9.5100000000000004E-2</v>
      </c>
      <c r="AF154" s="289"/>
      <c r="AG154" s="289">
        <v>0.24479999999999999</v>
      </c>
      <c r="AH154" s="289">
        <v>0.21379999999999999</v>
      </c>
      <c r="AI154" s="289"/>
      <c r="AJ154" s="289">
        <v>0.42780000000000001</v>
      </c>
      <c r="AK154" s="290">
        <v>0.26200000000000001</v>
      </c>
    </row>
    <row r="155" spans="1:37">
      <c r="A155" s="296">
        <v>45445</v>
      </c>
      <c r="B155" s="288">
        <v>1.6903999999999999</v>
      </c>
      <c r="C155" s="289">
        <v>0.63449999999999995</v>
      </c>
      <c r="D155" s="289">
        <v>0.56340000000000001</v>
      </c>
      <c r="E155" s="289">
        <v>2.0981000000000001</v>
      </c>
      <c r="F155" s="289">
        <v>0.28799999999999998</v>
      </c>
      <c r="G155" s="289">
        <v>0.52969999999999995</v>
      </c>
      <c r="H155" s="289">
        <v>1.9773000000000001</v>
      </c>
      <c r="I155" s="289">
        <v>0.59379999999999999</v>
      </c>
      <c r="J155" s="290">
        <v>0.56330000000000002</v>
      </c>
      <c r="K155" s="288">
        <v>0.37319999999999998</v>
      </c>
      <c r="L155" s="289">
        <v>0.47699999999999998</v>
      </c>
      <c r="M155" s="289">
        <v>0.50319999999999998</v>
      </c>
      <c r="N155" s="289">
        <v>0.43130000000000002</v>
      </c>
      <c r="O155" s="289">
        <v>0.43630000000000002</v>
      </c>
      <c r="P155" s="289">
        <v>0.62</v>
      </c>
      <c r="Q155" s="289">
        <v>0.25869999999999999</v>
      </c>
      <c r="R155" s="289">
        <v>0.38009999999999999</v>
      </c>
      <c r="S155" s="290">
        <v>0.46429999999999999</v>
      </c>
      <c r="T155" s="288">
        <v>0.36720000000000003</v>
      </c>
      <c r="U155" s="289">
        <v>0.33160000000000001</v>
      </c>
      <c r="V155" s="289">
        <v>0.50860000000000005</v>
      </c>
      <c r="W155" s="289">
        <v>0.40579999999999999</v>
      </c>
      <c r="X155" s="289">
        <v>0.35289999999999999</v>
      </c>
      <c r="Y155" s="289">
        <v>0.50509999999999999</v>
      </c>
      <c r="Z155" s="289">
        <v>0.16289999999999999</v>
      </c>
      <c r="AA155" s="289">
        <v>0.2198</v>
      </c>
      <c r="AB155" s="290">
        <v>0.43259999999999998</v>
      </c>
      <c r="AC155" s="288"/>
      <c r="AD155" s="289">
        <v>0.3075</v>
      </c>
      <c r="AE155" s="289">
        <v>0.35249999999999998</v>
      </c>
      <c r="AF155" s="289"/>
      <c r="AG155" s="289">
        <v>0.38329999999999997</v>
      </c>
      <c r="AH155" s="289">
        <v>0.42549999999999999</v>
      </c>
      <c r="AI155" s="289"/>
      <c r="AJ155" s="289">
        <v>0.4657</v>
      </c>
      <c r="AK155" s="290">
        <v>0.29499999999999998</v>
      </c>
    </row>
    <row r="156" spans="1:37">
      <c r="A156" s="296">
        <v>45446</v>
      </c>
      <c r="B156" s="288">
        <v>3.2694999999999999</v>
      </c>
      <c r="C156" s="289">
        <v>0.441</v>
      </c>
      <c r="D156" s="289">
        <v>0.50529999999999997</v>
      </c>
      <c r="E156" s="289">
        <v>3.2370000000000001</v>
      </c>
      <c r="F156" s="289">
        <v>0.51290000000000002</v>
      </c>
      <c r="G156" s="289">
        <v>0.50529999999999997</v>
      </c>
      <c r="H156" s="289">
        <v>2.7090000000000001</v>
      </c>
      <c r="I156" s="289">
        <v>0.68989999999999996</v>
      </c>
      <c r="J156" s="290">
        <v>0.5141</v>
      </c>
      <c r="K156" s="288">
        <v>0.32840000000000003</v>
      </c>
      <c r="L156" s="289">
        <v>0.39989999999999998</v>
      </c>
      <c r="M156" s="289">
        <v>0.41189999999999999</v>
      </c>
      <c r="N156" s="289">
        <v>0.4118</v>
      </c>
      <c r="O156" s="289">
        <v>0.42030000000000001</v>
      </c>
      <c r="P156" s="289">
        <v>0.56440000000000001</v>
      </c>
      <c r="Q156" s="289">
        <v>0.2737</v>
      </c>
      <c r="R156" s="289">
        <v>0.36349999999999999</v>
      </c>
      <c r="S156" s="290">
        <v>0.4017</v>
      </c>
      <c r="T156" s="288">
        <v>0.35149999999999998</v>
      </c>
      <c r="U156" s="289">
        <v>0.30509999999999998</v>
      </c>
      <c r="V156" s="289">
        <v>0.44990000000000002</v>
      </c>
      <c r="W156" s="289">
        <v>0.39179999999999998</v>
      </c>
      <c r="X156" s="289">
        <v>0.32740000000000002</v>
      </c>
      <c r="Y156" s="289">
        <v>0.46960000000000002</v>
      </c>
      <c r="Z156" s="289">
        <v>0.15429999999999999</v>
      </c>
      <c r="AA156" s="289">
        <v>0.20030000000000001</v>
      </c>
      <c r="AB156" s="290">
        <v>0.44040000000000001</v>
      </c>
      <c r="AC156" s="288"/>
      <c r="AD156" s="289">
        <v>0.28889999999999999</v>
      </c>
      <c r="AE156" s="289">
        <v>0.32579999999999998</v>
      </c>
      <c r="AF156" s="289"/>
      <c r="AG156" s="289">
        <v>0.35</v>
      </c>
      <c r="AH156" s="289">
        <v>0.41760000000000003</v>
      </c>
      <c r="AI156" s="289"/>
      <c r="AJ156" s="289">
        <v>0.47499999999999998</v>
      </c>
      <c r="AK156" s="290">
        <v>0.29599999999999999</v>
      </c>
    </row>
    <row r="157" spans="1:37">
      <c r="A157" s="296">
        <v>45447</v>
      </c>
      <c r="B157" s="288">
        <v>3.0924999999999998</v>
      </c>
      <c r="C157" s="289">
        <v>0.43380000000000002</v>
      </c>
      <c r="D157" s="289">
        <v>0.49480000000000002</v>
      </c>
      <c r="E157" s="289">
        <v>3.0341</v>
      </c>
      <c r="F157" s="289">
        <v>0.50180000000000002</v>
      </c>
      <c r="G157" s="289">
        <v>0.47910000000000003</v>
      </c>
      <c r="H157" s="289">
        <v>2.6303000000000001</v>
      </c>
      <c r="I157" s="289">
        <v>0.6694</v>
      </c>
      <c r="J157" s="290">
        <v>0.50349999999999995</v>
      </c>
      <c r="K157" s="288">
        <v>0.3276</v>
      </c>
      <c r="L157" s="289">
        <v>0.38969999999999999</v>
      </c>
      <c r="M157" s="289">
        <v>0.38969999999999999</v>
      </c>
      <c r="N157" s="289">
        <v>0.40839999999999999</v>
      </c>
      <c r="O157" s="289">
        <v>0.41270000000000001</v>
      </c>
      <c r="P157" s="289">
        <v>0.54500000000000004</v>
      </c>
      <c r="Q157" s="289">
        <v>0.26960000000000001</v>
      </c>
      <c r="R157" s="289">
        <v>0.33710000000000001</v>
      </c>
      <c r="S157" s="290">
        <v>0.38350000000000001</v>
      </c>
      <c r="T157" s="288">
        <v>0.33729999999999999</v>
      </c>
      <c r="U157" s="289">
        <v>0.28770000000000001</v>
      </c>
      <c r="V157" s="289">
        <v>0.42080000000000001</v>
      </c>
      <c r="W157" s="289">
        <v>0.38319999999999999</v>
      </c>
      <c r="X157" s="289">
        <v>0.31480000000000002</v>
      </c>
      <c r="Y157" s="289">
        <v>0.45569999999999999</v>
      </c>
      <c r="Z157" s="289">
        <v>0.1492</v>
      </c>
      <c r="AA157" s="289">
        <v>0.19819999999999999</v>
      </c>
      <c r="AB157" s="290">
        <v>0.434</v>
      </c>
      <c r="AC157" s="288"/>
      <c r="AD157" s="289">
        <v>0.27350000000000002</v>
      </c>
      <c r="AE157" s="289">
        <v>0.30590000000000001</v>
      </c>
      <c r="AF157" s="289"/>
      <c r="AG157" s="289">
        <v>0.34050000000000002</v>
      </c>
      <c r="AH157" s="289">
        <v>0.40770000000000001</v>
      </c>
      <c r="AI157" s="289"/>
      <c r="AJ157" s="289">
        <v>0.47510000000000002</v>
      </c>
      <c r="AK157" s="290">
        <v>0.30070000000000002</v>
      </c>
    </row>
    <row r="158" spans="1:37">
      <c r="A158" s="296">
        <v>45448</v>
      </c>
      <c r="B158" s="288">
        <v>3.0981999999999998</v>
      </c>
      <c r="C158" s="289">
        <v>0.43709999999999999</v>
      </c>
      <c r="D158" s="289">
        <v>0.5081</v>
      </c>
      <c r="E158" s="289">
        <v>2.9981</v>
      </c>
      <c r="F158" s="289">
        <v>0.49890000000000001</v>
      </c>
      <c r="G158" s="289">
        <v>0.4803</v>
      </c>
      <c r="H158" s="289">
        <v>2.5874999999999999</v>
      </c>
      <c r="I158" s="289">
        <v>0.65810000000000002</v>
      </c>
      <c r="J158" s="290">
        <v>0.50319999999999998</v>
      </c>
      <c r="K158" s="288">
        <v>0.31950000000000001</v>
      </c>
      <c r="L158" s="289">
        <v>0.38219999999999998</v>
      </c>
      <c r="M158" s="289">
        <v>0.38619999999999999</v>
      </c>
      <c r="N158" s="289">
        <v>0.40489999999999998</v>
      </c>
      <c r="O158" s="289">
        <v>0.40889999999999999</v>
      </c>
      <c r="P158" s="289">
        <v>0.56330000000000002</v>
      </c>
      <c r="Q158" s="289">
        <v>0.26369999999999999</v>
      </c>
      <c r="R158" s="289">
        <v>0.32869999999999999</v>
      </c>
      <c r="S158" s="290">
        <v>0.37909999999999999</v>
      </c>
      <c r="T158" s="288">
        <v>0.33850000000000002</v>
      </c>
      <c r="U158" s="289">
        <v>0.28260000000000002</v>
      </c>
      <c r="V158" s="289">
        <v>0.41360000000000002</v>
      </c>
      <c r="W158" s="289">
        <v>0.38729999999999998</v>
      </c>
      <c r="X158" s="289">
        <v>0.31230000000000002</v>
      </c>
      <c r="Y158" s="289">
        <v>0.46039999999999998</v>
      </c>
      <c r="Z158" s="289">
        <v>0.14749999999999999</v>
      </c>
      <c r="AA158" s="289">
        <v>0.20169999999999999</v>
      </c>
      <c r="AB158" s="290">
        <v>0.43519999999999998</v>
      </c>
      <c r="AC158" s="288"/>
      <c r="AD158" s="289">
        <v>0.27039999999999997</v>
      </c>
      <c r="AE158" s="289">
        <v>0.29499999999999998</v>
      </c>
      <c r="AF158" s="289"/>
      <c r="AG158" s="289">
        <v>0.34029999999999999</v>
      </c>
      <c r="AH158" s="289">
        <v>0.40699999999999997</v>
      </c>
      <c r="AI158" s="289"/>
      <c r="AJ158" s="289">
        <v>0.47489999999999999</v>
      </c>
      <c r="AK158" s="290">
        <v>0.30509999999999998</v>
      </c>
    </row>
    <row r="159" spans="1:37">
      <c r="A159" s="296">
        <v>45449</v>
      </c>
      <c r="B159" s="288">
        <v>3.1438999999999999</v>
      </c>
      <c r="C159" s="289">
        <v>0.43940000000000001</v>
      </c>
      <c r="D159" s="289">
        <v>0.51449999999999996</v>
      </c>
      <c r="E159" s="289">
        <v>2.9594999999999998</v>
      </c>
      <c r="F159" s="289">
        <v>0.49880000000000002</v>
      </c>
      <c r="G159" s="289">
        <v>0.48139999999999999</v>
      </c>
      <c r="H159" s="289">
        <v>2.5566</v>
      </c>
      <c r="I159" s="289">
        <v>0.6552</v>
      </c>
      <c r="J159" s="290">
        <v>0.50760000000000005</v>
      </c>
      <c r="K159" s="288">
        <v>0.30280000000000001</v>
      </c>
      <c r="L159" s="289">
        <v>0.37180000000000002</v>
      </c>
      <c r="M159" s="289">
        <v>0.36649999999999999</v>
      </c>
      <c r="N159" s="289">
        <v>0.4</v>
      </c>
      <c r="O159" s="289">
        <v>0.40179999999999999</v>
      </c>
      <c r="P159" s="289">
        <v>0.57889999999999997</v>
      </c>
      <c r="Q159" s="289">
        <v>0.25829999999999997</v>
      </c>
      <c r="R159" s="289">
        <v>0.32779999999999998</v>
      </c>
      <c r="S159" s="290">
        <v>0.38019999999999998</v>
      </c>
      <c r="T159" s="288">
        <v>0.34139999999999998</v>
      </c>
      <c r="U159" s="289">
        <v>0.28039999999999998</v>
      </c>
      <c r="V159" s="289">
        <v>0.40560000000000002</v>
      </c>
      <c r="W159" s="289">
        <v>0.39350000000000002</v>
      </c>
      <c r="X159" s="289">
        <v>0.31309999999999999</v>
      </c>
      <c r="Y159" s="289">
        <v>0.46800000000000003</v>
      </c>
      <c r="Z159" s="289">
        <v>0.1482</v>
      </c>
      <c r="AA159" s="289">
        <v>0.2079</v>
      </c>
      <c r="AB159" s="290">
        <v>0.43859999999999999</v>
      </c>
      <c r="AC159" s="288"/>
      <c r="AD159" s="289">
        <v>0.2631</v>
      </c>
      <c r="AE159" s="289">
        <v>0.27679999999999999</v>
      </c>
      <c r="AF159" s="289"/>
      <c r="AG159" s="289">
        <v>0.3488</v>
      </c>
      <c r="AH159" s="289">
        <v>0.40260000000000001</v>
      </c>
      <c r="AI159" s="289"/>
      <c r="AJ159" s="289">
        <v>0.48049999999999998</v>
      </c>
      <c r="AK159" s="290">
        <v>0.31140000000000001</v>
      </c>
    </row>
    <row r="160" spans="1:37">
      <c r="A160" s="296">
        <v>45450</v>
      </c>
      <c r="B160" s="288">
        <v>3.1189</v>
      </c>
      <c r="C160" s="289">
        <v>0.4355</v>
      </c>
      <c r="D160" s="289">
        <v>0.51700000000000002</v>
      </c>
      <c r="E160" s="289">
        <v>2.9007000000000001</v>
      </c>
      <c r="F160" s="289">
        <v>0.4985</v>
      </c>
      <c r="G160" s="289">
        <v>0.48380000000000001</v>
      </c>
      <c r="H160" s="289">
        <v>2.5438999999999998</v>
      </c>
      <c r="I160" s="289">
        <v>0.65849999999999997</v>
      </c>
      <c r="J160" s="290">
        <v>0.51349999999999996</v>
      </c>
      <c r="K160" s="288">
        <v>0.2757</v>
      </c>
      <c r="L160" s="289">
        <v>0.35299999999999998</v>
      </c>
      <c r="M160" s="289">
        <v>0.314</v>
      </c>
      <c r="N160" s="289">
        <v>0.39329999999999998</v>
      </c>
      <c r="O160" s="289">
        <v>0.39190000000000003</v>
      </c>
      <c r="P160" s="289">
        <v>0.57299999999999995</v>
      </c>
      <c r="Q160" s="289">
        <v>0.25369999999999998</v>
      </c>
      <c r="R160" s="289">
        <v>0.33150000000000002</v>
      </c>
      <c r="S160" s="290">
        <v>0.38429999999999997</v>
      </c>
      <c r="T160" s="288">
        <v>0.33879999999999999</v>
      </c>
      <c r="U160" s="289">
        <v>0.2762</v>
      </c>
      <c r="V160" s="289">
        <v>0.37969999999999998</v>
      </c>
      <c r="W160" s="289">
        <v>0.40100000000000002</v>
      </c>
      <c r="X160" s="289">
        <v>0.316</v>
      </c>
      <c r="Y160" s="289">
        <v>0.47699999999999998</v>
      </c>
      <c r="Z160" s="289">
        <v>0.1515</v>
      </c>
      <c r="AA160" s="289">
        <v>0.21609999999999999</v>
      </c>
      <c r="AB160" s="290">
        <v>0.44540000000000002</v>
      </c>
      <c r="AC160" s="288"/>
      <c r="AD160" s="289">
        <v>0.2596</v>
      </c>
      <c r="AE160" s="289">
        <v>0.2666</v>
      </c>
      <c r="AF160" s="289"/>
      <c r="AG160" s="289">
        <v>0.36309999999999998</v>
      </c>
      <c r="AH160" s="289">
        <v>0.39400000000000002</v>
      </c>
      <c r="AI160" s="289"/>
      <c r="AJ160" s="289">
        <v>0.48880000000000001</v>
      </c>
      <c r="AK160" s="290">
        <v>0.31819999999999998</v>
      </c>
    </row>
    <row r="161" spans="1:37">
      <c r="A161" s="296">
        <v>45451</v>
      </c>
      <c r="B161" s="288">
        <v>2.9937</v>
      </c>
      <c r="C161" s="289">
        <v>0.41670000000000001</v>
      </c>
      <c r="D161" s="289">
        <v>0.50700000000000001</v>
      </c>
      <c r="E161" s="289">
        <v>2.8138999999999998</v>
      </c>
      <c r="F161" s="289">
        <v>0.48970000000000002</v>
      </c>
      <c r="G161" s="289">
        <v>0.47870000000000001</v>
      </c>
      <c r="H161" s="289">
        <v>2.5103</v>
      </c>
      <c r="I161" s="289">
        <v>0.66100000000000003</v>
      </c>
      <c r="J161" s="290">
        <v>0.51529999999999998</v>
      </c>
      <c r="K161" s="288">
        <v>0.24199999999999999</v>
      </c>
      <c r="L161" s="289">
        <v>0.3281</v>
      </c>
      <c r="M161" s="289">
        <v>0.28810000000000002</v>
      </c>
      <c r="N161" s="289">
        <v>0.37680000000000002</v>
      </c>
      <c r="O161" s="289">
        <v>0.37780000000000002</v>
      </c>
      <c r="P161" s="289">
        <v>0.54339999999999999</v>
      </c>
      <c r="Q161" s="289">
        <v>0.24560000000000001</v>
      </c>
      <c r="R161" s="289">
        <v>0.3357</v>
      </c>
      <c r="S161" s="290">
        <v>0.3846</v>
      </c>
      <c r="T161" s="288">
        <v>0.32469999999999999</v>
      </c>
      <c r="U161" s="289">
        <v>0.26379999999999998</v>
      </c>
      <c r="V161" s="289">
        <v>0.3337</v>
      </c>
      <c r="W161" s="289">
        <v>0.3977</v>
      </c>
      <c r="X161" s="289">
        <v>0.31269999999999998</v>
      </c>
      <c r="Y161" s="289">
        <v>0.47110000000000002</v>
      </c>
      <c r="Z161" s="289">
        <v>0.1547</v>
      </c>
      <c r="AA161" s="289">
        <v>0.22309999999999999</v>
      </c>
      <c r="AB161" s="290">
        <v>0.44819999999999999</v>
      </c>
      <c r="AC161" s="288"/>
      <c r="AD161" s="289">
        <v>0.25059999999999999</v>
      </c>
      <c r="AE161" s="289">
        <v>0.23960000000000001</v>
      </c>
      <c r="AF161" s="289"/>
      <c r="AG161" s="289">
        <v>0.37069999999999997</v>
      </c>
      <c r="AH161" s="289">
        <v>0.37309999999999999</v>
      </c>
      <c r="AI161" s="289"/>
      <c r="AJ161" s="289">
        <v>0.50270000000000004</v>
      </c>
      <c r="AK161" s="290">
        <v>0.3211</v>
      </c>
    </row>
    <row r="162" spans="1:37">
      <c r="A162" s="296">
        <v>45452</v>
      </c>
      <c r="B162" s="288">
        <v>2.9592000000000001</v>
      </c>
      <c r="C162" s="289">
        <v>0.40200000000000002</v>
      </c>
      <c r="D162" s="289">
        <v>0.50429999999999997</v>
      </c>
      <c r="E162" s="289">
        <v>2.7995999999999999</v>
      </c>
      <c r="F162" s="289">
        <v>0.48259999999999997</v>
      </c>
      <c r="G162" s="289">
        <v>0.47660000000000002</v>
      </c>
      <c r="H162" s="289">
        <v>2.4923000000000002</v>
      </c>
      <c r="I162" s="289">
        <v>0.66500000000000004</v>
      </c>
      <c r="J162" s="290">
        <v>0.51629999999999998</v>
      </c>
      <c r="K162" s="288">
        <v>0.22270000000000001</v>
      </c>
      <c r="L162" s="289">
        <v>0.30309999999999998</v>
      </c>
      <c r="M162" s="289">
        <v>0.23949999999999999</v>
      </c>
      <c r="N162" s="289">
        <v>0.36149999999999999</v>
      </c>
      <c r="O162" s="289">
        <v>0.36199999999999999</v>
      </c>
      <c r="P162" s="289">
        <v>0.50639999999999996</v>
      </c>
      <c r="Q162" s="289">
        <v>0.2379</v>
      </c>
      <c r="R162" s="289">
        <v>0.3417</v>
      </c>
      <c r="S162" s="290">
        <v>0.38329999999999997</v>
      </c>
      <c r="T162" s="288">
        <v>0.31950000000000001</v>
      </c>
      <c r="U162" s="289">
        <v>0.25530000000000003</v>
      </c>
      <c r="V162" s="289">
        <v>0.28820000000000001</v>
      </c>
      <c r="W162" s="289">
        <v>0.4017</v>
      </c>
      <c r="X162" s="289">
        <v>0.31269999999999998</v>
      </c>
      <c r="Y162" s="289">
        <v>0.46870000000000001</v>
      </c>
      <c r="Z162" s="289">
        <v>0.1618</v>
      </c>
      <c r="AA162" s="289">
        <v>0.2319</v>
      </c>
      <c r="AB162" s="290">
        <v>0.44879999999999998</v>
      </c>
      <c r="AC162" s="288"/>
      <c r="AD162" s="289">
        <v>0.25559999999999999</v>
      </c>
      <c r="AE162" s="289">
        <v>0.21299999999999999</v>
      </c>
      <c r="AF162" s="289"/>
      <c r="AG162" s="289">
        <v>0.38650000000000001</v>
      </c>
      <c r="AH162" s="289">
        <v>0.34899999999999998</v>
      </c>
      <c r="AI162" s="289"/>
      <c r="AJ162" s="289">
        <v>0.5423</v>
      </c>
      <c r="AK162" s="290">
        <v>0.32229999999999998</v>
      </c>
    </row>
    <row r="163" spans="1:37">
      <c r="A163" s="296">
        <v>45453</v>
      </c>
      <c r="B163" s="288">
        <v>2.895</v>
      </c>
      <c r="C163" s="289">
        <v>0.37959999999999999</v>
      </c>
      <c r="D163" s="289">
        <v>0.49380000000000002</v>
      </c>
      <c r="E163" s="289">
        <v>2.7431000000000001</v>
      </c>
      <c r="F163" s="289">
        <v>0.47110000000000002</v>
      </c>
      <c r="G163" s="289">
        <v>0.46989999999999998</v>
      </c>
      <c r="H163" s="289">
        <v>2.4752999999999998</v>
      </c>
      <c r="I163" s="289">
        <v>0.6704</v>
      </c>
      <c r="J163" s="290">
        <v>0.51670000000000005</v>
      </c>
      <c r="K163" s="288">
        <v>0.1951</v>
      </c>
      <c r="L163" s="289">
        <v>0.28839999999999999</v>
      </c>
      <c r="M163" s="289">
        <v>0.21149999999999999</v>
      </c>
      <c r="N163" s="289">
        <v>0.3367</v>
      </c>
      <c r="O163" s="289">
        <v>0.34570000000000001</v>
      </c>
      <c r="P163" s="289">
        <v>0.46160000000000001</v>
      </c>
      <c r="Q163" s="289">
        <v>0.23</v>
      </c>
      <c r="R163" s="289">
        <v>0.34770000000000001</v>
      </c>
      <c r="S163" s="290">
        <v>0.37959999999999999</v>
      </c>
      <c r="T163" s="288">
        <v>0.30809999999999998</v>
      </c>
      <c r="U163" s="289">
        <v>0.24299999999999999</v>
      </c>
      <c r="V163" s="289">
        <v>0.25259999999999999</v>
      </c>
      <c r="W163" s="289">
        <v>0.40600000000000003</v>
      </c>
      <c r="X163" s="289">
        <v>0.31080000000000002</v>
      </c>
      <c r="Y163" s="289">
        <v>0.45989999999999998</v>
      </c>
      <c r="Z163" s="289">
        <v>0.17019999999999999</v>
      </c>
      <c r="AA163" s="289">
        <v>0.2414</v>
      </c>
      <c r="AB163" s="290">
        <v>0.4481</v>
      </c>
      <c r="AC163" s="288"/>
      <c r="AD163" s="289">
        <v>0.25380000000000003</v>
      </c>
      <c r="AE163" s="289">
        <v>0.18729999999999999</v>
      </c>
      <c r="AF163" s="289"/>
      <c r="AG163" s="289">
        <v>0.40229999999999999</v>
      </c>
      <c r="AH163" s="289">
        <v>0.31879999999999997</v>
      </c>
      <c r="AI163" s="289"/>
      <c r="AJ163" s="289">
        <v>0.59589999999999999</v>
      </c>
      <c r="AK163" s="290">
        <v>0.32190000000000002</v>
      </c>
    </row>
    <row r="164" spans="1:37">
      <c r="A164" s="296">
        <v>45454</v>
      </c>
      <c r="B164" s="288">
        <v>2.7974000000000001</v>
      </c>
      <c r="C164" s="289">
        <v>0.34439999999999998</v>
      </c>
      <c r="D164" s="289">
        <v>0.47960000000000003</v>
      </c>
      <c r="E164" s="289">
        <v>2.7058</v>
      </c>
      <c r="F164" s="289">
        <v>0.45650000000000002</v>
      </c>
      <c r="G164" s="289">
        <v>0.45989999999999998</v>
      </c>
      <c r="H164" s="289">
        <v>2.4592000000000001</v>
      </c>
      <c r="I164" s="289">
        <v>0.6744</v>
      </c>
      <c r="J164" s="290">
        <v>0.51380000000000003</v>
      </c>
      <c r="K164" s="288">
        <v>0.17630000000000001</v>
      </c>
      <c r="L164" s="289">
        <v>0.26629999999999998</v>
      </c>
      <c r="M164" s="289">
        <v>0.19189999999999999</v>
      </c>
      <c r="N164" s="289">
        <v>0.29980000000000001</v>
      </c>
      <c r="O164" s="289">
        <v>0.32240000000000002</v>
      </c>
      <c r="P164" s="289">
        <v>0.42030000000000001</v>
      </c>
      <c r="Q164" s="289">
        <v>0.221</v>
      </c>
      <c r="R164" s="289">
        <v>0.35199999999999998</v>
      </c>
      <c r="S164" s="290">
        <v>0.37359999999999999</v>
      </c>
      <c r="T164" s="288">
        <v>0.29780000000000001</v>
      </c>
      <c r="U164" s="289">
        <v>0.22650000000000001</v>
      </c>
      <c r="V164" s="289">
        <v>0.23100000000000001</v>
      </c>
      <c r="W164" s="289">
        <v>0.4093</v>
      </c>
      <c r="X164" s="289">
        <v>0.30570000000000003</v>
      </c>
      <c r="Y164" s="289">
        <v>0.44719999999999999</v>
      </c>
      <c r="Z164" s="289">
        <v>0.1784</v>
      </c>
      <c r="AA164" s="289">
        <v>0.25059999999999999</v>
      </c>
      <c r="AB164" s="290">
        <v>0.44400000000000001</v>
      </c>
      <c r="AC164" s="288"/>
      <c r="AD164" s="289">
        <v>0.2495</v>
      </c>
      <c r="AE164" s="289">
        <v>0.16220000000000001</v>
      </c>
      <c r="AF164" s="289"/>
      <c r="AG164" s="289">
        <v>0.45119999999999999</v>
      </c>
      <c r="AH164" s="289">
        <v>0.28810000000000002</v>
      </c>
      <c r="AI164" s="289"/>
      <c r="AJ164" s="289">
        <v>0.65259999999999996</v>
      </c>
      <c r="AK164" s="290">
        <v>0.31879999999999997</v>
      </c>
    </row>
    <row r="165" spans="1:37">
      <c r="A165" s="296">
        <v>45455</v>
      </c>
      <c r="B165" s="288">
        <v>2.7317999999999998</v>
      </c>
      <c r="C165" s="289">
        <v>0.30199999999999999</v>
      </c>
      <c r="D165" s="289">
        <v>0.46610000000000001</v>
      </c>
      <c r="E165" s="289">
        <v>2.6692</v>
      </c>
      <c r="F165" s="289">
        <v>0.43990000000000001</v>
      </c>
      <c r="G165" s="289">
        <v>0.45140000000000002</v>
      </c>
      <c r="H165" s="289">
        <v>2.4567000000000001</v>
      </c>
      <c r="I165" s="289">
        <v>0.68240000000000001</v>
      </c>
      <c r="J165" s="290">
        <v>0.5101</v>
      </c>
      <c r="K165" s="288">
        <v>0.1613</v>
      </c>
      <c r="L165" s="289">
        <v>0.24790000000000001</v>
      </c>
      <c r="M165" s="289">
        <v>0.17219999999999999</v>
      </c>
      <c r="N165" s="289">
        <v>0.25569999999999998</v>
      </c>
      <c r="O165" s="289">
        <v>0.2974</v>
      </c>
      <c r="P165" s="289">
        <v>0.38850000000000001</v>
      </c>
      <c r="Q165" s="289">
        <v>0.21240000000000001</v>
      </c>
      <c r="R165" s="289">
        <v>0.35310000000000002</v>
      </c>
      <c r="S165" s="290">
        <v>0.3664</v>
      </c>
      <c r="T165" s="288">
        <v>0.28939999999999999</v>
      </c>
      <c r="U165" s="289">
        <v>0.21079999999999999</v>
      </c>
      <c r="V165" s="289">
        <v>0.22259999999999999</v>
      </c>
      <c r="W165" s="289">
        <v>0.4178</v>
      </c>
      <c r="X165" s="289">
        <v>0.29980000000000001</v>
      </c>
      <c r="Y165" s="289">
        <v>0.43680000000000002</v>
      </c>
      <c r="Z165" s="289">
        <v>0.18179999999999999</v>
      </c>
      <c r="AA165" s="289">
        <v>0.2576</v>
      </c>
      <c r="AB165" s="290">
        <v>0.44009999999999999</v>
      </c>
      <c r="AC165" s="288"/>
      <c r="AD165" s="289">
        <v>0.25519999999999998</v>
      </c>
      <c r="AE165" s="289">
        <v>0.14599999999999999</v>
      </c>
      <c r="AF165" s="289"/>
      <c r="AG165" s="289">
        <v>0.48699999999999999</v>
      </c>
      <c r="AH165" s="289">
        <v>0.26919999999999999</v>
      </c>
      <c r="AI165" s="289"/>
      <c r="AJ165" s="289">
        <v>0.65939999999999999</v>
      </c>
      <c r="AK165" s="290">
        <v>0.31509999999999999</v>
      </c>
    </row>
    <row r="166" spans="1:37">
      <c r="A166" s="296">
        <v>45456</v>
      </c>
      <c r="B166" s="288">
        <v>2.5720000000000001</v>
      </c>
      <c r="C166" s="289">
        <v>0.24310000000000001</v>
      </c>
      <c r="D166" s="289">
        <v>0.43640000000000001</v>
      </c>
      <c r="E166" s="289">
        <v>2.6345000000000001</v>
      </c>
      <c r="F166" s="289">
        <v>0.40629999999999999</v>
      </c>
      <c r="G166" s="289">
        <v>0.43290000000000001</v>
      </c>
      <c r="H166" s="289">
        <v>2.4485000000000001</v>
      </c>
      <c r="I166" s="289">
        <v>0.69010000000000005</v>
      </c>
      <c r="J166" s="290">
        <v>0.50080000000000002</v>
      </c>
      <c r="K166" s="288">
        <v>0.14460000000000001</v>
      </c>
      <c r="L166" s="289">
        <v>0.23100000000000001</v>
      </c>
      <c r="M166" s="289">
        <v>0.15390000000000001</v>
      </c>
      <c r="N166" s="289">
        <v>0.21410000000000001</v>
      </c>
      <c r="O166" s="289">
        <v>0.2697</v>
      </c>
      <c r="P166" s="289">
        <v>0.35970000000000002</v>
      </c>
      <c r="Q166" s="289">
        <v>0.20030000000000001</v>
      </c>
      <c r="R166" s="289">
        <v>0.34489999999999998</v>
      </c>
      <c r="S166" s="290">
        <v>0.35420000000000001</v>
      </c>
      <c r="T166" s="288">
        <v>0.2702</v>
      </c>
      <c r="U166" s="289">
        <v>0.19220000000000001</v>
      </c>
      <c r="V166" s="289">
        <v>0.21340000000000001</v>
      </c>
      <c r="W166" s="289">
        <v>0.4163</v>
      </c>
      <c r="X166" s="289">
        <v>0.28639999999999999</v>
      </c>
      <c r="Y166" s="289">
        <v>0.41899999999999998</v>
      </c>
      <c r="Z166" s="289">
        <v>0.18060000000000001</v>
      </c>
      <c r="AA166" s="289">
        <v>0.25940000000000002</v>
      </c>
      <c r="AB166" s="290">
        <v>0.43359999999999999</v>
      </c>
      <c r="AC166" s="288"/>
      <c r="AD166" s="289">
        <v>0.2351</v>
      </c>
      <c r="AE166" s="289">
        <v>0.1313</v>
      </c>
      <c r="AF166" s="289"/>
      <c r="AG166" s="289">
        <v>0.50090000000000001</v>
      </c>
      <c r="AH166" s="289">
        <v>0.2495</v>
      </c>
      <c r="AI166" s="289"/>
      <c r="AJ166" s="289">
        <v>0.66600000000000004</v>
      </c>
      <c r="AK166" s="290">
        <v>0.30780000000000002</v>
      </c>
    </row>
    <row r="167" spans="1:37">
      <c r="A167" s="296">
        <v>45457</v>
      </c>
      <c r="B167" s="288">
        <v>2.4096000000000002</v>
      </c>
      <c r="C167" s="289">
        <v>0.19639999999999999</v>
      </c>
      <c r="D167" s="289">
        <v>0.40500000000000003</v>
      </c>
      <c r="E167" s="289">
        <v>2.552</v>
      </c>
      <c r="F167" s="289">
        <v>0.36699999999999999</v>
      </c>
      <c r="G167" s="289">
        <v>0.40960000000000002</v>
      </c>
      <c r="H167" s="289">
        <v>2.4180000000000001</v>
      </c>
      <c r="I167" s="289">
        <v>0.69299999999999995</v>
      </c>
      <c r="J167" s="290">
        <v>0.4854</v>
      </c>
      <c r="K167" s="288">
        <v>0.13569999999999999</v>
      </c>
      <c r="L167" s="289">
        <v>0.223</v>
      </c>
      <c r="M167" s="289">
        <v>0.14829999999999999</v>
      </c>
      <c r="N167" s="289">
        <v>0.1905</v>
      </c>
      <c r="O167" s="289">
        <v>0.252</v>
      </c>
      <c r="P167" s="289">
        <v>0.3427</v>
      </c>
      <c r="Q167" s="289">
        <v>0.18790000000000001</v>
      </c>
      <c r="R167" s="289">
        <v>0.32650000000000001</v>
      </c>
      <c r="S167" s="290">
        <v>0.34289999999999998</v>
      </c>
      <c r="T167" s="288">
        <v>0.24909999999999999</v>
      </c>
      <c r="U167" s="289">
        <v>0.17760000000000001</v>
      </c>
      <c r="V167" s="289">
        <v>0.2102</v>
      </c>
      <c r="W167" s="289">
        <v>0.40639999999999998</v>
      </c>
      <c r="X167" s="289">
        <v>0.27289999999999998</v>
      </c>
      <c r="Y167" s="289">
        <v>0.4042</v>
      </c>
      <c r="Z167" s="289">
        <v>0.17929999999999999</v>
      </c>
      <c r="AA167" s="289">
        <v>0.2571</v>
      </c>
      <c r="AB167" s="290">
        <v>0.4239</v>
      </c>
      <c r="AC167" s="288"/>
      <c r="AD167" s="289">
        <v>0.21340000000000001</v>
      </c>
      <c r="AE167" s="289">
        <v>0.12429999999999999</v>
      </c>
      <c r="AF167" s="289"/>
      <c r="AG167" s="289">
        <v>0.50590000000000002</v>
      </c>
      <c r="AH167" s="289">
        <v>0.2349</v>
      </c>
      <c r="AI167" s="289"/>
      <c r="AJ167" s="289">
        <v>0.66659999999999997</v>
      </c>
      <c r="AK167" s="290">
        <v>0.2989</v>
      </c>
    </row>
    <row r="168" spans="1:37">
      <c r="A168" s="296">
        <v>45458</v>
      </c>
      <c r="B168" s="288">
        <v>2.1549999999999998</v>
      </c>
      <c r="C168" s="289">
        <v>0.1699</v>
      </c>
      <c r="D168" s="289">
        <v>0.374</v>
      </c>
      <c r="E168" s="289">
        <v>2.4365999999999999</v>
      </c>
      <c r="F168" s="289">
        <v>0.33239999999999997</v>
      </c>
      <c r="G168" s="289">
        <v>0.38919999999999999</v>
      </c>
      <c r="H168" s="289">
        <v>2.3746</v>
      </c>
      <c r="I168" s="289">
        <v>0.70009999999999994</v>
      </c>
      <c r="J168" s="290">
        <v>0.47549999999999998</v>
      </c>
      <c r="K168" s="288">
        <v>0.12379999999999999</v>
      </c>
      <c r="L168" s="289">
        <v>0.2122</v>
      </c>
      <c r="M168" s="289">
        <v>0.13739999999999999</v>
      </c>
      <c r="N168" s="289">
        <v>0.17949999999999999</v>
      </c>
      <c r="O168" s="289">
        <v>0.2447</v>
      </c>
      <c r="P168" s="289">
        <v>0.33400000000000002</v>
      </c>
      <c r="Q168" s="289">
        <v>0.1799</v>
      </c>
      <c r="R168" s="289">
        <v>0.3145</v>
      </c>
      <c r="S168" s="290">
        <v>0.34210000000000002</v>
      </c>
      <c r="T168" s="288">
        <v>0.21879999999999999</v>
      </c>
      <c r="U168" s="289">
        <v>0.16619999999999999</v>
      </c>
      <c r="V168" s="289">
        <v>0.1933</v>
      </c>
      <c r="W168" s="289">
        <v>0.38579999999999998</v>
      </c>
      <c r="X168" s="289">
        <v>0.26629999999999998</v>
      </c>
      <c r="Y168" s="289">
        <v>0.38300000000000001</v>
      </c>
      <c r="Z168" s="289">
        <v>0.17749999999999999</v>
      </c>
      <c r="AA168" s="289">
        <v>0.25469999999999998</v>
      </c>
      <c r="AB168" s="290">
        <v>0.41570000000000001</v>
      </c>
      <c r="AC168" s="288"/>
      <c r="AD168" s="289">
        <v>0.19120000000000001</v>
      </c>
      <c r="AE168" s="289">
        <v>0.11550000000000001</v>
      </c>
      <c r="AF168" s="289"/>
      <c r="AG168" s="289">
        <v>0.50080000000000002</v>
      </c>
      <c r="AH168" s="289">
        <v>0.2258</v>
      </c>
      <c r="AI168" s="289"/>
      <c r="AJ168" s="289">
        <v>0.66879999999999995</v>
      </c>
      <c r="AK168" s="290">
        <v>0.29210000000000003</v>
      </c>
    </row>
    <row r="169" spans="1:37">
      <c r="A169" s="296">
        <v>45459</v>
      </c>
      <c r="B169" s="288">
        <v>2.0977999999999999</v>
      </c>
      <c r="C169" s="289">
        <v>0.14860000000000001</v>
      </c>
      <c r="D169" s="289">
        <v>0.3468</v>
      </c>
      <c r="E169" s="289">
        <v>2.3763000000000001</v>
      </c>
      <c r="F169" s="289">
        <v>0.29189999999999999</v>
      </c>
      <c r="G169" s="289">
        <v>0.36109999999999998</v>
      </c>
      <c r="H169" s="289">
        <v>2.3264</v>
      </c>
      <c r="I169" s="289">
        <v>0.69179999999999997</v>
      </c>
      <c r="J169" s="290">
        <v>0.45279999999999998</v>
      </c>
      <c r="K169" s="288">
        <v>0.124</v>
      </c>
      <c r="L169" s="289">
        <v>0.21179999999999999</v>
      </c>
      <c r="M169" s="289">
        <v>0.1386</v>
      </c>
      <c r="N169" s="289">
        <v>0.17180000000000001</v>
      </c>
      <c r="O169" s="289">
        <v>0.2344</v>
      </c>
      <c r="P169" s="289">
        <v>0.32550000000000001</v>
      </c>
      <c r="Q169" s="289">
        <v>0.16619999999999999</v>
      </c>
      <c r="R169" s="289">
        <v>0.29049999999999998</v>
      </c>
      <c r="S169" s="290">
        <v>0.33090000000000003</v>
      </c>
      <c r="T169" s="288">
        <v>0.37330000000000002</v>
      </c>
      <c r="U169" s="289">
        <v>0.32069999999999999</v>
      </c>
      <c r="V169" s="289">
        <v>0.51400000000000001</v>
      </c>
      <c r="W169" s="289">
        <v>0.4108</v>
      </c>
      <c r="X169" s="289">
        <v>0.34970000000000001</v>
      </c>
      <c r="Y169" s="289">
        <v>0.52310000000000001</v>
      </c>
      <c r="Z169" s="289">
        <v>0.16489999999999999</v>
      </c>
      <c r="AA169" s="289">
        <v>0.22339999999999999</v>
      </c>
      <c r="AB169" s="290">
        <v>0.4395</v>
      </c>
      <c r="AC169" s="288"/>
      <c r="AD169" s="289">
        <v>0.31290000000000001</v>
      </c>
      <c r="AE169" s="289">
        <v>0.3478</v>
      </c>
      <c r="AF169" s="289"/>
      <c r="AG169" s="289">
        <v>0.39129999999999998</v>
      </c>
      <c r="AH169" s="289">
        <v>0.43269999999999997</v>
      </c>
      <c r="AI169" s="289"/>
      <c r="AJ169" s="289">
        <v>0.5242</v>
      </c>
      <c r="AK169" s="290">
        <v>0.30220000000000002</v>
      </c>
    </row>
    <row r="170" spans="1:37">
      <c r="A170" s="296">
        <v>45460</v>
      </c>
      <c r="B170" s="288">
        <v>1.9436</v>
      </c>
      <c r="C170" s="289">
        <v>0.13389999999999999</v>
      </c>
      <c r="D170" s="289">
        <v>0.30869999999999997</v>
      </c>
      <c r="E170" s="289">
        <v>2.2984</v>
      </c>
      <c r="F170" s="289">
        <v>0.25140000000000001</v>
      </c>
      <c r="G170" s="289">
        <v>0.32590000000000002</v>
      </c>
      <c r="H170" s="289">
        <v>2.2967</v>
      </c>
      <c r="I170" s="289">
        <v>0.68910000000000005</v>
      </c>
      <c r="J170" s="290">
        <v>0.42720000000000002</v>
      </c>
      <c r="K170" s="288">
        <v>0.12089999999999999</v>
      </c>
      <c r="L170" s="289">
        <v>0.20810000000000001</v>
      </c>
      <c r="M170" s="289">
        <v>0.12620000000000001</v>
      </c>
      <c r="N170" s="289">
        <v>0.1651</v>
      </c>
      <c r="O170" s="289">
        <v>0.22639999999999999</v>
      </c>
      <c r="P170" s="289">
        <v>0.31859999999999999</v>
      </c>
      <c r="Q170" s="289">
        <v>0.14849999999999999</v>
      </c>
      <c r="R170" s="289">
        <v>0.26490000000000002</v>
      </c>
      <c r="S170" s="290">
        <v>0.32440000000000002</v>
      </c>
      <c r="T170" s="288">
        <v>0.35320000000000001</v>
      </c>
      <c r="U170" s="289">
        <v>0.30070000000000002</v>
      </c>
      <c r="V170" s="289">
        <v>0.43930000000000002</v>
      </c>
      <c r="W170" s="289">
        <v>0.40189999999999998</v>
      </c>
      <c r="X170" s="289">
        <v>0.33339999999999997</v>
      </c>
      <c r="Y170" s="289">
        <v>0.47870000000000001</v>
      </c>
      <c r="Z170" s="289">
        <v>0.1575</v>
      </c>
      <c r="AA170" s="289">
        <v>0.2288</v>
      </c>
      <c r="AB170" s="290">
        <v>0.43269999999999997</v>
      </c>
      <c r="AC170" s="288"/>
      <c r="AD170" s="289">
        <v>0.29420000000000002</v>
      </c>
      <c r="AE170" s="289">
        <v>0.32090000000000002</v>
      </c>
      <c r="AF170" s="289"/>
      <c r="AG170" s="289">
        <v>0.35120000000000001</v>
      </c>
      <c r="AH170" s="289">
        <v>0.42380000000000001</v>
      </c>
      <c r="AI170" s="289"/>
      <c r="AJ170" s="289">
        <v>0.52829999999999999</v>
      </c>
      <c r="AK170" s="290">
        <v>0.30380000000000001</v>
      </c>
    </row>
    <row r="171" spans="1:37">
      <c r="A171" s="296">
        <v>45461</v>
      </c>
      <c r="B171" s="288">
        <v>1.7835000000000001</v>
      </c>
      <c r="C171" s="289">
        <v>0.12379999999999999</v>
      </c>
      <c r="D171" s="289">
        <v>0.27510000000000001</v>
      </c>
      <c r="E171" s="289">
        <v>2.1917</v>
      </c>
      <c r="F171" s="289">
        <v>0.2235</v>
      </c>
      <c r="G171" s="289">
        <v>0.29399999999999998</v>
      </c>
      <c r="H171" s="289">
        <v>2.2593000000000001</v>
      </c>
      <c r="I171" s="289">
        <v>0.68240000000000001</v>
      </c>
      <c r="J171" s="290">
        <v>0.39760000000000001</v>
      </c>
      <c r="K171" s="288">
        <v>0.1181</v>
      </c>
      <c r="L171" s="289">
        <v>0.20649999999999999</v>
      </c>
      <c r="M171" s="289">
        <v>0.12479999999999999</v>
      </c>
      <c r="N171" s="289">
        <v>0.15959999999999999</v>
      </c>
      <c r="O171" s="289">
        <v>0.22309999999999999</v>
      </c>
      <c r="P171" s="289">
        <v>0.31509999999999999</v>
      </c>
      <c r="Q171" s="289">
        <v>0.1234</v>
      </c>
      <c r="R171" s="289">
        <v>0.24349999999999999</v>
      </c>
      <c r="S171" s="290">
        <v>0.3211</v>
      </c>
      <c r="T171" s="288">
        <v>0.34749999999999998</v>
      </c>
      <c r="U171" s="289">
        <v>0.28270000000000001</v>
      </c>
      <c r="V171" s="289">
        <v>0.42230000000000001</v>
      </c>
      <c r="W171" s="289">
        <v>0.39889999999999998</v>
      </c>
      <c r="X171" s="289">
        <v>0.32319999999999999</v>
      </c>
      <c r="Y171" s="289">
        <v>0.47060000000000002</v>
      </c>
      <c r="Z171" s="289">
        <v>0.15540000000000001</v>
      </c>
      <c r="AA171" s="289">
        <v>0.22939999999999999</v>
      </c>
      <c r="AB171" s="290">
        <v>0.43240000000000001</v>
      </c>
      <c r="AC171" s="288"/>
      <c r="AD171" s="289">
        <v>0.27550000000000002</v>
      </c>
      <c r="AE171" s="289">
        <v>0.29559999999999997</v>
      </c>
      <c r="AF171" s="289"/>
      <c r="AG171" s="289">
        <v>0.34200000000000003</v>
      </c>
      <c r="AH171" s="289">
        <v>0.40960000000000002</v>
      </c>
      <c r="AI171" s="289"/>
      <c r="AJ171" s="289">
        <v>0.5232</v>
      </c>
      <c r="AK171" s="290">
        <v>0.30909999999999999</v>
      </c>
    </row>
    <row r="172" spans="1:37">
      <c r="A172" s="296">
        <v>45462</v>
      </c>
      <c r="B172" s="288">
        <v>1.6264000000000001</v>
      </c>
      <c r="C172" s="289">
        <v>0.1147</v>
      </c>
      <c r="D172" s="289">
        <v>0.25519999999999998</v>
      </c>
      <c r="E172" s="289">
        <v>2.081</v>
      </c>
      <c r="F172" s="289">
        <v>0.20810000000000001</v>
      </c>
      <c r="G172" s="289">
        <v>0.27379999999999999</v>
      </c>
      <c r="H172" s="289">
        <v>2.21</v>
      </c>
      <c r="I172" s="289">
        <v>0.68179999999999996</v>
      </c>
      <c r="J172" s="290">
        <v>0.37030000000000002</v>
      </c>
      <c r="K172" s="288">
        <v>0.1124</v>
      </c>
      <c r="L172" s="289">
        <v>0.19989999999999999</v>
      </c>
      <c r="M172" s="289">
        <v>0.11700000000000001</v>
      </c>
      <c r="N172" s="289">
        <v>0.1545</v>
      </c>
      <c r="O172" s="289">
        <v>0.22159999999999999</v>
      </c>
      <c r="P172" s="289">
        <v>0.31209999999999999</v>
      </c>
      <c r="Q172" s="289">
        <v>0.1024</v>
      </c>
      <c r="R172" s="289">
        <v>0.23319999999999999</v>
      </c>
      <c r="S172" s="290">
        <v>0.32350000000000001</v>
      </c>
      <c r="T172" s="288">
        <v>0.33389999999999997</v>
      </c>
      <c r="U172" s="289">
        <v>0.2661</v>
      </c>
      <c r="V172" s="289">
        <v>0.39810000000000001</v>
      </c>
      <c r="W172" s="289">
        <v>0.39389999999999997</v>
      </c>
      <c r="X172" s="289">
        <v>0.31640000000000001</v>
      </c>
      <c r="Y172" s="289">
        <v>0.46910000000000002</v>
      </c>
      <c r="Z172" s="289">
        <v>0.152</v>
      </c>
      <c r="AA172" s="289">
        <v>0.22770000000000001</v>
      </c>
      <c r="AB172" s="290">
        <v>0.42959999999999998</v>
      </c>
      <c r="AC172" s="288"/>
      <c r="AD172" s="289">
        <v>0.26150000000000001</v>
      </c>
      <c r="AE172" s="289">
        <v>0.2752</v>
      </c>
      <c r="AF172" s="289"/>
      <c r="AG172" s="289">
        <v>0.33729999999999999</v>
      </c>
      <c r="AH172" s="289">
        <v>0.39900000000000002</v>
      </c>
      <c r="AI172" s="289"/>
      <c r="AJ172" s="289">
        <v>0.51249999999999996</v>
      </c>
      <c r="AK172" s="290">
        <v>0.31130000000000002</v>
      </c>
    </row>
    <row r="173" spans="1:37">
      <c r="A173" s="296">
        <v>45463</v>
      </c>
      <c r="B173" s="288">
        <v>1.548</v>
      </c>
      <c r="C173" s="289">
        <v>0.1066</v>
      </c>
      <c r="D173" s="289">
        <v>0.24329999999999999</v>
      </c>
      <c r="E173" s="289">
        <v>2.0019</v>
      </c>
      <c r="F173" s="289">
        <v>0.19400000000000001</v>
      </c>
      <c r="G173" s="289">
        <v>0.25509999999999999</v>
      </c>
      <c r="H173" s="289">
        <v>2.1621000000000001</v>
      </c>
      <c r="I173" s="289">
        <v>0.68579999999999997</v>
      </c>
      <c r="J173" s="290">
        <v>0.3342</v>
      </c>
      <c r="K173" s="288">
        <v>0.112</v>
      </c>
      <c r="L173" s="289">
        <v>0.2024</v>
      </c>
      <c r="M173" s="289">
        <v>0.1158</v>
      </c>
      <c r="N173" s="289">
        <v>0.15129999999999999</v>
      </c>
      <c r="O173" s="289">
        <v>0.22090000000000001</v>
      </c>
      <c r="P173" s="289">
        <v>0.312</v>
      </c>
      <c r="Q173" s="289">
        <v>8.5099999999999995E-2</v>
      </c>
      <c r="R173" s="289">
        <v>0.21909999999999999</v>
      </c>
      <c r="S173" s="290">
        <v>0.32369999999999999</v>
      </c>
      <c r="T173" s="288">
        <v>0.33579999999999999</v>
      </c>
      <c r="U173" s="289">
        <v>0.26050000000000001</v>
      </c>
      <c r="V173" s="289">
        <v>0.3856</v>
      </c>
      <c r="W173" s="289">
        <v>0.39860000000000001</v>
      </c>
      <c r="X173" s="289">
        <v>0.31430000000000002</v>
      </c>
      <c r="Y173" s="289">
        <v>0.47360000000000002</v>
      </c>
      <c r="Z173" s="289">
        <v>0.1515</v>
      </c>
      <c r="AA173" s="289">
        <v>0.22869999999999999</v>
      </c>
      <c r="AB173" s="290">
        <v>0.43030000000000002</v>
      </c>
      <c r="AC173" s="288"/>
      <c r="AD173" s="289">
        <v>0.25540000000000002</v>
      </c>
      <c r="AE173" s="289">
        <v>0.2626</v>
      </c>
      <c r="AF173" s="289"/>
      <c r="AG173" s="289">
        <v>0.33739999999999998</v>
      </c>
      <c r="AH173" s="289">
        <v>0.38790000000000002</v>
      </c>
      <c r="AI173" s="289"/>
      <c r="AJ173" s="289">
        <v>0.50949999999999995</v>
      </c>
      <c r="AK173" s="290">
        <v>0.31530000000000002</v>
      </c>
    </row>
    <row r="174" spans="1:37">
      <c r="A174" s="296">
        <v>45464</v>
      </c>
      <c r="B174" s="288">
        <v>1.3876999999999999</v>
      </c>
      <c r="C174" s="289">
        <v>9.8599999999999993E-2</v>
      </c>
      <c r="D174" s="289">
        <v>0.2286</v>
      </c>
      <c r="E174" s="289">
        <v>1.8728</v>
      </c>
      <c r="F174" s="289">
        <v>0.18809999999999999</v>
      </c>
      <c r="G174" s="289">
        <v>0.24310000000000001</v>
      </c>
      <c r="H174" s="289">
        <v>2.1107999999999998</v>
      </c>
      <c r="I174" s="289">
        <v>0.68710000000000004</v>
      </c>
      <c r="J174" s="290">
        <v>0.31940000000000002</v>
      </c>
      <c r="K174" s="288">
        <v>0.1042</v>
      </c>
      <c r="L174" s="289">
        <v>0.1953</v>
      </c>
      <c r="M174" s="289">
        <v>0.113</v>
      </c>
      <c r="N174" s="289">
        <v>0.14449999999999999</v>
      </c>
      <c r="O174" s="289">
        <v>0.21990000000000001</v>
      </c>
      <c r="P174" s="289">
        <v>0.308</v>
      </c>
      <c r="Q174" s="289">
        <v>7.9600000000000004E-2</v>
      </c>
      <c r="R174" s="289">
        <v>0.21959999999999999</v>
      </c>
      <c r="S174" s="290">
        <v>0.33210000000000001</v>
      </c>
      <c r="T174" s="288">
        <v>0.312</v>
      </c>
      <c r="U174" s="289">
        <v>0.24610000000000001</v>
      </c>
      <c r="V174" s="289">
        <v>0.35170000000000001</v>
      </c>
      <c r="W174" s="289">
        <v>0.38929999999999998</v>
      </c>
      <c r="X174" s="289">
        <v>0.31090000000000001</v>
      </c>
      <c r="Y174" s="289">
        <v>0.46189999999999998</v>
      </c>
      <c r="Z174" s="289">
        <v>0.15029999999999999</v>
      </c>
      <c r="AA174" s="289">
        <v>0.22950000000000001</v>
      </c>
      <c r="AB174" s="290">
        <v>0.4325</v>
      </c>
      <c r="AC174" s="288"/>
      <c r="AD174" s="289">
        <v>0.23499999999999999</v>
      </c>
      <c r="AE174" s="289">
        <v>0.2387</v>
      </c>
      <c r="AF174" s="289"/>
      <c r="AG174" s="289">
        <v>0.32900000000000001</v>
      </c>
      <c r="AH174" s="289">
        <v>0.37159999999999999</v>
      </c>
      <c r="AI174" s="289"/>
      <c r="AJ174" s="289">
        <v>0.505</v>
      </c>
      <c r="AK174" s="290">
        <v>0.31769999999999998</v>
      </c>
    </row>
    <row r="175" spans="1:37">
      <c r="A175" s="296">
        <v>45465</v>
      </c>
      <c r="B175" s="288">
        <v>1.2886</v>
      </c>
      <c r="C175" s="289">
        <v>9.4600000000000004E-2</v>
      </c>
      <c r="D175" s="289">
        <v>0.22070000000000001</v>
      </c>
      <c r="E175" s="289">
        <v>1.7843</v>
      </c>
      <c r="F175" s="289">
        <v>0.1857</v>
      </c>
      <c r="G175" s="289">
        <v>0.23630000000000001</v>
      </c>
      <c r="H175" s="289">
        <v>2.0646</v>
      </c>
      <c r="I175" s="289">
        <v>0.67779999999999996</v>
      </c>
      <c r="J175" s="290">
        <v>0.30690000000000001</v>
      </c>
      <c r="K175" s="288">
        <v>0.1003</v>
      </c>
      <c r="L175" s="289">
        <v>0.19189999999999999</v>
      </c>
      <c r="M175" s="289">
        <v>0.1167</v>
      </c>
      <c r="N175" s="289">
        <v>0.1401</v>
      </c>
      <c r="O175" s="289">
        <v>0.21870000000000001</v>
      </c>
      <c r="P175" s="289">
        <v>0.30659999999999998</v>
      </c>
      <c r="Q175" s="289">
        <v>7.6600000000000001E-2</v>
      </c>
      <c r="R175" s="289">
        <v>0.2218</v>
      </c>
      <c r="S175" s="290">
        <v>0.34060000000000001</v>
      </c>
      <c r="T175" s="288">
        <v>0.31609999999999999</v>
      </c>
      <c r="U175" s="289">
        <v>0.24260000000000001</v>
      </c>
      <c r="V175" s="289">
        <v>0.33739999999999998</v>
      </c>
      <c r="W175" s="289">
        <v>0.37909999999999999</v>
      </c>
      <c r="X175" s="289">
        <v>0.30809999999999998</v>
      </c>
      <c r="Y175" s="289">
        <v>0.4511</v>
      </c>
      <c r="Z175" s="289">
        <v>0.14729999999999999</v>
      </c>
      <c r="AA175" s="289">
        <v>0.22789999999999999</v>
      </c>
      <c r="AB175" s="290">
        <v>0.42670000000000002</v>
      </c>
      <c r="AC175" s="288"/>
      <c r="AD175" s="289">
        <v>0.23300000000000001</v>
      </c>
      <c r="AE175" s="289">
        <v>0.2586</v>
      </c>
      <c r="AF175" s="289"/>
      <c r="AG175" s="289">
        <v>0.3256</v>
      </c>
      <c r="AH175" s="289">
        <v>0.36520000000000002</v>
      </c>
      <c r="AI175" s="289"/>
      <c r="AJ175" s="289">
        <v>0.49930000000000002</v>
      </c>
      <c r="AK175" s="290">
        <v>0.31580000000000003</v>
      </c>
    </row>
    <row r="176" spans="1:37">
      <c r="A176" s="296">
        <v>45466</v>
      </c>
      <c r="B176" s="288">
        <v>3.7330999999999999</v>
      </c>
      <c r="C176" s="289">
        <v>0.50539999999999996</v>
      </c>
      <c r="D176" s="289">
        <v>0.58240000000000003</v>
      </c>
      <c r="E176" s="289">
        <v>3.2355999999999998</v>
      </c>
      <c r="F176" s="289">
        <v>0.56620000000000004</v>
      </c>
      <c r="G176" s="289">
        <v>0.52339999999999998</v>
      </c>
      <c r="H176" s="289">
        <v>2.7181000000000002</v>
      </c>
      <c r="I176" s="289">
        <v>0.753</v>
      </c>
      <c r="J176" s="290">
        <v>0.55730000000000002</v>
      </c>
      <c r="K176" s="288">
        <v>0.4582</v>
      </c>
      <c r="L176" s="289">
        <v>0.4501</v>
      </c>
      <c r="M176" s="289">
        <v>0.41070000000000001</v>
      </c>
      <c r="N176" s="289">
        <v>0.56379999999999997</v>
      </c>
      <c r="O176" s="289">
        <v>0.46250000000000002</v>
      </c>
      <c r="P176" s="289">
        <v>0.5262</v>
      </c>
      <c r="Q176" s="289">
        <v>0.45610000000000001</v>
      </c>
      <c r="R176" s="289">
        <v>0.32240000000000002</v>
      </c>
      <c r="S176" s="290">
        <v>0.41249999999999998</v>
      </c>
      <c r="T176" s="288">
        <v>0.35120000000000001</v>
      </c>
      <c r="U176" s="289">
        <v>0.26140000000000002</v>
      </c>
      <c r="V176" s="289">
        <v>0.36149999999999999</v>
      </c>
      <c r="W176" s="289">
        <v>0.39229999999999998</v>
      </c>
      <c r="X176" s="289">
        <v>0.31659999999999999</v>
      </c>
      <c r="Y176" s="289">
        <v>0.46200000000000002</v>
      </c>
      <c r="Z176" s="289">
        <v>0.1482</v>
      </c>
      <c r="AA176" s="289">
        <v>0.23</v>
      </c>
      <c r="AB176" s="290">
        <v>0.4264</v>
      </c>
      <c r="AC176" s="288"/>
      <c r="AD176" s="289">
        <v>0.26429999999999998</v>
      </c>
      <c r="AE176" s="289">
        <v>0.28120000000000001</v>
      </c>
      <c r="AF176" s="289"/>
      <c r="AG176" s="289">
        <v>0.33600000000000002</v>
      </c>
      <c r="AH176" s="289">
        <v>0.37159999999999999</v>
      </c>
      <c r="AI176" s="289"/>
      <c r="AJ176" s="289">
        <v>0.5</v>
      </c>
      <c r="AK176" s="290">
        <v>0.31809999999999999</v>
      </c>
    </row>
    <row r="177" spans="1:37">
      <c r="A177" s="296">
        <v>45467</v>
      </c>
      <c r="B177" s="288">
        <v>3.5701000000000001</v>
      </c>
      <c r="C177" s="289">
        <v>0.49349999999999999</v>
      </c>
      <c r="D177" s="289">
        <v>0.55869999999999997</v>
      </c>
      <c r="E177" s="289">
        <v>3.1646999999999998</v>
      </c>
      <c r="F177" s="289">
        <v>0.54390000000000005</v>
      </c>
      <c r="G177" s="289">
        <v>0.50760000000000005</v>
      </c>
      <c r="H177" s="289">
        <v>2.7261000000000002</v>
      </c>
      <c r="I177" s="289">
        <v>0.73340000000000005</v>
      </c>
      <c r="J177" s="290">
        <v>0.52929999999999999</v>
      </c>
      <c r="K177" s="288">
        <v>0.39129999999999998</v>
      </c>
      <c r="L177" s="289">
        <v>0.43140000000000001</v>
      </c>
      <c r="M177" s="289">
        <v>0.39550000000000002</v>
      </c>
      <c r="N177" s="289">
        <v>0.51649999999999996</v>
      </c>
      <c r="O177" s="289">
        <v>0.43509999999999999</v>
      </c>
      <c r="P177" s="289">
        <v>0.55510000000000004</v>
      </c>
      <c r="Q177" s="289">
        <v>0.34960000000000002</v>
      </c>
      <c r="R177" s="289">
        <v>0.30609999999999998</v>
      </c>
      <c r="S177" s="290">
        <v>0.40129999999999999</v>
      </c>
      <c r="T177" s="288">
        <v>0.35060000000000002</v>
      </c>
      <c r="U177" s="289">
        <v>0.25940000000000002</v>
      </c>
      <c r="V177" s="289">
        <v>0.35149999999999998</v>
      </c>
      <c r="W177" s="289">
        <v>0.40210000000000001</v>
      </c>
      <c r="X177" s="289">
        <v>0.32079999999999997</v>
      </c>
      <c r="Y177" s="289">
        <v>0.47010000000000002</v>
      </c>
      <c r="Z177" s="289">
        <v>0.15210000000000001</v>
      </c>
      <c r="AA177" s="289">
        <v>0.23619999999999999</v>
      </c>
      <c r="AB177" s="290">
        <v>0.43309999999999998</v>
      </c>
      <c r="AC177" s="288"/>
      <c r="AD177" s="289">
        <v>0.26129999999999998</v>
      </c>
      <c r="AE177" s="289">
        <v>0.2712</v>
      </c>
      <c r="AF177" s="289"/>
      <c r="AG177" s="289">
        <v>0.34139999999999998</v>
      </c>
      <c r="AH177" s="289">
        <v>0.36420000000000002</v>
      </c>
      <c r="AI177" s="289"/>
      <c r="AJ177" s="289">
        <v>0.50529999999999997</v>
      </c>
      <c r="AK177" s="290">
        <v>0.32379999999999998</v>
      </c>
    </row>
    <row r="178" spans="1:37">
      <c r="A178" s="296">
        <v>45468</v>
      </c>
      <c r="B178" s="288">
        <v>3.5356999999999998</v>
      </c>
      <c r="C178" s="289">
        <v>0.47789999999999999</v>
      </c>
      <c r="D178" s="289">
        <v>0.56089999999999995</v>
      </c>
      <c r="E178" s="289">
        <v>3.1417999999999999</v>
      </c>
      <c r="F178" s="289">
        <v>0.53590000000000004</v>
      </c>
      <c r="G178" s="289">
        <v>0.5071</v>
      </c>
      <c r="H178" s="289">
        <v>2.6983999999999999</v>
      </c>
      <c r="I178" s="289">
        <v>0.73019999999999996</v>
      </c>
      <c r="J178" s="290">
        <v>0.53520000000000001</v>
      </c>
      <c r="K178" s="288">
        <v>0.35880000000000001</v>
      </c>
      <c r="L178" s="289">
        <v>0.41239999999999999</v>
      </c>
      <c r="M178" s="289">
        <v>0.37590000000000001</v>
      </c>
      <c r="N178" s="289">
        <v>0.48680000000000001</v>
      </c>
      <c r="O178" s="289">
        <v>0.4269</v>
      </c>
      <c r="P178" s="289">
        <v>0.5575</v>
      </c>
      <c r="Q178" s="289">
        <v>0.3382</v>
      </c>
      <c r="R178" s="289">
        <v>0.30840000000000001</v>
      </c>
      <c r="S178" s="290">
        <v>0.40060000000000001</v>
      </c>
      <c r="T178" s="288">
        <v>0.34520000000000001</v>
      </c>
      <c r="U178" s="289">
        <v>0.24970000000000001</v>
      </c>
      <c r="V178" s="289">
        <v>0.31559999999999999</v>
      </c>
      <c r="W178" s="289">
        <v>0.40949999999999998</v>
      </c>
      <c r="X178" s="289">
        <v>0.31979999999999997</v>
      </c>
      <c r="Y178" s="289">
        <v>0.47249999999999998</v>
      </c>
      <c r="Z178" s="289">
        <v>0.15529999999999999</v>
      </c>
      <c r="AA178" s="289">
        <v>0.2402</v>
      </c>
      <c r="AB178" s="290">
        <v>0.4395</v>
      </c>
      <c r="AC178" s="288"/>
      <c r="AD178" s="289">
        <v>0.2495</v>
      </c>
      <c r="AE178" s="289">
        <v>0.2447</v>
      </c>
      <c r="AF178" s="289"/>
      <c r="AG178" s="289">
        <v>0.34200000000000003</v>
      </c>
      <c r="AH178" s="289">
        <v>0.34289999999999998</v>
      </c>
      <c r="AI178" s="289"/>
      <c r="AJ178" s="289">
        <v>0.50960000000000005</v>
      </c>
      <c r="AK178" s="290">
        <v>0.32800000000000001</v>
      </c>
    </row>
    <row r="179" spans="1:37">
      <c r="A179" s="296">
        <v>45469</v>
      </c>
      <c r="B179" s="288">
        <v>3.4927000000000001</v>
      </c>
      <c r="C179" s="289">
        <v>0.46260000000000001</v>
      </c>
      <c r="D179" s="289">
        <v>0.55020000000000002</v>
      </c>
      <c r="E179" s="289">
        <v>3.0926</v>
      </c>
      <c r="F179" s="289">
        <v>0.52629999999999999</v>
      </c>
      <c r="G179" s="289">
        <v>0.50419999999999998</v>
      </c>
      <c r="H179" s="289">
        <v>2.6688999999999998</v>
      </c>
      <c r="I179" s="289">
        <v>0.72829999999999995</v>
      </c>
      <c r="J179" s="290">
        <v>0.53959999999999997</v>
      </c>
      <c r="K179" s="288">
        <v>0.3261</v>
      </c>
      <c r="L179" s="289">
        <v>0.38969999999999999</v>
      </c>
      <c r="M179" s="289">
        <v>0.36520000000000002</v>
      </c>
      <c r="N179" s="289">
        <v>0.46610000000000001</v>
      </c>
      <c r="O179" s="289">
        <v>0.41360000000000002</v>
      </c>
      <c r="P179" s="289">
        <v>0.54610000000000003</v>
      </c>
      <c r="Q179" s="289">
        <v>0.33210000000000001</v>
      </c>
      <c r="R179" s="289">
        <v>0.31080000000000002</v>
      </c>
      <c r="S179" s="290">
        <v>0.40429999999999999</v>
      </c>
      <c r="T179" s="288">
        <v>0.33239999999999997</v>
      </c>
      <c r="U179" s="289">
        <v>0.23669999999999999</v>
      </c>
      <c r="V179" s="289">
        <v>0.27800000000000002</v>
      </c>
      <c r="W179" s="289">
        <v>0.41010000000000002</v>
      </c>
      <c r="X179" s="289">
        <v>0.315</v>
      </c>
      <c r="Y179" s="289">
        <v>0.46460000000000001</v>
      </c>
      <c r="Z179" s="289">
        <v>0.15720000000000001</v>
      </c>
      <c r="AA179" s="289">
        <v>0.2424</v>
      </c>
      <c r="AB179" s="290">
        <v>0.44159999999999999</v>
      </c>
      <c r="AC179" s="288"/>
      <c r="AD179" s="289">
        <v>0.23230000000000001</v>
      </c>
      <c r="AE179" s="289">
        <v>0.2117</v>
      </c>
      <c r="AF179" s="289"/>
      <c r="AG179" s="289">
        <v>0.33829999999999999</v>
      </c>
      <c r="AH179" s="289">
        <v>0.31109999999999999</v>
      </c>
      <c r="AI179" s="289"/>
      <c r="AJ179" s="289">
        <v>0.50990000000000002</v>
      </c>
      <c r="AK179" s="290">
        <v>0.32850000000000001</v>
      </c>
    </row>
    <row r="180" spans="1:37">
      <c r="A180" s="296">
        <v>45470</v>
      </c>
      <c r="B180" s="288">
        <v>3.2682000000000002</v>
      </c>
      <c r="C180" s="289">
        <v>0.43580000000000002</v>
      </c>
      <c r="D180" s="289">
        <v>0.52749999999999997</v>
      </c>
      <c r="E180" s="289">
        <v>2.9666000000000001</v>
      </c>
      <c r="F180" s="289">
        <v>0.51229999999999998</v>
      </c>
      <c r="G180" s="289">
        <v>0.49309999999999998</v>
      </c>
      <c r="H180" s="289">
        <v>2.6190000000000002</v>
      </c>
      <c r="I180" s="289">
        <v>0.73109999999999997</v>
      </c>
      <c r="J180" s="290">
        <v>0.5413</v>
      </c>
      <c r="K180" s="288">
        <v>0.28810000000000002</v>
      </c>
      <c r="L180" s="289">
        <v>0.36370000000000002</v>
      </c>
      <c r="M180" s="289">
        <v>0.34589999999999999</v>
      </c>
      <c r="N180" s="289">
        <v>0.44109999999999999</v>
      </c>
      <c r="O180" s="289">
        <v>0.3982</v>
      </c>
      <c r="P180" s="289">
        <v>0.52739999999999998</v>
      </c>
      <c r="Q180" s="289">
        <v>0.32479999999999998</v>
      </c>
      <c r="R180" s="289">
        <v>0.31430000000000002</v>
      </c>
      <c r="S180" s="290">
        <v>0.40670000000000001</v>
      </c>
      <c r="T180" s="288">
        <v>0.30530000000000002</v>
      </c>
      <c r="U180" s="289">
        <v>0.21959999999999999</v>
      </c>
      <c r="V180" s="289">
        <v>0.24840000000000001</v>
      </c>
      <c r="W180" s="289">
        <v>0.39429999999999998</v>
      </c>
      <c r="X180" s="289">
        <v>0.30680000000000002</v>
      </c>
      <c r="Y180" s="289">
        <v>0.44119999999999998</v>
      </c>
      <c r="Z180" s="289">
        <v>0.1565</v>
      </c>
      <c r="AA180" s="289">
        <v>0.24249999999999999</v>
      </c>
      <c r="AB180" s="290">
        <v>0.43769999999999998</v>
      </c>
      <c r="AC180" s="288">
        <v>0.57709999999999995</v>
      </c>
      <c r="AD180" s="289">
        <v>0.20830000000000001</v>
      </c>
      <c r="AE180" s="289">
        <v>0.18079999999999999</v>
      </c>
      <c r="AF180" s="289">
        <v>1.7118</v>
      </c>
      <c r="AG180" s="289">
        <v>0.32550000000000001</v>
      </c>
      <c r="AH180" s="289">
        <v>0.28599999999999998</v>
      </c>
      <c r="AI180" s="289">
        <v>1.5802</v>
      </c>
      <c r="AJ180" s="289">
        <v>0.50470000000000004</v>
      </c>
      <c r="AK180" s="290">
        <v>0.32500000000000001</v>
      </c>
    </row>
    <row r="181" spans="1:37">
      <c r="A181" s="296">
        <v>45471</v>
      </c>
      <c r="B181" s="288">
        <v>3.161</v>
      </c>
      <c r="C181" s="289">
        <v>0.41830000000000001</v>
      </c>
      <c r="D181" s="289">
        <v>0.51580000000000004</v>
      </c>
      <c r="E181" s="289">
        <v>2.9213</v>
      </c>
      <c r="F181" s="289">
        <v>0.503</v>
      </c>
      <c r="G181" s="289">
        <v>0.48520000000000002</v>
      </c>
      <c r="H181" s="289">
        <v>2.5807000000000002</v>
      </c>
      <c r="I181" s="289">
        <v>0.73260000000000003</v>
      </c>
      <c r="J181" s="290">
        <v>0.53879999999999995</v>
      </c>
      <c r="K181" s="288">
        <v>0.26219999999999999</v>
      </c>
      <c r="L181" s="289">
        <v>0.34429999999999999</v>
      </c>
      <c r="M181" s="289">
        <v>0.3281</v>
      </c>
      <c r="N181" s="289">
        <v>0.4269</v>
      </c>
      <c r="O181" s="289">
        <v>0.38819999999999999</v>
      </c>
      <c r="P181" s="289">
        <v>0.50800000000000001</v>
      </c>
      <c r="Q181" s="289">
        <v>0.31709999999999999</v>
      </c>
      <c r="R181" s="289">
        <v>0.31659999999999999</v>
      </c>
      <c r="S181" s="290">
        <v>0.41039999999999999</v>
      </c>
      <c r="T181" s="288">
        <v>0.29210000000000003</v>
      </c>
      <c r="U181" s="289">
        <v>0.20910000000000001</v>
      </c>
      <c r="V181" s="289">
        <v>0.2351</v>
      </c>
      <c r="W181" s="289">
        <v>0.38790000000000002</v>
      </c>
      <c r="X181" s="289">
        <v>0.30070000000000002</v>
      </c>
      <c r="Y181" s="289">
        <v>0.4264</v>
      </c>
      <c r="Z181" s="289">
        <v>0.15559999999999999</v>
      </c>
      <c r="AA181" s="289">
        <v>0.24129999999999999</v>
      </c>
      <c r="AB181" s="290">
        <v>0.4325</v>
      </c>
      <c r="AC181" s="288">
        <v>0.52739999999999998</v>
      </c>
      <c r="AD181" s="289">
        <v>0.1943</v>
      </c>
      <c r="AE181" s="289">
        <v>0.1633</v>
      </c>
      <c r="AF181" s="289">
        <v>1.7190000000000001</v>
      </c>
      <c r="AG181" s="289">
        <v>0.3175</v>
      </c>
      <c r="AH181" s="289">
        <v>0.27110000000000001</v>
      </c>
      <c r="AI181" s="289">
        <v>1.5629</v>
      </c>
      <c r="AJ181" s="289">
        <v>0.50039999999999996</v>
      </c>
      <c r="AK181" s="290">
        <v>0.32019999999999998</v>
      </c>
    </row>
    <row r="182" spans="1:37">
      <c r="A182" s="296">
        <v>45472</v>
      </c>
      <c r="B182" s="288">
        <v>3.2176999999999998</v>
      </c>
      <c r="C182" s="289">
        <v>0.41260000000000002</v>
      </c>
      <c r="D182" s="289">
        <v>0.51890000000000003</v>
      </c>
      <c r="E182" s="289">
        <v>2.9150999999999998</v>
      </c>
      <c r="F182" s="289">
        <v>0.4965</v>
      </c>
      <c r="G182" s="289">
        <v>0.47660000000000002</v>
      </c>
      <c r="H182" s="289">
        <v>2.5510000000000002</v>
      </c>
      <c r="I182" s="289">
        <v>0.73329999999999995</v>
      </c>
      <c r="J182" s="290">
        <v>0.53300000000000003</v>
      </c>
      <c r="K182" s="288">
        <v>0.25119999999999998</v>
      </c>
      <c r="L182" s="289">
        <v>0.33750000000000002</v>
      </c>
      <c r="M182" s="289">
        <v>0.3256</v>
      </c>
      <c r="N182" s="289">
        <v>0.41770000000000002</v>
      </c>
      <c r="O182" s="289">
        <v>0.38040000000000002</v>
      </c>
      <c r="P182" s="289">
        <v>0.496</v>
      </c>
      <c r="Q182" s="289">
        <v>0.30959999999999999</v>
      </c>
      <c r="R182" s="289">
        <v>0.31859999999999999</v>
      </c>
      <c r="S182" s="290">
        <v>0.41449999999999998</v>
      </c>
      <c r="T182" s="288">
        <v>0.40129999999999999</v>
      </c>
      <c r="U182" s="289">
        <v>0.34970000000000001</v>
      </c>
      <c r="V182" s="289">
        <v>0.54279999999999995</v>
      </c>
      <c r="W182" s="289">
        <v>0.44590000000000002</v>
      </c>
      <c r="X182" s="289">
        <v>0.36549999999999999</v>
      </c>
      <c r="Y182" s="289">
        <v>0.54779999999999995</v>
      </c>
      <c r="Z182" s="289">
        <v>0.1714</v>
      </c>
      <c r="AA182" s="289">
        <v>0.249</v>
      </c>
      <c r="AB182" s="290">
        <v>0.48630000000000001</v>
      </c>
      <c r="AC182" s="288">
        <v>0.89770000000000005</v>
      </c>
      <c r="AD182" s="289">
        <v>0.33389999999999997</v>
      </c>
      <c r="AE182" s="289">
        <v>0.39600000000000002</v>
      </c>
      <c r="AF182" s="289">
        <v>1.7929999999999999</v>
      </c>
      <c r="AG182" s="289">
        <v>0.39369999999999999</v>
      </c>
      <c r="AH182" s="289">
        <v>0.4647</v>
      </c>
      <c r="AI182" s="289">
        <v>1.5808</v>
      </c>
      <c r="AJ182" s="289">
        <v>0.53459999999999996</v>
      </c>
      <c r="AK182" s="290">
        <v>0.31879999999999997</v>
      </c>
    </row>
    <row r="183" spans="1:37">
      <c r="A183" s="296">
        <v>45473</v>
      </c>
      <c r="B183" s="288">
        <v>3.0836999999999999</v>
      </c>
      <c r="C183" s="289">
        <v>0.38590000000000002</v>
      </c>
      <c r="D183" s="289">
        <v>0.49640000000000001</v>
      </c>
      <c r="E183" s="289">
        <v>2.8327</v>
      </c>
      <c r="F183" s="289">
        <v>0.48520000000000002</v>
      </c>
      <c r="G183" s="289">
        <v>0.46329999999999999</v>
      </c>
      <c r="H183" s="289">
        <v>2.5270999999999999</v>
      </c>
      <c r="I183" s="289">
        <v>0.73880000000000001</v>
      </c>
      <c r="J183" s="290">
        <v>0.52800000000000002</v>
      </c>
      <c r="K183" s="288">
        <v>0.22259999999999999</v>
      </c>
      <c r="L183" s="289">
        <v>0.30990000000000001</v>
      </c>
      <c r="M183" s="289">
        <v>0.28339999999999999</v>
      </c>
      <c r="N183" s="289">
        <v>0.39319999999999999</v>
      </c>
      <c r="O183" s="289">
        <v>0.36709999999999998</v>
      </c>
      <c r="P183" s="289">
        <v>0.46100000000000002</v>
      </c>
      <c r="Q183" s="289">
        <v>0.30030000000000001</v>
      </c>
      <c r="R183" s="289">
        <v>0.32319999999999999</v>
      </c>
      <c r="S183" s="290">
        <v>0.41460000000000002</v>
      </c>
      <c r="T183" s="288">
        <v>0.3821</v>
      </c>
      <c r="U183" s="289">
        <v>0.32829999999999998</v>
      </c>
      <c r="V183" s="289">
        <v>0.50109999999999999</v>
      </c>
      <c r="W183" s="289">
        <v>0.43190000000000001</v>
      </c>
      <c r="X183" s="289">
        <v>0.34839999999999999</v>
      </c>
      <c r="Y183" s="289">
        <v>0.50519999999999998</v>
      </c>
      <c r="Z183" s="289">
        <v>0.1643</v>
      </c>
      <c r="AA183" s="289">
        <v>0.23569999999999999</v>
      </c>
      <c r="AB183" s="290">
        <v>0.47399999999999998</v>
      </c>
      <c r="AC183" s="288">
        <v>0.85060000000000002</v>
      </c>
      <c r="AD183" s="289">
        <v>0.32900000000000001</v>
      </c>
      <c r="AE183" s="289">
        <v>0.3725</v>
      </c>
      <c r="AF183" s="289">
        <v>1.7205999999999999</v>
      </c>
      <c r="AG183" s="289">
        <v>0.36680000000000001</v>
      </c>
      <c r="AH183" s="289">
        <v>0.4667</v>
      </c>
      <c r="AI183" s="289">
        <v>1.7596000000000001</v>
      </c>
      <c r="AJ183" s="289">
        <v>0.52290000000000003</v>
      </c>
      <c r="AK183" s="290">
        <v>0.3256</v>
      </c>
    </row>
    <row r="184" spans="1:37">
      <c r="A184" s="296">
        <v>45474</v>
      </c>
      <c r="B184" s="288">
        <v>2.9727999999999999</v>
      </c>
      <c r="C184" s="289">
        <v>0.372</v>
      </c>
      <c r="D184" s="289">
        <v>0.49320000000000003</v>
      </c>
      <c r="E184" s="289">
        <v>2.7660999999999998</v>
      </c>
      <c r="F184" s="289">
        <v>0.47589999999999999</v>
      </c>
      <c r="G184" s="289">
        <v>0.45369999999999999</v>
      </c>
      <c r="H184" s="289">
        <v>2.4895</v>
      </c>
      <c r="I184" s="289">
        <v>0.73740000000000006</v>
      </c>
      <c r="J184" s="290">
        <v>0.52149999999999996</v>
      </c>
      <c r="K184" s="288">
        <v>0.21210000000000001</v>
      </c>
      <c r="L184" s="289">
        <v>0.30430000000000001</v>
      </c>
      <c r="M184" s="289">
        <v>0.29210000000000003</v>
      </c>
      <c r="N184" s="289">
        <v>0.37880000000000003</v>
      </c>
      <c r="O184" s="289">
        <v>0.36030000000000001</v>
      </c>
      <c r="P184" s="289">
        <v>0.44400000000000001</v>
      </c>
      <c r="Q184" s="289">
        <v>0.29149999999999998</v>
      </c>
      <c r="R184" s="289">
        <v>0.3251</v>
      </c>
      <c r="S184" s="290">
        <v>0.42030000000000001</v>
      </c>
      <c r="T184" s="288">
        <v>0.4274</v>
      </c>
      <c r="U184" s="289">
        <v>0.36609999999999998</v>
      </c>
      <c r="V184" s="289">
        <v>0.57440000000000002</v>
      </c>
      <c r="W184" s="289">
        <v>0.45219999999999999</v>
      </c>
      <c r="X184" s="289">
        <v>0.36840000000000001</v>
      </c>
      <c r="Y184" s="289">
        <v>0.53720000000000001</v>
      </c>
      <c r="Z184" s="289">
        <v>0.16450000000000001</v>
      </c>
      <c r="AA184" s="289">
        <v>0.23910000000000001</v>
      </c>
      <c r="AB184" s="290">
        <v>0.47699999999999998</v>
      </c>
      <c r="AC184" s="288"/>
      <c r="AD184" s="289">
        <v>0.37519999999999998</v>
      </c>
      <c r="AE184" s="289">
        <v>0.42209999999999998</v>
      </c>
      <c r="AF184" s="289"/>
      <c r="AG184" s="289">
        <v>0.39529999999999998</v>
      </c>
      <c r="AH184" s="289">
        <v>0.51129999999999998</v>
      </c>
      <c r="AI184" s="289"/>
      <c r="AJ184" s="289">
        <v>0.52239999999999998</v>
      </c>
      <c r="AK184" s="290">
        <v>0.34160000000000001</v>
      </c>
    </row>
    <row r="185" spans="1:37">
      <c r="A185" s="296">
        <v>45475</v>
      </c>
      <c r="B185" s="288">
        <v>2.9441999999999999</v>
      </c>
      <c r="C185" s="289">
        <v>0.35060000000000002</v>
      </c>
      <c r="D185" s="289">
        <v>0.49330000000000002</v>
      </c>
      <c r="E185" s="289">
        <v>2.7404000000000002</v>
      </c>
      <c r="F185" s="289">
        <v>0.46910000000000002</v>
      </c>
      <c r="G185" s="289">
        <v>0.44640000000000002</v>
      </c>
      <c r="H185" s="289">
        <v>2.4704999999999999</v>
      </c>
      <c r="I185" s="289">
        <v>0.74339999999999995</v>
      </c>
      <c r="J185" s="290">
        <v>0.51749999999999996</v>
      </c>
      <c r="K185" s="288">
        <v>0.2009</v>
      </c>
      <c r="L185" s="289">
        <v>0.29170000000000001</v>
      </c>
      <c r="M185" s="289">
        <v>0.26869999999999999</v>
      </c>
      <c r="N185" s="289">
        <v>0.36199999999999999</v>
      </c>
      <c r="O185" s="289">
        <v>0.35420000000000001</v>
      </c>
      <c r="P185" s="289">
        <v>0.43020000000000003</v>
      </c>
      <c r="Q185" s="289">
        <v>0.28539999999999999</v>
      </c>
      <c r="R185" s="289">
        <v>0.32979999999999998</v>
      </c>
      <c r="S185" s="290">
        <v>0.42749999999999999</v>
      </c>
      <c r="T185" s="288">
        <v>0.40579999999999999</v>
      </c>
      <c r="U185" s="289">
        <v>0.34439999999999998</v>
      </c>
      <c r="V185" s="289">
        <v>0.52829999999999999</v>
      </c>
      <c r="W185" s="289">
        <v>0.44529999999999997</v>
      </c>
      <c r="X185" s="289">
        <v>0.36280000000000001</v>
      </c>
      <c r="Y185" s="289">
        <v>0.52749999999999997</v>
      </c>
      <c r="Z185" s="289">
        <v>0.16189999999999999</v>
      </c>
      <c r="AA185" s="289">
        <v>0.24410000000000001</v>
      </c>
      <c r="AB185" s="290">
        <v>0.4788</v>
      </c>
      <c r="AC185" s="288"/>
      <c r="AD185" s="289">
        <v>0.34960000000000002</v>
      </c>
      <c r="AE185" s="289">
        <v>0.39050000000000001</v>
      </c>
      <c r="AF185" s="289"/>
      <c r="AG185" s="289">
        <v>0.38169999999999998</v>
      </c>
      <c r="AH185" s="289">
        <v>0.497</v>
      </c>
      <c r="AI185" s="289"/>
      <c r="AJ185" s="289">
        <v>0.52390000000000003</v>
      </c>
      <c r="AK185" s="290">
        <v>0.34699999999999998</v>
      </c>
    </row>
    <row r="186" spans="1:37">
      <c r="A186" s="296">
        <v>45476</v>
      </c>
      <c r="B186" s="288">
        <v>2.9441000000000002</v>
      </c>
      <c r="C186" s="289">
        <v>0.32029999999999997</v>
      </c>
      <c r="D186" s="289">
        <v>0.4698</v>
      </c>
      <c r="E186" s="289">
        <v>2.7462</v>
      </c>
      <c r="F186" s="289">
        <v>0.4556</v>
      </c>
      <c r="G186" s="289">
        <v>0.42799999999999999</v>
      </c>
      <c r="H186" s="289">
        <v>2.4632000000000001</v>
      </c>
      <c r="I186" s="289">
        <v>0.74419999999999997</v>
      </c>
      <c r="J186" s="290">
        <v>0.50600000000000001</v>
      </c>
      <c r="K186" s="288">
        <v>0.1883</v>
      </c>
      <c r="L186" s="289">
        <v>0.2702</v>
      </c>
      <c r="M186" s="289">
        <v>0.2361</v>
      </c>
      <c r="N186" s="289">
        <v>0.33019999999999999</v>
      </c>
      <c r="O186" s="289">
        <v>0.3367</v>
      </c>
      <c r="P186" s="289">
        <v>0.39700000000000002</v>
      </c>
      <c r="Q186" s="289">
        <v>0.27510000000000001</v>
      </c>
      <c r="R186" s="289">
        <v>0.3322</v>
      </c>
      <c r="S186" s="290">
        <v>0.42359999999999998</v>
      </c>
      <c r="T186" s="288">
        <v>0.3931</v>
      </c>
      <c r="U186" s="289">
        <v>0.32390000000000002</v>
      </c>
      <c r="V186" s="289">
        <v>0.48470000000000002</v>
      </c>
      <c r="W186" s="289">
        <v>0.44109999999999999</v>
      </c>
      <c r="X186" s="289">
        <v>0.35139999999999999</v>
      </c>
      <c r="Y186" s="289">
        <v>0.52029999999999998</v>
      </c>
      <c r="Z186" s="289">
        <v>0.1578</v>
      </c>
      <c r="AA186" s="289">
        <v>0.2457</v>
      </c>
      <c r="AB186" s="290">
        <v>0.47860000000000003</v>
      </c>
      <c r="AC186" s="288"/>
      <c r="AD186" s="289">
        <v>0.32569999999999999</v>
      </c>
      <c r="AE186" s="289">
        <v>0.36080000000000001</v>
      </c>
      <c r="AF186" s="289"/>
      <c r="AG186" s="289">
        <v>0.36919999999999997</v>
      </c>
      <c r="AH186" s="289">
        <v>0.4839</v>
      </c>
      <c r="AI186" s="289"/>
      <c r="AJ186" s="289">
        <v>0.51919999999999999</v>
      </c>
      <c r="AK186" s="290">
        <v>0.34989999999999999</v>
      </c>
    </row>
    <row r="187" spans="1:37">
      <c r="A187" s="296">
        <v>45477</v>
      </c>
      <c r="B187" s="288">
        <v>2.7888999999999999</v>
      </c>
      <c r="C187" s="289">
        <v>0.27489999999999998</v>
      </c>
      <c r="D187" s="289">
        <v>0.43030000000000002</v>
      </c>
      <c r="E187" s="289">
        <v>2.7121</v>
      </c>
      <c r="F187" s="289">
        <v>0.43130000000000002</v>
      </c>
      <c r="G187" s="289">
        <v>0.39529999999999998</v>
      </c>
      <c r="H187" s="289">
        <v>2.4411</v>
      </c>
      <c r="I187" s="289">
        <v>0.74170000000000003</v>
      </c>
      <c r="J187" s="290">
        <v>0.4854</v>
      </c>
      <c r="K187" s="288">
        <v>0.1711</v>
      </c>
      <c r="L187" s="289">
        <v>0.246</v>
      </c>
      <c r="M187" s="289">
        <v>0.2029</v>
      </c>
      <c r="N187" s="289">
        <v>0.2782</v>
      </c>
      <c r="O187" s="289">
        <v>0.30880000000000002</v>
      </c>
      <c r="P187" s="289">
        <v>0.35699999999999998</v>
      </c>
      <c r="Q187" s="289">
        <v>0.25879999999999997</v>
      </c>
      <c r="R187" s="289">
        <v>0.32990000000000003</v>
      </c>
      <c r="S187" s="290">
        <v>0.4103</v>
      </c>
      <c r="T187" s="288">
        <v>0.374</v>
      </c>
      <c r="U187" s="289">
        <v>0.30059999999999998</v>
      </c>
      <c r="V187" s="289">
        <v>0.44009999999999999</v>
      </c>
      <c r="W187" s="289">
        <v>0.43369999999999997</v>
      </c>
      <c r="X187" s="289">
        <v>0.33660000000000001</v>
      </c>
      <c r="Y187" s="289">
        <v>0.5091</v>
      </c>
      <c r="Z187" s="289">
        <v>0.15390000000000001</v>
      </c>
      <c r="AA187" s="289">
        <v>0.24540000000000001</v>
      </c>
      <c r="AB187" s="290">
        <v>0.47570000000000001</v>
      </c>
      <c r="AC187" s="288"/>
      <c r="AD187" s="289">
        <v>0.29970000000000002</v>
      </c>
      <c r="AE187" s="289">
        <v>0.32190000000000002</v>
      </c>
      <c r="AF187" s="289"/>
      <c r="AG187" s="289">
        <v>0.35470000000000002</v>
      </c>
      <c r="AH187" s="289">
        <v>0.45660000000000001</v>
      </c>
      <c r="AI187" s="289"/>
      <c r="AJ187" s="289">
        <v>0.50980000000000003</v>
      </c>
      <c r="AK187" s="290">
        <v>0.34889999999999999</v>
      </c>
    </row>
    <row r="188" spans="1:37">
      <c r="A188" s="296">
        <v>45478</v>
      </c>
      <c r="B188" s="288">
        <v>2.6034999999999999</v>
      </c>
      <c r="C188" s="289">
        <v>0.23200000000000001</v>
      </c>
      <c r="D188" s="289">
        <v>0.39410000000000001</v>
      </c>
      <c r="E188" s="289">
        <v>2.6524999999999999</v>
      </c>
      <c r="F188" s="289">
        <v>0.41010000000000002</v>
      </c>
      <c r="G188" s="289">
        <v>0.36199999999999999</v>
      </c>
      <c r="H188" s="289">
        <v>2.4214000000000002</v>
      </c>
      <c r="I188" s="289">
        <v>0.7399</v>
      </c>
      <c r="J188" s="290">
        <v>0.46189999999999998</v>
      </c>
      <c r="K188" s="288">
        <v>0.1578</v>
      </c>
      <c r="L188" s="289">
        <v>0.2306</v>
      </c>
      <c r="M188" s="289">
        <v>0.18490000000000001</v>
      </c>
      <c r="N188" s="289">
        <v>0.2389</v>
      </c>
      <c r="O188" s="289">
        <v>0.28389999999999999</v>
      </c>
      <c r="P188" s="289">
        <v>0.33160000000000001</v>
      </c>
      <c r="Q188" s="289">
        <v>0.2427</v>
      </c>
      <c r="R188" s="289">
        <v>0.3261</v>
      </c>
      <c r="S188" s="290">
        <v>0.39689999999999998</v>
      </c>
      <c r="T188" s="288">
        <v>0.3579</v>
      </c>
      <c r="U188" s="289">
        <v>0.30349999999999999</v>
      </c>
      <c r="V188" s="289">
        <v>0.4002</v>
      </c>
      <c r="W188" s="289">
        <v>0.42970000000000003</v>
      </c>
      <c r="X188" s="289">
        <v>0.33069999999999999</v>
      </c>
      <c r="Y188" s="289">
        <v>0.50249999999999995</v>
      </c>
      <c r="Z188" s="289">
        <v>0.15110000000000001</v>
      </c>
      <c r="AA188" s="289">
        <v>0.24579999999999999</v>
      </c>
      <c r="AB188" s="290">
        <v>0.4743</v>
      </c>
      <c r="AC188" s="288"/>
      <c r="AD188" s="289">
        <v>0.2802</v>
      </c>
      <c r="AE188" s="289">
        <v>0.29480000000000001</v>
      </c>
      <c r="AF188" s="289"/>
      <c r="AG188" s="289">
        <v>0.34439999999999998</v>
      </c>
      <c r="AH188" s="289">
        <v>0.43609999999999999</v>
      </c>
      <c r="AI188" s="289"/>
      <c r="AJ188" s="289">
        <v>0.50229999999999997</v>
      </c>
      <c r="AK188" s="290">
        <v>0.34820000000000001</v>
      </c>
    </row>
    <row r="189" spans="1:37">
      <c r="A189" s="296">
        <v>45479</v>
      </c>
      <c r="B189" s="288">
        <v>2.4521999999999999</v>
      </c>
      <c r="C189" s="289">
        <v>0.189</v>
      </c>
      <c r="D189" s="289">
        <v>0.3543</v>
      </c>
      <c r="E189" s="289">
        <v>2.5914999999999999</v>
      </c>
      <c r="F189" s="289">
        <v>0.36990000000000001</v>
      </c>
      <c r="G189" s="289">
        <v>0.3281</v>
      </c>
      <c r="H189" s="289">
        <v>2.3933</v>
      </c>
      <c r="I189" s="289">
        <v>0.73829999999999996</v>
      </c>
      <c r="J189" s="290">
        <v>0.43640000000000001</v>
      </c>
      <c r="K189" s="288">
        <v>0.1472</v>
      </c>
      <c r="L189" s="289">
        <v>0.22140000000000001</v>
      </c>
      <c r="M189" s="289">
        <v>0.17369999999999999</v>
      </c>
      <c r="N189" s="289">
        <v>0.21079999999999999</v>
      </c>
      <c r="O189" s="289">
        <v>0.26340000000000002</v>
      </c>
      <c r="P189" s="289">
        <v>0.31509999999999999</v>
      </c>
      <c r="Q189" s="289">
        <v>0.22670000000000001</v>
      </c>
      <c r="R189" s="289">
        <v>0.318</v>
      </c>
      <c r="S189" s="290">
        <v>0.38190000000000002</v>
      </c>
      <c r="T189" s="288">
        <v>0.34139999999999998</v>
      </c>
      <c r="U189" s="289">
        <v>0.2908</v>
      </c>
      <c r="V189" s="289">
        <v>0.34939999999999999</v>
      </c>
      <c r="W189" s="289">
        <v>0.42330000000000001</v>
      </c>
      <c r="X189" s="289">
        <v>0.3241</v>
      </c>
      <c r="Y189" s="289">
        <v>0.49380000000000002</v>
      </c>
      <c r="Z189" s="289">
        <v>0.1487</v>
      </c>
      <c r="AA189" s="289">
        <v>0.24729999999999999</v>
      </c>
      <c r="AB189" s="290">
        <v>0.47349999999999998</v>
      </c>
      <c r="AC189" s="288"/>
      <c r="AD189" s="289">
        <v>0.26140000000000002</v>
      </c>
      <c r="AE189" s="289">
        <v>0.26579999999999998</v>
      </c>
      <c r="AF189" s="289"/>
      <c r="AG189" s="289">
        <v>0.33660000000000001</v>
      </c>
      <c r="AH189" s="289">
        <v>0.40970000000000001</v>
      </c>
      <c r="AI189" s="289"/>
      <c r="AJ189" s="289">
        <v>0.49669999999999997</v>
      </c>
      <c r="AK189" s="290">
        <v>0.34789999999999999</v>
      </c>
    </row>
    <row r="190" spans="1:37">
      <c r="A190" s="296">
        <v>45480</v>
      </c>
      <c r="B190" s="288">
        <v>2.2942999999999998</v>
      </c>
      <c r="C190" s="289">
        <v>0.159</v>
      </c>
      <c r="D190" s="289">
        <v>0.31269999999999998</v>
      </c>
      <c r="E190" s="289">
        <v>2.5074000000000001</v>
      </c>
      <c r="F190" s="289">
        <v>0.31869999999999998</v>
      </c>
      <c r="G190" s="289">
        <v>0.29609999999999997</v>
      </c>
      <c r="H190" s="289">
        <v>2.3578999999999999</v>
      </c>
      <c r="I190" s="289">
        <v>0.73409999999999997</v>
      </c>
      <c r="J190" s="290">
        <v>0.40570000000000001</v>
      </c>
      <c r="K190" s="288">
        <v>0.1394</v>
      </c>
      <c r="L190" s="289">
        <v>0.2152</v>
      </c>
      <c r="M190" s="289">
        <v>0.16250000000000001</v>
      </c>
      <c r="N190" s="289">
        <v>0.19400000000000001</v>
      </c>
      <c r="O190" s="289">
        <v>0.2467</v>
      </c>
      <c r="P190" s="289">
        <v>0.30399999999999999</v>
      </c>
      <c r="Q190" s="289">
        <v>0.2092</v>
      </c>
      <c r="R190" s="289">
        <v>0.30330000000000001</v>
      </c>
      <c r="S190" s="290">
        <v>0.3664</v>
      </c>
      <c r="T190" s="288">
        <v>0.3211</v>
      </c>
      <c r="U190" s="289">
        <v>0.27500000000000002</v>
      </c>
      <c r="V190" s="289">
        <v>0.29559999999999997</v>
      </c>
      <c r="W190" s="289">
        <v>0.41399999999999998</v>
      </c>
      <c r="X190" s="289">
        <v>0.31569999999999998</v>
      </c>
      <c r="Y190" s="289">
        <v>0.47920000000000001</v>
      </c>
      <c r="Z190" s="289">
        <v>0.1464</v>
      </c>
      <c r="AA190" s="289">
        <v>0.248</v>
      </c>
      <c r="AB190" s="290">
        <v>0.46960000000000002</v>
      </c>
      <c r="AC190" s="288"/>
      <c r="AD190" s="289">
        <v>0.2402</v>
      </c>
      <c r="AE190" s="289">
        <v>0.22819999999999999</v>
      </c>
      <c r="AF190" s="289"/>
      <c r="AG190" s="289">
        <v>0.32650000000000001</v>
      </c>
      <c r="AH190" s="289">
        <v>0.37090000000000001</v>
      </c>
      <c r="AI190" s="289"/>
      <c r="AJ190" s="289">
        <v>0.48920000000000002</v>
      </c>
      <c r="AK190" s="290">
        <v>0.34520000000000001</v>
      </c>
    </row>
    <row r="191" spans="1:37">
      <c r="A191" s="296">
        <v>45481</v>
      </c>
      <c r="B191" s="288">
        <v>2.109</v>
      </c>
      <c r="C191" s="289">
        <v>0.13689999999999999</v>
      </c>
      <c r="D191" s="289">
        <v>0.28070000000000001</v>
      </c>
      <c r="E191" s="289">
        <v>2.3925000000000001</v>
      </c>
      <c r="F191" s="289">
        <v>0.26590000000000003</v>
      </c>
      <c r="G191" s="289">
        <v>0.26960000000000001</v>
      </c>
      <c r="H191" s="289">
        <v>2.3132999999999999</v>
      </c>
      <c r="I191" s="289">
        <v>0.72460000000000002</v>
      </c>
      <c r="J191" s="290">
        <v>0.3664</v>
      </c>
      <c r="K191" s="288">
        <v>0.1331</v>
      </c>
      <c r="L191" s="289">
        <v>0.2107</v>
      </c>
      <c r="M191" s="289">
        <v>0.1527</v>
      </c>
      <c r="N191" s="289">
        <v>0.18310000000000001</v>
      </c>
      <c r="O191" s="289">
        <v>0.2329</v>
      </c>
      <c r="P191" s="289">
        <v>0.29699999999999999</v>
      </c>
      <c r="Q191" s="289">
        <v>0.18779999999999999</v>
      </c>
      <c r="R191" s="289">
        <v>0.28239999999999998</v>
      </c>
      <c r="S191" s="290">
        <v>0.35470000000000002</v>
      </c>
      <c r="T191" s="288">
        <v>0.29210000000000003</v>
      </c>
      <c r="U191" s="289">
        <v>0.24740000000000001</v>
      </c>
      <c r="V191" s="289">
        <v>0.25430000000000003</v>
      </c>
      <c r="W191" s="289">
        <v>0.4012</v>
      </c>
      <c r="X191" s="289">
        <v>0.30349999999999999</v>
      </c>
      <c r="Y191" s="289">
        <v>0.4592</v>
      </c>
      <c r="Z191" s="289">
        <v>0.14410000000000001</v>
      </c>
      <c r="AA191" s="289">
        <v>0.2485</v>
      </c>
      <c r="AB191" s="290">
        <v>0.46329999999999999</v>
      </c>
      <c r="AC191" s="288"/>
      <c r="AD191" s="289">
        <v>0.2157</v>
      </c>
      <c r="AE191" s="289">
        <v>0.1888</v>
      </c>
      <c r="AF191" s="289"/>
      <c r="AG191" s="289">
        <v>0.31419999999999998</v>
      </c>
      <c r="AH191" s="289">
        <v>0.33139999999999997</v>
      </c>
      <c r="AI191" s="289"/>
      <c r="AJ191" s="289">
        <v>0.4803</v>
      </c>
      <c r="AK191" s="290">
        <v>0.34029999999999999</v>
      </c>
    </row>
    <row r="192" spans="1:37">
      <c r="A192" s="296">
        <v>45482</v>
      </c>
      <c r="B192" s="288">
        <v>1.9381999999999999</v>
      </c>
      <c r="C192" s="289">
        <v>0.1173</v>
      </c>
      <c r="D192" s="289">
        <v>0.25979999999999998</v>
      </c>
      <c r="E192" s="289">
        <v>2.2927</v>
      </c>
      <c r="F192" s="289">
        <v>0.22889999999999999</v>
      </c>
      <c r="G192" s="289">
        <v>0.25169999999999998</v>
      </c>
      <c r="H192" s="289">
        <v>2.2682000000000002</v>
      </c>
      <c r="I192" s="289">
        <v>0.71130000000000004</v>
      </c>
      <c r="J192" s="290">
        <v>0.3291</v>
      </c>
      <c r="K192" s="288">
        <v>0.12959999999999999</v>
      </c>
      <c r="L192" s="289">
        <v>0.20910000000000001</v>
      </c>
      <c r="M192" s="289">
        <v>0.1487</v>
      </c>
      <c r="N192" s="289">
        <v>0.17710000000000001</v>
      </c>
      <c r="O192" s="289">
        <v>0.22559999999999999</v>
      </c>
      <c r="P192" s="289">
        <v>0.29480000000000001</v>
      </c>
      <c r="Q192" s="289">
        <v>0.1595</v>
      </c>
      <c r="R192" s="289">
        <v>0.2616</v>
      </c>
      <c r="S192" s="290">
        <v>0.35099999999999998</v>
      </c>
      <c r="T192" s="288">
        <v>0.26190000000000002</v>
      </c>
      <c r="U192" s="289">
        <v>0.2235</v>
      </c>
      <c r="V192" s="289">
        <v>0.23669999999999999</v>
      </c>
      <c r="W192" s="289">
        <v>0.3871</v>
      </c>
      <c r="X192" s="289">
        <v>0.29120000000000001</v>
      </c>
      <c r="Y192" s="289">
        <v>0.43859999999999999</v>
      </c>
      <c r="Z192" s="289">
        <v>0.14230000000000001</v>
      </c>
      <c r="AA192" s="289">
        <v>0.24929999999999999</v>
      </c>
      <c r="AB192" s="290">
        <v>0.45610000000000001</v>
      </c>
      <c r="AC192" s="288"/>
      <c r="AD192" s="289">
        <v>0.19470000000000001</v>
      </c>
      <c r="AE192" s="289">
        <v>0.16500000000000001</v>
      </c>
      <c r="AF192" s="289"/>
      <c r="AG192" s="289">
        <v>0.29880000000000001</v>
      </c>
      <c r="AH192" s="289">
        <v>0.30159999999999998</v>
      </c>
      <c r="AI192" s="289"/>
      <c r="AJ192" s="289">
        <v>0.46920000000000001</v>
      </c>
      <c r="AK192" s="290">
        <v>0.33379999999999999</v>
      </c>
    </row>
    <row r="193" spans="1:37">
      <c r="A193" s="296">
        <v>45483</v>
      </c>
      <c r="B193" s="288">
        <v>1.7702</v>
      </c>
      <c r="C193" s="289">
        <v>0.1055</v>
      </c>
      <c r="D193" s="289">
        <v>0.2465</v>
      </c>
      <c r="E193" s="289">
        <v>2.1705999999999999</v>
      </c>
      <c r="F193" s="289">
        <v>0.20380000000000001</v>
      </c>
      <c r="G193" s="289">
        <v>0.23860000000000001</v>
      </c>
      <c r="H193" s="289">
        <v>2.2084000000000001</v>
      </c>
      <c r="I193" s="289">
        <v>0.69079999999999997</v>
      </c>
      <c r="J193" s="290">
        <v>0.29759999999999998</v>
      </c>
      <c r="K193" s="288">
        <v>0.12670000000000001</v>
      </c>
      <c r="L193" s="289">
        <v>0.2074</v>
      </c>
      <c r="M193" s="289">
        <v>0.1459</v>
      </c>
      <c r="N193" s="289">
        <v>0.17180000000000001</v>
      </c>
      <c r="O193" s="289">
        <v>0.2205</v>
      </c>
      <c r="P193" s="289">
        <v>0.29320000000000002</v>
      </c>
      <c r="Q193" s="289">
        <v>0.1236</v>
      </c>
      <c r="R193" s="289">
        <v>0.23810000000000001</v>
      </c>
      <c r="S193" s="290">
        <v>0.3503</v>
      </c>
      <c r="T193" s="288">
        <v>0.22919999999999999</v>
      </c>
      <c r="U193" s="289">
        <v>0.20230000000000001</v>
      </c>
      <c r="V193" s="289">
        <v>0.2281</v>
      </c>
      <c r="W193" s="289">
        <v>0.36549999999999999</v>
      </c>
      <c r="X193" s="289">
        <v>0.27889999999999998</v>
      </c>
      <c r="Y193" s="289">
        <v>0.4178</v>
      </c>
      <c r="Z193" s="289">
        <v>0.1404</v>
      </c>
      <c r="AA193" s="289">
        <v>0.24970000000000001</v>
      </c>
      <c r="AB193" s="290">
        <v>0.4466</v>
      </c>
      <c r="AC193" s="288"/>
      <c r="AD193" s="289">
        <v>0.17780000000000001</v>
      </c>
      <c r="AE193" s="289">
        <v>0.1502</v>
      </c>
      <c r="AF193" s="289"/>
      <c r="AG193" s="289">
        <v>0.27829999999999999</v>
      </c>
      <c r="AH193" s="289">
        <v>0.27839999999999998</v>
      </c>
      <c r="AI193" s="289"/>
      <c r="AJ193" s="289">
        <v>0.45369999999999999</v>
      </c>
      <c r="AK193" s="290">
        <v>0.32569999999999999</v>
      </c>
    </row>
    <row r="194" spans="1:37">
      <c r="A194" s="296">
        <v>45484</v>
      </c>
      <c r="B194" s="288">
        <v>1.6302000000000001</v>
      </c>
      <c r="C194" s="289">
        <v>9.8500000000000004E-2</v>
      </c>
      <c r="D194" s="289">
        <v>0.23899999999999999</v>
      </c>
      <c r="E194" s="289">
        <v>2.0375000000000001</v>
      </c>
      <c r="F194" s="289">
        <v>0.1888</v>
      </c>
      <c r="G194" s="289">
        <v>0.2298</v>
      </c>
      <c r="H194" s="289">
        <v>2.1438000000000001</v>
      </c>
      <c r="I194" s="289">
        <v>0.66180000000000005</v>
      </c>
      <c r="J194" s="290">
        <v>0.27089999999999997</v>
      </c>
      <c r="K194" s="288">
        <v>0.1241</v>
      </c>
      <c r="L194" s="289">
        <v>0.20599999999999999</v>
      </c>
      <c r="M194" s="289">
        <v>0.1421</v>
      </c>
      <c r="N194" s="289">
        <v>0.1673</v>
      </c>
      <c r="O194" s="289">
        <v>0.21870000000000001</v>
      </c>
      <c r="P194" s="289">
        <v>0.29399999999999998</v>
      </c>
      <c r="Q194" s="289">
        <v>9.69E-2</v>
      </c>
      <c r="R194" s="289">
        <v>0.2114</v>
      </c>
      <c r="S194" s="290">
        <v>0.3543</v>
      </c>
      <c r="T194" s="288">
        <v>0.2044</v>
      </c>
      <c r="U194" s="289">
        <v>0.1862</v>
      </c>
      <c r="V194" s="289">
        <v>0.224</v>
      </c>
      <c r="W194" s="289">
        <v>0.3337</v>
      </c>
      <c r="X194" s="289">
        <v>0.26579999999999998</v>
      </c>
      <c r="Y194" s="289">
        <v>0.39589999999999997</v>
      </c>
      <c r="Z194" s="289">
        <v>0.1389</v>
      </c>
      <c r="AA194" s="289">
        <v>0.25030000000000002</v>
      </c>
      <c r="AB194" s="290">
        <v>0.43630000000000002</v>
      </c>
      <c r="AC194" s="288"/>
      <c r="AD194" s="289">
        <v>0.16439999999999999</v>
      </c>
      <c r="AE194" s="289">
        <v>0.14130000000000001</v>
      </c>
      <c r="AF194" s="289"/>
      <c r="AG194" s="289">
        <v>0.25340000000000001</v>
      </c>
      <c r="AH194" s="289">
        <v>0.25990000000000002</v>
      </c>
      <c r="AI194" s="289"/>
      <c r="AJ194" s="289">
        <v>0.43440000000000001</v>
      </c>
      <c r="AK194" s="290">
        <v>0.31690000000000002</v>
      </c>
    </row>
    <row r="195" spans="1:37">
      <c r="A195" s="296">
        <v>45485</v>
      </c>
      <c r="B195" s="288">
        <v>1.5168999999999999</v>
      </c>
      <c r="C195" s="289">
        <v>9.5200000000000007E-2</v>
      </c>
      <c r="D195" s="289">
        <v>0.2354</v>
      </c>
      <c r="E195" s="289">
        <v>1.9091</v>
      </c>
      <c r="F195" s="289">
        <v>0.18140000000000001</v>
      </c>
      <c r="G195" s="289">
        <v>0.22509999999999999</v>
      </c>
      <c r="H195" s="289">
        <v>2.0792999999999999</v>
      </c>
      <c r="I195" s="289">
        <v>0.61460000000000004</v>
      </c>
      <c r="J195" s="290">
        <v>0.25259999999999999</v>
      </c>
      <c r="K195" s="288">
        <v>0.1227</v>
      </c>
      <c r="L195" s="289">
        <v>0.20730000000000001</v>
      </c>
      <c r="M195" s="289">
        <v>0.14130000000000001</v>
      </c>
      <c r="N195" s="289">
        <v>0.16420000000000001</v>
      </c>
      <c r="O195" s="289">
        <v>0.21920000000000001</v>
      </c>
      <c r="P195" s="289">
        <v>0.29609999999999997</v>
      </c>
      <c r="Q195" s="289">
        <v>8.48E-2</v>
      </c>
      <c r="R195" s="289">
        <v>0.17580000000000001</v>
      </c>
      <c r="S195" s="290">
        <v>0.36220000000000002</v>
      </c>
      <c r="T195" s="288">
        <v>0.46079999999999999</v>
      </c>
      <c r="U195" s="289">
        <v>0.4002</v>
      </c>
      <c r="V195" s="289">
        <v>0.60950000000000004</v>
      </c>
      <c r="W195" s="289">
        <v>0.50939999999999996</v>
      </c>
      <c r="X195" s="289">
        <v>0.41760000000000003</v>
      </c>
      <c r="Y195" s="289">
        <v>0.62019999999999997</v>
      </c>
      <c r="Z195" s="289">
        <v>0.19320000000000001</v>
      </c>
      <c r="AA195" s="289">
        <v>0.28000000000000003</v>
      </c>
      <c r="AB195" s="290">
        <v>0.54879999999999995</v>
      </c>
      <c r="AC195" s="288">
        <v>1.0217000000000001</v>
      </c>
      <c r="AD195" s="289">
        <v>0.39400000000000002</v>
      </c>
      <c r="AE195" s="289">
        <v>0.44579999999999997</v>
      </c>
      <c r="AF195" s="289">
        <v>1.9237</v>
      </c>
      <c r="AG195" s="289">
        <v>0.45650000000000002</v>
      </c>
      <c r="AH195" s="289">
        <v>0.53139999999999998</v>
      </c>
      <c r="AI195" s="289">
        <v>1.0820000000000001</v>
      </c>
      <c r="AJ195" s="289">
        <v>0.50839999999999996</v>
      </c>
      <c r="AK195" s="290">
        <v>0.36009999999999998</v>
      </c>
    </row>
    <row r="196" spans="1:37">
      <c r="A196" s="296">
        <v>45486</v>
      </c>
      <c r="B196" s="288">
        <v>1.3932</v>
      </c>
      <c r="C196" s="289">
        <v>9.2799999999999994E-2</v>
      </c>
      <c r="D196" s="289">
        <v>0.23089999999999999</v>
      </c>
      <c r="E196" s="289">
        <v>1.7850999999999999</v>
      </c>
      <c r="F196" s="289">
        <v>0.17560000000000001</v>
      </c>
      <c r="G196" s="289">
        <v>0.22040000000000001</v>
      </c>
      <c r="H196" s="289">
        <v>2.0057</v>
      </c>
      <c r="I196" s="289">
        <v>0.56689999999999996</v>
      </c>
      <c r="J196" s="290">
        <v>0.2379</v>
      </c>
      <c r="K196" s="288">
        <v>0.1198</v>
      </c>
      <c r="L196" s="289">
        <v>0.20730000000000001</v>
      </c>
      <c r="M196" s="289">
        <v>0.13850000000000001</v>
      </c>
      <c r="N196" s="289">
        <v>0.1605</v>
      </c>
      <c r="O196" s="289">
        <v>0.2185</v>
      </c>
      <c r="P196" s="289">
        <v>0.29649999999999999</v>
      </c>
      <c r="Q196" s="289">
        <v>7.9000000000000001E-2</v>
      </c>
      <c r="R196" s="289">
        <v>0.1396</v>
      </c>
      <c r="S196" s="290">
        <v>0.37119999999999997</v>
      </c>
      <c r="T196" s="288">
        <v>0.43169999999999997</v>
      </c>
      <c r="U196" s="289">
        <v>0.36380000000000001</v>
      </c>
      <c r="V196" s="289">
        <v>0.53939999999999999</v>
      </c>
      <c r="W196" s="289">
        <v>0.48130000000000001</v>
      </c>
      <c r="X196" s="289">
        <v>0.37790000000000001</v>
      </c>
      <c r="Y196" s="289">
        <v>0.54359999999999997</v>
      </c>
      <c r="Z196" s="289">
        <v>0.17169999999999999</v>
      </c>
      <c r="AA196" s="289">
        <v>0.24729999999999999</v>
      </c>
      <c r="AB196" s="290">
        <v>0.51880000000000004</v>
      </c>
      <c r="AC196" s="288"/>
      <c r="AD196" s="289">
        <v>0.3553</v>
      </c>
      <c r="AE196" s="289">
        <v>0.40550000000000003</v>
      </c>
      <c r="AF196" s="289">
        <v>1.8075000000000001</v>
      </c>
      <c r="AG196" s="289">
        <v>0.40510000000000002</v>
      </c>
      <c r="AH196" s="289">
        <v>0.51449999999999996</v>
      </c>
      <c r="AI196" s="289">
        <v>1.1915</v>
      </c>
      <c r="AJ196" s="289">
        <v>0.4904</v>
      </c>
      <c r="AK196" s="290">
        <v>0.35110000000000002</v>
      </c>
    </row>
    <row r="197" spans="1:37">
      <c r="A197" s="296">
        <v>45487</v>
      </c>
      <c r="B197" s="288">
        <v>1.2930999999999999</v>
      </c>
      <c r="C197" s="289">
        <v>0.09</v>
      </c>
      <c r="D197" s="289">
        <v>0.22589999999999999</v>
      </c>
      <c r="E197" s="289">
        <v>1.6624000000000001</v>
      </c>
      <c r="F197" s="289">
        <v>0.1719</v>
      </c>
      <c r="G197" s="289">
        <v>0.2167</v>
      </c>
      <c r="H197" s="289">
        <v>1.9251</v>
      </c>
      <c r="I197" s="289">
        <v>0.52980000000000005</v>
      </c>
      <c r="J197" s="290">
        <v>0.2281</v>
      </c>
      <c r="K197" s="288">
        <v>0.1163</v>
      </c>
      <c r="L197" s="289">
        <v>0.20580000000000001</v>
      </c>
      <c r="M197" s="289">
        <v>0.13539999999999999</v>
      </c>
      <c r="N197" s="289">
        <v>0.156</v>
      </c>
      <c r="O197" s="289">
        <v>0.2177</v>
      </c>
      <c r="P197" s="289">
        <v>0.2964</v>
      </c>
      <c r="Q197" s="289">
        <v>7.5399999999999995E-2</v>
      </c>
      <c r="R197" s="289">
        <v>0.1222</v>
      </c>
      <c r="S197" s="290">
        <v>0.38329999999999997</v>
      </c>
      <c r="T197" s="288">
        <v>0.41549999999999998</v>
      </c>
      <c r="U197" s="289">
        <v>0.34089999999999998</v>
      </c>
      <c r="V197" s="289">
        <v>0.50219999999999998</v>
      </c>
      <c r="W197" s="289">
        <v>0.46779999999999999</v>
      </c>
      <c r="X197" s="289">
        <v>0.35959999999999998</v>
      </c>
      <c r="Y197" s="289">
        <v>0.53469999999999995</v>
      </c>
      <c r="Z197" s="289">
        <v>0.16389999999999999</v>
      </c>
      <c r="AA197" s="289">
        <v>0.24610000000000001</v>
      </c>
      <c r="AB197" s="290">
        <v>0.51449999999999996</v>
      </c>
      <c r="AC197" s="288">
        <v>1.0519000000000001</v>
      </c>
      <c r="AD197" s="289">
        <v>0.33639999999999998</v>
      </c>
      <c r="AE197" s="289">
        <v>0.37690000000000001</v>
      </c>
      <c r="AF197" s="289">
        <v>1.7869999999999999</v>
      </c>
      <c r="AG197" s="289">
        <v>0.38769999999999999</v>
      </c>
      <c r="AH197" s="289">
        <v>0.50039999999999996</v>
      </c>
      <c r="AI197" s="289">
        <v>1.2685</v>
      </c>
      <c r="AJ197" s="289">
        <v>0.48349999999999999</v>
      </c>
      <c r="AK197" s="290">
        <v>0.35599999999999998</v>
      </c>
    </row>
    <row r="198" spans="1:37">
      <c r="A198" s="296">
        <v>45488</v>
      </c>
      <c r="B198" s="288">
        <v>1.2198</v>
      </c>
      <c r="C198" s="289">
        <v>8.8999999999999996E-2</v>
      </c>
      <c r="D198" s="289">
        <v>0.22339999999999999</v>
      </c>
      <c r="E198" s="289">
        <v>1.5866</v>
      </c>
      <c r="F198" s="289">
        <v>0.16930000000000001</v>
      </c>
      <c r="G198" s="289">
        <v>0.21440000000000001</v>
      </c>
      <c r="H198" s="289">
        <v>1.8533999999999999</v>
      </c>
      <c r="I198" s="289">
        <v>0.49919999999999998</v>
      </c>
      <c r="J198" s="290">
        <v>0.21970000000000001</v>
      </c>
      <c r="K198" s="288">
        <v>0.1149</v>
      </c>
      <c r="L198" s="289">
        <v>0.20599999999999999</v>
      </c>
      <c r="M198" s="289">
        <v>0.13450000000000001</v>
      </c>
      <c r="N198" s="289">
        <v>0.15329999999999999</v>
      </c>
      <c r="O198" s="289">
        <v>0.2165</v>
      </c>
      <c r="P198" s="289">
        <v>0.29799999999999999</v>
      </c>
      <c r="Q198" s="289">
        <v>7.3099999999999998E-2</v>
      </c>
      <c r="R198" s="289">
        <v>0.1062</v>
      </c>
      <c r="S198" s="290">
        <v>0.39660000000000001</v>
      </c>
      <c r="T198" s="288">
        <v>0.3947</v>
      </c>
      <c r="U198" s="289">
        <v>0.32179999999999997</v>
      </c>
      <c r="V198" s="289">
        <v>0.47239999999999999</v>
      </c>
      <c r="W198" s="289">
        <v>0.45800000000000002</v>
      </c>
      <c r="X198" s="289">
        <v>0.34689999999999999</v>
      </c>
      <c r="Y198" s="289">
        <v>0.52839999999999998</v>
      </c>
      <c r="Z198" s="289">
        <v>0.15859999999999999</v>
      </c>
      <c r="AA198" s="289">
        <v>0.2472</v>
      </c>
      <c r="AB198" s="290">
        <v>0.51229999999999998</v>
      </c>
      <c r="AC198" s="288">
        <v>1.0424</v>
      </c>
      <c r="AD198" s="289">
        <v>0.31619999999999998</v>
      </c>
      <c r="AE198" s="289">
        <v>0.3463</v>
      </c>
      <c r="AF198" s="289">
        <v>1.7870999999999999</v>
      </c>
      <c r="AG198" s="289">
        <v>0.37580000000000002</v>
      </c>
      <c r="AH198" s="289">
        <v>0.48170000000000002</v>
      </c>
      <c r="AI198" s="289">
        <v>1.2959000000000001</v>
      </c>
      <c r="AJ198" s="289">
        <v>0.4763</v>
      </c>
      <c r="AK198" s="290">
        <v>0.35970000000000002</v>
      </c>
    </row>
    <row r="199" spans="1:37">
      <c r="A199" s="296">
        <v>45489</v>
      </c>
      <c r="B199" s="288">
        <v>1.1529</v>
      </c>
      <c r="C199" s="289">
        <v>8.6999999999999994E-2</v>
      </c>
      <c r="D199" s="289">
        <v>0.21929999999999999</v>
      </c>
      <c r="E199" s="289">
        <v>1.5067999999999999</v>
      </c>
      <c r="F199" s="289">
        <v>0.16700000000000001</v>
      </c>
      <c r="G199" s="289">
        <v>0.21179999999999999</v>
      </c>
      <c r="H199" s="289">
        <v>1.7901</v>
      </c>
      <c r="I199" s="289">
        <v>0.48220000000000002</v>
      </c>
      <c r="J199" s="290">
        <v>0.21429999999999999</v>
      </c>
      <c r="K199" s="288">
        <v>0.11169999999999999</v>
      </c>
      <c r="L199" s="289">
        <v>0.20330000000000001</v>
      </c>
      <c r="M199" s="289">
        <v>0.13139999999999999</v>
      </c>
      <c r="N199" s="289">
        <v>0.1497</v>
      </c>
      <c r="O199" s="289">
        <v>0.214</v>
      </c>
      <c r="P199" s="289">
        <v>0.29770000000000002</v>
      </c>
      <c r="Q199" s="289">
        <v>7.1199999999999999E-2</v>
      </c>
      <c r="R199" s="289">
        <v>9.8799999999999999E-2</v>
      </c>
      <c r="S199" s="290">
        <v>0.4128</v>
      </c>
      <c r="T199" s="288">
        <v>0.37269999999999998</v>
      </c>
      <c r="U199" s="289">
        <v>0.3049</v>
      </c>
      <c r="V199" s="289">
        <v>0.43459999999999999</v>
      </c>
      <c r="W199" s="289">
        <v>0.4461</v>
      </c>
      <c r="X199" s="289">
        <v>0.33700000000000002</v>
      </c>
      <c r="Y199" s="289">
        <v>0.51870000000000005</v>
      </c>
      <c r="Z199" s="289">
        <v>0.154</v>
      </c>
      <c r="AA199" s="289">
        <v>0.24840000000000001</v>
      </c>
      <c r="AB199" s="290">
        <v>0.51</v>
      </c>
      <c r="AC199" s="288">
        <v>1.0297000000000001</v>
      </c>
      <c r="AD199" s="289">
        <v>0.29299999999999998</v>
      </c>
      <c r="AE199" s="289">
        <v>0.318</v>
      </c>
      <c r="AF199" s="289">
        <v>1.7942</v>
      </c>
      <c r="AG199" s="289">
        <v>0.3614</v>
      </c>
      <c r="AH199" s="289">
        <v>0.46210000000000001</v>
      </c>
      <c r="AI199" s="289">
        <v>1.3373999999999999</v>
      </c>
      <c r="AJ199" s="289">
        <v>0.46829999999999999</v>
      </c>
      <c r="AK199" s="290">
        <v>0.36049999999999999</v>
      </c>
    </row>
    <row r="200" spans="1:37">
      <c r="A200" s="296">
        <v>45490</v>
      </c>
      <c r="B200" s="288">
        <v>1.1134999999999999</v>
      </c>
      <c r="C200" s="289">
        <v>8.7099999999999997E-2</v>
      </c>
      <c r="D200" s="289">
        <v>0.21929999999999999</v>
      </c>
      <c r="E200" s="289">
        <v>1.4678</v>
      </c>
      <c r="F200" s="289">
        <v>0.16689999999999999</v>
      </c>
      <c r="G200" s="289">
        <v>0.2112</v>
      </c>
      <c r="H200" s="289">
        <v>1.7464999999999999</v>
      </c>
      <c r="I200" s="289">
        <v>0.4703</v>
      </c>
      <c r="J200" s="290">
        <v>0.21029999999999999</v>
      </c>
      <c r="K200" s="288">
        <v>0.11070000000000001</v>
      </c>
      <c r="L200" s="289">
        <v>0.2034</v>
      </c>
      <c r="M200" s="289">
        <v>0.1303</v>
      </c>
      <c r="N200" s="289">
        <v>0.1487</v>
      </c>
      <c r="O200" s="289">
        <v>0.21299999999999999</v>
      </c>
      <c r="P200" s="289">
        <v>0.30059999999999998</v>
      </c>
      <c r="Q200" s="289">
        <v>7.0000000000000007E-2</v>
      </c>
      <c r="R200" s="289">
        <v>9.2899999999999996E-2</v>
      </c>
      <c r="S200" s="290">
        <v>0.42920000000000003</v>
      </c>
      <c r="T200" s="288">
        <v>0.35599999999999998</v>
      </c>
      <c r="U200" s="289">
        <v>0.2913</v>
      </c>
      <c r="V200" s="289">
        <v>0.39319999999999999</v>
      </c>
      <c r="W200" s="289">
        <v>0.44019999999999998</v>
      </c>
      <c r="X200" s="289">
        <v>0.32869999999999999</v>
      </c>
      <c r="Y200" s="289">
        <v>0.51300000000000001</v>
      </c>
      <c r="Z200" s="289">
        <v>0.15129999999999999</v>
      </c>
      <c r="AA200" s="289">
        <v>0.25040000000000001</v>
      </c>
      <c r="AB200" s="290">
        <v>0.50939999999999996</v>
      </c>
      <c r="AC200" s="288">
        <v>1.0202</v>
      </c>
      <c r="AD200" s="289">
        <v>0.27450000000000002</v>
      </c>
      <c r="AE200" s="289">
        <v>0.28870000000000001</v>
      </c>
      <c r="AF200" s="289">
        <v>1.7849999999999999</v>
      </c>
      <c r="AG200" s="289">
        <v>0.3528</v>
      </c>
      <c r="AH200" s="289">
        <v>0.4405</v>
      </c>
      <c r="AI200" s="289">
        <v>1.3984000000000001</v>
      </c>
      <c r="AJ200" s="289">
        <v>0.46200000000000002</v>
      </c>
      <c r="AK200" s="290">
        <v>0.36030000000000001</v>
      </c>
    </row>
    <row r="201" spans="1:37">
      <c r="A201" s="296">
        <v>45491</v>
      </c>
      <c r="B201" s="288">
        <v>1.0782</v>
      </c>
      <c r="C201" s="289">
        <v>8.7300000000000003E-2</v>
      </c>
      <c r="D201" s="289">
        <v>0.219</v>
      </c>
      <c r="E201" s="289">
        <v>1.4193</v>
      </c>
      <c r="F201" s="289">
        <v>0.16639999999999999</v>
      </c>
      <c r="G201" s="289">
        <v>0.2109</v>
      </c>
      <c r="H201" s="289">
        <v>1.7070000000000001</v>
      </c>
      <c r="I201" s="289">
        <v>0.45929999999999999</v>
      </c>
      <c r="J201" s="290">
        <v>0.2064</v>
      </c>
      <c r="K201" s="288">
        <v>0.1105</v>
      </c>
      <c r="L201" s="289">
        <v>0.20369999999999999</v>
      </c>
      <c r="M201" s="289">
        <v>0.12770000000000001</v>
      </c>
      <c r="N201" s="289">
        <v>0.1487</v>
      </c>
      <c r="O201" s="289">
        <v>0.21160000000000001</v>
      </c>
      <c r="P201" s="289">
        <v>0.30320000000000003</v>
      </c>
      <c r="Q201" s="289">
        <v>6.9000000000000006E-2</v>
      </c>
      <c r="R201" s="289">
        <v>8.77E-2</v>
      </c>
      <c r="S201" s="290">
        <v>0.44379999999999997</v>
      </c>
      <c r="T201" s="288">
        <v>0.33450000000000002</v>
      </c>
      <c r="U201" s="289">
        <v>0.27350000000000002</v>
      </c>
      <c r="V201" s="289">
        <v>0.3352</v>
      </c>
      <c r="W201" s="289">
        <v>0.43090000000000001</v>
      </c>
      <c r="X201" s="289">
        <v>0.3175</v>
      </c>
      <c r="Y201" s="289">
        <v>0.50170000000000003</v>
      </c>
      <c r="Z201" s="289">
        <v>0.14879999999999999</v>
      </c>
      <c r="AA201" s="289">
        <v>0.25219999999999998</v>
      </c>
      <c r="AB201" s="290">
        <v>0.50670000000000004</v>
      </c>
      <c r="AC201" s="288">
        <v>1.0016</v>
      </c>
      <c r="AD201" s="289">
        <v>0.25530000000000003</v>
      </c>
      <c r="AE201" s="289">
        <v>0.25169999999999998</v>
      </c>
      <c r="AF201" s="289">
        <v>1.8112999999999999</v>
      </c>
      <c r="AG201" s="289">
        <v>0.34189999999999998</v>
      </c>
      <c r="AH201" s="289">
        <v>0.40960000000000002</v>
      </c>
      <c r="AI201" s="289">
        <v>1.4315</v>
      </c>
      <c r="AJ201" s="289">
        <v>0.45450000000000002</v>
      </c>
      <c r="AK201" s="290">
        <v>0.3584</v>
      </c>
    </row>
    <row r="202" spans="1:37">
      <c r="A202" s="296">
        <v>45492</v>
      </c>
      <c r="B202" s="288">
        <v>1.0189999999999999</v>
      </c>
      <c r="C202" s="289">
        <v>8.4500000000000006E-2</v>
      </c>
      <c r="D202" s="289">
        <v>0.21390000000000001</v>
      </c>
      <c r="E202" s="289">
        <v>1.3695999999999999</v>
      </c>
      <c r="F202" s="289">
        <v>0.1643</v>
      </c>
      <c r="G202" s="289">
        <v>0.2082</v>
      </c>
      <c r="H202" s="289">
        <v>1.6653</v>
      </c>
      <c r="I202" s="289">
        <v>0.45219999999999999</v>
      </c>
      <c r="J202" s="290">
        <v>0.20319999999999999</v>
      </c>
      <c r="K202" s="288">
        <v>0.10589999999999999</v>
      </c>
      <c r="L202" s="289">
        <v>0.2011</v>
      </c>
      <c r="M202" s="289">
        <v>0.1237</v>
      </c>
      <c r="N202" s="289">
        <v>0.14419999999999999</v>
      </c>
      <c r="O202" s="289">
        <v>0.20849999999999999</v>
      </c>
      <c r="P202" s="289">
        <v>0.30199999999999999</v>
      </c>
      <c r="Q202" s="289">
        <v>6.7500000000000004E-2</v>
      </c>
      <c r="R202" s="289">
        <v>8.4199999999999997E-2</v>
      </c>
      <c r="S202" s="290">
        <v>0.4582</v>
      </c>
      <c r="T202" s="288">
        <v>0.29699999999999999</v>
      </c>
      <c r="U202" s="289">
        <v>0.25430000000000003</v>
      </c>
      <c r="V202" s="289">
        <v>0.27989999999999998</v>
      </c>
      <c r="W202" s="289">
        <v>0.41039999999999999</v>
      </c>
      <c r="X202" s="289">
        <v>0.30420000000000003</v>
      </c>
      <c r="Y202" s="289">
        <v>0.47849999999999998</v>
      </c>
      <c r="Z202" s="289">
        <v>0.1457</v>
      </c>
      <c r="AA202" s="289">
        <v>0.25330000000000003</v>
      </c>
      <c r="AB202" s="290">
        <v>0.50019999999999998</v>
      </c>
      <c r="AC202" s="288">
        <v>0.92149999999999999</v>
      </c>
      <c r="AD202" s="289">
        <v>0.22789999999999999</v>
      </c>
      <c r="AE202" s="289">
        <v>0.2077</v>
      </c>
      <c r="AF202" s="289">
        <v>1.7522</v>
      </c>
      <c r="AG202" s="289">
        <v>0.32469999999999999</v>
      </c>
      <c r="AH202" s="289">
        <v>0.36380000000000001</v>
      </c>
      <c r="AI202" s="289">
        <v>1.4762999999999999</v>
      </c>
      <c r="AJ202" s="289">
        <v>0.44280000000000003</v>
      </c>
      <c r="AK202" s="290">
        <v>0.35370000000000001</v>
      </c>
    </row>
    <row r="203" spans="1:37">
      <c r="A203" s="296">
        <v>45493</v>
      </c>
      <c r="B203" s="288">
        <v>1.0005999999999999</v>
      </c>
      <c r="C203" s="289">
        <v>8.48E-2</v>
      </c>
      <c r="D203" s="289">
        <v>0.21310000000000001</v>
      </c>
      <c r="E203" s="289">
        <v>1.3456999999999999</v>
      </c>
      <c r="F203" s="289">
        <v>0.1641</v>
      </c>
      <c r="G203" s="289">
        <v>0.20660000000000001</v>
      </c>
      <c r="H203" s="289">
        <v>1.6346000000000001</v>
      </c>
      <c r="I203" s="289">
        <v>0.44769999999999999</v>
      </c>
      <c r="J203" s="290">
        <v>0.19989999999999999</v>
      </c>
      <c r="K203" s="288">
        <v>0.10580000000000001</v>
      </c>
      <c r="L203" s="289">
        <v>0.20019999999999999</v>
      </c>
      <c r="M203" s="289">
        <v>0.1229</v>
      </c>
      <c r="N203" s="289">
        <v>0.14249999999999999</v>
      </c>
      <c r="O203" s="289">
        <v>0.20530000000000001</v>
      </c>
      <c r="P203" s="289">
        <v>0.30320000000000003</v>
      </c>
      <c r="Q203" s="289">
        <v>6.6000000000000003E-2</v>
      </c>
      <c r="R203" s="289">
        <v>8.1299999999999997E-2</v>
      </c>
      <c r="S203" s="290">
        <v>0.47049999999999997</v>
      </c>
      <c r="T203" s="288">
        <v>0.26479999999999998</v>
      </c>
      <c r="U203" s="289">
        <v>0.23419999999999999</v>
      </c>
      <c r="V203" s="289">
        <v>0.25640000000000002</v>
      </c>
      <c r="W203" s="289">
        <v>0.39119999999999999</v>
      </c>
      <c r="X203" s="289">
        <v>0.29220000000000002</v>
      </c>
      <c r="Y203" s="289">
        <v>0.45600000000000002</v>
      </c>
      <c r="Z203" s="289">
        <v>0.14219999999999999</v>
      </c>
      <c r="AA203" s="289">
        <v>0.25380000000000003</v>
      </c>
      <c r="AB203" s="290">
        <v>0.48899999999999999</v>
      </c>
      <c r="AC203" s="288">
        <v>0.83240000000000003</v>
      </c>
      <c r="AD203" s="289">
        <v>0.20960000000000001</v>
      </c>
      <c r="AE203" s="289">
        <v>0.17960000000000001</v>
      </c>
      <c r="AF203" s="289">
        <v>1.7632000000000001</v>
      </c>
      <c r="AG203" s="289">
        <v>0.30730000000000002</v>
      </c>
      <c r="AH203" s="289">
        <v>0.32479999999999998</v>
      </c>
      <c r="AI203" s="289">
        <v>1.4801</v>
      </c>
      <c r="AJ203" s="289">
        <v>0.42820000000000003</v>
      </c>
      <c r="AK203" s="290">
        <v>0.34749999999999998</v>
      </c>
    </row>
    <row r="204" spans="1:37">
      <c r="A204" s="296">
        <v>45494</v>
      </c>
      <c r="B204" s="288">
        <v>4.0780000000000003</v>
      </c>
      <c r="C204" s="289">
        <v>0.60640000000000005</v>
      </c>
      <c r="D204" s="289">
        <v>0.69640000000000002</v>
      </c>
      <c r="E204" s="289">
        <v>3.8919000000000001</v>
      </c>
      <c r="F204" s="289">
        <v>0.6794</v>
      </c>
      <c r="G204" s="289">
        <v>0.67200000000000004</v>
      </c>
      <c r="H204" s="289">
        <v>3.0632000000000001</v>
      </c>
      <c r="I204" s="289">
        <v>1.0327</v>
      </c>
      <c r="J204" s="290">
        <v>0.68920000000000003</v>
      </c>
      <c r="K204" s="288">
        <v>0.51370000000000005</v>
      </c>
      <c r="L204" s="289">
        <v>0.54659999999999997</v>
      </c>
      <c r="M204" s="289">
        <v>0.48299999999999998</v>
      </c>
      <c r="N204" s="289">
        <v>0.63439999999999996</v>
      </c>
      <c r="O204" s="289">
        <v>0.55910000000000004</v>
      </c>
      <c r="P204" s="289">
        <v>0.75460000000000005</v>
      </c>
      <c r="Q204" s="289">
        <v>0.53720000000000001</v>
      </c>
      <c r="R204" s="289">
        <v>0.47689999999999999</v>
      </c>
      <c r="S204" s="290">
        <v>0.54510000000000003</v>
      </c>
      <c r="T204" s="288">
        <v>0.23180000000000001</v>
      </c>
      <c r="U204" s="289">
        <v>0.21740000000000001</v>
      </c>
      <c r="V204" s="289">
        <v>0.2422</v>
      </c>
      <c r="W204" s="289">
        <v>0.3664</v>
      </c>
      <c r="X204" s="289">
        <v>0.28649999999999998</v>
      </c>
      <c r="Y204" s="289">
        <v>0.43409999999999999</v>
      </c>
      <c r="Z204" s="289">
        <v>0.1404</v>
      </c>
      <c r="AA204" s="289">
        <v>0.25619999999999998</v>
      </c>
      <c r="AB204" s="290">
        <v>0.47970000000000002</v>
      </c>
      <c r="AC204" s="288">
        <v>0.69099999999999995</v>
      </c>
      <c r="AD204" s="289">
        <v>0.18820000000000001</v>
      </c>
      <c r="AE204" s="289">
        <v>0.1583</v>
      </c>
      <c r="AF204" s="289">
        <v>1.7330000000000001</v>
      </c>
      <c r="AG204" s="289">
        <v>0.28520000000000001</v>
      </c>
      <c r="AH204" s="289">
        <v>0.2944</v>
      </c>
      <c r="AI204" s="289">
        <v>1.478</v>
      </c>
      <c r="AJ204" s="289">
        <v>0.41110000000000002</v>
      </c>
      <c r="AK204" s="290">
        <v>0.34050000000000002</v>
      </c>
    </row>
    <row r="205" spans="1:37">
      <c r="A205" s="296">
        <v>45495</v>
      </c>
      <c r="B205" s="288">
        <v>3.6385000000000001</v>
      </c>
      <c r="C205" s="289">
        <v>0.55159999999999998</v>
      </c>
      <c r="D205" s="289">
        <v>0.63009999999999999</v>
      </c>
      <c r="E205" s="289">
        <v>3.2366000000000001</v>
      </c>
      <c r="F205" s="289">
        <v>0.62090000000000001</v>
      </c>
      <c r="G205" s="289">
        <v>0.60699999999999998</v>
      </c>
      <c r="H205" s="289">
        <v>2.9651000000000001</v>
      </c>
      <c r="I205" s="289">
        <v>0.95289999999999997</v>
      </c>
      <c r="J205" s="290">
        <v>0.63219999999999998</v>
      </c>
      <c r="K205" s="288">
        <v>0.43030000000000002</v>
      </c>
      <c r="L205" s="289">
        <v>0.50029999999999997</v>
      </c>
      <c r="M205" s="289">
        <v>0.41020000000000001</v>
      </c>
      <c r="N205" s="289">
        <v>0.57730000000000004</v>
      </c>
      <c r="O205" s="289">
        <v>0.49509999999999998</v>
      </c>
      <c r="P205" s="289">
        <v>0.58940000000000003</v>
      </c>
      <c r="Q205" s="289">
        <v>0.35489999999999999</v>
      </c>
      <c r="R205" s="289">
        <v>0.441</v>
      </c>
      <c r="S205" s="290">
        <v>0.47410000000000002</v>
      </c>
      <c r="T205" s="288">
        <v>0.20649999999999999</v>
      </c>
      <c r="U205" s="289">
        <v>0.2001</v>
      </c>
      <c r="V205" s="289">
        <v>0.23319999999999999</v>
      </c>
      <c r="W205" s="289">
        <v>0.32579999999999998</v>
      </c>
      <c r="X205" s="289">
        <v>0.27660000000000001</v>
      </c>
      <c r="Y205" s="289">
        <v>0.4073</v>
      </c>
      <c r="Z205" s="289">
        <v>0.13730000000000001</v>
      </c>
      <c r="AA205" s="289">
        <v>0.25700000000000001</v>
      </c>
      <c r="AB205" s="290">
        <v>0.46650000000000003</v>
      </c>
      <c r="AC205" s="288">
        <v>0.55820000000000003</v>
      </c>
      <c r="AD205" s="289">
        <v>0.1711</v>
      </c>
      <c r="AE205" s="289">
        <v>0.14549999999999999</v>
      </c>
      <c r="AF205" s="289">
        <v>1.6813</v>
      </c>
      <c r="AG205" s="289">
        <v>0.27129999999999999</v>
      </c>
      <c r="AH205" s="289">
        <v>0.26960000000000001</v>
      </c>
      <c r="AI205" s="289">
        <v>1.4491000000000001</v>
      </c>
      <c r="AJ205" s="289">
        <v>0.38619999999999999</v>
      </c>
      <c r="AK205" s="290">
        <v>0.33100000000000002</v>
      </c>
    </row>
    <row r="206" spans="1:37">
      <c r="A206" s="296">
        <v>45496</v>
      </c>
      <c r="B206" s="288">
        <v>3.5245000000000002</v>
      </c>
      <c r="C206" s="289">
        <v>0.52980000000000005</v>
      </c>
      <c r="D206" s="289">
        <v>0.61419999999999997</v>
      </c>
      <c r="E206" s="289">
        <v>3.0531999999999999</v>
      </c>
      <c r="F206" s="289">
        <v>0.59940000000000004</v>
      </c>
      <c r="G206" s="289">
        <v>0.58450000000000002</v>
      </c>
      <c r="H206" s="289">
        <v>2.8607999999999998</v>
      </c>
      <c r="I206" s="289">
        <v>0.91800000000000004</v>
      </c>
      <c r="J206" s="290">
        <v>0.61439999999999995</v>
      </c>
      <c r="K206" s="288">
        <v>0.39419999999999999</v>
      </c>
      <c r="L206" s="289">
        <v>0.46910000000000002</v>
      </c>
      <c r="M206" s="289">
        <v>0.39750000000000002</v>
      </c>
      <c r="N206" s="289">
        <v>0.53879999999999995</v>
      </c>
      <c r="O206" s="289">
        <v>0.47249999999999998</v>
      </c>
      <c r="P206" s="289">
        <v>0.58230000000000004</v>
      </c>
      <c r="Q206" s="289">
        <v>0.3372</v>
      </c>
      <c r="R206" s="289">
        <v>0.4168</v>
      </c>
      <c r="S206" s="290">
        <v>0.46029999999999999</v>
      </c>
      <c r="T206" s="288">
        <v>0.18959999999999999</v>
      </c>
      <c r="U206" s="289">
        <v>0.18920000000000001</v>
      </c>
      <c r="V206" s="289">
        <v>0.22489999999999999</v>
      </c>
      <c r="W206" s="289">
        <v>0.27539999999999998</v>
      </c>
      <c r="X206" s="289">
        <v>0.26840000000000003</v>
      </c>
      <c r="Y206" s="289">
        <v>0.38450000000000001</v>
      </c>
      <c r="Z206" s="289">
        <v>0.13420000000000001</v>
      </c>
      <c r="AA206" s="289">
        <v>0.25769999999999998</v>
      </c>
      <c r="AB206" s="290">
        <v>0.45269999999999999</v>
      </c>
      <c r="AC206" s="288">
        <v>0.47270000000000001</v>
      </c>
      <c r="AD206" s="289">
        <v>0.15759999999999999</v>
      </c>
      <c r="AE206" s="289">
        <v>0.1376</v>
      </c>
      <c r="AF206" s="289">
        <v>1.6205000000000001</v>
      </c>
      <c r="AG206" s="289">
        <v>0.27089999999999997</v>
      </c>
      <c r="AH206" s="289">
        <v>0.25140000000000001</v>
      </c>
      <c r="AI206" s="289">
        <v>1.3909</v>
      </c>
      <c r="AJ206" s="289">
        <v>0.35749999999999998</v>
      </c>
      <c r="AK206" s="290">
        <v>0.31869999999999998</v>
      </c>
    </row>
    <row r="207" spans="1:37">
      <c r="A207" s="296">
        <v>45497</v>
      </c>
      <c r="B207" s="288">
        <v>3.4211999999999998</v>
      </c>
      <c r="C207" s="289">
        <v>0.50800000000000001</v>
      </c>
      <c r="D207" s="289">
        <v>0.59589999999999999</v>
      </c>
      <c r="E207" s="289">
        <v>2.9729000000000001</v>
      </c>
      <c r="F207" s="289">
        <v>0.58340000000000003</v>
      </c>
      <c r="G207" s="289">
        <v>0.56789999999999996</v>
      </c>
      <c r="H207" s="289">
        <v>2.7854999999999999</v>
      </c>
      <c r="I207" s="289">
        <v>0.89710000000000001</v>
      </c>
      <c r="J207" s="290">
        <v>0.60340000000000005</v>
      </c>
      <c r="K207" s="288">
        <v>0.36170000000000002</v>
      </c>
      <c r="L207" s="289">
        <v>0.44</v>
      </c>
      <c r="M207" s="289">
        <v>0.36730000000000002</v>
      </c>
      <c r="N207" s="289">
        <v>0.5071</v>
      </c>
      <c r="O207" s="289">
        <v>0.44879999999999998</v>
      </c>
      <c r="P207" s="289">
        <v>0.57350000000000001</v>
      </c>
      <c r="Q207" s="289">
        <v>0.32650000000000001</v>
      </c>
      <c r="R207" s="289">
        <v>0.40100000000000002</v>
      </c>
      <c r="S207" s="290">
        <v>0.45850000000000002</v>
      </c>
      <c r="T207" s="288">
        <v>0.17730000000000001</v>
      </c>
      <c r="U207" s="289">
        <v>0.18240000000000001</v>
      </c>
      <c r="V207" s="289">
        <v>0.22059999999999999</v>
      </c>
      <c r="W207" s="289">
        <v>0.23780000000000001</v>
      </c>
      <c r="X207" s="289">
        <v>0.26079999999999998</v>
      </c>
      <c r="Y207" s="289">
        <v>0.36509999999999998</v>
      </c>
      <c r="Z207" s="289">
        <v>0.13039999999999999</v>
      </c>
      <c r="AA207" s="289">
        <v>0.25590000000000002</v>
      </c>
      <c r="AB207" s="290">
        <v>0.43640000000000001</v>
      </c>
      <c r="AC207" s="288">
        <v>0.42470000000000002</v>
      </c>
      <c r="AD207" s="289">
        <v>0.14960000000000001</v>
      </c>
      <c r="AE207" s="289">
        <v>0.1331</v>
      </c>
      <c r="AF207" s="289">
        <v>1.5565</v>
      </c>
      <c r="AG207" s="289">
        <v>0.24340000000000001</v>
      </c>
      <c r="AH207" s="289">
        <v>0.23680000000000001</v>
      </c>
      <c r="AI207" s="289">
        <v>1.3331999999999999</v>
      </c>
      <c r="AJ207" s="289">
        <v>0.32969999999999999</v>
      </c>
      <c r="AK207" s="290">
        <v>0.30759999999999998</v>
      </c>
    </row>
    <row r="208" spans="1:37">
      <c r="A208" s="296">
        <v>45498</v>
      </c>
      <c r="B208" s="288">
        <v>3.3591000000000002</v>
      </c>
      <c r="C208" s="289">
        <v>0.4909</v>
      </c>
      <c r="D208" s="289">
        <v>0.58230000000000004</v>
      </c>
      <c r="E208" s="289">
        <v>2.9336000000000002</v>
      </c>
      <c r="F208" s="289">
        <v>0.57169999999999999</v>
      </c>
      <c r="G208" s="289">
        <v>0.55420000000000003</v>
      </c>
      <c r="H208" s="289">
        <v>2.7427999999999999</v>
      </c>
      <c r="I208" s="289">
        <v>0.8901</v>
      </c>
      <c r="J208" s="290">
        <v>0.59489999999999998</v>
      </c>
      <c r="K208" s="288">
        <v>0.3291</v>
      </c>
      <c r="L208" s="289">
        <v>0.41510000000000002</v>
      </c>
      <c r="M208" s="289">
        <v>0.33839999999999998</v>
      </c>
      <c r="N208" s="289">
        <v>0.48649999999999999</v>
      </c>
      <c r="O208" s="289">
        <v>0.43319999999999997</v>
      </c>
      <c r="P208" s="289">
        <v>0.55920000000000003</v>
      </c>
      <c r="Q208" s="289">
        <v>0.31990000000000002</v>
      </c>
      <c r="R208" s="289">
        <v>0.39279999999999998</v>
      </c>
      <c r="S208" s="290">
        <v>0.45860000000000001</v>
      </c>
      <c r="T208" s="288">
        <v>0.16930000000000001</v>
      </c>
      <c r="U208" s="289">
        <v>0.17860000000000001</v>
      </c>
      <c r="V208" s="289">
        <v>0.21929999999999999</v>
      </c>
      <c r="W208" s="289">
        <v>0.21360000000000001</v>
      </c>
      <c r="X208" s="289">
        <v>0.25459999999999999</v>
      </c>
      <c r="Y208" s="289">
        <v>0.35170000000000001</v>
      </c>
      <c r="Z208" s="289">
        <v>0.1275</v>
      </c>
      <c r="AA208" s="289">
        <v>0.25269999999999998</v>
      </c>
      <c r="AB208" s="290">
        <v>0.41789999999999999</v>
      </c>
      <c r="AC208" s="288">
        <v>0.39400000000000002</v>
      </c>
      <c r="AD208" s="289">
        <v>0.1457</v>
      </c>
      <c r="AE208" s="289">
        <v>0.13089999999999999</v>
      </c>
      <c r="AF208" s="289">
        <v>1.4976</v>
      </c>
      <c r="AG208" s="289">
        <v>0.22420000000000001</v>
      </c>
      <c r="AH208" s="289">
        <v>0.22600000000000001</v>
      </c>
      <c r="AI208" s="289">
        <v>1.2788999999999999</v>
      </c>
      <c r="AJ208" s="289">
        <v>0.3054</v>
      </c>
      <c r="AK208" s="290">
        <v>0.29770000000000002</v>
      </c>
    </row>
    <row r="209" spans="1:37">
      <c r="A209" s="296">
        <v>45499</v>
      </c>
      <c r="B209" s="288">
        <v>3.2345000000000002</v>
      </c>
      <c r="C209" s="289">
        <v>0.46529999999999999</v>
      </c>
      <c r="D209" s="289">
        <v>0.56100000000000005</v>
      </c>
      <c r="E209" s="289">
        <v>2.8675999999999999</v>
      </c>
      <c r="F209" s="289">
        <v>0.55710000000000004</v>
      </c>
      <c r="G209" s="289">
        <v>0.5383</v>
      </c>
      <c r="H209" s="289">
        <v>2.7092999999999998</v>
      </c>
      <c r="I209" s="289">
        <v>0.88859999999999995</v>
      </c>
      <c r="J209" s="290">
        <v>0.5867</v>
      </c>
      <c r="K209" s="288">
        <v>0.28749999999999998</v>
      </c>
      <c r="L209" s="289">
        <v>0.38490000000000002</v>
      </c>
      <c r="M209" s="289">
        <v>0.3014</v>
      </c>
      <c r="N209" s="289">
        <v>0.46239999999999998</v>
      </c>
      <c r="O209" s="289">
        <v>0.41749999999999998</v>
      </c>
      <c r="P209" s="289">
        <v>0.53480000000000005</v>
      </c>
      <c r="Q209" s="289">
        <v>0.31219999999999998</v>
      </c>
      <c r="R209" s="289">
        <v>0.39100000000000001</v>
      </c>
      <c r="S209" s="290">
        <v>0.45900000000000002</v>
      </c>
      <c r="T209" s="288">
        <v>0.1613</v>
      </c>
      <c r="U209" s="289">
        <v>0.1749</v>
      </c>
      <c r="V209" s="289">
        <v>0.21790000000000001</v>
      </c>
      <c r="W209" s="289">
        <v>0.1971</v>
      </c>
      <c r="X209" s="289">
        <v>0.24940000000000001</v>
      </c>
      <c r="Y209" s="289">
        <v>0.34079999999999999</v>
      </c>
      <c r="Z209" s="289">
        <v>0.1239</v>
      </c>
      <c r="AA209" s="289">
        <v>0.24740000000000001</v>
      </c>
      <c r="AB209" s="290">
        <v>0.39960000000000001</v>
      </c>
      <c r="AC209" s="288">
        <v>0.36809999999999998</v>
      </c>
      <c r="AD209" s="289">
        <v>0.14119999999999999</v>
      </c>
      <c r="AE209" s="289">
        <v>0.12870000000000001</v>
      </c>
      <c r="AF209" s="289">
        <v>1.4331</v>
      </c>
      <c r="AG209" s="289">
        <v>0.2117</v>
      </c>
      <c r="AH209" s="289">
        <v>0.21729999999999999</v>
      </c>
      <c r="AI209" s="289">
        <v>1.2249000000000001</v>
      </c>
      <c r="AJ209" s="289">
        <v>0.2838</v>
      </c>
      <c r="AK209" s="290">
        <v>0.28870000000000001</v>
      </c>
    </row>
    <row r="210" spans="1:37">
      <c r="A210" s="296">
        <v>45500</v>
      </c>
      <c r="B210" s="288">
        <v>3.1154000000000002</v>
      </c>
      <c r="C210" s="289">
        <v>0.4516</v>
      </c>
      <c r="D210" s="289">
        <v>0.59340000000000004</v>
      </c>
      <c r="E210" s="289">
        <v>2.8588</v>
      </c>
      <c r="F210" s="289">
        <v>0.54469999999999996</v>
      </c>
      <c r="G210" s="289">
        <v>0.53820000000000001</v>
      </c>
      <c r="H210" s="289">
        <v>2.6943999999999999</v>
      </c>
      <c r="I210" s="289">
        <v>0.89380000000000004</v>
      </c>
      <c r="J210" s="290">
        <v>0.57940000000000003</v>
      </c>
      <c r="K210" s="288">
        <v>0.2737</v>
      </c>
      <c r="L210" s="289">
        <v>0.36030000000000001</v>
      </c>
      <c r="M210" s="289">
        <v>0.29089999999999999</v>
      </c>
      <c r="N210" s="289">
        <v>0.4592</v>
      </c>
      <c r="O210" s="289">
        <v>0.40579999999999999</v>
      </c>
      <c r="P210" s="289">
        <v>0.51600000000000001</v>
      </c>
      <c r="Q210" s="289">
        <v>0.30819999999999997</v>
      </c>
      <c r="R210" s="289">
        <v>0.38879999999999998</v>
      </c>
      <c r="S210" s="290">
        <v>0.46260000000000001</v>
      </c>
      <c r="T210" s="288">
        <v>0.51839999999999997</v>
      </c>
      <c r="U210" s="289">
        <v>0.54949999999999999</v>
      </c>
      <c r="V210" s="289">
        <v>0.67689999999999995</v>
      </c>
      <c r="W210" s="289">
        <v>0.4884</v>
      </c>
      <c r="X210" s="289">
        <v>0.51780000000000004</v>
      </c>
      <c r="Y210" s="289">
        <v>0.70750000000000002</v>
      </c>
      <c r="Z210" s="289">
        <v>0.24840000000000001</v>
      </c>
      <c r="AA210" s="289">
        <v>0.42130000000000001</v>
      </c>
      <c r="AB210" s="290">
        <v>0.63319999999999999</v>
      </c>
      <c r="AC210" s="288">
        <v>0.3034</v>
      </c>
      <c r="AD210" s="289">
        <v>0.1507</v>
      </c>
      <c r="AE210" s="289">
        <v>0.67530000000000001</v>
      </c>
      <c r="AF210" s="289">
        <v>1.3584000000000001</v>
      </c>
      <c r="AG210" s="289">
        <v>0.20200000000000001</v>
      </c>
      <c r="AH210" s="289">
        <v>0.63619999999999999</v>
      </c>
      <c r="AI210" s="289"/>
      <c r="AJ210" s="289">
        <v>0.26950000000000002</v>
      </c>
      <c r="AK210" s="290">
        <v>0.51039999999999996</v>
      </c>
    </row>
    <row r="211" spans="1:37">
      <c r="A211" s="296">
        <v>45501</v>
      </c>
      <c r="B211" s="288">
        <v>3.0049999999999999</v>
      </c>
      <c r="C211" s="289">
        <v>0.438</v>
      </c>
      <c r="D211" s="289">
        <v>0.57930000000000004</v>
      </c>
      <c r="E211" s="289">
        <v>2.8367</v>
      </c>
      <c r="F211" s="289">
        <v>0.53890000000000005</v>
      </c>
      <c r="G211" s="289">
        <v>0.52869999999999995</v>
      </c>
      <c r="H211" s="289">
        <v>2.6728000000000001</v>
      </c>
      <c r="I211" s="289">
        <v>0.89670000000000005</v>
      </c>
      <c r="J211" s="290">
        <v>0.57430000000000003</v>
      </c>
      <c r="K211" s="288">
        <v>0.27310000000000001</v>
      </c>
      <c r="L211" s="289">
        <v>0.3453</v>
      </c>
      <c r="M211" s="289">
        <v>0.2833</v>
      </c>
      <c r="N211" s="289">
        <v>0.45569999999999999</v>
      </c>
      <c r="O211" s="289">
        <v>0.39810000000000001</v>
      </c>
      <c r="P211" s="289">
        <v>0.50260000000000005</v>
      </c>
      <c r="Q211" s="289">
        <v>0.30430000000000001</v>
      </c>
      <c r="R211" s="289">
        <v>0.39250000000000002</v>
      </c>
      <c r="S211" s="290">
        <v>0.46710000000000002</v>
      </c>
      <c r="T211" s="288">
        <v>0.4511</v>
      </c>
      <c r="U211" s="289">
        <v>0.39960000000000001</v>
      </c>
      <c r="V211" s="289">
        <v>0.60509999999999997</v>
      </c>
      <c r="W211" s="289">
        <v>0.50829999999999997</v>
      </c>
      <c r="X211" s="289">
        <v>0.44550000000000001</v>
      </c>
      <c r="Y211" s="289">
        <v>0.61970000000000003</v>
      </c>
      <c r="Z211" s="289">
        <v>0.23799999999999999</v>
      </c>
      <c r="AA211" s="289">
        <v>0.31380000000000002</v>
      </c>
      <c r="AB211" s="290">
        <v>0.60609999999999997</v>
      </c>
      <c r="AC211" s="288">
        <v>1.5261</v>
      </c>
      <c r="AD211" s="289">
        <v>0.4128</v>
      </c>
      <c r="AE211" s="289">
        <v>0.4652</v>
      </c>
      <c r="AF211" s="289">
        <v>1.6273</v>
      </c>
      <c r="AG211" s="289">
        <v>0.50849999999999995</v>
      </c>
      <c r="AH211" s="289">
        <v>0.57589999999999997</v>
      </c>
      <c r="AI211" s="289"/>
      <c r="AJ211" s="289">
        <v>0.4793</v>
      </c>
      <c r="AK211" s="290">
        <v>0.39879999999999999</v>
      </c>
    </row>
    <row r="212" spans="1:37">
      <c r="A212" s="296">
        <v>45502</v>
      </c>
      <c r="B212" s="288">
        <v>2.8212000000000002</v>
      </c>
      <c r="C212" s="289">
        <v>0.41260000000000002</v>
      </c>
      <c r="D212" s="289">
        <v>0.54859999999999998</v>
      </c>
      <c r="E212" s="289">
        <v>2.7538</v>
      </c>
      <c r="F212" s="289">
        <v>0.52239999999999998</v>
      </c>
      <c r="G212" s="289">
        <v>0.50690000000000002</v>
      </c>
      <c r="H212" s="289">
        <v>2.6328</v>
      </c>
      <c r="I212" s="289">
        <v>0.89829999999999999</v>
      </c>
      <c r="J212" s="290">
        <v>0.55940000000000001</v>
      </c>
      <c r="K212" s="288">
        <v>0.26300000000000001</v>
      </c>
      <c r="L212" s="289">
        <v>0.32190000000000002</v>
      </c>
      <c r="M212" s="289">
        <v>0.2601</v>
      </c>
      <c r="N212" s="289">
        <v>0.439</v>
      </c>
      <c r="O212" s="289">
        <v>0.38269999999999998</v>
      </c>
      <c r="P212" s="289">
        <v>0.47120000000000001</v>
      </c>
      <c r="Q212" s="289">
        <v>0.2959</v>
      </c>
      <c r="R212" s="289">
        <v>0.39240000000000003</v>
      </c>
      <c r="S212" s="290">
        <v>0.46489999999999998</v>
      </c>
      <c r="T212" s="288">
        <v>0.42549999999999999</v>
      </c>
      <c r="U212" s="289">
        <v>0.36630000000000001</v>
      </c>
      <c r="V212" s="289">
        <v>0.53300000000000003</v>
      </c>
      <c r="W212" s="289">
        <v>0.48970000000000002</v>
      </c>
      <c r="X212" s="289">
        <v>0.41660000000000003</v>
      </c>
      <c r="Y212" s="289">
        <v>0.58069999999999999</v>
      </c>
      <c r="Z212" s="289">
        <v>0.2215</v>
      </c>
      <c r="AA212" s="289">
        <v>0.29149999999999998</v>
      </c>
      <c r="AB212" s="290">
        <v>0.58009999999999995</v>
      </c>
      <c r="AC212" s="288">
        <v>1.3677999999999999</v>
      </c>
      <c r="AD212" s="289">
        <v>0.36509999999999998</v>
      </c>
      <c r="AE212" s="289">
        <v>0.4138</v>
      </c>
      <c r="AF212" s="289">
        <v>1.6491</v>
      </c>
      <c r="AG212" s="289">
        <v>0.47420000000000001</v>
      </c>
      <c r="AH212" s="289">
        <v>0.54769999999999996</v>
      </c>
      <c r="AI212" s="289"/>
      <c r="AJ212" s="289">
        <v>0.46510000000000001</v>
      </c>
      <c r="AK212" s="290">
        <v>0.39350000000000002</v>
      </c>
    </row>
    <row r="213" spans="1:37">
      <c r="A213" s="296">
        <v>45503</v>
      </c>
      <c r="B213" s="288">
        <v>2.6396000000000002</v>
      </c>
      <c r="C213" s="289">
        <v>0.38369999999999999</v>
      </c>
      <c r="D213" s="289">
        <v>0.52039999999999997</v>
      </c>
      <c r="E213" s="289">
        <v>2.7002999999999999</v>
      </c>
      <c r="F213" s="289">
        <v>0.50449999999999995</v>
      </c>
      <c r="G213" s="289">
        <v>0.48209999999999997</v>
      </c>
      <c r="H213" s="289">
        <v>2.5916000000000001</v>
      </c>
      <c r="I213" s="289">
        <v>0.89580000000000004</v>
      </c>
      <c r="J213" s="290">
        <v>0.54100000000000004</v>
      </c>
      <c r="K213" s="288">
        <v>0.24349999999999999</v>
      </c>
      <c r="L213" s="289">
        <v>0.30109999999999998</v>
      </c>
      <c r="M213" s="289">
        <v>0.23219999999999999</v>
      </c>
      <c r="N213" s="289">
        <v>0.41930000000000001</v>
      </c>
      <c r="O213" s="289">
        <v>0.36630000000000001</v>
      </c>
      <c r="P213" s="289">
        <v>0.4451</v>
      </c>
      <c r="Q213" s="289">
        <v>0.28720000000000001</v>
      </c>
      <c r="R213" s="289">
        <v>0.39290000000000003</v>
      </c>
      <c r="S213" s="290">
        <v>0.4602</v>
      </c>
      <c r="T213" s="288">
        <v>0.40360000000000001</v>
      </c>
      <c r="U213" s="289">
        <v>0.34360000000000002</v>
      </c>
      <c r="V213" s="289">
        <v>0.48880000000000001</v>
      </c>
      <c r="W213" s="289">
        <v>0.47460000000000002</v>
      </c>
      <c r="X213" s="289">
        <v>0.39479999999999998</v>
      </c>
      <c r="Y213" s="289">
        <v>0.55900000000000005</v>
      </c>
      <c r="Z213" s="289">
        <v>0.21079999999999999</v>
      </c>
      <c r="AA213" s="289">
        <v>0.28739999999999999</v>
      </c>
      <c r="AB213" s="290">
        <v>0.56279999999999997</v>
      </c>
      <c r="AC213" s="288">
        <v>1.3088</v>
      </c>
      <c r="AD213" s="289">
        <v>0.33679999999999999</v>
      </c>
      <c r="AE213" s="289">
        <v>0.37509999999999999</v>
      </c>
      <c r="AF213" s="289">
        <v>1.6778999999999999</v>
      </c>
      <c r="AG213" s="289">
        <v>0.44990000000000002</v>
      </c>
      <c r="AH213" s="289">
        <v>0.52270000000000005</v>
      </c>
      <c r="AI213" s="289"/>
      <c r="AJ213" s="289">
        <v>0.45190000000000002</v>
      </c>
      <c r="AK213" s="290">
        <v>0.38740000000000002</v>
      </c>
    </row>
    <row r="214" spans="1:37">
      <c r="A214" s="296">
        <v>45504</v>
      </c>
      <c r="B214" s="288">
        <v>2.4828000000000001</v>
      </c>
      <c r="C214" s="289">
        <v>0.34360000000000002</v>
      </c>
      <c r="D214" s="289">
        <v>0.49049999999999999</v>
      </c>
      <c r="E214" s="289">
        <v>2.6307</v>
      </c>
      <c r="F214" s="289">
        <v>0.4819</v>
      </c>
      <c r="G214" s="289">
        <v>0.45610000000000001</v>
      </c>
      <c r="H214" s="289">
        <v>2.5569000000000002</v>
      </c>
      <c r="I214" s="289">
        <v>0.89759999999999995</v>
      </c>
      <c r="J214" s="290">
        <v>0.5212</v>
      </c>
      <c r="K214" s="288">
        <v>0.22389999999999999</v>
      </c>
      <c r="L214" s="289">
        <v>0.28199999999999997</v>
      </c>
      <c r="M214" s="289">
        <v>0.2172</v>
      </c>
      <c r="N214" s="289">
        <v>0.39229999999999998</v>
      </c>
      <c r="O214" s="289">
        <v>0.34970000000000001</v>
      </c>
      <c r="P214" s="289">
        <v>0.4204</v>
      </c>
      <c r="Q214" s="289">
        <v>0.27879999999999999</v>
      </c>
      <c r="R214" s="289">
        <v>0.39410000000000001</v>
      </c>
      <c r="S214" s="290">
        <v>0.45600000000000002</v>
      </c>
      <c r="T214" s="288">
        <v>0.38519999999999999</v>
      </c>
      <c r="U214" s="289">
        <v>0.32679999999999998</v>
      </c>
      <c r="V214" s="289">
        <v>0.45860000000000001</v>
      </c>
      <c r="W214" s="289">
        <v>0.46439999999999998</v>
      </c>
      <c r="X214" s="289">
        <v>0.37990000000000002</v>
      </c>
      <c r="Y214" s="289">
        <v>0.5474</v>
      </c>
      <c r="Z214" s="289">
        <v>0.20419999999999999</v>
      </c>
      <c r="AA214" s="289">
        <v>0.28820000000000001</v>
      </c>
      <c r="AB214" s="290">
        <v>0.55169999999999997</v>
      </c>
      <c r="AC214" s="288">
        <v>1.2682</v>
      </c>
      <c r="AD214" s="289">
        <v>0.31690000000000002</v>
      </c>
      <c r="AE214" s="289">
        <v>0.3412</v>
      </c>
      <c r="AF214" s="289">
        <v>1.7054</v>
      </c>
      <c r="AG214" s="289">
        <v>0.43230000000000002</v>
      </c>
      <c r="AH214" s="289">
        <v>0.50149999999999995</v>
      </c>
      <c r="AI214" s="289"/>
      <c r="AJ214" s="289">
        <v>0.44379999999999997</v>
      </c>
      <c r="AK214" s="290">
        <v>0.38329999999999997</v>
      </c>
    </row>
    <row r="215" spans="1:37">
      <c r="A215" s="296">
        <v>45505</v>
      </c>
      <c r="B215" s="288">
        <v>2.3704000000000001</v>
      </c>
      <c r="C215" s="289">
        <v>0.30180000000000001</v>
      </c>
      <c r="D215" s="289">
        <v>0.46679999999999999</v>
      </c>
      <c r="E215" s="289">
        <v>2.5853000000000002</v>
      </c>
      <c r="F215" s="289">
        <v>0.45910000000000001</v>
      </c>
      <c r="G215" s="289">
        <v>0.4304</v>
      </c>
      <c r="H215" s="289">
        <v>2.5343</v>
      </c>
      <c r="I215" s="289">
        <v>0.89749999999999996</v>
      </c>
      <c r="J215" s="290">
        <v>0.50070000000000003</v>
      </c>
      <c r="K215" s="288">
        <v>0.21029999999999999</v>
      </c>
      <c r="L215" s="289">
        <v>0.26860000000000001</v>
      </c>
      <c r="M215" s="289">
        <v>0.20030000000000001</v>
      </c>
      <c r="N215" s="289">
        <v>0.36430000000000001</v>
      </c>
      <c r="O215" s="289">
        <v>0.33400000000000002</v>
      </c>
      <c r="P215" s="289">
        <v>0.39839999999999998</v>
      </c>
      <c r="Q215" s="289">
        <v>0.27210000000000001</v>
      </c>
      <c r="R215" s="289">
        <v>0.39750000000000002</v>
      </c>
      <c r="S215" s="290">
        <v>0.4521</v>
      </c>
      <c r="T215" s="288">
        <v>0.37819999999999998</v>
      </c>
      <c r="U215" s="289">
        <v>0.3221</v>
      </c>
      <c r="V215" s="289">
        <v>0.4461</v>
      </c>
      <c r="W215" s="289">
        <v>0.46229999999999999</v>
      </c>
      <c r="X215" s="289">
        <v>0.37859999999999999</v>
      </c>
      <c r="Y215" s="289">
        <v>0.54700000000000004</v>
      </c>
      <c r="Z215" s="289">
        <v>0.2014</v>
      </c>
      <c r="AA215" s="289">
        <v>0.29210000000000003</v>
      </c>
      <c r="AB215" s="290">
        <v>0.54830000000000001</v>
      </c>
      <c r="AC215" s="288">
        <v>1.2592000000000001</v>
      </c>
      <c r="AD215" s="289">
        <v>0.30570000000000003</v>
      </c>
      <c r="AE215" s="289">
        <v>0.33100000000000002</v>
      </c>
      <c r="AF215" s="289">
        <v>1.7444</v>
      </c>
      <c r="AG215" s="289">
        <v>0.42520000000000002</v>
      </c>
      <c r="AH215" s="289">
        <v>0.50160000000000005</v>
      </c>
      <c r="AI215" s="289"/>
      <c r="AJ215" s="289">
        <v>0.44080000000000003</v>
      </c>
      <c r="AK215" s="290">
        <v>0.38340000000000002</v>
      </c>
    </row>
    <row r="216" spans="1:37">
      <c r="A216" s="296">
        <v>45506</v>
      </c>
      <c r="B216" s="288">
        <v>2.2732000000000001</v>
      </c>
      <c r="C216" s="289">
        <v>0.26390000000000002</v>
      </c>
      <c r="D216" s="289">
        <v>0.44309999999999999</v>
      </c>
      <c r="E216" s="289">
        <v>2.5019</v>
      </c>
      <c r="F216" s="289">
        <v>0.4304</v>
      </c>
      <c r="G216" s="289">
        <v>0.40260000000000001</v>
      </c>
      <c r="H216" s="289">
        <v>2.5141</v>
      </c>
      <c r="I216" s="289">
        <v>0.90259999999999996</v>
      </c>
      <c r="J216" s="290">
        <v>0.47949999999999998</v>
      </c>
      <c r="K216" s="288">
        <v>0.19750000000000001</v>
      </c>
      <c r="L216" s="289">
        <v>0.25929999999999997</v>
      </c>
      <c r="M216" s="289">
        <v>0.18709999999999999</v>
      </c>
      <c r="N216" s="289">
        <v>0.3306</v>
      </c>
      <c r="O216" s="289">
        <v>0.31940000000000002</v>
      </c>
      <c r="P216" s="289">
        <v>0.37969999999999998</v>
      </c>
      <c r="Q216" s="289">
        <v>0.26740000000000003</v>
      </c>
      <c r="R216" s="289">
        <v>0.39979999999999999</v>
      </c>
      <c r="S216" s="290">
        <v>0.4491</v>
      </c>
      <c r="T216" s="288">
        <v>0.37090000000000001</v>
      </c>
      <c r="U216" s="289">
        <v>0.31830000000000003</v>
      </c>
      <c r="V216" s="289">
        <v>0.4229</v>
      </c>
      <c r="W216" s="289">
        <v>0.46300000000000002</v>
      </c>
      <c r="X216" s="289">
        <v>0.37869999999999998</v>
      </c>
      <c r="Y216" s="289">
        <v>0.54610000000000003</v>
      </c>
      <c r="Z216" s="289">
        <v>0.20080000000000001</v>
      </c>
      <c r="AA216" s="289">
        <v>0.29720000000000002</v>
      </c>
      <c r="AB216" s="290">
        <v>0.54879999999999995</v>
      </c>
      <c r="AC216" s="288">
        <v>1.2559</v>
      </c>
      <c r="AD216" s="289">
        <v>0.29370000000000002</v>
      </c>
      <c r="AE216" s="289">
        <v>0.31769999999999998</v>
      </c>
      <c r="AF216" s="289">
        <v>1.7679</v>
      </c>
      <c r="AG216" s="289">
        <v>0.41699999999999998</v>
      </c>
      <c r="AH216" s="289">
        <v>0.49840000000000001</v>
      </c>
      <c r="AI216" s="289"/>
      <c r="AJ216" s="289">
        <v>0.44409999999999999</v>
      </c>
      <c r="AK216" s="290">
        <v>0.38469999999999999</v>
      </c>
    </row>
    <row r="217" spans="1:37">
      <c r="A217" s="296">
        <v>45507</v>
      </c>
      <c r="B217" s="288">
        <v>2.1787000000000001</v>
      </c>
      <c r="C217" s="289">
        <v>0.2349</v>
      </c>
      <c r="D217" s="289">
        <v>0.41670000000000001</v>
      </c>
      <c r="E217" s="289">
        <v>2.4664000000000001</v>
      </c>
      <c r="F217" s="289">
        <v>0.4047</v>
      </c>
      <c r="G217" s="289">
        <v>0.37480000000000002</v>
      </c>
      <c r="H217" s="289">
        <v>2.5013999999999998</v>
      </c>
      <c r="I217" s="289">
        <v>0.90580000000000005</v>
      </c>
      <c r="J217" s="290">
        <v>0.45789999999999997</v>
      </c>
      <c r="K217" s="288">
        <v>0.18640000000000001</v>
      </c>
      <c r="L217" s="289">
        <v>0.25369999999999998</v>
      </c>
      <c r="M217" s="289">
        <v>0.17180000000000001</v>
      </c>
      <c r="N217" s="289">
        <v>0.30049999999999999</v>
      </c>
      <c r="O217" s="289">
        <v>0.30769999999999997</v>
      </c>
      <c r="P217" s="289">
        <v>0.3649</v>
      </c>
      <c r="Q217" s="289">
        <v>0.2646</v>
      </c>
      <c r="R217" s="289">
        <v>0.40279999999999999</v>
      </c>
      <c r="S217" s="290">
        <v>0.44629999999999997</v>
      </c>
      <c r="T217" s="288">
        <v>0.36320000000000002</v>
      </c>
      <c r="U217" s="289">
        <v>0.31459999999999999</v>
      </c>
      <c r="V217" s="289">
        <v>0.38400000000000001</v>
      </c>
      <c r="W217" s="289">
        <v>0.46250000000000002</v>
      </c>
      <c r="X217" s="289">
        <v>0.38009999999999999</v>
      </c>
      <c r="Y217" s="289">
        <v>0.54530000000000001</v>
      </c>
      <c r="Z217" s="289">
        <v>0.20250000000000001</v>
      </c>
      <c r="AA217" s="289">
        <v>0.3049</v>
      </c>
      <c r="AB217" s="290">
        <v>0.55110000000000003</v>
      </c>
      <c r="AC217" s="288">
        <v>1.2381</v>
      </c>
      <c r="AD217" s="289">
        <v>0.28149999999999997</v>
      </c>
      <c r="AE217" s="289">
        <v>0.29930000000000001</v>
      </c>
      <c r="AF217" s="289">
        <v>1.8118000000000001</v>
      </c>
      <c r="AG217" s="289">
        <v>0.41249999999999998</v>
      </c>
      <c r="AH217" s="289">
        <v>0.49280000000000002</v>
      </c>
      <c r="AI217" s="289"/>
      <c r="AJ217" s="289">
        <v>0.45390000000000003</v>
      </c>
      <c r="AK217" s="290">
        <v>0.38850000000000001</v>
      </c>
    </row>
    <row r="218" spans="1:37">
      <c r="A218" s="296">
        <v>45508</v>
      </c>
      <c r="B218" s="288">
        <v>2.0853999999999999</v>
      </c>
      <c r="C218" s="289">
        <v>0.21279999999999999</v>
      </c>
      <c r="D218" s="289">
        <v>0.38479999999999998</v>
      </c>
      <c r="E218" s="289">
        <v>2.387</v>
      </c>
      <c r="F218" s="289">
        <v>0.35499999999999998</v>
      </c>
      <c r="G218" s="289">
        <v>0.34889999999999999</v>
      </c>
      <c r="H218" s="289">
        <v>2.4834999999999998</v>
      </c>
      <c r="I218" s="289">
        <v>0.90739999999999998</v>
      </c>
      <c r="J218" s="290">
        <v>0.43390000000000001</v>
      </c>
      <c r="K218" s="288">
        <v>0.17849999999999999</v>
      </c>
      <c r="L218" s="289">
        <v>0.24759999999999999</v>
      </c>
      <c r="M218" s="289">
        <v>0.16259999999999999</v>
      </c>
      <c r="N218" s="289">
        <v>0.2742</v>
      </c>
      <c r="O218" s="289">
        <v>0.29339999999999999</v>
      </c>
      <c r="P218" s="289">
        <v>0.35289999999999999</v>
      </c>
      <c r="Q218" s="289">
        <v>0.26200000000000001</v>
      </c>
      <c r="R218" s="289">
        <v>0.4042</v>
      </c>
      <c r="S218" s="290">
        <v>0.44490000000000002</v>
      </c>
      <c r="T218" s="288">
        <v>0.35089999999999999</v>
      </c>
      <c r="U218" s="289">
        <v>0.3075</v>
      </c>
      <c r="V218" s="289">
        <v>0.33560000000000001</v>
      </c>
      <c r="W218" s="289">
        <v>0.45979999999999999</v>
      </c>
      <c r="X218" s="289">
        <v>0.38080000000000003</v>
      </c>
      <c r="Y218" s="289">
        <v>0.53949999999999998</v>
      </c>
      <c r="Z218" s="289">
        <v>0.2041</v>
      </c>
      <c r="AA218" s="289">
        <v>0.3125</v>
      </c>
      <c r="AB218" s="290">
        <v>0.55300000000000005</v>
      </c>
      <c r="AC218" s="288">
        <v>1.1865000000000001</v>
      </c>
      <c r="AD218" s="289">
        <v>0.26840000000000003</v>
      </c>
      <c r="AE218" s="289">
        <v>0.27600000000000002</v>
      </c>
      <c r="AF218" s="289">
        <v>1.8363</v>
      </c>
      <c r="AG218" s="289">
        <v>0.4078</v>
      </c>
      <c r="AH218" s="289">
        <v>0.48270000000000002</v>
      </c>
      <c r="AI218" s="289"/>
      <c r="AJ218" s="289">
        <v>0.4627</v>
      </c>
      <c r="AK218" s="290">
        <v>0.39190000000000003</v>
      </c>
    </row>
    <row r="219" spans="1:37">
      <c r="A219" s="296">
        <v>45509</v>
      </c>
      <c r="B219" s="288">
        <v>1.9416</v>
      </c>
      <c r="C219" s="289">
        <v>0.1968</v>
      </c>
      <c r="D219" s="289">
        <v>0.36</v>
      </c>
      <c r="E219" s="289">
        <v>2.3073999999999999</v>
      </c>
      <c r="F219" s="289">
        <v>0.31659999999999999</v>
      </c>
      <c r="G219" s="289">
        <v>0.33029999999999998</v>
      </c>
      <c r="H219" s="289">
        <v>2.4535</v>
      </c>
      <c r="I219" s="289">
        <v>0.91110000000000002</v>
      </c>
      <c r="J219" s="290">
        <v>0.41339999999999999</v>
      </c>
      <c r="K219" s="288">
        <v>0.16839999999999999</v>
      </c>
      <c r="L219" s="289">
        <v>0.24</v>
      </c>
      <c r="M219" s="289">
        <v>0.15179999999999999</v>
      </c>
      <c r="N219" s="289">
        <v>0.25600000000000001</v>
      </c>
      <c r="O219" s="289">
        <v>0.28079999999999999</v>
      </c>
      <c r="P219" s="289">
        <v>0.34360000000000002</v>
      </c>
      <c r="Q219" s="289">
        <v>0.25950000000000001</v>
      </c>
      <c r="R219" s="289">
        <v>0.40710000000000002</v>
      </c>
      <c r="S219" s="290">
        <v>0.44769999999999999</v>
      </c>
      <c r="T219" s="288">
        <v>0.32900000000000001</v>
      </c>
      <c r="U219" s="289">
        <v>0.29260000000000003</v>
      </c>
      <c r="V219" s="289">
        <v>0.29659999999999997</v>
      </c>
      <c r="W219" s="289">
        <v>0.44800000000000001</v>
      </c>
      <c r="X219" s="289">
        <v>0.37819999999999998</v>
      </c>
      <c r="Y219" s="289">
        <v>0.5242</v>
      </c>
      <c r="Z219" s="289">
        <v>0.2049</v>
      </c>
      <c r="AA219" s="289">
        <v>0.31919999999999998</v>
      </c>
      <c r="AB219" s="290">
        <v>0.55279999999999996</v>
      </c>
      <c r="AC219" s="288">
        <v>1.0818000000000001</v>
      </c>
      <c r="AD219" s="289">
        <v>0.24790000000000001</v>
      </c>
      <c r="AE219" s="289">
        <v>0.24840000000000001</v>
      </c>
      <c r="AF219" s="289">
        <v>1.8191999999999999</v>
      </c>
      <c r="AG219" s="289">
        <v>0.39879999999999999</v>
      </c>
      <c r="AH219" s="289">
        <v>0.46710000000000002</v>
      </c>
      <c r="AI219" s="289"/>
      <c r="AJ219" s="289">
        <v>0.46910000000000002</v>
      </c>
      <c r="AK219" s="290">
        <v>0.39229999999999998</v>
      </c>
    </row>
    <row r="220" spans="1:37">
      <c r="A220" s="296">
        <v>45510</v>
      </c>
      <c r="B220" s="288">
        <v>1.8962000000000001</v>
      </c>
      <c r="C220" s="289">
        <v>0.18229999999999999</v>
      </c>
      <c r="D220" s="289">
        <v>0.3402</v>
      </c>
      <c r="E220" s="289">
        <v>2.2382</v>
      </c>
      <c r="F220" s="289">
        <v>0.27460000000000001</v>
      </c>
      <c r="G220" s="289">
        <v>0.31080000000000002</v>
      </c>
      <c r="H220" s="289">
        <v>2.4102000000000001</v>
      </c>
      <c r="I220" s="289">
        <v>0.89710000000000001</v>
      </c>
      <c r="J220" s="290">
        <v>0.37830000000000003</v>
      </c>
      <c r="K220" s="288">
        <v>0.16639999999999999</v>
      </c>
      <c r="L220" s="289">
        <v>0.2356</v>
      </c>
      <c r="M220" s="289">
        <v>0.14480000000000001</v>
      </c>
      <c r="N220" s="289">
        <v>0.2399</v>
      </c>
      <c r="O220" s="289">
        <v>0.26650000000000001</v>
      </c>
      <c r="P220" s="289">
        <v>0.33760000000000001</v>
      </c>
      <c r="Q220" s="289">
        <v>0.25119999999999998</v>
      </c>
      <c r="R220" s="289">
        <v>0.3997</v>
      </c>
      <c r="S220" s="290">
        <v>0.44400000000000001</v>
      </c>
      <c r="T220" s="288">
        <v>0.30940000000000001</v>
      </c>
      <c r="U220" s="289">
        <v>0.2873</v>
      </c>
      <c r="V220" s="289">
        <v>0.27239999999999998</v>
      </c>
      <c r="W220" s="289">
        <v>0.44009999999999999</v>
      </c>
      <c r="X220" s="289">
        <v>0.37209999999999999</v>
      </c>
      <c r="Y220" s="289">
        <v>0.50990000000000002</v>
      </c>
      <c r="Z220" s="289">
        <v>0.2049</v>
      </c>
      <c r="AA220" s="289">
        <v>0.32529999999999998</v>
      </c>
      <c r="AB220" s="290">
        <v>0.54779999999999995</v>
      </c>
      <c r="AC220" s="288">
        <v>1</v>
      </c>
      <c r="AD220" s="289">
        <v>0.23630000000000001</v>
      </c>
      <c r="AE220" s="289">
        <v>0.2261</v>
      </c>
      <c r="AF220" s="289">
        <v>1.8294999999999999</v>
      </c>
      <c r="AG220" s="289">
        <v>0.39250000000000002</v>
      </c>
      <c r="AH220" s="289">
        <v>0.44729999999999998</v>
      </c>
      <c r="AI220" s="289"/>
      <c r="AJ220" s="289">
        <v>0.47220000000000001</v>
      </c>
      <c r="AK220" s="290">
        <v>0.39129999999999998</v>
      </c>
    </row>
    <row r="221" spans="1:37">
      <c r="A221" s="296">
        <v>45511</v>
      </c>
      <c r="B221" s="288">
        <v>1.8096000000000001</v>
      </c>
      <c r="C221" s="289">
        <v>0.1661</v>
      </c>
      <c r="D221" s="289">
        <v>0.32529999999999998</v>
      </c>
      <c r="E221" s="289">
        <v>2.1661000000000001</v>
      </c>
      <c r="F221" s="289">
        <v>0.247</v>
      </c>
      <c r="G221" s="289">
        <v>0.29609999999999997</v>
      </c>
      <c r="H221" s="289">
        <v>2.3748</v>
      </c>
      <c r="I221" s="289">
        <v>0.87770000000000004</v>
      </c>
      <c r="J221" s="290">
        <v>0.34410000000000002</v>
      </c>
      <c r="K221" s="288">
        <v>0.16250000000000001</v>
      </c>
      <c r="L221" s="289">
        <v>0.23089999999999999</v>
      </c>
      <c r="M221" s="289">
        <v>0.1431</v>
      </c>
      <c r="N221" s="289">
        <v>0.2288</v>
      </c>
      <c r="O221" s="289">
        <v>0.25530000000000003</v>
      </c>
      <c r="P221" s="289">
        <v>0.33400000000000002</v>
      </c>
      <c r="Q221" s="289">
        <v>0.24079999999999999</v>
      </c>
      <c r="R221" s="289">
        <v>0.39200000000000002</v>
      </c>
      <c r="S221" s="290">
        <v>0.44400000000000001</v>
      </c>
      <c r="T221" s="288">
        <v>0.27510000000000001</v>
      </c>
      <c r="U221" s="289">
        <v>0.27189999999999998</v>
      </c>
      <c r="V221" s="289">
        <v>0.2571</v>
      </c>
      <c r="W221" s="289">
        <v>0.42330000000000001</v>
      </c>
      <c r="X221" s="289">
        <v>0.3644</v>
      </c>
      <c r="Y221" s="289">
        <v>0.49120000000000003</v>
      </c>
      <c r="Z221" s="289">
        <v>0.2056</v>
      </c>
      <c r="AA221" s="289">
        <v>0.33279999999999998</v>
      </c>
      <c r="AB221" s="290">
        <v>0.54430000000000001</v>
      </c>
      <c r="AC221" s="288">
        <v>0.88270000000000004</v>
      </c>
      <c r="AD221" s="289">
        <v>0.21970000000000001</v>
      </c>
      <c r="AE221" s="289">
        <v>0.20080000000000001</v>
      </c>
      <c r="AF221" s="289">
        <v>1.8254999999999999</v>
      </c>
      <c r="AG221" s="289">
        <v>0.38129999999999997</v>
      </c>
      <c r="AH221" s="289">
        <v>0.41909999999999997</v>
      </c>
      <c r="AI221" s="289"/>
      <c r="AJ221" s="289">
        <v>0.4753</v>
      </c>
      <c r="AK221" s="290">
        <v>0.39150000000000001</v>
      </c>
    </row>
    <row r="222" spans="1:37">
      <c r="A222" s="296">
        <v>45512</v>
      </c>
      <c r="B222" s="288">
        <v>1.6891</v>
      </c>
      <c r="C222" s="289">
        <v>0.1535</v>
      </c>
      <c r="D222" s="289">
        <v>0.312</v>
      </c>
      <c r="E222" s="289">
        <v>2.0968</v>
      </c>
      <c r="F222" s="289">
        <v>0.23089999999999999</v>
      </c>
      <c r="G222" s="289">
        <v>0.28520000000000001</v>
      </c>
      <c r="H222" s="289">
        <v>2.3241000000000001</v>
      </c>
      <c r="I222" s="289">
        <v>0.86229999999999996</v>
      </c>
      <c r="J222" s="290">
        <v>0.32</v>
      </c>
      <c r="K222" s="288">
        <v>0.1547</v>
      </c>
      <c r="L222" s="289">
        <v>0.22389999999999999</v>
      </c>
      <c r="M222" s="289">
        <v>0.13819999999999999</v>
      </c>
      <c r="N222" s="289">
        <v>0.21920000000000001</v>
      </c>
      <c r="O222" s="289">
        <v>0.2477</v>
      </c>
      <c r="P222" s="289">
        <v>0.32900000000000001</v>
      </c>
      <c r="Q222" s="289">
        <v>0.2286</v>
      </c>
      <c r="R222" s="289">
        <v>0.3851</v>
      </c>
      <c r="S222" s="290">
        <v>0.44890000000000002</v>
      </c>
      <c r="T222" s="288">
        <v>0.23730000000000001</v>
      </c>
      <c r="U222" s="289">
        <v>0.25169999999999998</v>
      </c>
      <c r="V222" s="289">
        <v>0.24249999999999999</v>
      </c>
      <c r="W222" s="289">
        <v>0.39929999999999999</v>
      </c>
      <c r="X222" s="289">
        <v>0.35399999999999998</v>
      </c>
      <c r="Y222" s="289">
        <v>0.46760000000000002</v>
      </c>
      <c r="Z222" s="289">
        <v>0.20469999999999999</v>
      </c>
      <c r="AA222" s="289">
        <v>0.33839999999999998</v>
      </c>
      <c r="AB222" s="290">
        <v>0.53779999999999994</v>
      </c>
      <c r="AC222" s="288">
        <v>0.76700000000000002</v>
      </c>
      <c r="AD222" s="289">
        <v>0.2009</v>
      </c>
      <c r="AE222" s="289">
        <v>0.1807</v>
      </c>
      <c r="AF222" s="289">
        <v>1.7971999999999999</v>
      </c>
      <c r="AG222" s="289">
        <v>0.36449999999999999</v>
      </c>
      <c r="AH222" s="289">
        <v>0.3846</v>
      </c>
      <c r="AI222" s="289"/>
      <c r="AJ222" s="289">
        <v>0.47749999999999998</v>
      </c>
      <c r="AK222" s="290">
        <v>0.38850000000000001</v>
      </c>
    </row>
    <row r="223" spans="1:37">
      <c r="A223" s="296">
        <v>45513</v>
      </c>
      <c r="B223" s="288">
        <v>1.6041000000000001</v>
      </c>
      <c r="C223" s="289">
        <v>0.1452</v>
      </c>
      <c r="D223" s="289">
        <v>0.30249999999999999</v>
      </c>
      <c r="E223" s="289">
        <v>2.0295999999999998</v>
      </c>
      <c r="F223" s="289">
        <v>0.21940000000000001</v>
      </c>
      <c r="G223" s="289">
        <v>0.27579999999999999</v>
      </c>
      <c r="H223" s="289">
        <v>2.2686999999999999</v>
      </c>
      <c r="I223" s="289">
        <v>0.83730000000000004</v>
      </c>
      <c r="J223" s="290">
        <v>0.29670000000000002</v>
      </c>
      <c r="K223" s="288">
        <v>0.1492</v>
      </c>
      <c r="L223" s="289">
        <v>0.2185</v>
      </c>
      <c r="M223" s="289">
        <v>0.1283</v>
      </c>
      <c r="N223" s="289">
        <v>0.2114</v>
      </c>
      <c r="O223" s="289">
        <v>0.24129999999999999</v>
      </c>
      <c r="P223" s="289">
        <v>0.3226</v>
      </c>
      <c r="Q223" s="289">
        <v>0.20960000000000001</v>
      </c>
      <c r="R223" s="289">
        <v>0.37509999999999999</v>
      </c>
      <c r="S223" s="290">
        <v>0.45029999999999998</v>
      </c>
      <c r="T223" s="288">
        <v>0.2094</v>
      </c>
      <c r="U223" s="289">
        <v>0.23699999999999999</v>
      </c>
      <c r="V223" s="289">
        <v>0.23180000000000001</v>
      </c>
      <c r="W223" s="289">
        <v>0.36780000000000002</v>
      </c>
      <c r="X223" s="289">
        <v>0.3407</v>
      </c>
      <c r="Y223" s="289">
        <v>0.44429999999999997</v>
      </c>
      <c r="Z223" s="289">
        <v>0.20280000000000001</v>
      </c>
      <c r="AA223" s="289">
        <v>0.34189999999999998</v>
      </c>
      <c r="AB223" s="290">
        <v>0.52880000000000005</v>
      </c>
      <c r="AC223" s="288">
        <v>0.67930000000000001</v>
      </c>
      <c r="AD223" s="289">
        <v>0.1855</v>
      </c>
      <c r="AE223" s="289">
        <v>0.16539999999999999</v>
      </c>
      <c r="AF223" s="289">
        <v>1.77</v>
      </c>
      <c r="AG223" s="289">
        <v>0.34350000000000003</v>
      </c>
      <c r="AH223" s="289">
        <v>0.3503</v>
      </c>
      <c r="AI223" s="289"/>
      <c r="AJ223" s="289">
        <v>0.47670000000000001</v>
      </c>
      <c r="AK223" s="290">
        <v>0.38190000000000002</v>
      </c>
    </row>
    <row r="224" spans="1:37">
      <c r="A224" s="296">
        <v>45514</v>
      </c>
      <c r="B224" s="288">
        <v>1.5057</v>
      </c>
      <c r="C224" s="289">
        <v>0.13780000000000001</v>
      </c>
      <c r="D224" s="289">
        <v>0.29339999999999999</v>
      </c>
      <c r="E224" s="289">
        <v>1.9664999999999999</v>
      </c>
      <c r="F224" s="289">
        <v>0.2127</v>
      </c>
      <c r="G224" s="289">
        <v>0.26840000000000003</v>
      </c>
      <c r="H224" s="289">
        <v>2.2201</v>
      </c>
      <c r="I224" s="289">
        <v>0.81879999999999997</v>
      </c>
      <c r="J224" s="290">
        <v>0.27989999999999998</v>
      </c>
      <c r="K224" s="288">
        <v>0.14119999999999999</v>
      </c>
      <c r="L224" s="289">
        <v>0.21240000000000001</v>
      </c>
      <c r="M224" s="289">
        <v>0.12570000000000001</v>
      </c>
      <c r="N224" s="289">
        <v>0.2044</v>
      </c>
      <c r="O224" s="289">
        <v>0.23699999999999999</v>
      </c>
      <c r="P224" s="289">
        <v>0.31879999999999997</v>
      </c>
      <c r="Q224" s="289">
        <v>0.1903</v>
      </c>
      <c r="R224" s="289">
        <v>0.36909999999999998</v>
      </c>
      <c r="S224" s="290">
        <v>0.45960000000000001</v>
      </c>
      <c r="T224" s="288">
        <v>0.50509999999999999</v>
      </c>
      <c r="U224" s="289">
        <v>0.47649999999999998</v>
      </c>
      <c r="V224" s="289">
        <v>0.68</v>
      </c>
      <c r="W224" s="289">
        <v>0.57220000000000004</v>
      </c>
      <c r="X224" s="289">
        <v>0.49459999999999998</v>
      </c>
      <c r="Y224" s="289">
        <v>0.66490000000000005</v>
      </c>
      <c r="Z224" s="289">
        <v>0.25280000000000002</v>
      </c>
      <c r="AA224" s="289">
        <v>0.37390000000000001</v>
      </c>
      <c r="AB224" s="290">
        <v>0.65549999999999997</v>
      </c>
      <c r="AC224" s="288">
        <v>1.4227000000000001</v>
      </c>
      <c r="AD224" s="289">
        <v>0.43690000000000001</v>
      </c>
      <c r="AE224" s="289">
        <v>0.53369999999999995</v>
      </c>
      <c r="AF224" s="289">
        <v>1.9242999999999999</v>
      </c>
      <c r="AG224" s="289">
        <v>0.54930000000000001</v>
      </c>
      <c r="AH224" s="289">
        <v>0.63239999999999996</v>
      </c>
      <c r="AI224" s="289"/>
      <c r="AJ224" s="289">
        <v>0.54720000000000002</v>
      </c>
      <c r="AK224" s="290">
        <v>0.43369999999999997</v>
      </c>
    </row>
    <row r="225" spans="1:37">
      <c r="A225" s="296">
        <v>45515</v>
      </c>
      <c r="B225" s="288">
        <v>3.5323000000000002</v>
      </c>
      <c r="C225" s="289">
        <v>0.74590000000000001</v>
      </c>
      <c r="D225" s="289">
        <v>0.76070000000000004</v>
      </c>
      <c r="E225" s="289">
        <v>4.5491999999999999</v>
      </c>
      <c r="F225" s="289">
        <v>0.70579999999999998</v>
      </c>
      <c r="G225" s="289">
        <v>0.77149999999999996</v>
      </c>
      <c r="H225" s="289">
        <v>3.4157999999999999</v>
      </c>
      <c r="I225" s="289">
        <v>1.1052</v>
      </c>
      <c r="J225" s="290">
        <v>0.75219999999999998</v>
      </c>
      <c r="K225" s="288">
        <v>0.61370000000000002</v>
      </c>
      <c r="L225" s="289">
        <v>0.67949999999999999</v>
      </c>
      <c r="M225" s="289">
        <v>0.83709999999999996</v>
      </c>
      <c r="N225" s="289">
        <v>0.68730000000000002</v>
      </c>
      <c r="O225" s="289">
        <v>0.56979999999999997</v>
      </c>
      <c r="P225" s="289">
        <v>0.76739999999999997</v>
      </c>
      <c r="Q225" s="289">
        <v>0.50839999999999996</v>
      </c>
      <c r="R225" s="289">
        <v>0.42599999999999999</v>
      </c>
      <c r="S225" s="290">
        <v>0.5262</v>
      </c>
      <c r="T225" s="288">
        <v>0.47089999999999999</v>
      </c>
      <c r="U225" s="289">
        <v>0.44069999999999998</v>
      </c>
      <c r="V225" s="289">
        <v>0.60670000000000002</v>
      </c>
      <c r="W225" s="289">
        <v>0.54559999999999997</v>
      </c>
      <c r="X225" s="289">
        <v>0.44529999999999997</v>
      </c>
      <c r="Y225" s="289">
        <v>0.60219999999999996</v>
      </c>
      <c r="Z225" s="289">
        <v>0.2351</v>
      </c>
      <c r="AA225" s="289">
        <v>0.33310000000000001</v>
      </c>
      <c r="AB225" s="290">
        <v>0.62019999999999997</v>
      </c>
      <c r="AC225" s="288">
        <v>1.3351</v>
      </c>
      <c r="AD225" s="289">
        <v>0.3901</v>
      </c>
      <c r="AE225" s="289">
        <v>0.47639999999999999</v>
      </c>
      <c r="AF225" s="289">
        <v>1.9406000000000001</v>
      </c>
      <c r="AG225" s="289">
        <v>0.49659999999999999</v>
      </c>
      <c r="AH225" s="289">
        <v>0.59050000000000002</v>
      </c>
      <c r="AI225" s="289"/>
      <c r="AJ225" s="289">
        <v>0.52839999999999998</v>
      </c>
      <c r="AK225" s="290">
        <v>0.41720000000000002</v>
      </c>
    </row>
    <row r="226" spans="1:37">
      <c r="A226" s="296">
        <v>45516</v>
      </c>
      <c r="B226" s="288">
        <v>2.8428</v>
      </c>
      <c r="C226" s="289">
        <v>0.59419999999999995</v>
      </c>
      <c r="D226" s="289">
        <v>0.70140000000000002</v>
      </c>
      <c r="E226" s="289">
        <v>3.5994999999999999</v>
      </c>
      <c r="F226" s="289">
        <v>0.62549999999999994</v>
      </c>
      <c r="G226" s="289">
        <v>0.7228</v>
      </c>
      <c r="H226" s="289">
        <v>2.9203999999999999</v>
      </c>
      <c r="I226" s="289">
        <v>0.96779999999999999</v>
      </c>
      <c r="J226" s="290">
        <v>0.7087</v>
      </c>
      <c r="K226" s="288">
        <v>0.46279999999999999</v>
      </c>
      <c r="L226" s="289">
        <v>0.51270000000000004</v>
      </c>
      <c r="M226" s="289">
        <v>0.45400000000000001</v>
      </c>
      <c r="N226" s="289">
        <v>0.55920000000000003</v>
      </c>
      <c r="O226" s="289">
        <v>0.51359999999999995</v>
      </c>
      <c r="P226" s="289">
        <v>0.59760000000000002</v>
      </c>
      <c r="Q226" s="289">
        <v>0.46689999999999998</v>
      </c>
      <c r="R226" s="289">
        <v>0.42949999999999999</v>
      </c>
      <c r="S226" s="290">
        <v>0.50470000000000004</v>
      </c>
      <c r="T226" s="288">
        <v>0.4536</v>
      </c>
      <c r="U226" s="289">
        <v>0.41060000000000002</v>
      </c>
      <c r="V226" s="289">
        <v>0.55679999999999996</v>
      </c>
      <c r="W226" s="289">
        <v>0.53149999999999997</v>
      </c>
      <c r="X226" s="289">
        <v>0.4219</v>
      </c>
      <c r="Y226" s="289">
        <v>0.5847</v>
      </c>
      <c r="Z226" s="289">
        <v>0.22839999999999999</v>
      </c>
      <c r="AA226" s="289">
        <v>0.33100000000000002</v>
      </c>
      <c r="AB226" s="290">
        <v>0.60909999999999997</v>
      </c>
      <c r="AC226" s="288">
        <v>1.2876000000000001</v>
      </c>
      <c r="AD226" s="289">
        <v>0.36080000000000001</v>
      </c>
      <c r="AE226" s="289">
        <v>0.43830000000000002</v>
      </c>
      <c r="AF226" s="289">
        <v>1.9265000000000001</v>
      </c>
      <c r="AG226" s="289">
        <v>0.47449999999999998</v>
      </c>
      <c r="AH226" s="289">
        <v>0.57079999999999997</v>
      </c>
      <c r="AI226" s="289"/>
      <c r="AJ226" s="289">
        <v>0.52029999999999998</v>
      </c>
      <c r="AK226" s="290">
        <v>0.41639999999999999</v>
      </c>
    </row>
    <row r="227" spans="1:37">
      <c r="A227" s="296">
        <v>45517</v>
      </c>
      <c r="B227" s="288">
        <v>2.8647999999999998</v>
      </c>
      <c r="C227" s="289">
        <v>0.57799999999999996</v>
      </c>
      <c r="D227" s="289">
        <v>0.69689999999999996</v>
      </c>
      <c r="E227" s="289">
        <v>3.4146000000000001</v>
      </c>
      <c r="F227" s="289">
        <v>0.61250000000000004</v>
      </c>
      <c r="G227" s="289">
        <v>0.69120000000000004</v>
      </c>
      <c r="H227" s="289">
        <v>2.7997999999999998</v>
      </c>
      <c r="I227" s="289">
        <v>0.9415</v>
      </c>
      <c r="J227" s="290">
        <v>0.68259999999999998</v>
      </c>
      <c r="K227" s="288">
        <v>0.44829999999999998</v>
      </c>
      <c r="L227" s="289">
        <v>0.49819999999999998</v>
      </c>
      <c r="M227" s="289">
        <v>0.43880000000000002</v>
      </c>
      <c r="N227" s="289">
        <v>0.53900000000000003</v>
      </c>
      <c r="O227" s="289">
        <v>0.49919999999999998</v>
      </c>
      <c r="P227" s="289">
        <v>0.58150000000000002</v>
      </c>
      <c r="Q227" s="289">
        <v>0.47220000000000001</v>
      </c>
      <c r="R227" s="289">
        <v>0.42499999999999999</v>
      </c>
      <c r="S227" s="290">
        <v>0.49640000000000001</v>
      </c>
      <c r="T227" s="288">
        <v>0.43480000000000002</v>
      </c>
      <c r="U227" s="289">
        <v>0.38929999999999998</v>
      </c>
      <c r="V227" s="289">
        <v>0.5302</v>
      </c>
      <c r="W227" s="289">
        <v>0.51739999999999997</v>
      </c>
      <c r="X227" s="289">
        <v>0.40679999999999999</v>
      </c>
      <c r="Y227" s="289">
        <v>0.57120000000000004</v>
      </c>
      <c r="Z227" s="289">
        <v>0.22109999999999999</v>
      </c>
      <c r="AA227" s="289">
        <v>0.33239999999999997</v>
      </c>
      <c r="AB227" s="290">
        <v>0.59970000000000001</v>
      </c>
      <c r="AC227" s="288">
        <v>1.2804</v>
      </c>
      <c r="AD227" s="289">
        <v>0.34079999999999999</v>
      </c>
      <c r="AE227" s="289">
        <v>0.41420000000000001</v>
      </c>
      <c r="AF227" s="289">
        <v>1.919</v>
      </c>
      <c r="AG227" s="289">
        <v>0.45750000000000002</v>
      </c>
      <c r="AH227" s="289">
        <v>0.55530000000000002</v>
      </c>
      <c r="AI227" s="289"/>
      <c r="AJ227" s="289">
        <v>0.51</v>
      </c>
      <c r="AK227" s="290">
        <v>0.41520000000000001</v>
      </c>
    </row>
    <row r="228" spans="1:37">
      <c r="A228" s="296">
        <v>45518</v>
      </c>
      <c r="B228" s="288">
        <v>2.6061999999999999</v>
      </c>
      <c r="C228" s="289">
        <v>0.5968</v>
      </c>
      <c r="D228" s="289">
        <v>0.7258</v>
      </c>
      <c r="E228" s="289">
        <v>3.4674999999999998</v>
      </c>
      <c r="F228" s="289">
        <v>0.62849999999999995</v>
      </c>
      <c r="G228" s="289">
        <v>0.71970000000000001</v>
      </c>
      <c r="H228" s="289">
        <v>2.7831999999999999</v>
      </c>
      <c r="I228" s="289">
        <v>0.92300000000000004</v>
      </c>
      <c r="J228" s="290">
        <v>0.70789999999999997</v>
      </c>
      <c r="K228" s="288">
        <v>0.46600000000000003</v>
      </c>
      <c r="L228" s="289">
        <v>0.52790000000000004</v>
      </c>
      <c r="M228" s="289">
        <v>0.47860000000000003</v>
      </c>
      <c r="N228" s="289">
        <v>0.55740000000000001</v>
      </c>
      <c r="O228" s="289">
        <v>0.53349999999999997</v>
      </c>
      <c r="P228" s="289">
        <v>0.6159</v>
      </c>
      <c r="Q228" s="289">
        <v>0.49969999999999998</v>
      </c>
      <c r="R228" s="289">
        <v>0.42809999999999998</v>
      </c>
      <c r="S228" s="290">
        <v>0.49790000000000001</v>
      </c>
      <c r="T228" s="288">
        <v>0.46579999999999999</v>
      </c>
      <c r="U228" s="289">
        <v>0.39539999999999997</v>
      </c>
      <c r="V228" s="289">
        <v>0.57620000000000005</v>
      </c>
      <c r="W228" s="289">
        <v>0.5151</v>
      </c>
      <c r="X228" s="289">
        <v>0.40310000000000001</v>
      </c>
      <c r="Y228" s="289">
        <v>0.56179999999999997</v>
      </c>
      <c r="Z228" s="289">
        <v>0.2155</v>
      </c>
      <c r="AA228" s="289">
        <v>0.33179999999999998</v>
      </c>
      <c r="AB228" s="290">
        <v>0.5927</v>
      </c>
      <c r="AC228" s="288">
        <v>1.3255999999999999</v>
      </c>
      <c r="AD228" s="289">
        <v>0.36799999999999999</v>
      </c>
      <c r="AE228" s="289">
        <v>0.45629999999999998</v>
      </c>
      <c r="AF228" s="289">
        <v>1.8695999999999999</v>
      </c>
      <c r="AG228" s="289">
        <v>0.45529999999999998</v>
      </c>
      <c r="AH228" s="289">
        <v>0.56299999999999994</v>
      </c>
      <c r="AI228" s="289"/>
      <c r="AJ228" s="289">
        <v>0.50609999999999999</v>
      </c>
      <c r="AK228" s="290">
        <v>0.41260000000000002</v>
      </c>
    </row>
    <row r="229" spans="1:37">
      <c r="A229" s="296">
        <v>45519</v>
      </c>
      <c r="B229" s="288">
        <v>2.5933000000000002</v>
      </c>
      <c r="C229" s="289">
        <v>0.58589999999999998</v>
      </c>
      <c r="D229" s="289">
        <v>0.71599999999999997</v>
      </c>
      <c r="E229" s="289">
        <v>3.4373999999999998</v>
      </c>
      <c r="F229" s="289">
        <v>0.62150000000000005</v>
      </c>
      <c r="G229" s="289">
        <v>0.70569999999999999</v>
      </c>
      <c r="H229" s="289">
        <v>2.7124000000000001</v>
      </c>
      <c r="I229" s="289">
        <v>0.90359999999999996</v>
      </c>
      <c r="J229" s="290">
        <v>0.69210000000000005</v>
      </c>
      <c r="K229" s="288">
        <v>0.44009999999999999</v>
      </c>
      <c r="L229" s="289">
        <v>0.5111</v>
      </c>
      <c r="M229" s="289">
        <v>0.45250000000000001</v>
      </c>
      <c r="N229" s="289">
        <v>0.53720000000000001</v>
      </c>
      <c r="O229" s="289">
        <v>0.5151</v>
      </c>
      <c r="P229" s="289">
        <v>0.61019999999999996</v>
      </c>
      <c r="Q229" s="289">
        <v>0.49440000000000001</v>
      </c>
      <c r="R229" s="289">
        <v>0.42949999999999999</v>
      </c>
      <c r="S229" s="290">
        <v>0.50370000000000004</v>
      </c>
      <c r="T229" s="288">
        <v>0.45029999999999998</v>
      </c>
      <c r="U229" s="289">
        <v>0.38690000000000002</v>
      </c>
      <c r="V229" s="289">
        <v>0.54590000000000005</v>
      </c>
      <c r="W229" s="289">
        <v>0.5161</v>
      </c>
      <c r="X229" s="289">
        <v>0.4012</v>
      </c>
      <c r="Y229" s="289">
        <v>0.56110000000000004</v>
      </c>
      <c r="Z229" s="289">
        <v>0.21240000000000001</v>
      </c>
      <c r="AA229" s="289">
        <v>0.3332</v>
      </c>
      <c r="AB229" s="290">
        <v>0.5867</v>
      </c>
      <c r="AC229" s="288">
        <v>1.3028999999999999</v>
      </c>
      <c r="AD229" s="289">
        <v>0.34899999999999998</v>
      </c>
      <c r="AE229" s="289">
        <v>0.43219999999999997</v>
      </c>
      <c r="AF229" s="289">
        <v>1.8725000000000001</v>
      </c>
      <c r="AG229" s="289">
        <v>0.45300000000000001</v>
      </c>
      <c r="AH229" s="289">
        <v>0.56299999999999994</v>
      </c>
      <c r="AI229" s="289"/>
      <c r="AJ229" s="289">
        <v>0.50170000000000003</v>
      </c>
      <c r="AK229" s="290">
        <v>0.4118</v>
      </c>
    </row>
    <row r="230" spans="1:37">
      <c r="A230" s="296">
        <v>45520</v>
      </c>
      <c r="B230" s="288">
        <v>2.6297999999999999</v>
      </c>
      <c r="C230" s="289">
        <v>0.56459999999999999</v>
      </c>
      <c r="D230" s="289">
        <v>0.7</v>
      </c>
      <c r="E230" s="289">
        <v>3.3367</v>
      </c>
      <c r="F230" s="289">
        <v>0.60860000000000003</v>
      </c>
      <c r="G230" s="289">
        <v>0.68569999999999998</v>
      </c>
      <c r="H230" s="289">
        <v>2.6465999999999998</v>
      </c>
      <c r="I230" s="289">
        <v>0.89270000000000005</v>
      </c>
      <c r="J230" s="290">
        <v>0.6774</v>
      </c>
      <c r="K230" s="288">
        <v>0.41210000000000002</v>
      </c>
      <c r="L230" s="289">
        <v>0.4849</v>
      </c>
      <c r="M230" s="289">
        <v>0.42799999999999999</v>
      </c>
      <c r="N230" s="289">
        <v>0.5202</v>
      </c>
      <c r="O230" s="289">
        <v>0.49230000000000002</v>
      </c>
      <c r="P230" s="289">
        <v>0.60009999999999997</v>
      </c>
      <c r="Q230" s="289">
        <v>0.4703</v>
      </c>
      <c r="R230" s="289">
        <v>0.42849999999999999</v>
      </c>
      <c r="S230" s="290">
        <v>0.50849999999999995</v>
      </c>
      <c r="T230" s="288">
        <v>0.43070000000000003</v>
      </c>
      <c r="U230" s="289">
        <v>0.37440000000000001</v>
      </c>
      <c r="V230" s="289">
        <v>0.51549999999999996</v>
      </c>
      <c r="W230" s="289">
        <v>0.50839999999999996</v>
      </c>
      <c r="X230" s="289">
        <v>0.39689999999999998</v>
      </c>
      <c r="Y230" s="289">
        <v>0.55810000000000004</v>
      </c>
      <c r="Z230" s="289">
        <v>0.2099</v>
      </c>
      <c r="AA230" s="289">
        <v>0.3352</v>
      </c>
      <c r="AB230" s="290">
        <v>0.58420000000000005</v>
      </c>
      <c r="AC230" s="288">
        <v>1.2903</v>
      </c>
      <c r="AD230" s="289">
        <v>0.33029999999999998</v>
      </c>
      <c r="AE230" s="289">
        <v>0.40500000000000003</v>
      </c>
      <c r="AF230" s="289">
        <v>1.8963000000000001</v>
      </c>
      <c r="AG230" s="289">
        <v>0.44180000000000003</v>
      </c>
      <c r="AH230" s="289">
        <v>0.55189999999999995</v>
      </c>
      <c r="AI230" s="289"/>
      <c r="AJ230" s="289">
        <v>0.49669999999999997</v>
      </c>
      <c r="AK230" s="290">
        <v>0.41120000000000001</v>
      </c>
    </row>
    <row r="231" spans="1:37">
      <c r="A231" s="296">
        <v>45521</v>
      </c>
      <c r="B231" s="288">
        <v>2.6164000000000001</v>
      </c>
      <c r="C231" s="289">
        <v>0.53520000000000001</v>
      </c>
      <c r="D231" s="289">
        <v>0.67479999999999996</v>
      </c>
      <c r="E231" s="289">
        <v>3.2292999999999998</v>
      </c>
      <c r="F231" s="289">
        <v>0.59130000000000005</v>
      </c>
      <c r="G231" s="289">
        <v>0.66339999999999999</v>
      </c>
      <c r="H231" s="289">
        <v>2.5933999999999999</v>
      </c>
      <c r="I231" s="289">
        <v>0.88439999999999996</v>
      </c>
      <c r="J231" s="290">
        <v>0.66259999999999997</v>
      </c>
      <c r="K231" s="288">
        <v>0.37390000000000001</v>
      </c>
      <c r="L231" s="289">
        <v>0.45429999999999998</v>
      </c>
      <c r="M231" s="289">
        <v>0.38940000000000002</v>
      </c>
      <c r="N231" s="289">
        <v>0.50290000000000001</v>
      </c>
      <c r="O231" s="289">
        <v>0.47249999999999998</v>
      </c>
      <c r="P231" s="289">
        <v>0.58399999999999996</v>
      </c>
      <c r="Q231" s="289">
        <v>0.43830000000000002</v>
      </c>
      <c r="R231" s="289">
        <v>0.42720000000000002</v>
      </c>
      <c r="S231" s="290">
        <v>0.51200000000000001</v>
      </c>
      <c r="T231" s="288">
        <v>0.40889999999999999</v>
      </c>
      <c r="U231" s="289">
        <v>0.3569</v>
      </c>
      <c r="V231" s="289">
        <v>0.47270000000000001</v>
      </c>
      <c r="W231" s="289">
        <v>0.50009999999999999</v>
      </c>
      <c r="X231" s="289">
        <v>0.38900000000000001</v>
      </c>
      <c r="Y231" s="289">
        <v>0.55130000000000001</v>
      </c>
      <c r="Z231" s="289">
        <v>0.20760000000000001</v>
      </c>
      <c r="AA231" s="289">
        <v>0.33639999999999998</v>
      </c>
      <c r="AB231" s="290">
        <v>0.58230000000000004</v>
      </c>
      <c r="AC231" s="288">
        <v>1.2609999999999999</v>
      </c>
      <c r="AD231" s="289">
        <v>0.30840000000000001</v>
      </c>
      <c r="AE231" s="289">
        <v>0.36820000000000003</v>
      </c>
      <c r="AF231" s="289">
        <v>1.8726</v>
      </c>
      <c r="AG231" s="289">
        <v>0.4259</v>
      </c>
      <c r="AH231" s="289">
        <v>0.53320000000000001</v>
      </c>
      <c r="AI231" s="289"/>
      <c r="AJ231" s="289">
        <v>0.48880000000000001</v>
      </c>
      <c r="AK231" s="290">
        <v>0.41020000000000001</v>
      </c>
    </row>
    <row r="232" spans="1:37">
      <c r="A232" s="296">
        <v>45522</v>
      </c>
      <c r="B232" s="288">
        <v>2.5099999999999998</v>
      </c>
      <c r="C232" s="289">
        <v>0.50229999999999997</v>
      </c>
      <c r="D232" s="289">
        <v>0.64219999999999999</v>
      </c>
      <c r="E232" s="289">
        <v>3.0716000000000001</v>
      </c>
      <c r="F232" s="289">
        <v>0.57199999999999995</v>
      </c>
      <c r="G232" s="289">
        <v>0.63919999999999999</v>
      </c>
      <c r="H232" s="289">
        <v>2.5291999999999999</v>
      </c>
      <c r="I232" s="289">
        <v>0.88080000000000003</v>
      </c>
      <c r="J232" s="290">
        <v>0.64790000000000003</v>
      </c>
      <c r="K232" s="288">
        <v>0.33900000000000002</v>
      </c>
      <c r="L232" s="289">
        <v>0.42399999999999999</v>
      </c>
      <c r="M232" s="289">
        <v>0.35699999999999998</v>
      </c>
      <c r="N232" s="289">
        <v>0.48180000000000001</v>
      </c>
      <c r="O232" s="289">
        <v>0.45069999999999999</v>
      </c>
      <c r="P232" s="289">
        <v>0.55920000000000003</v>
      </c>
      <c r="Q232" s="289">
        <v>0.40699999999999997</v>
      </c>
      <c r="R232" s="289">
        <v>0.42570000000000002</v>
      </c>
      <c r="S232" s="290">
        <v>0.51249999999999996</v>
      </c>
      <c r="T232" s="288">
        <v>0.37980000000000003</v>
      </c>
      <c r="U232" s="289">
        <v>0.33650000000000002</v>
      </c>
      <c r="V232" s="289">
        <v>0.4274</v>
      </c>
      <c r="W232" s="289">
        <v>0.48249999999999998</v>
      </c>
      <c r="X232" s="289">
        <v>0.37959999999999999</v>
      </c>
      <c r="Y232" s="289">
        <v>0.53449999999999998</v>
      </c>
      <c r="Z232" s="289">
        <v>0.20300000000000001</v>
      </c>
      <c r="AA232" s="289">
        <v>0.3342</v>
      </c>
      <c r="AB232" s="290">
        <v>0.57779999999999998</v>
      </c>
      <c r="AC232" s="288">
        <v>1.1918</v>
      </c>
      <c r="AD232" s="289">
        <v>0.28299999999999997</v>
      </c>
      <c r="AE232" s="289">
        <v>0.33629999999999999</v>
      </c>
      <c r="AF232" s="289">
        <v>1.8309</v>
      </c>
      <c r="AG232" s="289">
        <v>0.40589999999999998</v>
      </c>
      <c r="AH232" s="289">
        <v>0.51149999999999995</v>
      </c>
      <c r="AI232" s="289"/>
      <c r="AJ232" s="289">
        <v>0.4803</v>
      </c>
      <c r="AK232" s="290">
        <v>0.40610000000000002</v>
      </c>
    </row>
    <row r="233" spans="1:37">
      <c r="A233" s="296">
        <v>45523</v>
      </c>
      <c r="B233" s="288">
        <v>2.5226000000000002</v>
      </c>
      <c r="C233" s="289">
        <v>0.48930000000000001</v>
      </c>
      <c r="D233" s="289">
        <v>0.6321</v>
      </c>
      <c r="E233" s="289">
        <v>3.0030000000000001</v>
      </c>
      <c r="F233" s="289">
        <v>0.56220000000000003</v>
      </c>
      <c r="G233" s="289">
        <v>0.62429999999999997</v>
      </c>
      <c r="H233" s="289">
        <v>2.4925999999999999</v>
      </c>
      <c r="I233" s="289">
        <v>0.87939999999999996</v>
      </c>
      <c r="J233" s="290">
        <v>0.63470000000000004</v>
      </c>
      <c r="K233" s="288">
        <v>0.32340000000000002</v>
      </c>
      <c r="L233" s="289">
        <v>0.4103</v>
      </c>
      <c r="M233" s="289">
        <v>0.3407</v>
      </c>
      <c r="N233" s="289">
        <v>0.48010000000000003</v>
      </c>
      <c r="O233" s="289">
        <v>0.44040000000000001</v>
      </c>
      <c r="P233" s="289">
        <v>0.54869999999999997</v>
      </c>
      <c r="Q233" s="289">
        <v>0.38819999999999999</v>
      </c>
      <c r="R233" s="289">
        <v>0.4239</v>
      </c>
      <c r="S233" s="290">
        <v>0.51659999999999995</v>
      </c>
      <c r="T233" s="288">
        <v>0.37269999999999998</v>
      </c>
      <c r="U233" s="289">
        <v>0.33910000000000001</v>
      </c>
      <c r="V233" s="289">
        <v>0.39989999999999998</v>
      </c>
      <c r="W233" s="289">
        <v>0.47849999999999998</v>
      </c>
      <c r="X233" s="289">
        <v>0.37680000000000002</v>
      </c>
      <c r="Y233" s="289">
        <v>0.53180000000000005</v>
      </c>
      <c r="Z233" s="289">
        <v>0.20019999999999999</v>
      </c>
      <c r="AA233" s="289">
        <v>0.3337</v>
      </c>
      <c r="AB233" s="290">
        <v>0.5746</v>
      </c>
      <c r="AC233" s="288">
        <v>1.1884999999999999</v>
      </c>
      <c r="AD233" s="289">
        <v>0.27279999999999999</v>
      </c>
      <c r="AE233" s="289">
        <v>0.3196</v>
      </c>
      <c r="AF233" s="289">
        <v>1.8404</v>
      </c>
      <c r="AG233" s="289">
        <v>0.39650000000000002</v>
      </c>
      <c r="AH233" s="289">
        <v>0.50370000000000004</v>
      </c>
      <c r="AI233" s="289"/>
      <c r="AJ233" s="289">
        <v>0.47489999999999999</v>
      </c>
      <c r="AK233" s="290">
        <v>0.40410000000000001</v>
      </c>
    </row>
    <row r="234" spans="1:37">
      <c r="A234" s="296">
        <v>45524</v>
      </c>
      <c r="B234" s="288">
        <v>2.5390000000000001</v>
      </c>
      <c r="C234" s="289">
        <v>0.47489999999999999</v>
      </c>
      <c r="D234" s="289">
        <v>0.62009999999999998</v>
      </c>
      <c r="E234" s="289">
        <v>2.9851000000000001</v>
      </c>
      <c r="F234" s="289">
        <v>0.55379999999999996</v>
      </c>
      <c r="G234" s="289">
        <v>0.61</v>
      </c>
      <c r="H234" s="289">
        <v>2.4805999999999999</v>
      </c>
      <c r="I234" s="289">
        <v>0.88019999999999998</v>
      </c>
      <c r="J234" s="290">
        <v>0.62319999999999998</v>
      </c>
      <c r="K234" s="288">
        <v>0.30270000000000002</v>
      </c>
      <c r="L234" s="289">
        <v>0.39250000000000002</v>
      </c>
      <c r="M234" s="289">
        <v>0.315</v>
      </c>
      <c r="N234" s="289">
        <v>0.4783</v>
      </c>
      <c r="O234" s="289">
        <v>0.43</v>
      </c>
      <c r="P234" s="289">
        <v>0.53239999999999998</v>
      </c>
      <c r="Q234" s="289">
        <v>0.376</v>
      </c>
      <c r="R234" s="289">
        <v>0.42709999999999998</v>
      </c>
      <c r="S234" s="290">
        <v>0.52200000000000002</v>
      </c>
      <c r="T234" s="288">
        <v>0.36359999999999998</v>
      </c>
      <c r="U234" s="289">
        <v>0.3201</v>
      </c>
      <c r="V234" s="289">
        <v>0.36230000000000001</v>
      </c>
      <c r="W234" s="289">
        <v>0.47770000000000001</v>
      </c>
      <c r="X234" s="289">
        <v>0.37330000000000002</v>
      </c>
      <c r="Y234" s="289">
        <v>0.52969999999999995</v>
      </c>
      <c r="Z234" s="289">
        <v>0.19889999999999999</v>
      </c>
      <c r="AA234" s="289">
        <v>0.33510000000000001</v>
      </c>
      <c r="AB234" s="290">
        <v>0.57479999999999998</v>
      </c>
      <c r="AC234" s="288">
        <v>1.1567000000000001</v>
      </c>
      <c r="AD234" s="289">
        <v>0.26119999999999999</v>
      </c>
      <c r="AE234" s="289">
        <v>0.29709999999999998</v>
      </c>
      <c r="AF234" s="289">
        <v>1.8623000000000001</v>
      </c>
      <c r="AG234" s="289">
        <v>0.3841</v>
      </c>
      <c r="AH234" s="289">
        <v>0.49730000000000002</v>
      </c>
      <c r="AI234" s="289"/>
      <c r="AJ234" s="289">
        <v>0.47010000000000002</v>
      </c>
      <c r="AK234" s="290">
        <v>0.40539999999999998</v>
      </c>
    </row>
    <row r="235" spans="1:37">
      <c r="A235" s="296">
        <v>45525</v>
      </c>
      <c r="B235" s="288">
        <v>2.4767999999999999</v>
      </c>
      <c r="C235" s="289">
        <v>0.44950000000000001</v>
      </c>
      <c r="D235" s="289">
        <v>0.59750000000000003</v>
      </c>
      <c r="E235" s="289">
        <v>2.9226000000000001</v>
      </c>
      <c r="F235" s="289">
        <v>0.54</v>
      </c>
      <c r="G235" s="289">
        <v>0.58409999999999995</v>
      </c>
      <c r="H235" s="289">
        <v>2.4725000000000001</v>
      </c>
      <c r="I235" s="289">
        <v>0.88239999999999996</v>
      </c>
      <c r="J235" s="290">
        <v>0.60799999999999998</v>
      </c>
      <c r="K235" s="288">
        <v>0.27039999999999997</v>
      </c>
      <c r="L235" s="289">
        <v>0.36620000000000003</v>
      </c>
      <c r="M235" s="289">
        <v>0.28289999999999998</v>
      </c>
      <c r="N235" s="289">
        <v>0.46289999999999998</v>
      </c>
      <c r="O235" s="289">
        <v>0.41389999999999999</v>
      </c>
      <c r="P235" s="289">
        <v>0.50029999999999997</v>
      </c>
      <c r="Q235" s="289">
        <v>0.3644</v>
      </c>
      <c r="R235" s="289">
        <v>0.42959999999999998</v>
      </c>
      <c r="S235" s="290">
        <v>0.52239999999999998</v>
      </c>
      <c r="T235" s="288">
        <v>0.34250000000000003</v>
      </c>
      <c r="U235" s="289">
        <v>0.30120000000000002</v>
      </c>
      <c r="V235" s="289">
        <v>0.31519999999999998</v>
      </c>
      <c r="W235" s="289">
        <v>0.46850000000000003</v>
      </c>
      <c r="X235" s="289">
        <v>0.36420000000000002</v>
      </c>
      <c r="Y235" s="289">
        <v>0.51690000000000003</v>
      </c>
      <c r="Z235" s="289">
        <v>0.19719999999999999</v>
      </c>
      <c r="AA235" s="289">
        <v>0.33779999999999999</v>
      </c>
      <c r="AB235" s="290">
        <v>0.57289999999999996</v>
      </c>
      <c r="AC235" s="288">
        <v>1.0638000000000001</v>
      </c>
      <c r="AD235" s="289">
        <v>0.2429</v>
      </c>
      <c r="AE235" s="289">
        <v>0.26290000000000002</v>
      </c>
      <c r="AF235" s="289">
        <v>1.8532999999999999</v>
      </c>
      <c r="AG235" s="289">
        <v>0.36399999999999999</v>
      </c>
      <c r="AH235" s="289">
        <v>0.47539999999999999</v>
      </c>
      <c r="AI235" s="289"/>
      <c r="AJ235" s="289">
        <v>0.4607</v>
      </c>
      <c r="AK235" s="290">
        <v>0.40489999999999998</v>
      </c>
    </row>
    <row r="236" spans="1:37">
      <c r="A236" s="296">
        <v>45526</v>
      </c>
      <c r="B236" s="288">
        <v>2.3007</v>
      </c>
      <c r="C236" s="289">
        <v>0.41820000000000002</v>
      </c>
      <c r="D236" s="289">
        <v>0.5716</v>
      </c>
      <c r="E236" s="289">
        <v>2.8054000000000001</v>
      </c>
      <c r="F236" s="289">
        <v>0.52380000000000004</v>
      </c>
      <c r="G236" s="289">
        <v>0.56410000000000005</v>
      </c>
      <c r="H236" s="289">
        <v>2.4380999999999999</v>
      </c>
      <c r="I236" s="289">
        <v>0.88880000000000003</v>
      </c>
      <c r="J236" s="290">
        <v>0.59540000000000004</v>
      </c>
      <c r="K236" s="288">
        <v>0.24440000000000001</v>
      </c>
      <c r="L236" s="289">
        <v>0.34329999999999999</v>
      </c>
      <c r="M236" s="289">
        <v>0.25779999999999997</v>
      </c>
      <c r="N236" s="289">
        <v>0.44440000000000002</v>
      </c>
      <c r="O236" s="289">
        <v>0.39989999999999998</v>
      </c>
      <c r="P236" s="289">
        <v>0.46589999999999998</v>
      </c>
      <c r="Q236" s="289">
        <v>0.3533</v>
      </c>
      <c r="R236" s="289">
        <v>0.43290000000000001</v>
      </c>
      <c r="S236" s="290">
        <v>0.5282</v>
      </c>
      <c r="T236" s="288">
        <v>0.31409999999999999</v>
      </c>
      <c r="U236" s="289">
        <v>0.2873</v>
      </c>
      <c r="V236" s="289">
        <v>0.27800000000000002</v>
      </c>
      <c r="W236" s="289">
        <v>0.44969999999999999</v>
      </c>
      <c r="X236" s="289">
        <v>0.35699999999999998</v>
      </c>
      <c r="Y236" s="289">
        <v>0.49440000000000001</v>
      </c>
      <c r="Z236" s="289">
        <v>0.19409999999999999</v>
      </c>
      <c r="AA236" s="289">
        <v>0.33789999999999998</v>
      </c>
      <c r="AB236" s="290">
        <v>0.56799999999999995</v>
      </c>
      <c r="AC236" s="288">
        <v>0.94430000000000003</v>
      </c>
      <c r="AD236" s="289">
        <v>0.22220000000000001</v>
      </c>
      <c r="AE236" s="289">
        <v>0.23369999999999999</v>
      </c>
      <c r="AF236" s="289">
        <v>1.8035000000000001</v>
      </c>
      <c r="AG236" s="289">
        <v>0.34389999999999998</v>
      </c>
      <c r="AH236" s="289">
        <v>0.45169999999999999</v>
      </c>
      <c r="AI236" s="289"/>
      <c r="AJ236" s="289">
        <v>0.45279999999999998</v>
      </c>
      <c r="AK236" s="290">
        <v>0.40160000000000001</v>
      </c>
    </row>
    <row r="237" spans="1:37">
      <c r="A237" s="296">
        <v>45527</v>
      </c>
      <c r="B237" s="288">
        <v>2.2101999999999999</v>
      </c>
      <c r="C237" s="289">
        <v>0.39539999999999997</v>
      </c>
      <c r="D237" s="289">
        <v>0.55189999999999995</v>
      </c>
      <c r="E237" s="289">
        <v>2.6936</v>
      </c>
      <c r="F237" s="289">
        <v>0.51070000000000004</v>
      </c>
      <c r="G237" s="289">
        <v>0.54730000000000001</v>
      </c>
      <c r="H237" s="289">
        <v>2.3898999999999999</v>
      </c>
      <c r="I237" s="289">
        <v>0.88290000000000002</v>
      </c>
      <c r="J237" s="290">
        <v>0.58279999999999998</v>
      </c>
      <c r="K237" s="288">
        <v>0.23</v>
      </c>
      <c r="L237" s="289">
        <v>0.32800000000000001</v>
      </c>
      <c r="M237" s="289">
        <v>0.2419</v>
      </c>
      <c r="N237" s="289">
        <v>0.43309999999999998</v>
      </c>
      <c r="O237" s="289">
        <v>0.38929999999999998</v>
      </c>
      <c r="P237" s="289">
        <v>0.44579999999999997</v>
      </c>
      <c r="Q237" s="289">
        <v>0.34150000000000003</v>
      </c>
      <c r="R237" s="289">
        <v>0.43230000000000002</v>
      </c>
      <c r="S237" s="290">
        <v>0.52810000000000001</v>
      </c>
      <c r="T237" s="288">
        <v>0.29520000000000002</v>
      </c>
      <c r="U237" s="289">
        <v>0.2747</v>
      </c>
      <c r="V237" s="289">
        <v>0.26229999999999998</v>
      </c>
      <c r="W237" s="289">
        <v>0.434</v>
      </c>
      <c r="X237" s="289">
        <v>0.3508</v>
      </c>
      <c r="Y237" s="289">
        <v>0.47620000000000001</v>
      </c>
      <c r="Z237" s="289">
        <v>0.18909999999999999</v>
      </c>
      <c r="AA237" s="289">
        <v>0.33489999999999998</v>
      </c>
      <c r="AB237" s="290">
        <v>0.55810000000000004</v>
      </c>
      <c r="AC237" s="288">
        <v>0.88660000000000005</v>
      </c>
      <c r="AD237" s="289">
        <v>0.2097</v>
      </c>
      <c r="AE237" s="289">
        <v>0.21809999999999999</v>
      </c>
      <c r="AF237" s="289">
        <v>1.7708999999999999</v>
      </c>
      <c r="AG237" s="289">
        <v>0.32879999999999998</v>
      </c>
      <c r="AH237" s="289">
        <v>0.43509999999999999</v>
      </c>
      <c r="AI237" s="289"/>
      <c r="AJ237" s="289">
        <v>0.4451</v>
      </c>
      <c r="AK237" s="290">
        <v>0.39600000000000002</v>
      </c>
    </row>
    <row r="238" spans="1:37">
      <c r="A238" s="296">
        <v>45528</v>
      </c>
      <c r="B238" s="288">
        <v>2.1680000000000001</v>
      </c>
      <c r="C238" s="289">
        <v>0.38550000000000001</v>
      </c>
      <c r="D238" s="289">
        <v>0.5827</v>
      </c>
      <c r="E238" s="289">
        <v>2.641</v>
      </c>
      <c r="F238" s="289">
        <v>0.50460000000000005</v>
      </c>
      <c r="G238" s="289">
        <v>0.53649999999999998</v>
      </c>
      <c r="H238" s="289">
        <v>2.3542999999999998</v>
      </c>
      <c r="I238" s="289">
        <v>0.88060000000000005</v>
      </c>
      <c r="J238" s="290">
        <v>0.5736</v>
      </c>
      <c r="K238" s="288">
        <v>0.2324</v>
      </c>
      <c r="L238" s="289">
        <v>0.32719999999999999</v>
      </c>
      <c r="M238" s="289">
        <v>0.24779999999999999</v>
      </c>
      <c r="N238" s="289">
        <v>0.43869999999999998</v>
      </c>
      <c r="O238" s="289">
        <v>0.38619999999999999</v>
      </c>
      <c r="P238" s="289">
        <v>0.44209999999999999</v>
      </c>
      <c r="Q238" s="289">
        <v>0.33410000000000001</v>
      </c>
      <c r="R238" s="289">
        <v>0.42899999999999999</v>
      </c>
      <c r="S238" s="290">
        <v>0.52769999999999995</v>
      </c>
      <c r="T238" s="288">
        <v>0.50170000000000003</v>
      </c>
      <c r="U238" s="289">
        <v>0.49159999999999998</v>
      </c>
      <c r="V238" s="289">
        <v>0.62490000000000001</v>
      </c>
      <c r="W238" s="289">
        <v>0.57899999999999996</v>
      </c>
      <c r="X238" s="289">
        <v>0.49590000000000001</v>
      </c>
      <c r="Y238" s="289">
        <v>0.64690000000000003</v>
      </c>
      <c r="Z238" s="289">
        <v>0.27460000000000001</v>
      </c>
      <c r="AA238" s="289">
        <v>0.36959999999999998</v>
      </c>
      <c r="AB238" s="290">
        <v>0.63360000000000005</v>
      </c>
      <c r="AC238" s="288">
        <v>1.4601999999999999</v>
      </c>
      <c r="AD238" s="289">
        <v>0.4572</v>
      </c>
      <c r="AE238" s="289">
        <v>0.5272</v>
      </c>
      <c r="AF238" s="289">
        <v>1.8389</v>
      </c>
      <c r="AG238" s="289">
        <v>0.55600000000000005</v>
      </c>
      <c r="AH238" s="289">
        <v>0.57089999999999996</v>
      </c>
      <c r="AI238" s="289"/>
      <c r="AJ238" s="289">
        <v>0.62749999999999995</v>
      </c>
      <c r="AK238" s="290">
        <v>0.43959999999999999</v>
      </c>
    </row>
    <row r="239" spans="1:37">
      <c r="A239" s="296">
        <v>45529</v>
      </c>
      <c r="B239" s="288">
        <v>2.3837999999999999</v>
      </c>
      <c r="C239" s="289">
        <v>0.38529999999999998</v>
      </c>
      <c r="D239" s="289">
        <v>0.6532</v>
      </c>
      <c r="E239" s="289">
        <v>2.6242999999999999</v>
      </c>
      <c r="F239" s="289">
        <v>0.50229999999999997</v>
      </c>
      <c r="G239" s="289">
        <v>0.54110000000000003</v>
      </c>
      <c r="H239" s="289">
        <v>2.3298999999999999</v>
      </c>
      <c r="I239" s="289">
        <v>0.87760000000000005</v>
      </c>
      <c r="J239" s="290">
        <v>0.56479999999999997</v>
      </c>
      <c r="K239" s="288">
        <v>0.45979999999999999</v>
      </c>
      <c r="L239" s="289">
        <v>0.50060000000000004</v>
      </c>
      <c r="M239" s="289">
        <v>0.38419999999999999</v>
      </c>
      <c r="N239" s="289">
        <v>0.44080000000000003</v>
      </c>
      <c r="O239" s="289">
        <v>0.39100000000000001</v>
      </c>
      <c r="P239" s="289">
        <v>0.43909999999999999</v>
      </c>
      <c r="Q239" s="289">
        <v>0.3281</v>
      </c>
      <c r="R239" s="289">
        <v>0.42949999999999999</v>
      </c>
      <c r="S239" s="290">
        <v>0.53300000000000003</v>
      </c>
      <c r="T239" s="288">
        <v>0.44090000000000001</v>
      </c>
      <c r="U239" s="289">
        <v>0.37490000000000001</v>
      </c>
      <c r="V239" s="289">
        <v>0.54949999999999999</v>
      </c>
      <c r="W239" s="289">
        <v>0.54069999999999996</v>
      </c>
      <c r="X239" s="289">
        <v>0.4148</v>
      </c>
      <c r="Y239" s="289">
        <v>0.56859999999999999</v>
      </c>
      <c r="Z239" s="289">
        <v>0.26719999999999999</v>
      </c>
      <c r="AA239" s="289">
        <v>0.34089999999999998</v>
      </c>
      <c r="AB239" s="290">
        <v>0.61929999999999996</v>
      </c>
      <c r="AC239" s="288">
        <v>1.665</v>
      </c>
      <c r="AD239" s="289">
        <v>0.38129999999999997</v>
      </c>
      <c r="AE239" s="289">
        <v>0.44369999999999998</v>
      </c>
      <c r="AF239" s="289">
        <v>1.9652000000000001</v>
      </c>
      <c r="AG239" s="289">
        <v>0.48520000000000002</v>
      </c>
      <c r="AH239" s="289">
        <v>0.53720000000000001</v>
      </c>
      <c r="AI239" s="289"/>
      <c r="AJ239" s="289">
        <v>0.59050000000000002</v>
      </c>
      <c r="AK239" s="290">
        <v>0.40229999999999999</v>
      </c>
    </row>
    <row r="240" spans="1:37">
      <c r="A240" s="296">
        <v>45530</v>
      </c>
      <c r="B240" s="288">
        <v>2.3635000000000002</v>
      </c>
      <c r="C240" s="289">
        <v>0.38229999999999997</v>
      </c>
      <c r="D240" s="289">
        <v>0.65349999999999997</v>
      </c>
      <c r="E240" s="289">
        <v>2.5771999999999999</v>
      </c>
      <c r="F240" s="289">
        <v>0.49580000000000002</v>
      </c>
      <c r="G240" s="289">
        <v>0.54059999999999997</v>
      </c>
      <c r="H240" s="289">
        <v>2.2949000000000002</v>
      </c>
      <c r="I240" s="289">
        <v>0.87880000000000003</v>
      </c>
      <c r="J240" s="290">
        <v>0.55740000000000001</v>
      </c>
      <c r="K240" s="288">
        <v>0.4768</v>
      </c>
      <c r="L240" s="289">
        <v>0.5101</v>
      </c>
      <c r="M240" s="289">
        <v>0.3886</v>
      </c>
      <c r="N240" s="289">
        <v>0.43919999999999998</v>
      </c>
      <c r="O240" s="289">
        <v>0.3952</v>
      </c>
      <c r="P240" s="289">
        <v>0.43880000000000002</v>
      </c>
      <c r="Q240" s="289">
        <v>0.32250000000000001</v>
      </c>
      <c r="R240" s="289">
        <v>0.43030000000000002</v>
      </c>
      <c r="S240" s="290">
        <v>0.53669999999999995</v>
      </c>
      <c r="T240" s="288">
        <v>0.45440000000000003</v>
      </c>
      <c r="U240" s="289">
        <v>0.37919999999999998</v>
      </c>
      <c r="V240" s="289">
        <v>0.58460000000000001</v>
      </c>
      <c r="W240" s="289">
        <v>0.54120000000000001</v>
      </c>
      <c r="X240" s="289">
        <v>0.40899999999999997</v>
      </c>
      <c r="Y240" s="289">
        <v>0.56820000000000004</v>
      </c>
      <c r="Z240" s="289">
        <v>0.25240000000000001</v>
      </c>
      <c r="AA240" s="289">
        <v>0.3236</v>
      </c>
      <c r="AB240" s="290">
        <v>0.6109</v>
      </c>
      <c r="AC240" s="288">
        <v>1.7478</v>
      </c>
      <c r="AD240" s="289">
        <v>0.39389999999999997</v>
      </c>
      <c r="AE240" s="289">
        <v>0.47499999999999998</v>
      </c>
      <c r="AF240" s="289">
        <v>1.9686999999999999</v>
      </c>
      <c r="AG240" s="289">
        <v>0.4985</v>
      </c>
      <c r="AH240" s="289">
        <v>0.55959999999999999</v>
      </c>
      <c r="AI240" s="289"/>
      <c r="AJ240" s="289">
        <v>0.58120000000000005</v>
      </c>
      <c r="AK240" s="290">
        <v>0.40139999999999998</v>
      </c>
    </row>
    <row r="241" spans="1:37">
      <c r="A241" s="296">
        <v>45531</v>
      </c>
      <c r="B241" s="288">
        <v>2.4935</v>
      </c>
      <c r="C241" s="289">
        <v>0.40100000000000002</v>
      </c>
      <c r="D241" s="289">
        <v>0.66539999999999999</v>
      </c>
      <c r="E241" s="289">
        <v>2.6154999999999999</v>
      </c>
      <c r="F241" s="289">
        <v>0.48930000000000001</v>
      </c>
      <c r="G241" s="289">
        <v>0.54779999999999995</v>
      </c>
      <c r="H241" s="289">
        <v>2.2734999999999999</v>
      </c>
      <c r="I241" s="289">
        <v>0.87670000000000003</v>
      </c>
      <c r="J241" s="290">
        <v>0.54620000000000002</v>
      </c>
      <c r="K241" s="288">
        <v>0.48749999999999999</v>
      </c>
      <c r="L241" s="289">
        <v>0.51480000000000004</v>
      </c>
      <c r="M241" s="289">
        <v>0.41199999999999998</v>
      </c>
      <c r="N241" s="289">
        <v>0.45979999999999999</v>
      </c>
      <c r="O241" s="289">
        <v>0.41470000000000001</v>
      </c>
      <c r="P241" s="289">
        <v>0.43930000000000002</v>
      </c>
      <c r="Q241" s="289">
        <v>0.32050000000000001</v>
      </c>
      <c r="R241" s="289">
        <v>0.43280000000000002</v>
      </c>
      <c r="S241" s="290">
        <v>0.53839999999999999</v>
      </c>
      <c r="T241" s="288">
        <v>0.44369999999999998</v>
      </c>
      <c r="U241" s="289">
        <v>0.3669</v>
      </c>
      <c r="V241" s="289">
        <v>0.5544</v>
      </c>
      <c r="W241" s="289">
        <v>0.53300000000000003</v>
      </c>
      <c r="X241" s="289">
        <v>0.40770000000000001</v>
      </c>
      <c r="Y241" s="289">
        <v>0.5675</v>
      </c>
      <c r="Z241" s="289">
        <v>0.23880000000000001</v>
      </c>
      <c r="AA241" s="289">
        <v>0.32140000000000002</v>
      </c>
      <c r="AB241" s="290">
        <v>0.6159</v>
      </c>
      <c r="AC241" s="288">
        <v>1.6586000000000001</v>
      </c>
      <c r="AD241" s="289">
        <v>0.37330000000000002</v>
      </c>
      <c r="AE241" s="289">
        <v>0.45910000000000001</v>
      </c>
      <c r="AF241" s="289">
        <v>1.9993000000000001</v>
      </c>
      <c r="AG241" s="289">
        <v>0.48259999999999997</v>
      </c>
      <c r="AH241" s="289">
        <v>0.56140000000000001</v>
      </c>
      <c r="AI241" s="289"/>
      <c r="AJ241" s="289">
        <v>0.58809999999999996</v>
      </c>
      <c r="AK241" s="290">
        <v>0.40460000000000002</v>
      </c>
    </row>
    <row r="242" spans="1:37">
      <c r="A242" s="296">
        <v>45532</v>
      </c>
      <c r="B242" s="288">
        <v>2.4420000000000002</v>
      </c>
      <c r="C242" s="289">
        <v>0.40229999999999999</v>
      </c>
      <c r="D242" s="289">
        <v>0.64390000000000003</v>
      </c>
      <c r="E242" s="289">
        <v>2.6274999999999999</v>
      </c>
      <c r="F242" s="289">
        <v>0.4803</v>
      </c>
      <c r="G242" s="289">
        <v>0.54669999999999996</v>
      </c>
      <c r="H242" s="289">
        <v>2.2578999999999998</v>
      </c>
      <c r="I242" s="289">
        <v>0.87370000000000003</v>
      </c>
      <c r="J242" s="290">
        <v>0.5363</v>
      </c>
      <c r="K242" s="288">
        <v>0.435</v>
      </c>
      <c r="L242" s="289">
        <v>0.48599999999999999</v>
      </c>
      <c r="M242" s="289">
        <v>0.38519999999999999</v>
      </c>
      <c r="N242" s="289">
        <v>0.46379999999999999</v>
      </c>
      <c r="O242" s="289">
        <v>0.4163</v>
      </c>
      <c r="P242" s="289">
        <v>0.43830000000000002</v>
      </c>
      <c r="Q242" s="289">
        <v>0.31850000000000001</v>
      </c>
      <c r="R242" s="289">
        <v>0.435</v>
      </c>
      <c r="S242" s="290">
        <v>0.54120000000000001</v>
      </c>
      <c r="T242" s="288">
        <v>0.42670000000000002</v>
      </c>
      <c r="U242" s="289">
        <v>0.35060000000000002</v>
      </c>
      <c r="V242" s="289">
        <v>0.51539999999999997</v>
      </c>
      <c r="W242" s="289">
        <v>0.51680000000000004</v>
      </c>
      <c r="X242" s="289">
        <v>0.39150000000000001</v>
      </c>
      <c r="Y242" s="289">
        <v>0.55400000000000005</v>
      </c>
      <c r="Z242" s="289">
        <v>0.22439999999999999</v>
      </c>
      <c r="AA242" s="289">
        <v>0.317</v>
      </c>
      <c r="AB242" s="290">
        <v>0.61109999999999998</v>
      </c>
      <c r="AC242" s="288">
        <v>1.5541</v>
      </c>
      <c r="AD242" s="289">
        <v>0.34910000000000002</v>
      </c>
      <c r="AE242" s="289">
        <v>0.4264</v>
      </c>
      <c r="AF242" s="289">
        <v>1.9511000000000001</v>
      </c>
      <c r="AG242" s="289">
        <v>0.45689999999999997</v>
      </c>
      <c r="AH242" s="289">
        <v>0.54579999999999995</v>
      </c>
      <c r="AI242" s="289"/>
      <c r="AJ242" s="289">
        <v>0.57350000000000001</v>
      </c>
      <c r="AK242" s="290">
        <v>0.40450000000000003</v>
      </c>
    </row>
    <row r="243" spans="1:37">
      <c r="A243" s="296">
        <v>45533</v>
      </c>
      <c r="B243" s="288">
        <v>2.3892000000000002</v>
      </c>
      <c r="C243" s="289">
        <v>0.3916</v>
      </c>
      <c r="D243" s="289">
        <v>0.62009999999999998</v>
      </c>
      <c r="E243" s="289">
        <v>2.6440000000000001</v>
      </c>
      <c r="F243" s="289">
        <v>0.46899999999999997</v>
      </c>
      <c r="G243" s="289">
        <v>0.54039999999999999</v>
      </c>
      <c r="H243" s="289">
        <v>2.2517999999999998</v>
      </c>
      <c r="I243" s="289">
        <v>0.876</v>
      </c>
      <c r="J243" s="290">
        <v>0.52629999999999999</v>
      </c>
      <c r="K243" s="288">
        <v>0.38400000000000001</v>
      </c>
      <c r="L243" s="289">
        <v>0.45579999999999998</v>
      </c>
      <c r="M243" s="289">
        <v>0.35589999999999999</v>
      </c>
      <c r="N243" s="289">
        <v>0.45689999999999997</v>
      </c>
      <c r="O243" s="289">
        <v>0.40849999999999997</v>
      </c>
      <c r="P243" s="289">
        <v>0.43259999999999998</v>
      </c>
      <c r="Q243" s="289">
        <v>0.31580000000000003</v>
      </c>
      <c r="R243" s="289">
        <v>0.43880000000000002</v>
      </c>
      <c r="S243" s="290">
        <v>0.54349999999999998</v>
      </c>
      <c r="T243" s="288">
        <v>0.41070000000000001</v>
      </c>
      <c r="U243" s="289">
        <v>0.33560000000000001</v>
      </c>
      <c r="V243" s="289">
        <v>0.47960000000000003</v>
      </c>
      <c r="W243" s="289">
        <v>0.50539999999999996</v>
      </c>
      <c r="X243" s="289">
        <v>0.37890000000000001</v>
      </c>
      <c r="Y243" s="289">
        <v>0.54449999999999998</v>
      </c>
      <c r="Z243" s="289">
        <v>0.21490000000000001</v>
      </c>
      <c r="AA243" s="289">
        <v>0.31419999999999998</v>
      </c>
      <c r="AB243" s="290">
        <v>0.60729999999999995</v>
      </c>
      <c r="AC243" s="288">
        <v>1.4916</v>
      </c>
      <c r="AD243" s="289">
        <v>0.32550000000000001</v>
      </c>
      <c r="AE243" s="289">
        <v>0.39460000000000001</v>
      </c>
      <c r="AF243" s="289">
        <v>1.9383999999999999</v>
      </c>
      <c r="AG243" s="289">
        <v>0.4345</v>
      </c>
      <c r="AH243" s="289">
        <v>0.53129999999999999</v>
      </c>
      <c r="AI243" s="289"/>
      <c r="AJ243" s="289">
        <v>0.55989999999999995</v>
      </c>
      <c r="AK243" s="290">
        <v>0.40379999999999999</v>
      </c>
    </row>
    <row r="244" spans="1:37">
      <c r="A244" s="296">
        <v>45534</v>
      </c>
      <c r="B244" s="288">
        <v>2.3437999999999999</v>
      </c>
      <c r="C244" s="289">
        <v>0.37880000000000003</v>
      </c>
      <c r="D244" s="289">
        <v>0.59819999999999995</v>
      </c>
      <c r="E244" s="289">
        <v>2.6141999999999999</v>
      </c>
      <c r="F244" s="289">
        <v>0.45750000000000002</v>
      </c>
      <c r="G244" s="289">
        <v>0.52990000000000004</v>
      </c>
      <c r="H244" s="289">
        <v>2.2462</v>
      </c>
      <c r="I244" s="289">
        <v>0.87580000000000002</v>
      </c>
      <c r="J244" s="290">
        <v>0.51590000000000003</v>
      </c>
      <c r="K244" s="288">
        <v>0.34739999999999999</v>
      </c>
      <c r="L244" s="289">
        <v>0.43120000000000003</v>
      </c>
      <c r="M244" s="289">
        <v>0.3246</v>
      </c>
      <c r="N244" s="289">
        <v>0.4486</v>
      </c>
      <c r="O244" s="289">
        <v>0.40110000000000001</v>
      </c>
      <c r="P244" s="289">
        <v>0.42559999999999998</v>
      </c>
      <c r="Q244" s="289">
        <v>0.31269999999999998</v>
      </c>
      <c r="R244" s="289">
        <v>0.44190000000000002</v>
      </c>
      <c r="S244" s="290">
        <v>0.54579999999999995</v>
      </c>
      <c r="T244" s="288">
        <v>0.39539999999999997</v>
      </c>
      <c r="U244" s="289">
        <v>0.3241</v>
      </c>
      <c r="V244" s="289">
        <v>0.4546</v>
      </c>
      <c r="W244" s="289">
        <v>0.49690000000000001</v>
      </c>
      <c r="X244" s="289">
        <v>0.37030000000000002</v>
      </c>
      <c r="Y244" s="289">
        <v>0.53820000000000001</v>
      </c>
      <c r="Z244" s="289">
        <v>0.20749999999999999</v>
      </c>
      <c r="AA244" s="289">
        <v>0.31230000000000002</v>
      </c>
      <c r="AB244" s="290">
        <v>0.60450000000000004</v>
      </c>
      <c r="AC244" s="288">
        <v>1.446</v>
      </c>
      <c r="AD244" s="289">
        <v>0.30530000000000002</v>
      </c>
      <c r="AE244" s="289">
        <v>0.372</v>
      </c>
      <c r="AF244" s="289">
        <v>1.9209000000000001</v>
      </c>
      <c r="AG244" s="289">
        <v>0.41460000000000002</v>
      </c>
      <c r="AH244" s="289">
        <v>0.52159999999999995</v>
      </c>
      <c r="AI244" s="289"/>
      <c r="AJ244" s="289">
        <v>0.54669999999999996</v>
      </c>
      <c r="AK244" s="290">
        <v>0.40350000000000003</v>
      </c>
    </row>
    <row r="245" spans="1:37">
      <c r="A245" s="296">
        <v>45535</v>
      </c>
      <c r="B245" s="288">
        <v>2.2629000000000001</v>
      </c>
      <c r="C245" s="289">
        <v>0.35249999999999998</v>
      </c>
      <c r="D245" s="289">
        <v>0.57350000000000001</v>
      </c>
      <c r="E245" s="289">
        <v>2.5787</v>
      </c>
      <c r="F245" s="289">
        <v>0.44369999999999998</v>
      </c>
      <c r="G245" s="289">
        <v>0.51139999999999997</v>
      </c>
      <c r="H245" s="289">
        <v>2.2418</v>
      </c>
      <c r="I245" s="289">
        <v>0.87880000000000003</v>
      </c>
      <c r="J245" s="290">
        <v>0.50339999999999996</v>
      </c>
      <c r="K245" s="288">
        <v>0.30530000000000002</v>
      </c>
      <c r="L245" s="289">
        <v>0.40279999999999999</v>
      </c>
      <c r="M245" s="289">
        <v>0.30099999999999999</v>
      </c>
      <c r="N245" s="289">
        <v>0.42780000000000001</v>
      </c>
      <c r="O245" s="289">
        <v>0.39040000000000002</v>
      </c>
      <c r="P245" s="289">
        <v>0.41370000000000001</v>
      </c>
      <c r="Q245" s="289">
        <v>0.30909999999999999</v>
      </c>
      <c r="R245" s="289">
        <v>0.44550000000000001</v>
      </c>
      <c r="S245" s="290">
        <v>0.54779999999999995</v>
      </c>
      <c r="T245" s="288">
        <v>0.38190000000000002</v>
      </c>
      <c r="U245" s="289"/>
      <c r="V245" s="289">
        <v>0.42159999999999997</v>
      </c>
      <c r="W245" s="289">
        <v>0.4874</v>
      </c>
      <c r="X245" s="289"/>
      <c r="Y245" s="289">
        <v>0.53200000000000003</v>
      </c>
      <c r="Z245" s="289">
        <v>0.20169999999999999</v>
      </c>
      <c r="AA245" s="289"/>
      <c r="AB245" s="290">
        <v>0.60270000000000001</v>
      </c>
      <c r="AC245" s="288">
        <v>1.4105000000000001</v>
      </c>
      <c r="AD245" s="289">
        <v>0.2843</v>
      </c>
      <c r="AE245" s="289">
        <v>0.3448</v>
      </c>
      <c r="AF245" s="289">
        <v>1.9121999999999999</v>
      </c>
      <c r="AG245" s="289">
        <v>0.3947</v>
      </c>
      <c r="AH245" s="289">
        <v>0.51070000000000004</v>
      </c>
      <c r="AI245" s="289"/>
      <c r="AJ245" s="289">
        <v>0.53310000000000002</v>
      </c>
      <c r="AK245" s="290">
        <v>0.40310000000000001</v>
      </c>
    </row>
    <row r="246" spans="1:37">
      <c r="A246" s="296">
        <v>45536</v>
      </c>
      <c r="B246" s="288">
        <v>2.1309</v>
      </c>
      <c r="C246" s="289">
        <v>0.31780000000000003</v>
      </c>
      <c r="D246" s="289">
        <v>0.54700000000000004</v>
      </c>
      <c r="E246" s="289">
        <v>2.5425</v>
      </c>
      <c r="F246" s="289">
        <v>0.42470000000000002</v>
      </c>
      <c r="G246" s="289">
        <v>0.48830000000000001</v>
      </c>
      <c r="H246" s="289">
        <v>2.2311000000000001</v>
      </c>
      <c r="I246" s="289">
        <v>0.87919999999999998</v>
      </c>
      <c r="J246" s="290">
        <v>0.48780000000000001</v>
      </c>
      <c r="K246" s="288">
        <v>0.27089999999999997</v>
      </c>
      <c r="L246" s="289">
        <v>0.37580000000000002</v>
      </c>
      <c r="M246" s="289">
        <v>0.27979999999999999</v>
      </c>
      <c r="N246" s="289">
        <v>0.39760000000000001</v>
      </c>
      <c r="O246" s="289">
        <v>0.37640000000000001</v>
      </c>
      <c r="P246" s="289">
        <v>0.39760000000000001</v>
      </c>
      <c r="Q246" s="289">
        <v>0.3029</v>
      </c>
      <c r="R246" s="289">
        <v>0.44969999999999999</v>
      </c>
      <c r="S246" s="290">
        <v>0.54649999999999999</v>
      </c>
      <c r="T246" s="288">
        <v>0.36809999999999998</v>
      </c>
      <c r="U246" s="289"/>
      <c r="V246" s="289">
        <v>0.38769999999999999</v>
      </c>
      <c r="W246" s="289">
        <v>0.47870000000000001</v>
      </c>
      <c r="X246" s="289"/>
      <c r="Y246" s="289">
        <v>0.52439999999999998</v>
      </c>
      <c r="Z246" s="289">
        <v>0.19620000000000001</v>
      </c>
      <c r="AA246" s="289"/>
      <c r="AB246" s="290">
        <v>0.59899999999999998</v>
      </c>
      <c r="AC246" s="288">
        <v>1.3729</v>
      </c>
      <c r="AD246" s="289">
        <v>0.26340000000000002</v>
      </c>
      <c r="AE246" s="289">
        <v>0.31519999999999998</v>
      </c>
      <c r="AF246" s="289">
        <v>1.8955</v>
      </c>
      <c r="AG246" s="289">
        <v>0.37159999999999999</v>
      </c>
      <c r="AH246" s="289">
        <v>0.49730000000000002</v>
      </c>
      <c r="AI246" s="289"/>
      <c r="AJ246" s="289">
        <v>0.51690000000000003</v>
      </c>
      <c r="AK246" s="290">
        <v>0.40160000000000001</v>
      </c>
    </row>
    <row r="247" spans="1:37">
      <c r="A247" s="296">
        <v>45537</v>
      </c>
      <c r="B247" s="288">
        <v>2.0594999999999999</v>
      </c>
      <c r="C247" s="289">
        <v>0.28620000000000001</v>
      </c>
      <c r="D247" s="289">
        <v>0.52559999999999996</v>
      </c>
      <c r="E247" s="289">
        <v>2.5143</v>
      </c>
      <c r="F247" s="289">
        <v>0.40639999999999998</v>
      </c>
      <c r="G247" s="289">
        <v>0.46860000000000002</v>
      </c>
      <c r="H247" s="289">
        <v>2.2292000000000001</v>
      </c>
      <c r="I247" s="289">
        <v>0.88360000000000005</v>
      </c>
      <c r="J247" s="290">
        <v>0.47560000000000002</v>
      </c>
      <c r="K247" s="288">
        <v>0.24909999999999999</v>
      </c>
      <c r="L247" s="289">
        <v>0.35499999999999998</v>
      </c>
      <c r="M247" s="289">
        <v>0.2722</v>
      </c>
      <c r="N247" s="289">
        <v>0.36420000000000002</v>
      </c>
      <c r="O247" s="289">
        <v>0.36599999999999999</v>
      </c>
      <c r="P247" s="289">
        <v>0.3876</v>
      </c>
      <c r="Q247" s="289">
        <v>0.29870000000000002</v>
      </c>
      <c r="R247" s="289">
        <v>0.45569999999999999</v>
      </c>
      <c r="S247" s="290">
        <v>0.55059999999999998</v>
      </c>
      <c r="T247" s="288">
        <v>0.35699999999999998</v>
      </c>
      <c r="U247" s="289"/>
      <c r="V247" s="289">
        <v>0.35249999999999998</v>
      </c>
      <c r="W247" s="289">
        <v>0.47189999999999999</v>
      </c>
      <c r="X247" s="289"/>
      <c r="Y247" s="289">
        <v>0.52010000000000001</v>
      </c>
      <c r="Z247" s="289">
        <v>0.1933</v>
      </c>
      <c r="AA247" s="289"/>
      <c r="AB247" s="290">
        <v>0.59940000000000004</v>
      </c>
      <c r="AC247" s="288">
        <v>1.3402000000000001</v>
      </c>
      <c r="AD247" s="289">
        <v>0.24510000000000001</v>
      </c>
      <c r="AE247" s="289">
        <v>0.28849999999999998</v>
      </c>
      <c r="AF247" s="289">
        <v>1.9020999999999999</v>
      </c>
      <c r="AG247" s="289">
        <v>0.35320000000000001</v>
      </c>
      <c r="AH247" s="289">
        <v>0.48659999999999998</v>
      </c>
      <c r="AI247" s="289"/>
      <c r="AJ247" s="289">
        <v>0.50690000000000002</v>
      </c>
      <c r="AK247" s="290">
        <v>0.4027</v>
      </c>
    </row>
    <row r="248" spans="1:37">
      <c r="A248" s="296">
        <v>45538</v>
      </c>
      <c r="B248" s="288">
        <v>1.9597</v>
      </c>
      <c r="C248" s="289">
        <v>0.25159999999999999</v>
      </c>
      <c r="D248" s="289">
        <v>0.49580000000000002</v>
      </c>
      <c r="E248" s="289">
        <v>2.4540999999999999</v>
      </c>
      <c r="F248" s="289">
        <v>0.37869999999999998</v>
      </c>
      <c r="G248" s="289">
        <v>0.44130000000000003</v>
      </c>
      <c r="H248" s="289">
        <v>2.218</v>
      </c>
      <c r="I248" s="289">
        <v>0.88349999999999995</v>
      </c>
      <c r="J248" s="290">
        <v>0.4592</v>
      </c>
      <c r="K248" s="288">
        <v>0.23019999999999999</v>
      </c>
      <c r="L248" s="289">
        <v>0.32940000000000003</v>
      </c>
      <c r="M248" s="289">
        <v>0.26090000000000002</v>
      </c>
      <c r="N248" s="289">
        <v>0.32679999999999998</v>
      </c>
      <c r="O248" s="289">
        <v>0.35149999999999998</v>
      </c>
      <c r="P248" s="289">
        <v>0.37259999999999999</v>
      </c>
      <c r="Q248" s="289">
        <v>0.29289999999999999</v>
      </c>
      <c r="R248" s="289">
        <v>0.45960000000000001</v>
      </c>
      <c r="S248" s="290">
        <v>0.55169999999999997</v>
      </c>
      <c r="T248" s="288">
        <v>0.34549999999999997</v>
      </c>
      <c r="U248" s="289">
        <v>0.27650000000000002</v>
      </c>
      <c r="V248" s="289">
        <v>0.30969999999999998</v>
      </c>
      <c r="W248" s="289">
        <v>0.46400000000000002</v>
      </c>
      <c r="X248" s="289">
        <v>0.33910000000000001</v>
      </c>
      <c r="Y248" s="289">
        <v>0.51149999999999995</v>
      </c>
      <c r="Z248" s="289">
        <v>0.19009999999999999</v>
      </c>
      <c r="AA248" s="289">
        <v>0.31330000000000002</v>
      </c>
      <c r="AB248" s="290">
        <v>0.59630000000000005</v>
      </c>
      <c r="AC248" s="288">
        <v>1.2774000000000001</v>
      </c>
      <c r="AD248" s="289">
        <v>0.22489999999999999</v>
      </c>
      <c r="AE248" s="289">
        <v>0.25800000000000001</v>
      </c>
      <c r="AF248" s="289">
        <v>1.8833</v>
      </c>
      <c r="AG248" s="289">
        <v>0.32940000000000003</v>
      </c>
      <c r="AH248" s="289">
        <v>0.47160000000000002</v>
      </c>
      <c r="AI248" s="289"/>
      <c r="AJ248" s="289">
        <v>0.49349999999999999</v>
      </c>
      <c r="AK248" s="290">
        <v>0.4017</v>
      </c>
    </row>
    <row r="249" spans="1:37">
      <c r="A249" s="296">
        <v>45539</v>
      </c>
      <c r="B249" s="288">
        <v>1.859</v>
      </c>
      <c r="C249" s="289">
        <v>0.22059999999999999</v>
      </c>
      <c r="D249" s="289">
        <v>0.46139999999999998</v>
      </c>
      <c r="E249" s="289">
        <v>2.3898999999999999</v>
      </c>
      <c r="F249" s="289">
        <v>0.34439999999999998</v>
      </c>
      <c r="G249" s="289">
        <v>0.41299999999999998</v>
      </c>
      <c r="H249" s="289">
        <v>2.2008000000000001</v>
      </c>
      <c r="I249" s="289">
        <v>0.88390000000000002</v>
      </c>
      <c r="J249" s="290">
        <v>0.44009999999999999</v>
      </c>
      <c r="K249" s="288">
        <v>0.2135</v>
      </c>
      <c r="L249" s="289">
        <v>0.30509999999999998</v>
      </c>
      <c r="M249" s="289">
        <v>0.23130000000000001</v>
      </c>
      <c r="N249" s="289">
        <v>0.28810000000000002</v>
      </c>
      <c r="O249" s="289">
        <v>0.33389999999999997</v>
      </c>
      <c r="P249" s="289">
        <v>0.35680000000000001</v>
      </c>
      <c r="Q249" s="289">
        <v>0.28499999999999998</v>
      </c>
      <c r="R249" s="289">
        <v>0.46260000000000001</v>
      </c>
      <c r="S249" s="290">
        <v>0.54930000000000001</v>
      </c>
      <c r="T249" s="288">
        <v>0.33310000000000001</v>
      </c>
      <c r="U249" s="289">
        <v>0.25890000000000002</v>
      </c>
      <c r="V249" s="289">
        <v>0.27379999999999999</v>
      </c>
      <c r="W249" s="289">
        <v>0.45450000000000002</v>
      </c>
      <c r="X249" s="289">
        <v>0.32769999999999999</v>
      </c>
      <c r="Y249" s="289">
        <v>0.49740000000000001</v>
      </c>
      <c r="Z249" s="289">
        <v>0.18709999999999999</v>
      </c>
      <c r="AA249" s="289">
        <v>0.31469999999999998</v>
      </c>
      <c r="AB249" s="290">
        <v>0.59030000000000005</v>
      </c>
      <c r="AC249" s="288">
        <v>1.1795</v>
      </c>
      <c r="AD249" s="289">
        <v>0.20469999999999999</v>
      </c>
      <c r="AE249" s="289">
        <v>0.22650000000000001</v>
      </c>
      <c r="AF249" s="289">
        <v>1.8635999999999999</v>
      </c>
      <c r="AG249" s="289">
        <v>0.3004</v>
      </c>
      <c r="AH249" s="289">
        <v>0.4521</v>
      </c>
      <c r="AI249" s="289"/>
      <c r="AJ249" s="289">
        <v>0.47699999999999998</v>
      </c>
      <c r="AK249" s="290">
        <v>0.39939999999999998</v>
      </c>
    </row>
    <row r="250" spans="1:37">
      <c r="A250" s="296">
        <v>45540</v>
      </c>
      <c r="B250" s="288">
        <v>1.7685999999999999</v>
      </c>
      <c r="C250" s="289">
        <v>0.19969999999999999</v>
      </c>
      <c r="D250" s="289">
        <v>0.43219999999999997</v>
      </c>
      <c r="E250" s="289">
        <v>2.3422000000000001</v>
      </c>
      <c r="F250" s="289">
        <v>0.30669999999999997</v>
      </c>
      <c r="G250" s="289">
        <v>0.3896</v>
      </c>
      <c r="H250" s="289">
        <v>2.1943000000000001</v>
      </c>
      <c r="I250" s="289">
        <v>0.89080000000000004</v>
      </c>
      <c r="J250" s="290">
        <v>0.42349999999999999</v>
      </c>
      <c r="K250" s="288">
        <v>0.20219999999999999</v>
      </c>
      <c r="L250" s="289">
        <v>0.2868</v>
      </c>
      <c r="M250" s="289">
        <v>0.21379999999999999</v>
      </c>
      <c r="N250" s="289">
        <v>0.26069999999999999</v>
      </c>
      <c r="O250" s="289">
        <v>0.31730000000000003</v>
      </c>
      <c r="P250" s="289">
        <v>0.34699999999999998</v>
      </c>
      <c r="Q250" s="289">
        <v>0.27879999999999999</v>
      </c>
      <c r="R250" s="289">
        <v>0.47039999999999998</v>
      </c>
      <c r="S250" s="290">
        <v>0.5514</v>
      </c>
      <c r="T250" s="288">
        <v>0.31969999999999998</v>
      </c>
      <c r="U250" s="289">
        <v>0.24179999999999999</v>
      </c>
      <c r="V250" s="289">
        <v>0.2515</v>
      </c>
      <c r="W250" s="289">
        <v>0.4476</v>
      </c>
      <c r="X250" s="289">
        <v>0.31850000000000001</v>
      </c>
      <c r="Y250" s="289">
        <v>0.48509999999999998</v>
      </c>
      <c r="Z250" s="289">
        <v>0.18640000000000001</v>
      </c>
      <c r="AA250" s="289">
        <v>0.31950000000000001</v>
      </c>
      <c r="AB250" s="290">
        <v>0.58799999999999997</v>
      </c>
      <c r="AC250" s="288">
        <v>1.0680000000000001</v>
      </c>
      <c r="AD250" s="289">
        <v>0.18890000000000001</v>
      </c>
      <c r="AE250" s="289">
        <v>0.2034</v>
      </c>
      <c r="AF250" s="289">
        <v>1.8545</v>
      </c>
      <c r="AG250" s="289">
        <v>0.27560000000000001</v>
      </c>
      <c r="AH250" s="289">
        <v>0.42699999999999999</v>
      </c>
      <c r="AI250" s="289"/>
      <c r="AJ250" s="289">
        <v>0.45979999999999999</v>
      </c>
      <c r="AK250" s="290">
        <v>0.39960000000000001</v>
      </c>
    </row>
    <row r="251" spans="1:37">
      <c r="A251" s="296">
        <v>45541</v>
      </c>
      <c r="B251" s="288">
        <v>1.6306</v>
      </c>
      <c r="C251" s="289">
        <v>0.17549999999999999</v>
      </c>
      <c r="D251" s="289">
        <v>0.39389999999999997</v>
      </c>
      <c r="E251" s="289">
        <v>2.2254999999999998</v>
      </c>
      <c r="F251" s="289">
        <v>0.27200000000000002</v>
      </c>
      <c r="G251" s="289">
        <v>0.36420000000000002</v>
      </c>
      <c r="H251" s="289">
        <v>2.1564999999999999</v>
      </c>
      <c r="I251" s="289">
        <v>0.89059999999999995</v>
      </c>
      <c r="J251" s="290">
        <v>0.40360000000000001</v>
      </c>
      <c r="K251" s="288">
        <v>0.18729999999999999</v>
      </c>
      <c r="L251" s="289">
        <v>0.2656</v>
      </c>
      <c r="M251" s="289">
        <v>0.19389999999999999</v>
      </c>
      <c r="N251" s="289">
        <v>0.2374</v>
      </c>
      <c r="O251" s="289">
        <v>0.2954</v>
      </c>
      <c r="P251" s="289">
        <v>0.33289999999999997</v>
      </c>
      <c r="Q251" s="289">
        <v>0.27039999999999997</v>
      </c>
      <c r="R251" s="289">
        <v>0.47349999999999998</v>
      </c>
      <c r="S251" s="290">
        <v>0.54930000000000001</v>
      </c>
      <c r="T251" s="288">
        <v>0.29780000000000001</v>
      </c>
      <c r="U251" s="289">
        <v>0.22140000000000001</v>
      </c>
      <c r="V251" s="289">
        <v>0.2311</v>
      </c>
      <c r="W251" s="289">
        <v>0.43149999999999999</v>
      </c>
      <c r="X251" s="289">
        <v>0.3044</v>
      </c>
      <c r="Y251" s="289">
        <v>0.46350000000000002</v>
      </c>
      <c r="Z251" s="289">
        <v>0.184</v>
      </c>
      <c r="AA251" s="289">
        <v>0.3216</v>
      </c>
      <c r="AB251" s="290">
        <v>0.57940000000000003</v>
      </c>
      <c r="AC251" s="288">
        <v>0.92310000000000003</v>
      </c>
      <c r="AD251" s="289">
        <v>0.17219999999999999</v>
      </c>
      <c r="AE251" s="289">
        <v>0.18360000000000001</v>
      </c>
      <c r="AF251" s="289">
        <v>1.8011999999999999</v>
      </c>
      <c r="AG251" s="289">
        <v>0.25259999999999999</v>
      </c>
      <c r="AH251" s="289">
        <v>0.3926</v>
      </c>
      <c r="AI251" s="289"/>
      <c r="AJ251" s="289">
        <v>0.43709999999999999</v>
      </c>
      <c r="AK251" s="290">
        <v>0.3952</v>
      </c>
    </row>
    <row r="252" spans="1:37">
      <c r="A252" s="296">
        <v>45542</v>
      </c>
      <c r="B252" s="288">
        <v>1.5391999999999999</v>
      </c>
      <c r="C252" s="289">
        <v>0.1573</v>
      </c>
      <c r="D252" s="289">
        <v>0.36430000000000001</v>
      </c>
      <c r="E252" s="289">
        <v>2.1556000000000002</v>
      </c>
      <c r="F252" s="289">
        <v>0.24560000000000001</v>
      </c>
      <c r="G252" s="289">
        <v>0.34350000000000003</v>
      </c>
      <c r="H252" s="289">
        <v>2.1105</v>
      </c>
      <c r="I252" s="289">
        <v>0.88739999999999997</v>
      </c>
      <c r="J252" s="290">
        <v>0.37890000000000001</v>
      </c>
      <c r="K252" s="288">
        <v>0.18010000000000001</v>
      </c>
      <c r="L252" s="289">
        <v>0.25169999999999998</v>
      </c>
      <c r="M252" s="289">
        <v>0.183</v>
      </c>
      <c r="N252" s="289">
        <v>0.22309999999999999</v>
      </c>
      <c r="O252" s="289">
        <v>0.27760000000000001</v>
      </c>
      <c r="P252" s="289">
        <v>0.32369999999999999</v>
      </c>
      <c r="Q252" s="289">
        <v>0.26050000000000001</v>
      </c>
      <c r="R252" s="289">
        <v>0.4743</v>
      </c>
      <c r="S252" s="290">
        <v>0.54630000000000001</v>
      </c>
      <c r="T252" s="288">
        <v>0.46410000000000001</v>
      </c>
      <c r="U252" s="289"/>
      <c r="V252" s="289">
        <v>0.63060000000000005</v>
      </c>
      <c r="W252" s="289">
        <v>0.52910000000000001</v>
      </c>
      <c r="X252" s="289"/>
      <c r="Y252" s="289">
        <v>0.60909999999999997</v>
      </c>
      <c r="Z252" s="289">
        <v>0.22140000000000001</v>
      </c>
      <c r="AA252" s="289"/>
      <c r="AB252" s="290">
        <v>0.62350000000000005</v>
      </c>
      <c r="AC252" s="288">
        <v>1.2942</v>
      </c>
      <c r="AD252" s="289">
        <v>0.40429999999999999</v>
      </c>
      <c r="AE252" s="289">
        <v>0.51670000000000005</v>
      </c>
      <c r="AF252" s="289">
        <v>2.0758999999999999</v>
      </c>
      <c r="AG252" s="289">
        <v>0.52929999999999999</v>
      </c>
      <c r="AH252" s="289">
        <v>0.57069999999999999</v>
      </c>
      <c r="AI252" s="289">
        <v>2.3885999999999998</v>
      </c>
      <c r="AJ252" s="289">
        <v>0.53800000000000003</v>
      </c>
      <c r="AK252" s="290">
        <v>0.40789999999999998</v>
      </c>
    </row>
    <row r="253" spans="1:37">
      <c r="A253" s="296">
        <v>45543</v>
      </c>
      <c r="B253" s="288">
        <v>2.8733</v>
      </c>
      <c r="C253" s="289">
        <v>0.61880000000000002</v>
      </c>
      <c r="D253" s="289">
        <v>0.72430000000000005</v>
      </c>
      <c r="E253" s="289">
        <v>3.2909000000000002</v>
      </c>
      <c r="F253" s="289">
        <v>0.68069999999999997</v>
      </c>
      <c r="G253" s="289">
        <v>0.69299999999999995</v>
      </c>
      <c r="H253" s="289">
        <v>2.6999</v>
      </c>
      <c r="I253" s="289">
        <v>0.95730000000000004</v>
      </c>
      <c r="J253" s="290">
        <v>0.66410000000000002</v>
      </c>
      <c r="K253" s="288">
        <v>0.4531</v>
      </c>
      <c r="L253" s="289">
        <v>0.51419999999999999</v>
      </c>
      <c r="M253" s="289">
        <v>0.53180000000000005</v>
      </c>
      <c r="N253" s="289">
        <v>0.58350000000000002</v>
      </c>
      <c r="O253" s="289">
        <v>0.51619999999999999</v>
      </c>
      <c r="P253" s="289">
        <v>0.61570000000000003</v>
      </c>
      <c r="Q253" s="289">
        <v>0.66159999999999997</v>
      </c>
      <c r="R253" s="289">
        <v>0.41639999999999999</v>
      </c>
      <c r="S253" s="290">
        <v>0.54679999999999995</v>
      </c>
      <c r="T253" s="288">
        <v>0.43080000000000002</v>
      </c>
      <c r="U253" s="289">
        <v>0.38500000000000001</v>
      </c>
      <c r="V253" s="289">
        <v>0.56340000000000001</v>
      </c>
      <c r="W253" s="289">
        <v>0.50600000000000001</v>
      </c>
      <c r="X253" s="289">
        <v>0.3987</v>
      </c>
      <c r="Y253" s="289">
        <v>0.54169999999999996</v>
      </c>
      <c r="Z253" s="289">
        <v>0.2006</v>
      </c>
      <c r="AA253" s="289">
        <v>0.28249999999999997</v>
      </c>
      <c r="AB253" s="290">
        <v>0.59389999999999998</v>
      </c>
      <c r="AC253" s="288">
        <v>1.1827000000000001</v>
      </c>
      <c r="AD253" s="289">
        <v>0.36359999999999998</v>
      </c>
      <c r="AE253" s="289">
        <v>0.45839999999999997</v>
      </c>
      <c r="AF253" s="289">
        <v>1.9430000000000001</v>
      </c>
      <c r="AG253" s="289">
        <v>0.48409999999999997</v>
      </c>
      <c r="AH253" s="289">
        <v>0.53620000000000001</v>
      </c>
      <c r="AI253" s="289">
        <v>2.1836000000000002</v>
      </c>
      <c r="AJ253" s="289">
        <v>0.52580000000000005</v>
      </c>
      <c r="AK253" s="290">
        <v>0.3911</v>
      </c>
    </row>
    <row r="254" spans="1:37">
      <c r="A254" s="296">
        <v>45544</v>
      </c>
      <c r="B254" s="288">
        <v>2.9426999999999999</v>
      </c>
      <c r="C254" s="289">
        <v>0.56740000000000002</v>
      </c>
      <c r="D254" s="289">
        <v>0.67630000000000001</v>
      </c>
      <c r="E254" s="289">
        <v>3.1012</v>
      </c>
      <c r="F254" s="289">
        <v>0.62129999999999996</v>
      </c>
      <c r="G254" s="289">
        <v>0.66849999999999998</v>
      </c>
      <c r="H254" s="289">
        <v>2.6092</v>
      </c>
      <c r="I254" s="289">
        <v>0.87960000000000005</v>
      </c>
      <c r="J254" s="290">
        <v>0.61870000000000003</v>
      </c>
      <c r="K254" s="288">
        <v>0.42099999999999999</v>
      </c>
      <c r="L254" s="289">
        <v>0.48180000000000001</v>
      </c>
      <c r="M254" s="289">
        <v>0.47720000000000001</v>
      </c>
      <c r="N254" s="289">
        <v>0.53390000000000004</v>
      </c>
      <c r="O254" s="289">
        <v>0.4753</v>
      </c>
      <c r="P254" s="289">
        <v>0.58279999999999998</v>
      </c>
      <c r="Q254" s="289">
        <v>0.5323</v>
      </c>
      <c r="R254" s="289">
        <v>0.38700000000000001</v>
      </c>
      <c r="S254" s="290">
        <v>0.49109999999999998</v>
      </c>
      <c r="T254" s="288">
        <v>0.41689999999999999</v>
      </c>
      <c r="U254" s="289">
        <v>0.36349999999999999</v>
      </c>
      <c r="V254" s="289">
        <v>0.5292</v>
      </c>
      <c r="W254" s="289">
        <v>0.48980000000000001</v>
      </c>
      <c r="X254" s="289">
        <v>0.37909999999999999</v>
      </c>
      <c r="Y254" s="289">
        <v>0.52880000000000005</v>
      </c>
      <c r="Z254" s="289">
        <v>0.1888</v>
      </c>
      <c r="AA254" s="289">
        <v>0.2762</v>
      </c>
      <c r="AB254" s="290">
        <v>0.58730000000000004</v>
      </c>
      <c r="AC254" s="288">
        <v>1.1467000000000001</v>
      </c>
      <c r="AD254" s="289">
        <v>0.33950000000000002</v>
      </c>
      <c r="AE254" s="289">
        <v>0.42699999999999999</v>
      </c>
      <c r="AF254" s="289">
        <v>1.905</v>
      </c>
      <c r="AG254" s="289">
        <v>0.45569999999999999</v>
      </c>
      <c r="AH254" s="289">
        <v>0.52039999999999997</v>
      </c>
      <c r="AI254" s="289">
        <v>2.0823</v>
      </c>
      <c r="AJ254" s="289">
        <v>0.51239999999999997</v>
      </c>
      <c r="AK254" s="290">
        <v>0.39069999999999999</v>
      </c>
    </row>
    <row r="255" spans="1:37">
      <c r="A255" s="296">
        <v>45545</v>
      </c>
      <c r="B255" s="288">
        <v>2.8086000000000002</v>
      </c>
      <c r="C255" s="289">
        <v>0.54700000000000004</v>
      </c>
      <c r="D255" s="289">
        <v>0.66559999999999997</v>
      </c>
      <c r="E255" s="289">
        <v>2.9651000000000001</v>
      </c>
      <c r="F255" s="289">
        <v>0.60129999999999995</v>
      </c>
      <c r="G255" s="289">
        <v>0.64880000000000004</v>
      </c>
      <c r="H255" s="289">
        <v>2.5278999999999998</v>
      </c>
      <c r="I255" s="289">
        <v>0.85170000000000001</v>
      </c>
      <c r="J255" s="290">
        <v>0.60770000000000002</v>
      </c>
      <c r="K255" s="288">
        <v>0.40179999999999999</v>
      </c>
      <c r="L255" s="289">
        <v>0.46750000000000003</v>
      </c>
      <c r="M255" s="289">
        <v>0.44280000000000003</v>
      </c>
      <c r="N255" s="289">
        <v>0.51339999999999997</v>
      </c>
      <c r="O255" s="289">
        <v>0.4577</v>
      </c>
      <c r="P255" s="289">
        <v>0.56320000000000003</v>
      </c>
      <c r="Q255" s="289">
        <v>0.48949999999999999</v>
      </c>
      <c r="R255" s="289">
        <v>0.37740000000000001</v>
      </c>
      <c r="S255" s="290">
        <v>0.48599999999999999</v>
      </c>
      <c r="T255" s="288">
        <v>0.40539999999999998</v>
      </c>
      <c r="U255" s="289">
        <v>0.3493</v>
      </c>
      <c r="V255" s="289">
        <v>0.49880000000000002</v>
      </c>
      <c r="W255" s="289">
        <v>0.4783</v>
      </c>
      <c r="X255" s="289">
        <v>0.36670000000000003</v>
      </c>
      <c r="Y255" s="289">
        <v>0.52159999999999995</v>
      </c>
      <c r="Z255" s="289">
        <v>0.18029999999999999</v>
      </c>
      <c r="AA255" s="289">
        <v>0.27560000000000001</v>
      </c>
      <c r="AB255" s="290">
        <v>0.58340000000000003</v>
      </c>
      <c r="AC255" s="288">
        <v>1.1202000000000001</v>
      </c>
      <c r="AD255" s="289">
        <v>0.31669999999999998</v>
      </c>
      <c r="AE255" s="289">
        <v>0.39929999999999999</v>
      </c>
      <c r="AF255" s="289">
        <v>1.8785000000000001</v>
      </c>
      <c r="AG255" s="289">
        <v>0.43</v>
      </c>
      <c r="AH255" s="289">
        <v>0.50800000000000001</v>
      </c>
      <c r="AI255" s="289">
        <v>2.0356000000000001</v>
      </c>
      <c r="AJ255" s="289">
        <v>0.49869999999999998</v>
      </c>
      <c r="AK255" s="290">
        <v>0.39140000000000003</v>
      </c>
    </row>
    <row r="256" spans="1:37">
      <c r="A256" s="296">
        <v>45546</v>
      </c>
      <c r="B256" s="288">
        <v>2.7650000000000001</v>
      </c>
      <c r="C256" s="289">
        <v>0.53039999999999998</v>
      </c>
      <c r="D256" s="289">
        <v>0.65600000000000003</v>
      </c>
      <c r="E256" s="289">
        <v>2.8988</v>
      </c>
      <c r="F256" s="289">
        <v>0.58960000000000001</v>
      </c>
      <c r="G256" s="289">
        <v>0.63759999999999994</v>
      </c>
      <c r="H256" s="289">
        <v>2.4655999999999998</v>
      </c>
      <c r="I256" s="289">
        <v>0.8357</v>
      </c>
      <c r="J256" s="290">
        <v>0.60229999999999995</v>
      </c>
      <c r="K256" s="288">
        <v>0.38419999999999999</v>
      </c>
      <c r="L256" s="289">
        <v>0.45190000000000002</v>
      </c>
      <c r="M256" s="289">
        <v>0.41160000000000002</v>
      </c>
      <c r="N256" s="289">
        <v>0.50109999999999999</v>
      </c>
      <c r="O256" s="289">
        <v>0.44479999999999997</v>
      </c>
      <c r="P256" s="289">
        <v>0.55210000000000004</v>
      </c>
      <c r="Q256" s="289">
        <v>0.47570000000000001</v>
      </c>
      <c r="R256" s="289">
        <v>0.37359999999999999</v>
      </c>
      <c r="S256" s="290">
        <v>0.48499999999999999</v>
      </c>
      <c r="T256" s="288">
        <v>0.39439999999999997</v>
      </c>
      <c r="U256" s="289">
        <v>0.33729999999999999</v>
      </c>
      <c r="V256" s="289">
        <v>0.46850000000000003</v>
      </c>
      <c r="W256" s="289">
        <v>0.4708</v>
      </c>
      <c r="X256" s="289">
        <v>0.35930000000000001</v>
      </c>
      <c r="Y256" s="289">
        <v>0.51780000000000004</v>
      </c>
      <c r="Z256" s="289">
        <v>0.17430000000000001</v>
      </c>
      <c r="AA256" s="289">
        <v>0.2767</v>
      </c>
      <c r="AB256" s="290">
        <v>0.58169999999999999</v>
      </c>
      <c r="AC256" s="288">
        <v>1.1015999999999999</v>
      </c>
      <c r="AD256" s="289">
        <v>0.29570000000000002</v>
      </c>
      <c r="AE256" s="289">
        <v>0.37309999999999999</v>
      </c>
      <c r="AF256" s="289">
        <v>1.8626</v>
      </c>
      <c r="AG256" s="289">
        <v>0.40720000000000001</v>
      </c>
      <c r="AH256" s="289">
        <v>0.49930000000000002</v>
      </c>
      <c r="AI256" s="289">
        <v>2.0194999999999999</v>
      </c>
      <c r="AJ256" s="289">
        <v>0.48930000000000001</v>
      </c>
      <c r="AK256" s="290">
        <v>0.3931</v>
      </c>
    </row>
    <row r="257" spans="1:37">
      <c r="A257" s="296">
        <v>45547</v>
      </c>
      <c r="B257" s="288">
        <v>2.6069</v>
      </c>
      <c r="C257" s="289">
        <v>0.50629999999999997</v>
      </c>
      <c r="D257" s="289">
        <v>0.63770000000000004</v>
      </c>
      <c r="E257" s="289">
        <v>2.7867999999999999</v>
      </c>
      <c r="F257" s="289">
        <v>0.57540000000000002</v>
      </c>
      <c r="G257" s="289">
        <v>0.62180000000000002</v>
      </c>
      <c r="H257" s="289">
        <v>2.4058000000000002</v>
      </c>
      <c r="I257" s="289">
        <v>0.8266</v>
      </c>
      <c r="J257" s="290">
        <v>0.5968</v>
      </c>
      <c r="K257" s="288">
        <v>0.35</v>
      </c>
      <c r="L257" s="289">
        <v>0.43</v>
      </c>
      <c r="M257" s="289">
        <v>0.38080000000000003</v>
      </c>
      <c r="N257" s="289">
        <v>0.48039999999999999</v>
      </c>
      <c r="O257" s="289">
        <v>0.4299</v>
      </c>
      <c r="P257" s="289">
        <v>0.53490000000000004</v>
      </c>
      <c r="Q257" s="289">
        <v>0.46489999999999998</v>
      </c>
      <c r="R257" s="289">
        <v>0.37069999999999997</v>
      </c>
      <c r="S257" s="290">
        <v>0.4834</v>
      </c>
      <c r="T257" s="288">
        <v>0.37590000000000001</v>
      </c>
      <c r="U257" s="289">
        <v>0.32229999999999998</v>
      </c>
      <c r="V257" s="289">
        <v>0.42580000000000001</v>
      </c>
      <c r="W257" s="289">
        <v>0.45829999999999999</v>
      </c>
      <c r="X257" s="289">
        <v>0.35099999999999998</v>
      </c>
      <c r="Y257" s="289">
        <v>0.50739999999999996</v>
      </c>
      <c r="Z257" s="289">
        <v>0.1686</v>
      </c>
      <c r="AA257" s="289">
        <v>0.27750000000000002</v>
      </c>
      <c r="AB257" s="290">
        <v>0.57820000000000005</v>
      </c>
      <c r="AC257" s="288">
        <v>1.0652999999999999</v>
      </c>
      <c r="AD257" s="289">
        <v>0.26950000000000002</v>
      </c>
      <c r="AE257" s="289">
        <v>0.3427</v>
      </c>
      <c r="AF257" s="289">
        <v>1.8380000000000001</v>
      </c>
      <c r="AG257" s="289">
        <v>0.38479999999999998</v>
      </c>
      <c r="AH257" s="289">
        <v>0.48459999999999998</v>
      </c>
      <c r="AI257" s="289">
        <v>1.9891000000000001</v>
      </c>
      <c r="AJ257" s="289">
        <v>0.47820000000000001</v>
      </c>
      <c r="AK257" s="290">
        <v>0.39240000000000003</v>
      </c>
    </row>
    <row r="258" spans="1:37">
      <c r="A258" s="296">
        <v>45548</v>
      </c>
      <c r="B258" s="288">
        <v>2.5337000000000001</v>
      </c>
      <c r="C258" s="289">
        <v>0.47070000000000001</v>
      </c>
      <c r="D258" s="289">
        <v>0.6069</v>
      </c>
      <c r="E258" s="289">
        <v>2.7136999999999998</v>
      </c>
      <c r="F258" s="289">
        <v>0.55200000000000005</v>
      </c>
      <c r="G258" s="289">
        <v>0.59799999999999998</v>
      </c>
      <c r="H258" s="289">
        <v>2.3452000000000002</v>
      </c>
      <c r="I258" s="289">
        <v>0.81520000000000004</v>
      </c>
      <c r="J258" s="290">
        <v>0.58320000000000005</v>
      </c>
      <c r="K258" s="288">
        <v>0.312</v>
      </c>
      <c r="L258" s="289">
        <v>0.40039999999999998</v>
      </c>
      <c r="M258" s="289">
        <v>0.3377</v>
      </c>
      <c r="N258" s="289">
        <v>0.45739999999999997</v>
      </c>
      <c r="O258" s="289">
        <v>0.4098</v>
      </c>
      <c r="P258" s="289">
        <v>0.51380000000000003</v>
      </c>
      <c r="Q258" s="289">
        <v>0.44769999999999999</v>
      </c>
      <c r="R258" s="289">
        <v>0.36659999999999998</v>
      </c>
      <c r="S258" s="290">
        <v>0.47949999999999998</v>
      </c>
      <c r="T258" s="288">
        <v>0.36</v>
      </c>
      <c r="U258" s="289">
        <v>0.3019</v>
      </c>
      <c r="V258" s="289">
        <v>0.37809999999999999</v>
      </c>
      <c r="W258" s="289">
        <v>0.44600000000000001</v>
      </c>
      <c r="X258" s="289">
        <v>0.33600000000000002</v>
      </c>
      <c r="Y258" s="289">
        <v>0.49459999999999998</v>
      </c>
      <c r="Z258" s="289">
        <v>0.16289999999999999</v>
      </c>
      <c r="AA258" s="289">
        <v>0.27529999999999999</v>
      </c>
      <c r="AB258" s="290">
        <v>0.57010000000000005</v>
      </c>
      <c r="AC258" s="288">
        <v>1.0296000000000001</v>
      </c>
      <c r="AD258" s="289">
        <v>0.23830000000000001</v>
      </c>
      <c r="AE258" s="289">
        <v>0.30049999999999999</v>
      </c>
      <c r="AF258" s="289">
        <v>1.8035000000000001</v>
      </c>
      <c r="AG258" s="289">
        <v>0.34920000000000001</v>
      </c>
      <c r="AH258" s="289">
        <v>0.4602</v>
      </c>
      <c r="AI258" s="289">
        <v>1.9496</v>
      </c>
      <c r="AJ258" s="289">
        <v>0.46139999999999998</v>
      </c>
      <c r="AK258" s="290">
        <v>0.38840000000000002</v>
      </c>
    </row>
    <row r="259" spans="1:37">
      <c r="A259" s="296">
        <v>45549</v>
      </c>
      <c r="B259" s="288">
        <v>2.4037000000000002</v>
      </c>
      <c r="C259" s="289">
        <v>0.4446</v>
      </c>
      <c r="D259" s="289">
        <v>0.58079999999999998</v>
      </c>
      <c r="E259" s="289">
        <v>2.6332</v>
      </c>
      <c r="F259" s="289">
        <v>0.53169999999999995</v>
      </c>
      <c r="G259" s="289">
        <v>0.57379999999999998</v>
      </c>
      <c r="H259" s="289">
        <v>2.2871999999999999</v>
      </c>
      <c r="I259" s="289">
        <v>0.80610000000000004</v>
      </c>
      <c r="J259" s="290">
        <v>0.5675</v>
      </c>
      <c r="K259" s="288">
        <v>0.28320000000000001</v>
      </c>
      <c r="L259" s="289">
        <v>0.37619999999999998</v>
      </c>
      <c r="M259" s="289">
        <v>0.29980000000000001</v>
      </c>
      <c r="N259" s="289">
        <v>0.44169999999999998</v>
      </c>
      <c r="O259" s="289">
        <v>0.39229999999999998</v>
      </c>
      <c r="P259" s="289">
        <v>0.49009999999999998</v>
      </c>
      <c r="Q259" s="289">
        <v>0.4304</v>
      </c>
      <c r="R259" s="289">
        <v>0.36230000000000001</v>
      </c>
      <c r="S259" s="290">
        <v>0.47520000000000001</v>
      </c>
      <c r="T259" s="288">
        <v>0.3468</v>
      </c>
      <c r="U259" s="289"/>
      <c r="V259" s="289">
        <v>0.33160000000000001</v>
      </c>
      <c r="W259" s="289">
        <v>0.43540000000000001</v>
      </c>
      <c r="X259" s="289"/>
      <c r="Y259" s="289">
        <v>0.48170000000000002</v>
      </c>
      <c r="Z259" s="289">
        <v>0.1578</v>
      </c>
      <c r="AA259" s="289"/>
      <c r="AB259" s="290">
        <v>0.56210000000000004</v>
      </c>
      <c r="AC259" s="288">
        <v>0.98329999999999995</v>
      </c>
      <c r="AD259" s="289">
        <v>0.21249999999999999</v>
      </c>
      <c r="AE259" s="289">
        <v>0.26919999999999999</v>
      </c>
      <c r="AF259" s="289">
        <v>1.7745</v>
      </c>
      <c r="AG259" s="289">
        <v>0.31979999999999997</v>
      </c>
      <c r="AH259" s="289">
        <v>0.44319999999999998</v>
      </c>
      <c r="AI259" s="289">
        <v>1.9097</v>
      </c>
      <c r="AJ259" s="289">
        <v>0.44390000000000002</v>
      </c>
      <c r="AK259" s="290">
        <v>0.38440000000000002</v>
      </c>
    </row>
    <row r="260" spans="1:37">
      <c r="A260" s="296">
        <v>45550</v>
      </c>
      <c r="B260" s="288">
        <v>2.2787000000000002</v>
      </c>
      <c r="C260" s="289">
        <v>0.42099999999999999</v>
      </c>
      <c r="D260" s="289">
        <v>0.5595</v>
      </c>
      <c r="E260" s="289">
        <v>2.5653000000000001</v>
      </c>
      <c r="F260" s="289">
        <v>0.51239999999999997</v>
      </c>
      <c r="G260" s="289">
        <v>0.55249999999999999</v>
      </c>
      <c r="H260" s="289">
        <v>2.2345999999999999</v>
      </c>
      <c r="I260" s="289">
        <v>0.79469999999999996</v>
      </c>
      <c r="J260" s="290">
        <v>0.55130000000000001</v>
      </c>
      <c r="K260" s="288">
        <v>0.2591</v>
      </c>
      <c r="L260" s="289">
        <v>0.35680000000000001</v>
      </c>
      <c r="M260" s="289">
        <v>0.26840000000000003</v>
      </c>
      <c r="N260" s="289">
        <v>0.42670000000000002</v>
      </c>
      <c r="O260" s="289">
        <v>0.37669999999999998</v>
      </c>
      <c r="P260" s="289">
        <v>0.46410000000000001</v>
      </c>
      <c r="Q260" s="289">
        <v>0.41339999999999999</v>
      </c>
      <c r="R260" s="289">
        <v>0.35780000000000001</v>
      </c>
      <c r="S260" s="290">
        <v>0.46889999999999998</v>
      </c>
      <c r="T260" s="288">
        <v>0.33829999999999999</v>
      </c>
      <c r="U260" s="289">
        <v>0.27150000000000002</v>
      </c>
      <c r="V260" s="289">
        <v>0.29470000000000002</v>
      </c>
      <c r="W260" s="289">
        <v>0.42659999999999998</v>
      </c>
      <c r="X260" s="289">
        <v>0.31690000000000002</v>
      </c>
      <c r="Y260" s="289">
        <v>0.46870000000000001</v>
      </c>
      <c r="Z260" s="289">
        <v>0.15340000000000001</v>
      </c>
      <c r="AA260" s="289">
        <v>0.27229999999999999</v>
      </c>
      <c r="AB260" s="290">
        <v>0.55289999999999995</v>
      </c>
      <c r="AC260" s="288">
        <v>0.93540000000000001</v>
      </c>
      <c r="AD260" s="289">
        <v>0.1925</v>
      </c>
      <c r="AE260" s="289">
        <v>0.2394</v>
      </c>
      <c r="AF260" s="289">
        <v>1.7476</v>
      </c>
      <c r="AG260" s="289">
        <v>0.29260000000000003</v>
      </c>
      <c r="AH260" s="289">
        <v>0.42320000000000002</v>
      </c>
      <c r="AI260" s="289">
        <v>1.8683000000000001</v>
      </c>
      <c r="AJ260" s="289">
        <v>0.42709999999999998</v>
      </c>
      <c r="AK260" s="290">
        <v>0.37959999999999999</v>
      </c>
    </row>
    <row r="261" spans="1:37">
      <c r="A261" s="296">
        <v>45551</v>
      </c>
      <c r="B261" s="288">
        <v>2.1488</v>
      </c>
      <c r="C261" s="289">
        <v>0.39789999999999998</v>
      </c>
      <c r="D261" s="289">
        <v>0.5393</v>
      </c>
      <c r="E261" s="289">
        <v>2.4649000000000001</v>
      </c>
      <c r="F261" s="289">
        <v>0.49680000000000002</v>
      </c>
      <c r="G261" s="289">
        <v>0.53490000000000004</v>
      </c>
      <c r="H261" s="289">
        <v>2.1819000000000002</v>
      </c>
      <c r="I261" s="289">
        <v>0.78890000000000005</v>
      </c>
      <c r="J261" s="290">
        <v>0.53949999999999998</v>
      </c>
      <c r="K261" s="288">
        <v>0.23860000000000001</v>
      </c>
      <c r="L261" s="289">
        <v>0.3382</v>
      </c>
      <c r="M261" s="289">
        <v>0.25030000000000002</v>
      </c>
      <c r="N261" s="289">
        <v>0.4118</v>
      </c>
      <c r="O261" s="289">
        <v>0.36309999999999998</v>
      </c>
      <c r="P261" s="289">
        <v>0.44090000000000001</v>
      </c>
      <c r="Q261" s="289">
        <v>0.3977</v>
      </c>
      <c r="R261" s="289">
        <v>0.35499999999999998</v>
      </c>
      <c r="S261" s="290">
        <v>0.46529999999999999</v>
      </c>
      <c r="T261" s="288">
        <v>0.32129999999999997</v>
      </c>
      <c r="U261" s="289">
        <v>0.25940000000000002</v>
      </c>
      <c r="V261" s="289">
        <v>0.2656</v>
      </c>
      <c r="W261" s="289">
        <v>0.41260000000000002</v>
      </c>
      <c r="X261" s="289">
        <v>0.31069999999999998</v>
      </c>
      <c r="Y261" s="289">
        <v>0.45279999999999998</v>
      </c>
      <c r="Z261" s="289">
        <v>0.1492</v>
      </c>
      <c r="AA261" s="289">
        <v>0.27139999999999997</v>
      </c>
      <c r="AB261" s="290">
        <v>0.54490000000000005</v>
      </c>
      <c r="AC261" s="288">
        <v>0.86529999999999996</v>
      </c>
      <c r="AD261" s="289">
        <v>0.1792</v>
      </c>
      <c r="AE261" s="289">
        <v>0.21759999999999999</v>
      </c>
      <c r="AF261" s="289">
        <v>1.7070000000000001</v>
      </c>
      <c r="AG261" s="289">
        <v>0.2782</v>
      </c>
      <c r="AH261" s="289">
        <v>0.40550000000000003</v>
      </c>
      <c r="AI261" s="289">
        <v>1.8186</v>
      </c>
      <c r="AJ261" s="289">
        <v>0.41389999999999999</v>
      </c>
      <c r="AK261" s="290">
        <v>0.37490000000000001</v>
      </c>
    </row>
    <row r="262" spans="1:37">
      <c r="A262" s="296">
        <v>45552</v>
      </c>
      <c r="B262" s="288">
        <v>2.1023000000000001</v>
      </c>
      <c r="C262" s="289">
        <v>0.37559999999999999</v>
      </c>
      <c r="D262" s="289">
        <v>0.52359999999999995</v>
      </c>
      <c r="E262" s="289">
        <v>2.4464999999999999</v>
      </c>
      <c r="F262" s="289">
        <v>0.48330000000000001</v>
      </c>
      <c r="G262" s="289">
        <v>0.51970000000000005</v>
      </c>
      <c r="H262" s="289">
        <v>2.1547999999999998</v>
      </c>
      <c r="I262" s="289">
        <v>0.78759999999999997</v>
      </c>
      <c r="J262" s="290">
        <v>0.52849999999999997</v>
      </c>
      <c r="K262" s="288">
        <v>0.218</v>
      </c>
      <c r="L262" s="289">
        <v>0.32269999999999999</v>
      </c>
      <c r="M262" s="289">
        <v>0.22720000000000001</v>
      </c>
      <c r="N262" s="289">
        <v>0.39450000000000002</v>
      </c>
      <c r="O262" s="289">
        <v>0.35299999999999998</v>
      </c>
      <c r="P262" s="289">
        <v>0.41749999999999998</v>
      </c>
      <c r="Q262" s="289">
        <v>0.38340000000000002</v>
      </c>
      <c r="R262" s="289">
        <v>0.35410000000000003</v>
      </c>
      <c r="S262" s="290">
        <v>0.46129999999999999</v>
      </c>
      <c r="T262" s="288">
        <v>0.3175</v>
      </c>
      <c r="U262" s="289">
        <v>0.25480000000000003</v>
      </c>
      <c r="V262" s="289">
        <v>0.24809999999999999</v>
      </c>
      <c r="W262" s="289">
        <v>0.40629999999999999</v>
      </c>
      <c r="X262" s="289">
        <v>0.30409999999999998</v>
      </c>
      <c r="Y262" s="289">
        <v>0.44240000000000002</v>
      </c>
      <c r="Z262" s="289">
        <v>0.14630000000000001</v>
      </c>
      <c r="AA262" s="289">
        <v>0.27160000000000001</v>
      </c>
      <c r="AB262" s="290">
        <v>0.53680000000000005</v>
      </c>
      <c r="AC262" s="288">
        <v>0.81589999999999996</v>
      </c>
      <c r="AD262" s="289">
        <v>0.17150000000000001</v>
      </c>
      <c r="AE262" s="289">
        <v>0.19969999999999999</v>
      </c>
      <c r="AF262" s="289">
        <v>1.6933</v>
      </c>
      <c r="AG262" s="289">
        <v>0.25950000000000001</v>
      </c>
      <c r="AH262" s="289">
        <v>0.38590000000000002</v>
      </c>
      <c r="AI262" s="289">
        <v>1.7876000000000001</v>
      </c>
      <c r="AJ262" s="289">
        <v>0.39739999999999998</v>
      </c>
      <c r="AK262" s="290">
        <v>0.37109999999999999</v>
      </c>
    </row>
    <row r="263" spans="1:37">
      <c r="A263" s="296">
        <v>45553</v>
      </c>
      <c r="B263" s="288">
        <v>2.0068000000000001</v>
      </c>
      <c r="C263" s="289">
        <v>0.3382</v>
      </c>
      <c r="D263" s="289">
        <v>0.49680000000000002</v>
      </c>
      <c r="E263" s="289">
        <v>2.3940999999999999</v>
      </c>
      <c r="F263" s="289">
        <v>0.46700000000000003</v>
      </c>
      <c r="G263" s="289">
        <v>0.50070000000000003</v>
      </c>
      <c r="H263" s="289">
        <v>2.1326000000000001</v>
      </c>
      <c r="I263" s="289">
        <v>0.78759999999999997</v>
      </c>
      <c r="J263" s="290">
        <v>0.51649999999999996</v>
      </c>
      <c r="K263" s="288">
        <v>0.1956</v>
      </c>
      <c r="L263" s="289">
        <v>0.29980000000000001</v>
      </c>
      <c r="M263" s="289">
        <v>0.20430000000000001</v>
      </c>
      <c r="N263" s="289">
        <v>0.37259999999999999</v>
      </c>
      <c r="O263" s="289">
        <v>0.3412</v>
      </c>
      <c r="P263" s="289">
        <v>0.39450000000000002</v>
      </c>
      <c r="Q263" s="289">
        <v>0.37119999999999997</v>
      </c>
      <c r="R263" s="289">
        <v>0.35449999999999998</v>
      </c>
      <c r="S263" s="290">
        <v>0.46129999999999999</v>
      </c>
      <c r="T263" s="288">
        <v>0.30680000000000002</v>
      </c>
      <c r="U263" s="289">
        <v>0.24229999999999999</v>
      </c>
      <c r="V263" s="289">
        <v>0.22639999999999999</v>
      </c>
      <c r="W263" s="289">
        <v>0.40100000000000002</v>
      </c>
      <c r="X263" s="289">
        <v>0.29720000000000002</v>
      </c>
      <c r="Y263" s="289">
        <v>0.42970000000000003</v>
      </c>
      <c r="Z263" s="289">
        <v>0.14460000000000001</v>
      </c>
      <c r="AA263" s="289">
        <v>0.27310000000000001</v>
      </c>
      <c r="AB263" s="290">
        <v>0.53259999999999996</v>
      </c>
      <c r="AC263" s="288">
        <v>0.73440000000000005</v>
      </c>
      <c r="AD263" s="289">
        <v>0.16139999999999999</v>
      </c>
      <c r="AE263" s="289">
        <v>0.18060000000000001</v>
      </c>
      <c r="AF263" s="289">
        <v>1.6687000000000001</v>
      </c>
      <c r="AG263" s="289">
        <v>0.24340000000000001</v>
      </c>
      <c r="AH263" s="289">
        <v>0.36199999999999999</v>
      </c>
      <c r="AI263" s="289">
        <v>1.7562</v>
      </c>
      <c r="AJ263" s="289">
        <v>0.38069999999999998</v>
      </c>
      <c r="AK263" s="290">
        <v>0.36759999999999998</v>
      </c>
    </row>
    <row r="264" spans="1:37">
      <c r="A264" s="296">
        <v>45554</v>
      </c>
      <c r="B264" s="288">
        <v>1.8895</v>
      </c>
      <c r="C264" s="289">
        <v>0.29559999999999997</v>
      </c>
      <c r="D264" s="289">
        <v>0.46660000000000001</v>
      </c>
      <c r="E264" s="289">
        <v>2.3275000000000001</v>
      </c>
      <c r="F264" s="289">
        <v>0.44140000000000001</v>
      </c>
      <c r="G264" s="289">
        <v>0.47189999999999999</v>
      </c>
      <c r="H264" s="289">
        <v>2.0828000000000002</v>
      </c>
      <c r="I264" s="289">
        <v>0.77710000000000001</v>
      </c>
      <c r="J264" s="290">
        <v>0.49669999999999997</v>
      </c>
      <c r="K264" s="288">
        <v>0.18110000000000001</v>
      </c>
      <c r="L264" s="289">
        <v>0.27610000000000001</v>
      </c>
      <c r="M264" s="289">
        <v>0.1845</v>
      </c>
      <c r="N264" s="289">
        <v>0.34620000000000001</v>
      </c>
      <c r="O264" s="289">
        <v>0.3236</v>
      </c>
      <c r="P264" s="289">
        <v>0.36409999999999998</v>
      </c>
      <c r="Q264" s="289">
        <v>0.35499999999999998</v>
      </c>
      <c r="R264" s="289">
        <v>0.35060000000000002</v>
      </c>
      <c r="S264" s="290">
        <v>0.4536</v>
      </c>
      <c r="T264" s="288">
        <v>0.29659999999999997</v>
      </c>
      <c r="U264" s="289"/>
      <c r="V264" s="289">
        <v>0.21340000000000001</v>
      </c>
      <c r="W264" s="289">
        <v>0.39069999999999999</v>
      </c>
      <c r="X264" s="289"/>
      <c r="Y264" s="289">
        <v>0.41460000000000002</v>
      </c>
      <c r="Z264" s="289">
        <v>0.1414</v>
      </c>
      <c r="AA264" s="289"/>
      <c r="AB264" s="290">
        <v>0.52080000000000004</v>
      </c>
      <c r="AC264" s="288">
        <v>0.66400000000000003</v>
      </c>
      <c r="AD264" s="289">
        <v>0.15340000000000001</v>
      </c>
      <c r="AE264" s="289">
        <v>0.1681</v>
      </c>
      <c r="AF264" s="289">
        <v>1.6289</v>
      </c>
      <c r="AG264" s="289">
        <v>0.23050000000000001</v>
      </c>
      <c r="AH264" s="289">
        <v>0.33560000000000001</v>
      </c>
      <c r="AI264" s="289">
        <v>1.7053</v>
      </c>
      <c r="AJ264" s="289">
        <v>0.3589</v>
      </c>
      <c r="AK264" s="290">
        <v>0.3599</v>
      </c>
    </row>
    <row r="265" spans="1:37">
      <c r="A265" s="296">
        <v>45555</v>
      </c>
      <c r="B265" s="288">
        <v>1.8231999999999999</v>
      </c>
      <c r="C265" s="289">
        <v>0.26090000000000002</v>
      </c>
      <c r="D265" s="289">
        <v>0.44330000000000003</v>
      </c>
      <c r="E265" s="289">
        <v>2.2705000000000002</v>
      </c>
      <c r="F265" s="289">
        <v>0.4158</v>
      </c>
      <c r="G265" s="289">
        <v>0.44969999999999999</v>
      </c>
      <c r="H265" s="289">
        <v>2.0428000000000002</v>
      </c>
      <c r="I265" s="289">
        <v>0.76880000000000004</v>
      </c>
      <c r="J265" s="290">
        <v>0.47810000000000002</v>
      </c>
      <c r="K265" s="288">
        <v>0.17069999999999999</v>
      </c>
      <c r="L265" s="289">
        <v>0.26379999999999998</v>
      </c>
      <c r="M265" s="289">
        <v>0.1711</v>
      </c>
      <c r="N265" s="289">
        <v>0.31680000000000003</v>
      </c>
      <c r="O265" s="289">
        <v>0.31040000000000001</v>
      </c>
      <c r="P265" s="289">
        <v>0.3402</v>
      </c>
      <c r="Q265" s="289">
        <v>0.34060000000000001</v>
      </c>
      <c r="R265" s="289">
        <v>0.34910000000000002</v>
      </c>
      <c r="S265" s="290">
        <v>0.44790000000000002</v>
      </c>
      <c r="T265" s="288">
        <v>0.28999999999999998</v>
      </c>
      <c r="U265" s="289">
        <v>0.22040000000000001</v>
      </c>
      <c r="V265" s="289">
        <v>0.20660000000000001</v>
      </c>
      <c r="W265" s="289">
        <v>0.3841</v>
      </c>
      <c r="X265" s="289">
        <v>0.27779999999999999</v>
      </c>
      <c r="Y265" s="289">
        <v>0.40129999999999999</v>
      </c>
      <c r="Z265" s="289">
        <v>0.1391</v>
      </c>
      <c r="AA265" s="289">
        <v>0.27279999999999999</v>
      </c>
      <c r="AB265" s="290">
        <v>0.51190000000000002</v>
      </c>
      <c r="AC265" s="288">
        <v>0.6109</v>
      </c>
      <c r="AD265" s="289">
        <v>0.1482</v>
      </c>
      <c r="AE265" s="289">
        <v>0.1588</v>
      </c>
      <c r="AF265" s="289">
        <v>1.5984</v>
      </c>
      <c r="AG265" s="289">
        <v>0.2205</v>
      </c>
      <c r="AH265" s="289">
        <v>0.31109999999999999</v>
      </c>
      <c r="AI265" s="289">
        <v>1.6504000000000001</v>
      </c>
      <c r="AJ265" s="289">
        <v>0.33910000000000001</v>
      </c>
      <c r="AK265" s="290">
        <v>0.3533</v>
      </c>
    </row>
    <row r="266" spans="1:37">
      <c r="A266" s="296">
        <v>45556</v>
      </c>
      <c r="B266" s="288">
        <v>1.7543</v>
      </c>
      <c r="C266" s="289">
        <v>0.23080000000000001</v>
      </c>
      <c r="D266" s="289">
        <v>0.42199999999999999</v>
      </c>
      <c r="E266" s="289">
        <v>2.2282000000000002</v>
      </c>
      <c r="F266" s="289">
        <v>0.3881</v>
      </c>
      <c r="G266" s="289">
        <v>0.42799999999999999</v>
      </c>
      <c r="H266" s="289">
        <v>2.0188000000000001</v>
      </c>
      <c r="I266" s="289">
        <v>0.76449999999999996</v>
      </c>
      <c r="J266" s="290">
        <v>0.46260000000000001</v>
      </c>
      <c r="K266" s="288">
        <v>0.16250000000000001</v>
      </c>
      <c r="L266" s="289">
        <v>0.25559999999999999</v>
      </c>
      <c r="M266" s="289">
        <v>0.16120000000000001</v>
      </c>
      <c r="N266" s="289">
        <v>0.28710000000000002</v>
      </c>
      <c r="O266" s="289">
        <v>0.2994</v>
      </c>
      <c r="P266" s="289">
        <v>0.3216</v>
      </c>
      <c r="Q266" s="289">
        <v>0.32900000000000001</v>
      </c>
      <c r="R266" s="289">
        <v>0.34920000000000001</v>
      </c>
      <c r="S266" s="290">
        <v>0.44490000000000002</v>
      </c>
      <c r="T266" s="288">
        <v>0.41399999999999998</v>
      </c>
      <c r="U266" s="289"/>
      <c r="V266" s="289">
        <v>0.60540000000000005</v>
      </c>
      <c r="W266" s="289">
        <v>0.45839999999999997</v>
      </c>
      <c r="X266" s="289"/>
      <c r="Y266" s="289">
        <v>0.57310000000000005</v>
      </c>
      <c r="Z266" s="289">
        <v>0.18890000000000001</v>
      </c>
      <c r="AA266" s="289"/>
      <c r="AB266" s="290">
        <v>0.58450000000000002</v>
      </c>
      <c r="AC266" s="288">
        <v>0.58799999999999997</v>
      </c>
      <c r="AD266" s="289">
        <v>0.14630000000000001</v>
      </c>
      <c r="AE266" s="289">
        <v>0.4718</v>
      </c>
      <c r="AF266" s="289">
        <v>1.5813999999999999</v>
      </c>
      <c r="AG266" s="289">
        <v>0.2155</v>
      </c>
      <c r="AH266" s="289">
        <v>0.54790000000000005</v>
      </c>
      <c r="AI266" s="289">
        <v>1.6222000000000001</v>
      </c>
      <c r="AJ266" s="289">
        <v>0.32319999999999999</v>
      </c>
      <c r="AK266" s="290">
        <v>0.3851</v>
      </c>
    </row>
    <row r="267" spans="1:37">
      <c r="A267" s="296">
        <v>45557</v>
      </c>
      <c r="B267" s="288">
        <v>1.6515</v>
      </c>
      <c r="C267" s="289">
        <v>0.20449999999999999</v>
      </c>
      <c r="D267" s="289">
        <v>0.39729999999999999</v>
      </c>
      <c r="E267" s="289">
        <v>2.1337000000000002</v>
      </c>
      <c r="F267" s="289">
        <v>0.35720000000000002</v>
      </c>
      <c r="G267" s="289">
        <v>0.40749999999999997</v>
      </c>
      <c r="H267" s="289">
        <v>1.9756</v>
      </c>
      <c r="I267" s="289">
        <v>0.76270000000000004</v>
      </c>
      <c r="J267" s="290">
        <v>0.44950000000000001</v>
      </c>
      <c r="K267" s="288">
        <v>0.15429999999999999</v>
      </c>
      <c r="L267" s="289">
        <v>0.24030000000000001</v>
      </c>
      <c r="M267" s="289">
        <v>0.1527</v>
      </c>
      <c r="N267" s="289">
        <v>0.26450000000000001</v>
      </c>
      <c r="O267" s="289">
        <v>0.28639999999999999</v>
      </c>
      <c r="P267" s="289">
        <v>0.30520000000000003</v>
      </c>
      <c r="Q267" s="289">
        <v>0.31680000000000003</v>
      </c>
      <c r="R267" s="289">
        <v>0.35110000000000002</v>
      </c>
      <c r="S267" s="290">
        <v>0.44240000000000002</v>
      </c>
      <c r="T267" s="288">
        <v>0.3745</v>
      </c>
      <c r="U267" s="289">
        <v>0.35389999999999999</v>
      </c>
      <c r="V267" s="289">
        <v>0.52</v>
      </c>
      <c r="W267" s="289">
        <v>0.42509999999999998</v>
      </c>
      <c r="X267" s="289">
        <v>0.3614</v>
      </c>
      <c r="Y267" s="289">
        <v>0.50009999999999999</v>
      </c>
      <c r="Z267" s="289">
        <v>0.16020000000000001</v>
      </c>
      <c r="AA267" s="289">
        <v>0.26240000000000002</v>
      </c>
      <c r="AB267" s="290">
        <v>0.54079999999999995</v>
      </c>
      <c r="AC267" s="288">
        <v>0.57069999999999999</v>
      </c>
      <c r="AD267" s="289">
        <v>0.1411</v>
      </c>
      <c r="AE267" s="289">
        <v>0.4083</v>
      </c>
      <c r="AF267" s="289">
        <v>1.5343</v>
      </c>
      <c r="AG267" s="289">
        <v>0.21240000000000001</v>
      </c>
      <c r="AH267" s="289">
        <v>0.49930000000000002</v>
      </c>
      <c r="AI267" s="289">
        <v>1.5609</v>
      </c>
      <c r="AJ267" s="289">
        <v>0.31879999999999997</v>
      </c>
      <c r="AK267" s="290">
        <v>0.36409999999999998</v>
      </c>
    </row>
    <row r="268" spans="1:37">
      <c r="A268" s="296">
        <v>45558</v>
      </c>
      <c r="B268" s="288">
        <v>1.5952</v>
      </c>
      <c r="C268" s="289">
        <v>0.1918</v>
      </c>
      <c r="D268" s="289">
        <v>0.38519999999999999</v>
      </c>
      <c r="E268" s="289">
        <v>2.0914000000000001</v>
      </c>
      <c r="F268" s="289">
        <v>0.3327</v>
      </c>
      <c r="G268" s="289">
        <v>0.39629999999999999</v>
      </c>
      <c r="H268" s="289">
        <v>1.9379</v>
      </c>
      <c r="I268" s="289">
        <v>0.76349999999999996</v>
      </c>
      <c r="J268" s="290">
        <v>0.43880000000000002</v>
      </c>
      <c r="K268" s="288">
        <v>0.15090000000000001</v>
      </c>
      <c r="L268" s="289">
        <v>0.23449999999999999</v>
      </c>
      <c r="M268" s="289">
        <v>0.1477</v>
      </c>
      <c r="N268" s="289">
        <v>0.25469999999999998</v>
      </c>
      <c r="O268" s="289">
        <v>0.27950000000000003</v>
      </c>
      <c r="P268" s="289">
        <v>0.29809999999999998</v>
      </c>
      <c r="Q268" s="289">
        <v>0.30909999999999999</v>
      </c>
      <c r="R268" s="289">
        <v>0.3528</v>
      </c>
      <c r="S268" s="290">
        <v>0.44230000000000003</v>
      </c>
      <c r="T268" s="288">
        <v>0.37759999999999999</v>
      </c>
      <c r="U268" s="289">
        <v>0.35</v>
      </c>
      <c r="V268" s="289">
        <v>0.51370000000000005</v>
      </c>
      <c r="W268" s="289">
        <v>0.4239</v>
      </c>
      <c r="X268" s="289">
        <v>0.35410000000000003</v>
      </c>
      <c r="Y268" s="289">
        <v>0.49690000000000001</v>
      </c>
      <c r="Z268" s="289">
        <v>0.15179999999999999</v>
      </c>
      <c r="AA268" s="289">
        <v>0.25650000000000001</v>
      </c>
      <c r="AB268" s="290">
        <v>0.53</v>
      </c>
      <c r="AC268" s="288">
        <v>0.57130000000000003</v>
      </c>
      <c r="AD268" s="289">
        <v>0.14430000000000001</v>
      </c>
      <c r="AE268" s="289">
        <v>0.40139999999999998</v>
      </c>
      <c r="AF268" s="289">
        <v>1.5368999999999999</v>
      </c>
      <c r="AG268" s="289">
        <v>0.215</v>
      </c>
      <c r="AH268" s="289">
        <v>0.49469999999999997</v>
      </c>
      <c r="AI268" s="289">
        <v>1.536</v>
      </c>
      <c r="AJ268" s="289">
        <v>0.31809999999999999</v>
      </c>
      <c r="AK268" s="290">
        <v>0.36270000000000002</v>
      </c>
    </row>
    <row r="269" spans="1:37">
      <c r="A269" s="296">
        <v>45559</v>
      </c>
      <c r="B269" s="288">
        <v>1.5337000000000001</v>
      </c>
      <c r="C269" s="289">
        <v>0.17469999999999999</v>
      </c>
      <c r="D269" s="289">
        <v>0.36230000000000001</v>
      </c>
      <c r="E269" s="289">
        <v>2.0415999999999999</v>
      </c>
      <c r="F269" s="289">
        <v>0.29609999999999997</v>
      </c>
      <c r="G269" s="289">
        <v>0.37530000000000002</v>
      </c>
      <c r="H269" s="289">
        <v>1.9149</v>
      </c>
      <c r="I269" s="289">
        <v>0.75880000000000003</v>
      </c>
      <c r="J269" s="290">
        <v>0.4229</v>
      </c>
      <c r="K269" s="288">
        <v>0.1464</v>
      </c>
      <c r="L269" s="289">
        <v>0.22589999999999999</v>
      </c>
      <c r="M269" s="289">
        <v>0.1404</v>
      </c>
      <c r="N269" s="289">
        <v>0.2384</v>
      </c>
      <c r="O269" s="289">
        <v>0.27089999999999997</v>
      </c>
      <c r="P269" s="289">
        <v>0.28760000000000002</v>
      </c>
      <c r="Q269" s="289">
        <v>0.29809999999999998</v>
      </c>
      <c r="R269" s="289">
        <v>0.35099999999999998</v>
      </c>
      <c r="S269" s="290">
        <v>0.43790000000000001</v>
      </c>
      <c r="T269" s="288">
        <v>0.36909999999999998</v>
      </c>
      <c r="U269" s="289">
        <v>0.3367</v>
      </c>
      <c r="V269" s="289">
        <v>0.48759999999999998</v>
      </c>
      <c r="W269" s="289">
        <v>0.41649999999999998</v>
      </c>
      <c r="X269" s="289">
        <v>0.34320000000000001</v>
      </c>
      <c r="Y269" s="289">
        <v>0.4864</v>
      </c>
      <c r="Z269" s="289">
        <v>0.14630000000000001</v>
      </c>
      <c r="AA269" s="289">
        <v>0.253</v>
      </c>
      <c r="AB269" s="290">
        <v>0.5232</v>
      </c>
      <c r="AC269" s="288">
        <v>0.55920000000000003</v>
      </c>
      <c r="AD269" s="289">
        <v>0.14480000000000001</v>
      </c>
      <c r="AE269" s="289">
        <v>0.37790000000000001</v>
      </c>
      <c r="AF269" s="289">
        <v>1.524</v>
      </c>
      <c r="AG269" s="289">
        <v>0.21379999999999999</v>
      </c>
      <c r="AH269" s="289">
        <v>0.4803</v>
      </c>
      <c r="AI269" s="289">
        <v>1.5088999999999999</v>
      </c>
      <c r="AJ269" s="289">
        <v>0.31419999999999998</v>
      </c>
      <c r="AK269" s="290">
        <v>0.36149999999999999</v>
      </c>
    </row>
    <row r="270" spans="1:37">
      <c r="A270" s="296">
        <v>45560</v>
      </c>
      <c r="B270" s="288">
        <v>1.4746999999999999</v>
      </c>
      <c r="C270" s="289">
        <v>0.1593</v>
      </c>
      <c r="D270" s="289">
        <v>0.34499999999999997</v>
      </c>
      <c r="E270" s="289">
        <v>1.9839</v>
      </c>
      <c r="F270" s="289">
        <v>0.26840000000000003</v>
      </c>
      <c r="G270" s="289">
        <v>0.35659999999999997</v>
      </c>
      <c r="H270" s="289">
        <v>1.8794</v>
      </c>
      <c r="I270" s="289">
        <v>0.75280000000000002</v>
      </c>
      <c r="J270" s="290">
        <v>0.40720000000000001</v>
      </c>
      <c r="K270" s="288">
        <v>0.14269999999999999</v>
      </c>
      <c r="L270" s="289">
        <v>0.21740000000000001</v>
      </c>
      <c r="M270" s="289">
        <v>0.13539999999999999</v>
      </c>
      <c r="N270" s="289">
        <v>0.2238</v>
      </c>
      <c r="O270" s="289">
        <v>0.26</v>
      </c>
      <c r="P270" s="289">
        <v>0.27979999999999999</v>
      </c>
      <c r="Q270" s="289">
        <v>0.28860000000000002</v>
      </c>
      <c r="R270" s="289">
        <v>0.3493</v>
      </c>
      <c r="S270" s="290">
        <v>0.43469999999999998</v>
      </c>
      <c r="T270" s="288">
        <v>0.36030000000000001</v>
      </c>
      <c r="U270" s="289">
        <v>0.3256</v>
      </c>
      <c r="V270" s="289">
        <v>0.46479999999999999</v>
      </c>
      <c r="W270" s="289">
        <v>0.40899999999999997</v>
      </c>
      <c r="X270" s="289">
        <v>0.33360000000000001</v>
      </c>
      <c r="Y270" s="289">
        <v>0.48220000000000002</v>
      </c>
      <c r="Z270" s="289">
        <v>0.1421</v>
      </c>
      <c r="AA270" s="289">
        <v>0.25140000000000001</v>
      </c>
      <c r="AB270" s="290">
        <v>0.51800000000000002</v>
      </c>
      <c r="AC270" s="288">
        <v>0.54410000000000003</v>
      </c>
      <c r="AD270" s="289">
        <v>0.14499999999999999</v>
      </c>
      <c r="AE270" s="289">
        <v>0.35620000000000002</v>
      </c>
      <c r="AF270" s="289">
        <v>1.5096000000000001</v>
      </c>
      <c r="AG270" s="289">
        <v>0.21249999999999999</v>
      </c>
      <c r="AH270" s="289">
        <v>0.4667</v>
      </c>
      <c r="AI270" s="289">
        <v>1.4806999999999999</v>
      </c>
      <c r="AJ270" s="289">
        <v>0.3095</v>
      </c>
      <c r="AK270" s="290">
        <v>0.36</v>
      </c>
    </row>
    <row r="271" spans="1:37">
      <c r="A271" s="296">
        <v>45561</v>
      </c>
      <c r="B271" s="288">
        <v>1.4174</v>
      </c>
      <c r="C271" s="289">
        <v>0.14369999999999999</v>
      </c>
      <c r="D271" s="289">
        <v>0.33050000000000002</v>
      </c>
      <c r="E271" s="289">
        <v>1.9277</v>
      </c>
      <c r="F271" s="289">
        <v>0.24360000000000001</v>
      </c>
      <c r="G271" s="289">
        <v>0.3392</v>
      </c>
      <c r="H271" s="289">
        <v>1.8492</v>
      </c>
      <c r="I271" s="289">
        <v>0.746</v>
      </c>
      <c r="J271" s="290">
        <v>0.3901</v>
      </c>
      <c r="K271" s="288">
        <v>0.1394</v>
      </c>
      <c r="L271" s="289">
        <v>0.21149999999999999</v>
      </c>
      <c r="M271" s="289">
        <v>0.13120000000000001</v>
      </c>
      <c r="N271" s="289">
        <v>0.2122</v>
      </c>
      <c r="O271" s="289">
        <v>0.24979999999999999</v>
      </c>
      <c r="P271" s="289">
        <v>0.27460000000000001</v>
      </c>
      <c r="Q271" s="289">
        <v>0.27979999999999999</v>
      </c>
      <c r="R271" s="289">
        <v>0.3463</v>
      </c>
      <c r="S271" s="290">
        <v>0.4325</v>
      </c>
      <c r="T271" s="288">
        <v>0.35410000000000003</v>
      </c>
      <c r="U271" s="289">
        <v>0.31559999999999999</v>
      </c>
      <c r="V271" s="289">
        <v>0.4415</v>
      </c>
      <c r="W271" s="289">
        <v>0.40570000000000001</v>
      </c>
      <c r="X271" s="289">
        <v>0.32650000000000001</v>
      </c>
      <c r="Y271" s="289">
        <v>0.47499999999999998</v>
      </c>
      <c r="Z271" s="289">
        <v>0.13930000000000001</v>
      </c>
      <c r="AA271" s="289">
        <v>0.25159999999999999</v>
      </c>
      <c r="AB271" s="290">
        <v>0.51500000000000001</v>
      </c>
      <c r="AC271" s="288">
        <v>0.52639999999999998</v>
      </c>
      <c r="AD271" s="289">
        <v>0.14480000000000001</v>
      </c>
      <c r="AE271" s="289">
        <v>0.33300000000000002</v>
      </c>
      <c r="AF271" s="289">
        <v>1.4953000000000001</v>
      </c>
      <c r="AG271" s="289">
        <v>0.21149999999999999</v>
      </c>
      <c r="AH271" s="289">
        <v>0.45350000000000001</v>
      </c>
      <c r="AI271" s="289">
        <v>1.4668000000000001</v>
      </c>
      <c r="AJ271" s="289">
        <v>0.30409999999999998</v>
      </c>
      <c r="AK271" s="290">
        <v>0.35909999999999997</v>
      </c>
    </row>
    <row r="272" spans="1:37">
      <c r="A272" s="296">
        <v>45562</v>
      </c>
      <c r="B272" s="288">
        <v>1.3584000000000001</v>
      </c>
      <c r="C272" s="289">
        <v>0.1298</v>
      </c>
      <c r="D272" s="289">
        <v>0.31619999999999998</v>
      </c>
      <c r="E272" s="289">
        <v>1.8722000000000001</v>
      </c>
      <c r="F272" s="289">
        <v>0.22370000000000001</v>
      </c>
      <c r="G272" s="289">
        <v>0.3221</v>
      </c>
      <c r="H272" s="289">
        <v>1.8149</v>
      </c>
      <c r="I272" s="289">
        <v>0.73929999999999996</v>
      </c>
      <c r="J272" s="290">
        <v>0.36909999999999998</v>
      </c>
      <c r="K272" s="288">
        <v>0.1368</v>
      </c>
      <c r="L272" s="289">
        <v>0.2056</v>
      </c>
      <c r="M272" s="289">
        <v>0.1283</v>
      </c>
      <c r="N272" s="289">
        <v>0.20319999999999999</v>
      </c>
      <c r="O272" s="289">
        <v>0.24010000000000001</v>
      </c>
      <c r="P272" s="289">
        <v>0.27110000000000001</v>
      </c>
      <c r="Q272" s="289">
        <v>0.2707</v>
      </c>
      <c r="R272" s="289">
        <v>0.34089999999999998</v>
      </c>
      <c r="S272" s="290">
        <v>0.43049999999999999</v>
      </c>
      <c r="T272" s="288">
        <v>0.34749999999999998</v>
      </c>
      <c r="U272" s="289">
        <v>0.30459999999999998</v>
      </c>
      <c r="V272" s="289">
        <v>0.41289999999999999</v>
      </c>
      <c r="W272" s="289">
        <v>0.40160000000000001</v>
      </c>
      <c r="X272" s="289">
        <v>0.31890000000000002</v>
      </c>
      <c r="Y272" s="289">
        <v>0.4698</v>
      </c>
      <c r="Z272" s="289">
        <v>0.13739999999999999</v>
      </c>
      <c r="AA272" s="289">
        <v>0.25219999999999998</v>
      </c>
      <c r="AB272" s="290">
        <v>0.51229999999999998</v>
      </c>
      <c r="AC272" s="288">
        <v>0.50449999999999995</v>
      </c>
      <c r="AD272" s="289">
        <v>0.14449999999999999</v>
      </c>
      <c r="AE272" s="289">
        <v>0.30430000000000001</v>
      </c>
      <c r="AF272" s="289">
        <v>1.4757</v>
      </c>
      <c r="AG272" s="289">
        <v>0.20979999999999999</v>
      </c>
      <c r="AH272" s="289">
        <v>0.43769999999999998</v>
      </c>
      <c r="AI272" s="289">
        <v>1.4471000000000001</v>
      </c>
      <c r="AJ272" s="289">
        <v>0.29680000000000001</v>
      </c>
      <c r="AK272" s="290">
        <v>0.35730000000000001</v>
      </c>
    </row>
    <row r="273" spans="1:37">
      <c r="A273" s="296">
        <v>45563</v>
      </c>
      <c r="B273" s="288">
        <v>1.2963</v>
      </c>
      <c r="C273" s="289">
        <v>0.1202</v>
      </c>
      <c r="D273" s="289">
        <v>0.30470000000000003</v>
      </c>
      <c r="E273" s="289">
        <v>1.8070999999999999</v>
      </c>
      <c r="F273" s="289">
        <v>0.20710000000000001</v>
      </c>
      <c r="G273" s="289">
        <v>0.30809999999999998</v>
      </c>
      <c r="H273" s="289">
        <v>1.7737000000000001</v>
      </c>
      <c r="I273" s="289">
        <v>0.72789999999999999</v>
      </c>
      <c r="J273" s="290">
        <v>0.3488</v>
      </c>
      <c r="K273" s="288">
        <v>0.1343</v>
      </c>
      <c r="L273" s="289">
        <v>0.20030000000000001</v>
      </c>
      <c r="M273" s="289">
        <v>0.12620000000000001</v>
      </c>
      <c r="N273" s="289">
        <v>0.19650000000000001</v>
      </c>
      <c r="O273" s="289">
        <v>0.23130000000000001</v>
      </c>
      <c r="P273" s="289">
        <v>0.26790000000000003</v>
      </c>
      <c r="Q273" s="289">
        <v>0.26150000000000001</v>
      </c>
      <c r="R273" s="289">
        <v>0.3347</v>
      </c>
      <c r="S273" s="290">
        <v>0.42809999999999998</v>
      </c>
      <c r="T273" s="288">
        <v>0.3402</v>
      </c>
      <c r="U273" s="289">
        <v>0.29320000000000002</v>
      </c>
      <c r="V273" s="289">
        <v>0.38329999999999997</v>
      </c>
      <c r="W273" s="289">
        <v>0.39610000000000001</v>
      </c>
      <c r="X273" s="289">
        <v>0.31230000000000002</v>
      </c>
      <c r="Y273" s="289">
        <v>0.46529999999999999</v>
      </c>
      <c r="Z273" s="289">
        <v>0.13519999999999999</v>
      </c>
      <c r="AA273" s="289">
        <v>0.25330000000000003</v>
      </c>
      <c r="AB273" s="290">
        <v>0.50890000000000002</v>
      </c>
      <c r="AC273" s="288">
        <v>0.4783</v>
      </c>
      <c r="AD273" s="289">
        <v>0.1434</v>
      </c>
      <c r="AE273" s="289">
        <v>0.27710000000000001</v>
      </c>
      <c r="AF273" s="289">
        <v>1.4527000000000001</v>
      </c>
      <c r="AG273" s="289">
        <v>0.20710000000000001</v>
      </c>
      <c r="AH273" s="289">
        <v>0.42170000000000002</v>
      </c>
      <c r="AI273" s="289">
        <v>1.4288000000000001</v>
      </c>
      <c r="AJ273" s="289">
        <v>0.28870000000000001</v>
      </c>
      <c r="AK273" s="290">
        <v>0.3548</v>
      </c>
    </row>
    <row r="274" spans="1:37">
      <c r="A274" s="296">
        <v>45564</v>
      </c>
      <c r="B274" s="288">
        <v>1.2586999999999999</v>
      </c>
      <c r="C274" s="289">
        <v>0.1142</v>
      </c>
      <c r="D274" s="289">
        <v>0.29749999999999999</v>
      </c>
      <c r="E274" s="289">
        <v>1.7447999999999999</v>
      </c>
      <c r="F274" s="289">
        <v>0.19600000000000001</v>
      </c>
      <c r="G274" s="289">
        <v>0.29780000000000001</v>
      </c>
      <c r="H274" s="289">
        <v>1.7397</v>
      </c>
      <c r="I274" s="289">
        <v>0.71760000000000002</v>
      </c>
      <c r="J274" s="290">
        <v>0.3296</v>
      </c>
      <c r="K274" s="288">
        <v>0.13289999999999999</v>
      </c>
      <c r="L274" s="289">
        <v>0.19719999999999999</v>
      </c>
      <c r="M274" s="289">
        <v>0.12429999999999999</v>
      </c>
      <c r="N274" s="289">
        <v>0.19270000000000001</v>
      </c>
      <c r="O274" s="289">
        <v>0.22509999999999999</v>
      </c>
      <c r="P274" s="289">
        <v>0.26729999999999998</v>
      </c>
      <c r="Q274" s="289">
        <v>0.25259999999999999</v>
      </c>
      <c r="R274" s="289">
        <v>0.32740000000000002</v>
      </c>
      <c r="S274" s="290">
        <v>0.42849999999999999</v>
      </c>
      <c r="T274" s="288">
        <v>0.33539999999999998</v>
      </c>
      <c r="U274" s="289">
        <v>0.28399999999999997</v>
      </c>
      <c r="V274" s="289">
        <v>0.35010000000000002</v>
      </c>
      <c r="W274" s="289">
        <v>0.39450000000000002</v>
      </c>
      <c r="X274" s="289">
        <v>0.30869999999999997</v>
      </c>
      <c r="Y274" s="289">
        <v>0.46089999999999998</v>
      </c>
      <c r="Z274" s="289">
        <v>0.1341</v>
      </c>
      <c r="AA274" s="289">
        <v>0.25580000000000003</v>
      </c>
      <c r="AB274" s="290">
        <v>0.50729999999999997</v>
      </c>
      <c r="AC274" s="288">
        <v>0.45650000000000002</v>
      </c>
      <c r="AD274" s="289">
        <v>0.14319999999999999</v>
      </c>
      <c r="AE274" s="289">
        <v>0.24979999999999999</v>
      </c>
      <c r="AF274" s="289">
        <v>1.4343999999999999</v>
      </c>
      <c r="AG274" s="289">
        <v>0.2056</v>
      </c>
      <c r="AH274" s="289">
        <v>0.40610000000000002</v>
      </c>
      <c r="AI274" s="289">
        <v>1.4056999999999999</v>
      </c>
      <c r="AJ274" s="289">
        <v>0.28100000000000003</v>
      </c>
      <c r="AK274" s="290">
        <v>0.35360000000000003</v>
      </c>
    </row>
    <row r="275" spans="1:37">
      <c r="A275" s="296">
        <v>45565</v>
      </c>
      <c r="B275" s="288">
        <v>1.1964999999999999</v>
      </c>
      <c r="C275" s="289">
        <v>0.109</v>
      </c>
      <c r="D275" s="289">
        <v>0.28870000000000001</v>
      </c>
      <c r="E275" s="289">
        <v>1.6946000000000001</v>
      </c>
      <c r="F275" s="289">
        <v>0.1875</v>
      </c>
      <c r="G275" s="289">
        <v>0.28770000000000001</v>
      </c>
      <c r="H275" s="289">
        <v>1.698</v>
      </c>
      <c r="I275" s="289">
        <v>0.70660000000000001</v>
      </c>
      <c r="J275" s="290">
        <v>0.31119999999999998</v>
      </c>
      <c r="K275" s="288">
        <v>0.13009999999999999</v>
      </c>
      <c r="L275" s="289">
        <v>0.19259999999999999</v>
      </c>
      <c r="M275" s="289">
        <v>0.12089999999999999</v>
      </c>
      <c r="N275" s="289">
        <v>0.18790000000000001</v>
      </c>
      <c r="O275" s="289">
        <v>0.21859999999999999</v>
      </c>
      <c r="P275" s="289">
        <v>0.26500000000000001</v>
      </c>
      <c r="Q275" s="289">
        <v>0.2417</v>
      </c>
      <c r="R275" s="289">
        <v>0.31759999999999999</v>
      </c>
      <c r="S275" s="290">
        <v>0.42849999999999999</v>
      </c>
      <c r="T275" s="288">
        <v>0.32619999999999999</v>
      </c>
      <c r="U275" s="289">
        <v>0.27129999999999999</v>
      </c>
      <c r="V275" s="289">
        <v>0.31830000000000003</v>
      </c>
      <c r="W275" s="289">
        <v>0.38829999999999998</v>
      </c>
      <c r="X275" s="289">
        <v>0.30230000000000001</v>
      </c>
      <c r="Y275" s="289">
        <v>0.45290000000000002</v>
      </c>
      <c r="Z275" s="289">
        <v>0.13250000000000001</v>
      </c>
      <c r="AA275" s="289">
        <v>0.25769999999999998</v>
      </c>
      <c r="AB275" s="290">
        <v>0.50419999999999998</v>
      </c>
      <c r="AC275" s="288">
        <v>0.43409999999999999</v>
      </c>
      <c r="AD275" s="289">
        <v>0.1411</v>
      </c>
      <c r="AE275" s="289">
        <v>0.22459999999999999</v>
      </c>
      <c r="AF275" s="289">
        <v>1.4048</v>
      </c>
      <c r="AG275" s="289">
        <v>0.20219999999999999</v>
      </c>
      <c r="AH275" s="289">
        <v>0.38569999999999999</v>
      </c>
      <c r="AI275" s="289">
        <v>1.3752</v>
      </c>
      <c r="AJ275" s="289">
        <v>0.27400000000000002</v>
      </c>
      <c r="AK275" s="290">
        <v>0.35120000000000001</v>
      </c>
    </row>
    <row r="276" spans="1:37">
      <c r="A276" s="296">
        <v>45566</v>
      </c>
      <c r="B276" s="288">
        <v>1.1531</v>
      </c>
      <c r="C276" s="289">
        <v>0.1055</v>
      </c>
      <c r="D276" s="289">
        <v>0.28270000000000001</v>
      </c>
      <c r="E276" s="289">
        <v>1.6418999999999999</v>
      </c>
      <c r="F276" s="289">
        <v>0.182</v>
      </c>
      <c r="G276" s="289">
        <v>0.27939999999999998</v>
      </c>
      <c r="H276" s="289">
        <v>1.6625000000000001</v>
      </c>
      <c r="I276" s="289">
        <v>0.69079999999999997</v>
      </c>
      <c r="J276" s="290">
        <v>0.29430000000000001</v>
      </c>
      <c r="K276" s="288">
        <v>0.1285</v>
      </c>
      <c r="L276" s="289">
        <v>0.1898</v>
      </c>
      <c r="M276" s="289">
        <v>0.1188</v>
      </c>
      <c r="N276" s="289">
        <v>0.18540000000000001</v>
      </c>
      <c r="O276" s="289">
        <v>0.21410000000000001</v>
      </c>
      <c r="P276" s="289">
        <v>0.26519999999999999</v>
      </c>
      <c r="Q276" s="289">
        <v>0.22689999999999999</v>
      </c>
      <c r="R276" s="289">
        <v>0.30420000000000003</v>
      </c>
      <c r="S276" s="290">
        <v>0.43009999999999998</v>
      </c>
      <c r="T276" s="288">
        <v>0.32050000000000001</v>
      </c>
      <c r="U276" s="289">
        <v>0.2581</v>
      </c>
      <c r="V276" s="289">
        <v>0.28560000000000002</v>
      </c>
      <c r="W276" s="289">
        <v>0.38550000000000001</v>
      </c>
      <c r="X276" s="289">
        <v>0.29709999999999998</v>
      </c>
      <c r="Y276" s="289">
        <v>0.44469999999999998</v>
      </c>
      <c r="Z276" s="289">
        <v>0.13159999999999999</v>
      </c>
      <c r="AA276" s="289">
        <v>0.2606</v>
      </c>
      <c r="AB276" s="290">
        <v>0.50090000000000001</v>
      </c>
      <c r="AC276" s="288">
        <v>0.41760000000000003</v>
      </c>
      <c r="AD276" s="289">
        <v>0.1399</v>
      </c>
      <c r="AE276" s="289">
        <v>0.19850000000000001</v>
      </c>
      <c r="AF276" s="289">
        <v>1.3843000000000001</v>
      </c>
      <c r="AG276" s="289">
        <v>0.20030000000000001</v>
      </c>
      <c r="AH276" s="289">
        <v>0.3619</v>
      </c>
      <c r="AI276" s="289">
        <v>1.3506</v>
      </c>
      <c r="AJ276" s="289">
        <v>0.2671</v>
      </c>
      <c r="AK276" s="290">
        <v>0.3483</v>
      </c>
    </row>
    <row r="277" spans="1:37">
      <c r="A277" s="296">
        <v>45567</v>
      </c>
      <c r="B277" s="288">
        <v>1.0853999999999999</v>
      </c>
      <c r="C277" s="289">
        <v>0.1009</v>
      </c>
      <c r="D277" s="289">
        <v>0.2717</v>
      </c>
      <c r="E277" s="289">
        <v>1.5802</v>
      </c>
      <c r="F277" s="289">
        <v>0.1759</v>
      </c>
      <c r="G277" s="289">
        <v>0.26960000000000001</v>
      </c>
      <c r="H277" s="289">
        <v>1.6176999999999999</v>
      </c>
      <c r="I277" s="289">
        <v>0.67259999999999998</v>
      </c>
      <c r="J277" s="290">
        <v>0.27850000000000003</v>
      </c>
      <c r="K277" s="288">
        <v>0.1235</v>
      </c>
      <c r="L277" s="289">
        <v>0.18360000000000001</v>
      </c>
      <c r="M277" s="289">
        <v>0.1137</v>
      </c>
      <c r="N277" s="289">
        <v>0.1794</v>
      </c>
      <c r="O277" s="289">
        <v>0.20810000000000001</v>
      </c>
      <c r="P277" s="289">
        <v>0.26119999999999999</v>
      </c>
      <c r="Q277" s="289">
        <v>0.20669999999999999</v>
      </c>
      <c r="R277" s="289">
        <v>0.28670000000000001</v>
      </c>
      <c r="S277" s="290">
        <v>0.43009999999999998</v>
      </c>
      <c r="T277" s="288">
        <v>0.30780000000000002</v>
      </c>
      <c r="U277" s="289">
        <v>0.24110000000000001</v>
      </c>
      <c r="V277" s="289">
        <v>0.25359999999999999</v>
      </c>
      <c r="W277" s="289">
        <v>0.37669999999999998</v>
      </c>
      <c r="X277" s="289">
        <v>0.28789999999999999</v>
      </c>
      <c r="Y277" s="289">
        <v>0.42959999999999998</v>
      </c>
      <c r="Z277" s="289">
        <v>0.12959999999999999</v>
      </c>
      <c r="AA277" s="289">
        <v>0.26169999999999999</v>
      </c>
      <c r="AB277" s="290">
        <v>0.49399999999999999</v>
      </c>
      <c r="AC277" s="288">
        <v>0.3947</v>
      </c>
      <c r="AD277" s="289">
        <v>0.13569999999999999</v>
      </c>
      <c r="AE277" s="289">
        <v>0.17710000000000001</v>
      </c>
      <c r="AF277" s="289">
        <v>1.3465</v>
      </c>
      <c r="AG277" s="289">
        <v>0.19600000000000001</v>
      </c>
      <c r="AH277" s="289">
        <v>0.33450000000000002</v>
      </c>
      <c r="AI277" s="289">
        <v>1.3048</v>
      </c>
      <c r="AJ277" s="289">
        <v>0.2586</v>
      </c>
      <c r="AK277" s="290">
        <v>0.34250000000000003</v>
      </c>
    </row>
    <row r="278" spans="1:37">
      <c r="A278" s="296">
        <v>45568</v>
      </c>
      <c r="B278" s="288">
        <v>1.0370999999999999</v>
      </c>
      <c r="C278" s="289">
        <v>9.7000000000000003E-2</v>
      </c>
      <c r="D278" s="289">
        <v>0.26319999999999999</v>
      </c>
      <c r="E278" s="289">
        <v>1.5168999999999999</v>
      </c>
      <c r="F278" s="289">
        <v>0.17069999999999999</v>
      </c>
      <c r="G278" s="289">
        <v>0.26029999999999998</v>
      </c>
      <c r="H278" s="289">
        <v>1.5690999999999999</v>
      </c>
      <c r="I278" s="289">
        <v>0.65039999999999998</v>
      </c>
      <c r="J278" s="290">
        <v>0.26440000000000002</v>
      </c>
      <c r="K278" s="288">
        <v>0.1198</v>
      </c>
      <c r="L278" s="289">
        <v>0.1789</v>
      </c>
      <c r="M278" s="289">
        <v>0.1111</v>
      </c>
      <c r="N278" s="289">
        <v>0.17380000000000001</v>
      </c>
      <c r="O278" s="289">
        <v>0.2024</v>
      </c>
      <c r="P278" s="289">
        <v>0.25719999999999998</v>
      </c>
      <c r="Q278" s="289">
        <v>0.183</v>
      </c>
      <c r="R278" s="289">
        <v>0.26600000000000001</v>
      </c>
      <c r="S278" s="290">
        <v>0.42949999999999999</v>
      </c>
      <c r="T278" s="288">
        <v>0.29699999999999999</v>
      </c>
      <c r="U278" s="289">
        <v>0.2266</v>
      </c>
      <c r="V278" s="289">
        <v>0.23069999999999999</v>
      </c>
      <c r="W278" s="289">
        <v>0.36649999999999999</v>
      </c>
      <c r="X278" s="289">
        <v>0.28079999999999999</v>
      </c>
      <c r="Y278" s="289">
        <v>0.41399999999999998</v>
      </c>
      <c r="Z278" s="289">
        <v>0.12720000000000001</v>
      </c>
      <c r="AA278" s="289">
        <v>0.26229999999999998</v>
      </c>
      <c r="AB278" s="290">
        <v>0.48480000000000001</v>
      </c>
      <c r="AC278" s="288">
        <v>0.37859999999999999</v>
      </c>
      <c r="AD278" s="289">
        <v>0.13270000000000001</v>
      </c>
      <c r="AE278" s="289">
        <v>0.16109999999999999</v>
      </c>
      <c r="AF278" s="289">
        <v>1.3089999999999999</v>
      </c>
      <c r="AG278" s="289">
        <v>0.19170000000000001</v>
      </c>
      <c r="AH278" s="289">
        <v>0.30719999999999997</v>
      </c>
      <c r="AI278" s="289">
        <v>1.2615000000000001</v>
      </c>
      <c r="AJ278" s="289">
        <v>0.25009999999999999</v>
      </c>
      <c r="AK278" s="290">
        <v>0.33450000000000002</v>
      </c>
    </row>
    <row r="279" spans="1:37">
      <c r="A279" s="296">
        <v>45569</v>
      </c>
      <c r="B279" s="288">
        <v>0.99590000000000001</v>
      </c>
      <c r="C279" s="289">
        <v>9.4700000000000006E-2</v>
      </c>
      <c r="D279" s="289">
        <v>0.25769999999999998</v>
      </c>
      <c r="E279" s="289">
        <v>1.464</v>
      </c>
      <c r="F279" s="289">
        <v>0.16739999999999999</v>
      </c>
      <c r="G279" s="289">
        <v>0.254</v>
      </c>
      <c r="H279" s="289">
        <v>1.5303</v>
      </c>
      <c r="I279" s="289">
        <v>0.63219999999999998</v>
      </c>
      <c r="J279" s="290">
        <v>0.25340000000000001</v>
      </c>
      <c r="K279" s="288">
        <v>0.1172</v>
      </c>
      <c r="L279" s="289">
        <v>0.1759</v>
      </c>
      <c r="M279" s="289">
        <v>0.10970000000000001</v>
      </c>
      <c r="N279" s="289">
        <v>0.16980000000000001</v>
      </c>
      <c r="O279" s="289">
        <v>0.1988</v>
      </c>
      <c r="P279" s="289">
        <v>0.255</v>
      </c>
      <c r="Q279" s="289">
        <v>0.1605</v>
      </c>
      <c r="R279" s="289">
        <v>0.24729999999999999</v>
      </c>
      <c r="S279" s="290">
        <v>0.43120000000000003</v>
      </c>
      <c r="T279" s="288">
        <v>0.2883</v>
      </c>
      <c r="U279" s="289">
        <v>0.2155</v>
      </c>
      <c r="V279" s="289">
        <v>0.21540000000000001</v>
      </c>
      <c r="W279" s="289">
        <v>0.35959999999999998</v>
      </c>
      <c r="X279" s="289">
        <v>0.27429999999999999</v>
      </c>
      <c r="Y279" s="289">
        <v>0.40179999999999999</v>
      </c>
      <c r="Z279" s="289">
        <v>0.12520000000000001</v>
      </c>
      <c r="AA279" s="289">
        <v>0.26350000000000001</v>
      </c>
      <c r="AB279" s="290">
        <v>0.47649999999999998</v>
      </c>
      <c r="AC279" s="288">
        <v>0.3679</v>
      </c>
      <c r="AD279" s="289">
        <v>0.1305</v>
      </c>
      <c r="AE279" s="289">
        <v>0.15079999999999999</v>
      </c>
      <c r="AF279" s="289">
        <v>1.2827999999999999</v>
      </c>
      <c r="AG279" s="289">
        <v>0.1885</v>
      </c>
      <c r="AH279" s="289">
        <v>0.28389999999999999</v>
      </c>
      <c r="AI279" s="289">
        <v>1.2266999999999999</v>
      </c>
      <c r="AJ279" s="289">
        <v>0.24310000000000001</v>
      </c>
      <c r="AK279" s="290">
        <v>0.32740000000000002</v>
      </c>
    </row>
    <row r="280" spans="1:37">
      <c r="A280" s="296">
        <v>45570</v>
      </c>
      <c r="B280" s="288">
        <v>0.96870000000000001</v>
      </c>
      <c r="C280" s="289">
        <v>9.2899999999999996E-2</v>
      </c>
      <c r="D280" s="289">
        <v>0.25330000000000003</v>
      </c>
      <c r="E280" s="289">
        <v>1.4261999999999999</v>
      </c>
      <c r="F280" s="289">
        <v>0.16520000000000001</v>
      </c>
      <c r="G280" s="289">
        <v>0.24890000000000001</v>
      </c>
      <c r="H280" s="289">
        <v>1.4992000000000001</v>
      </c>
      <c r="I280" s="289">
        <v>0.61629999999999996</v>
      </c>
      <c r="J280" s="290">
        <v>0.24349999999999999</v>
      </c>
      <c r="K280" s="288">
        <v>0.11559999999999999</v>
      </c>
      <c r="L280" s="289">
        <v>0.17419999999999999</v>
      </c>
      <c r="M280" s="289">
        <v>0.10929999999999999</v>
      </c>
      <c r="N280" s="289">
        <v>0.16700000000000001</v>
      </c>
      <c r="O280" s="289">
        <v>0.19639999999999999</v>
      </c>
      <c r="P280" s="289">
        <v>0.25390000000000001</v>
      </c>
      <c r="Q280" s="289">
        <v>0.1421</v>
      </c>
      <c r="R280" s="289">
        <v>0.23050000000000001</v>
      </c>
      <c r="S280" s="290">
        <v>0.43390000000000001</v>
      </c>
      <c r="T280" s="288">
        <v>0.39979999999999999</v>
      </c>
      <c r="U280" s="289">
        <v>0.4148</v>
      </c>
      <c r="V280" s="289">
        <v>0.56420000000000003</v>
      </c>
      <c r="W280" s="289">
        <v>0.45079999999999998</v>
      </c>
      <c r="X280" s="289">
        <v>0.4017</v>
      </c>
      <c r="Y280" s="289">
        <v>0.53669999999999995</v>
      </c>
      <c r="Z280" s="289">
        <v>0.20019999999999999</v>
      </c>
      <c r="AA280" s="289">
        <v>0.29139999999999999</v>
      </c>
      <c r="AB280" s="290">
        <v>0.55230000000000001</v>
      </c>
      <c r="AC280" s="288">
        <v>1.1264000000000001</v>
      </c>
      <c r="AD280" s="289">
        <v>0.36370000000000002</v>
      </c>
      <c r="AE280" s="289">
        <v>0.46229999999999999</v>
      </c>
      <c r="AF280" s="289">
        <v>1.5042</v>
      </c>
      <c r="AG280" s="289">
        <v>0.49220000000000003</v>
      </c>
      <c r="AH280" s="289">
        <v>0.51800000000000002</v>
      </c>
      <c r="AI280" s="289">
        <v>1.2907</v>
      </c>
      <c r="AJ280" s="289">
        <v>0.4128</v>
      </c>
      <c r="AK280" s="290">
        <v>0.37040000000000001</v>
      </c>
    </row>
    <row r="281" spans="1:37">
      <c r="A281" s="296">
        <v>45571</v>
      </c>
      <c r="B281" s="288">
        <v>0.9345</v>
      </c>
      <c r="C281" s="289">
        <v>9.1600000000000001E-2</v>
      </c>
      <c r="D281" s="289">
        <v>0.24890000000000001</v>
      </c>
      <c r="E281" s="289">
        <v>1.3888</v>
      </c>
      <c r="F281" s="289">
        <v>0.16339999999999999</v>
      </c>
      <c r="G281" s="289">
        <v>0.24440000000000001</v>
      </c>
      <c r="H281" s="289">
        <v>1.4715</v>
      </c>
      <c r="I281" s="289">
        <v>0.60360000000000003</v>
      </c>
      <c r="J281" s="290">
        <v>0.2349</v>
      </c>
      <c r="K281" s="288">
        <v>0.114</v>
      </c>
      <c r="L281" s="289">
        <v>0.1726</v>
      </c>
      <c r="M281" s="289">
        <v>0.109</v>
      </c>
      <c r="N281" s="289">
        <v>0.1643</v>
      </c>
      <c r="O281" s="289">
        <v>0.19450000000000001</v>
      </c>
      <c r="P281" s="289">
        <v>0.25359999999999999</v>
      </c>
      <c r="Q281" s="289">
        <v>0.129</v>
      </c>
      <c r="R281" s="289">
        <v>0.21479999999999999</v>
      </c>
      <c r="S281" s="290">
        <v>0.43809999999999999</v>
      </c>
      <c r="T281" s="288">
        <v>0.36620000000000003</v>
      </c>
      <c r="U281" s="289">
        <v>0.35049999999999998</v>
      </c>
      <c r="V281" s="289">
        <v>0.52080000000000004</v>
      </c>
      <c r="W281" s="289">
        <v>0.42480000000000001</v>
      </c>
      <c r="X281" s="289">
        <v>0.36030000000000001</v>
      </c>
      <c r="Y281" s="289">
        <v>0.47470000000000001</v>
      </c>
      <c r="Z281" s="289">
        <v>0.1774</v>
      </c>
      <c r="AA281" s="289">
        <v>0.249</v>
      </c>
      <c r="AB281" s="290">
        <v>0.51170000000000004</v>
      </c>
      <c r="AC281" s="288">
        <v>1.0245</v>
      </c>
      <c r="AD281" s="289">
        <v>0.32129999999999997</v>
      </c>
      <c r="AE281" s="289">
        <v>0.40810000000000002</v>
      </c>
      <c r="AF281" s="289">
        <v>1.4392</v>
      </c>
      <c r="AG281" s="289">
        <v>0.44490000000000002</v>
      </c>
      <c r="AH281" s="289">
        <v>0.4803</v>
      </c>
      <c r="AI281" s="289">
        <v>1.2605</v>
      </c>
      <c r="AJ281" s="289">
        <v>0.41020000000000001</v>
      </c>
      <c r="AK281" s="290">
        <v>0.3498</v>
      </c>
    </row>
    <row r="282" spans="1:37">
      <c r="A282" s="296">
        <v>45572</v>
      </c>
      <c r="B282" s="288">
        <v>0.9042</v>
      </c>
      <c r="C282" s="289">
        <v>8.9899999999999994E-2</v>
      </c>
      <c r="D282" s="289">
        <v>0.245</v>
      </c>
      <c r="E282" s="289">
        <v>1.3511</v>
      </c>
      <c r="F282" s="289">
        <v>0.16189999999999999</v>
      </c>
      <c r="G282" s="289">
        <v>0.24079999999999999</v>
      </c>
      <c r="H282" s="289">
        <v>1.4458</v>
      </c>
      <c r="I282" s="289">
        <v>0.59699999999999998</v>
      </c>
      <c r="J282" s="290">
        <v>0.2286</v>
      </c>
      <c r="K282" s="288">
        <v>0.1111</v>
      </c>
      <c r="L282" s="289">
        <v>0.17</v>
      </c>
      <c r="M282" s="289">
        <v>0.1079</v>
      </c>
      <c r="N282" s="289">
        <v>0.16089999999999999</v>
      </c>
      <c r="O282" s="289">
        <v>0.19259999999999999</v>
      </c>
      <c r="P282" s="289">
        <v>0.252</v>
      </c>
      <c r="Q282" s="289">
        <v>0.1198</v>
      </c>
      <c r="R282" s="289">
        <v>0.20169999999999999</v>
      </c>
      <c r="S282" s="290">
        <v>0.44350000000000001</v>
      </c>
      <c r="T282" s="288">
        <v>0.35420000000000001</v>
      </c>
      <c r="U282" s="289">
        <v>0.33100000000000002</v>
      </c>
      <c r="V282" s="289">
        <v>0.49070000000000003</v>
      </c>
      <c r="W282" s="289">
        <v>0.4128</v>
      </c>
      <c r="X282" s="289">
        <v>0.34320000000000001</v>
      </c>
      <c r="Y282" s="289">
        <v>0.46</v>
      </c>
      <c r="Z282" s="289">
        <v>0.1661</v>
      </c>
      <c r="AA282" s="289">
        <v>0.2397</v>
      </c>
      <c r="AB282" s="290">
        <v>0.50109999999999999</v>
      </c>
      <c r="AC282" s="288">
        <v>0.96350000000000002</v>
      </c>
      <c r="AD282" s="289">
        <v>0.30280000000000001</v>
      </c>
      <c r="AE282" s="289">
        <v>0.38279999999999997</v>
      </c>
      <c r="AF282" s="289">
        <v>1.4128000000000001</v>
      </c>
      <c r="AG282" s="289">
        <v>0.4224</v>
      </c>
      <c r="AH282" s="289">
        <v>0.46289999999999998</v>
      </c>
      <c r="AI282" s="289">
        <v>1.2516</v>
      </c>
      <c r="AJ282" s="289">
        <v>0.39810000000000001</v>
      </c>
      <c r="AK282" s="290">
        <v>0.34720000000000001</v>
      </c>
    </row>
    <row r="283" spans="1:37">
      <c r="A283" s="296">
        <v>45573</v>
      </c>
      <c r="B283" s="288">
        <v>0.87739999999999996</v>
      </c>
      <c r="C283" s="289">
        <v>8.8800000000000004E-2</v>
      </c>
      <c r="D283" s="289">
        <v>0.24179999999999999</v>
      </c>
      <c r="E283" s="289">
        <v>1.3210999999999999</v>
      </c>
      <c r="F283" s="289">
        <v>0.16070000000000001</v>
      </c>
      <c r="G283" s="289">
        <v>0.23749999999999999</v>
      </c>
      <c r="H283" s="289">
        <v>1.4220999999999999</v>
      </c>
      <c r="I283" s="289">
        <v>0.59250000000000003</v>
      </c>
      <c r="J283" s="290">
        <v>0.2228</v>
      </c>
      <c r="K283" s="288">
        <v>0.10979999999999999</v>
      </c>
      <c r="L283" s="289">
        <v>0.1686</v>
      </c>
      <c r="M283" s="289">
        <v>0.12479999999999999</v>
      </c>
      <c r="N283" s="289">
        <v>0.1588</v>
      </c>
      <c r="O283" s="289">
        <v>0.19139999999999999</v>
      </c>
      <c r="P283" s="289">
        <v>0.25309999999999999</v>
      </c>
      <c r="Q283" s="289">
        <v>0.11260000000000001</v>
      </c>
      <c r="R283" s="289">
        <v>0.18970000000000001</v>
      </c>
      <c r="S283" s="290">
        <v>0.45150000000000001</v>
      </c>
      <c r="T283" s="288">
        <v>0.34639999999999999</v>
      </c>
      <c r="U283" s="289">
        <v>0.31809999999999999</v>
      </c>
      <c r="V283" s="289">
        <v>0.46839999999999998</v>
      </c>
      <c r="W283" s="289">
        <v>0.40389999999999998</v>
      </c>
      <c r="X283" s="289">
        <v>0.33160000000000001</v>
      </c>
      <c r="Y283" s="289">
        <v>0.45279999999999998</v>
      </c>
      <c r="Z283" s="289">
        <v>0.158</v>
      </c>
      <c r="AA283" s="289">
        <v>0.23580000000000001</v>
      </c>
      <c r="AB283" s="290">
        <v>0.49390000000000001</v>
      </c>
      <c r="AC283" s="288">
        <v>0.92949999999999999</v>
      </c>
      <c r="AD283" s="289">
        <v>0.2873</v>
      </c>
      <c r="AE283" s="289">
        <v>0.36270000000000002</v>
      </c>
      <c r="AF283" s="289">
        <v>1.3982000000000001</v>
      </c>
      <c r="AG283" s="289">
        <v>0.4032</v>
      </c>
      <c r="AH283" s="289">
        <v>0.4506</v>
      </c>
      <c r="AI283" s="289">
        <v>1.2467999999999999</v>
      </c>
      <c r="AJ283" s="289">
        <v>0.38800000000000001</v>
      </c>
      <c r="AK283" s="290">
        <v>0.34570000000000001</v>
      </c>
    </row>
    <row r="284" spans="1:37">
      <c r="A284" s="296">
        <v>45574</v>
      </c>
      <c r="B284" s="288">
        <v>0.85489999999999999</v>
      </c>
      <c r="C284" s="289">
        <v>8.7900000000000006E-2</v>
      </c>
      <c r="D284" s="289">
        <v>0.23949999999999999</v>
      </c>
      <c r="E284" s="289">
        <v>1.2925</v>
      </c>
      <c r="F284" s="289">
        <v>0.15989999999999999</v>
      </c>
      <c r="G284" s="289">
        <v>0.2349</v>
      </c>
      <c r="H284" s="289">
        <v>1.4024000000000001</v>
      </c>
      <c r="I284" s="289">
        <v>0.58930000000000005</v>
      </c>
      <c r="J284" s="290">
        <v>0.21729999999999999</v>
      </c>
      <c r="K284" s="288">
        <v>0.1087</v>
      </c>
      <c r="L284" s="289">
        <v>0.16769999999999999</v>
      </c>
      <c r="M284" s="289">
        <v>0.128</v>
      </c>
      <c r="N284" s="289">
        <v>0.15679999999999999</v>
      </c>
      <c r="O284" s="289">
        <v>0.19020000000000001</v>
      </c>
      <c r="P284" s="289">
        <v>0.25540000000000002</v>
      </c>
      <c r="Q284" s="289">
        <v>0.1069</v>
      </c>
      <c r="R284" s="289">
        <v>0.17860000000000001</v>
      </c>
      <c r="S284" s="290">
        <v>0.4592</v>
      </c>
      <c r="T284" s="288">
        <v>0.34039999999999998</v>
      </c>
      <c r="U284" s="289">
        <v>0.30780000000000002</v>
      </c>
      <c r="V284" s="289">
        <v>0.44850000000000001</v>
      </c>
      <c r="W284" s="289">
        <v>0.3962</v>
      </c>
      <c r="X284" s="289">
        <v>0.32269999999999999</v>
      </c>
      <c r="Y284" s="289">
        <v>0.44700000000000001</v>
      </c>
      <c r="Z284" s="289">
        <v>0.15210000000000001</v>
      </c>
      <c r="AA284" s="289">
        <v>0.23369999999999999</v>
      </c>
      <c r="AB284" s="290">
        <v>0.4879</v>
      </c>
      <c r="AC284" s="288">
        <v>0.90239999999999998</v>
      </c>
      <c r="AD284" s="289">
        <v>0.27179999999999999</v>
      </c>
      <c r="AE284" s="289">
        <v>0.34410000000000002</v>
      </c>
      <c r="AF284" s="289">
        <v>1.3856999999999999</v>
      </c>
      <c r="AG284" s="289">
        <v>0.38540000000000002</v>
      </c>
      <c r="AH284" s="289">
        <v>0.43909999999999999</v>
      </c>
      <c r="AI284" s="289">
        <v>1.2406999999999999</v>
      </c>
      <c r="AJ284" s="289">
        <v>0.37869999999999998</v>
      </c>
      <c r="AK284" s="290">
        <v>0.34429999999999999</v>
      </c>
    </row>
    <row r="285" spans="1:37">
      <c r="A285" s="296">
        <v>45575</v>
      </c>
      <c r="B285" s="288">
        <v>0.84540000000000004</v>
      </c>
      <c r="C285" s="289">
        <v>8.77E-2</v>
      </c>
      <c r="D285" s="289">
        <v>0.2384</v>
      </c>
      <c r="E285" s="289">
        <v>1.2761</v>
      </c>
      <c r="F285" s="289">
        <v>0.15989999999999999</v>
      </c>
      <c r="G285" s="289">
        <v>0.23350000000000001</v>
      </c>
      <c r="H285" s="289">
        <v>1.3889</v>
      </c>
      <c r="I285" s="289">
        <v>0.58799999999999997</v>
      </c>
      <c r="J285" s="290">
        <v>0.21310000000000001</v>
      </c>
      <c r="K285" s="288">
        <v>0.1081</v>
      </c>
      <c r="L285" s="289">
        <v>0.16789999999999999</v>
      </c>
      <c r="M285" s="289">
        <v>0.13059999999999999</v>
      </c>
      <c r="N285" s="289">
        <v>0.15609999999999999</v>
      </c>
      <c r="O285" s="289">
        <v>0.18959999999999999</v>
      </c>
      <c r="P285" s="289">
        <v>0.25779999999999997</v>
      </c>
      <c r="Q285" s="289">
        <v>0.10340000000000001</v>
      </c>
      <c r="R285" s="289">
        <v>0.16880000000000001</v>
      </c>
      <c r="S285" s="290">
        <v>0.46660000000000001</v>
      </c>
      <c r="T285" s="288">
        <v>0.33589999999999998</v>
      </c>
      <c r="U285" s="289">
        <v>0.3004</v>
      </c>
      <c r="V285" s="289">
        <v>0.4304</v>
      </c>
      <c r="W285" s="289">
        <v>0.39169999999999999</v>
      </c>
      <c r="X285" s="289">
        <v>0.31680000000000003</v>
      </c>
      <c r="Y285" s="289">
        <v>0.44209999999999999</v>
      </c>
      <c r="Z285" s="289">
        <v>0.14760000000000001</v>
      </c>
      <c r="AA285" s="289">
        <v>0.23269999999999999</v>
      </c>
      <c r="AB285" s="290">
        <v>0.4839</v>
      </c>
      <c r="AC285" s="288">
        <v>0.87939999999999996</v>
      </c>
      <c r="AD285" s="289">
        <v>0.25790000000000002</v>
      </c>
      <c r="AE285" s="289">
        <v>0.32679999999999998</v>
      </c>
      <c r="AF285" s="289">
        <v>1.3818999999999999</v>
      </c>
      <c r="AG285" s="289">
        <v>0.37090000000000001</v>
      </c>
      <c r="AH285" s="289">
        <v>0.43049999999999999</v>
      </c>
      <c r="AI285" s="289">
        <v>1.2363</v>
      </c>
      <c r="AJ285" s="289">
        <v>0.37059999999999998</v>
      </c>
      <c r="AK285" s="290">
        <v>0.34360000000000002</v>
      </c>
    </row>
    <row r="286" spans="1:37">
      <c r="A286" s="296">
        <v>45576</v>
      </c>
      <c r="B286" s="288">
        <v>0.82940000000000003</v>
      </c>
      <c r="C286" s="289">
        <v>8.6999999999999994E-2</v>
      </c>
      <c r="D286" s="289">
        <v>0.23680000000000001</v>
      </c>
      <c r="E286" s="289">
        <v>1.2555000000000001</v>
      </c>
      <c r="F286" s="289">
        <v>0.1598</v>
      </c>
      <c r="G286" s="289">
        <v>0.2316</v>
      </c>
      <c r="H286" s="289">
        <v>1.3747</v>
      </c>
      <c r="I286" s="289">
        <v>0.58960000000000001</v>
      </c>
      <c r="J286" s="290">
        <v>0.2094</v>
      </c>
      <c r="K286" s="288">
        <v>0.1074</v>
      </c>
      <c r="L286" s="289">
        <v>0.16739999999999999</v>
      </c>
      <c r="M286" s="289">
        <v>0.1226</v>
      </c>
      <c r="N286" s="289">
        <v>0.15459999999999999</v>
      </c>
      <c r="O286" s="289">
        <v>0.18890000000000001</v>
      </c>
      <c r="P286" s="289">
        <v>0.25850000000000001</v>
      </c>
      <c r="Q286" s="289">
        <v>0.1003</v>
      </c>
      <c r="R286" s="289">
        <v>0.16039999999999999</v>
      </c>
      <c r="S286" s="290">
        <v>0.47189999999999999</v>
      </c>
      <c r="T286" s="288">
        <v>0.3301</v>
      </c>
      <c r="U286" s="289">
        <v>0.29310000000000003</v>
      </c>
      <c r="V286" s="289">
        <v>0.41320000000000001</v>
      </c>
      <c r="W286" s="289">
        <v>0.38769999999999999</v>
      </c>
      <c r="X286" s="289">
        <v>0.311</v>
      </c>
      <c r="Y286" s="289">
        <v>0.43880000000000002</v>
      </c>
      <c r="Z286" s="289">
        <v>0.1439</v>
      </c>
      <c r="AA286" s="289">
        <v>0.2319</v>
      </c>
      <c r="AB286" s="290">
        <v>0.48020000000000002</v>
      </c>
      <c r="AC286" s="288">
        <v>0.85699999999999998</v>
      </c>
      <c r="AD286" s="289">
        <v>0.2429</v>
      </c>
      <c r="AE286" s="289">
        <v>0.3085</v>
      </c>
      <c r="AF286" s="289">
        <v>1.3757999999999999</v>
      </c>
      <c r="AG286" s="289">
        <v>0.3543</v>
      </c>
      <c r="AH286" s="289">
        <v>0.42030000000000001</v>
      </c>
      <c r="AI286" s="289">
        <v>1.2365999999999999</v>
      </c>
      <c r="AJ286" s="289">
        <v>0.3629</v>
      </c>
      <c r="AK286" s="290">
        <v>0.34150000000000003</v>
      </c>
    </row>
    <row r="287" spans="1:37">
      <c r="A287" s="296">
        <v>45577</v>
      </c>
      <c r="B287" s="288">
        <v>0.8095</v>
      </c>
      <c r="C287" s="289">
        <v>8.6599999999999996E-2</v>
      </c>
      <c r="D287" s="289">
        <v>0.23499999999999999</v>
      </c>
      <c r="E287" s="289">
        <v>1.2377</v>
      </c>
      <c r="F287" s="289">
        <v>0.15989999999999999</v>
      </c>
      <c r="G287" s="289">
        <v>0.2306</v>
      </c>
      <c r="H287" s="289">
        <v>1.3546</v>
      </c>
      <c r="I287" s="289">
        <v>0.59340000000000004</v>
      </c>
      <c r="J287" s="290">
        <v>0.20649999999999999</v>
      </c>
      <c r="K287" s="288">
        <v>0.10589999999999999</v>
      </c>
      <c r="L287" s="289">
        <v>0.16619999999999999</v>
      </c>
      <c r="M287" s="289">
        <v>0.12559999999999999</v>
      </c>
      <c r="N287" s="289">
        <v>0.15329999999999999</v>
      </c>
      <c r="O287" s="289">
        <v>0.18790000000000001</v>
      </c>
      <c r="P287" s="289">
        <v>0.2591</v>
      </c>
      <c r="Q287" s="289">
        <v>9.8100000000000007E-2</v>
      </c>
      <c r="R287" s="289">
        <v>0.1537</v>
      </c>
      <c r="S287" s="290">
        <v>0.47789999999999999</v>
      </c>
      <c r="T287" s="288">
        <v>0.32419999999999999</v>
      </c>
      <c r="U287" s="289">
        <v>0.28649999999999998</v>
      </c>
      <c r="V287" s="289">
        <v>0.39389999999999997</v>
      </c>
      <c r="W287" s="289">
        <v>0.38340000000000002</v>
      </c>
      <c r="X287" s="289">
        <v>0.30730000000000002</v>
      </c>
      <c r="Y287" s="289">
        <v>0.43409999999999999</v>
      </c>
      <c r="Z287" s="289">
        <v>0.14069999999999999</v>
      </c>
      <c r="AA287" s="289">
        <v>0.23200000000000001</v>
      </c>
      <c r="AB287" s="290">
        <v>0.47760000000000002</v>
      </c>
      <c r="AC287" s="288">
        <v>0.83530000000000004</v>
      </c>
      <c r="AD287" s="289">
        <v>0.2288</v>
      </c>
      <c r="AE287" s="289">
        <v>0.29010000000000002</v>
      </c>
      <c r="AF287" s="289">
        <v>1.3741000000000001</v>
      </c>
      <c r="AG287" s="289">
        <v>0.33950000000000002</v>
      </c>
      <c r="AH287" s="289">
        <v>0.41160000000000002</v>
      </c>
      <c r="AI287" s="289">
        <v>1.2343</v>
      </c>
      <c r="AJ287" s="289">
        <v>0.35610000000000003</v>
      </c>
      <c r="AK287" s="290">
        <v>0.3407</v>
      </c>
    </row>
    <row r="288" spans="1:37">
      <c r="A288" s="296">
        <v>45578</v>
      </c>
      <c r="B288" s="288">
        <v>0.78510000000000002</v>
      </c>
      <c r="C288" s="289">
        <v>8.5400000000000004E-2</v>
      </c>
      <c r="D288" s="289">
        <v>0.23219999999999999</v>
      </c>
      <c r="E288" s="289">
        <v>1.2138</v>
      </c>
      <c r="F288" s="289">
        <v>0.15959999999999999</v>
      </c>
      <c r="G288" s="289">
        <v>0.22819999999999999</v>
      </c>
      <c r="H288" s="289">
        <v>1.3492</v>
      </c>
      <c r="I288" s="289">
        <v>0.59740000000000004</v>
      </c>
      <c r="J288" s="290">
        <v>0.2034</v>
      </c>
      <c r="K288" s="288">
        <v>0.1036</v>
      </c>
      <c r="L288" s="289">
        <v>0.1643</v>
      </c>
      <c r="M288" s="289">
        <v>0.1168</v>
      </c>
      <c r="N288" s="289">
        <v>0.1512</v>
      </c>
      <c r="O288" s="289">
        <v>0.18609999999999999</v>
      </c>
      <c r="P288" s="289">
        <v>0.26</v>
      </c>
      <c r="Q288" s="289">
        <v>9.5899999999999999E-2</v>
      </c>
      <c r="R288" s="289">
        <v>0.1474</v>
      </c>
      <c r="S288" s="290">
        <v>0.48380000000000001</v>
      </c>
      <c r="T288" s="288">
        <v>0.31659999999999999</v>
      </c>
      <c r="U288" s="289">
        <v>0.27889999999999998</v>
      </c>
      <c r="V288" s="289">
        <v>0.37009999999999998</v>
      </c>
      <c r="W288" s="289">
        <v>0.37840000000000001</v>
      </c>
      <c r="X288" s="289">
        <v>0.30259999999999998</v>
      </c>
      <c r="Y288" s="289">
        <v>0.42759999999999998</v>
      </c>
      <c r="Z288" s="289">
        <v>0.13769999999999999</v>
      </c>
      <c r="AA288" s="289">
        <v>0.23180000000000001</v>
      </c>
      <c r="AB288" s="290">
        <v>0.47349999999999998</v>
      </c>
      <c r="AC288" s="288">
        <v>0.80510000000000004</v>
      </c>
      <c r="AD288" s="289">
        <v>0.2127</v>
      </c>
      <c r="AE288" s="289">
        <v>0.26989999999999997</v>
      </c>
      <c r="AF288" s="289">
        <v>1.3604000000000001</v>
      </c>
      <c r="AG288" s="289">
        <v>0.32229999999999998</v>
      </c>
      <c r="AH288" s="289">
        <v>0.39979999999999999</v>
      </c>
      <c r="AI288" s="289">
        <v>1.2307999999999999</v>
      </c>
      <c r="AJ288" s="289">
        <v>0.34870000000000001</v>
      </c>
      <c r="AK288" s="290">
        <v>0.33779999999999999</v>
      </c>
    </row>
    <row r="289" spans="1:37">
      <c r="A289" s="296">
        <v>45579</v>
      </c>
      <c r="B289" s="288">
        <v>0.77449999999999997</v>
      </c>
      <c r="C289" s="289">
        <v>8.48E-2</v>
      </c>
      <c r="D289" s="289">
        <v>0.23080000000000001</v>
      </c>
      <c r="E289" s="289">
        <v>1.1934</v>
      </c>
      <c r="F289" s="289">
        <v>0.159</v>
      </c>
      <c r="G289" s="289">
        <v>0.2261</v>
      </c>
      <c r="H289" s="289">
        <v>1.333</v>
      </c>
      <c r="I289" s="289">
        <v>0.60129999999999995</v>
      </c>
      <c r="J289" s="290">
        <v>0.20030000000000001</v>
      </c>
      <c r="K289" s="288">
        <v>0.1032</v>
      </c>
      <c r="L289" s="289">
        <v>0.16389999999999999</v>
      </c>
      <c r="M289" s="289">
        <v>0.11600000000000001</v>
      </c>
      <c r="N289" s="289">
        <v>0.14929999999999999</v>
      </c>
      <c r="O289" s="289">
        <v>0.18459999999999999</v>
      </c>
      <c r="P289" s="289">
        <v>0.26119999999999999</v>
      </c>
      <c r="Q289" s="289">
        <v>9.3700000000000006E-2</v>
      </c>
      <c r="R289" s="289">
        <v>0.1419</v>
      </c>
      <c r="S289" s="290">
        <v>0.48759999999999998</v>
      </c>
      <c r="T289" s="288">
        <v>0.31159999999999999</v>
      </c>
      <c r="U289" s="289">
        <v>0.27210000000000001</v>
      </c>
      <c r="V289" s="289">
        <v>0.35389999999999999</v>
      </c>
      <c r="W289" s="289">
        <v>0.37159999999999999</v>
      </c>
      <c r="X289" s="289">
        <v>0.29830000000000001</v>
      </c>
      <c r="Y289" s="289">
        <v>0.42030000000000001</v>
      </c>
      <c r="Z289" s="289">
        <v>0.13439999999999999</v>
      </c>
      <c r="AA289" s="289">
        <v>0.23089999999999999</v>
      </c>
      <c r="AB289" s="290">
        <v>0.46839999999999998</v>
      </c>
      <c r="AC289" s="288">
        <v>0.78369999999999995</v>
      </c>
      <c r="AD289" s="289">
        <v>0.19969999999999999</v>
      </c>
      <c r="AE289" s="289">
        <v>0.2525</v>
      </c>
      <c r="AF289" s="289">
        <v>1.349</v>
      </c>
      <c r="AG289" s="289">
        <v>0.30530000000000002</v>
      </c>
      <c r="AH289" s="289">
        <v>0.38779999999999998</v>
      </c>
      <c r="AI289" s="289">
        <v>1.222</v>
      </c>
      <c r="AJ289" s="289">
        <v>0.34010000000000001</v>
      </c>
      <c r="AK289" s="290">
        <v>0.33379999999999999</v>
      </c>
    </row>
    <row r="290" spans="1:37">
      <c r="A290" s="296">
        <v>45580</v>
      </c>
      <c r="B290" s="288">
        <v>0.77280000000000004</v>
      </c>
      <c r="C290" s="289">
        <v>8.5800000000000001E-2</v>
      </c>
      <c r="D290" s="289">
        <v>0.23250000000000001</v>
      </c>
      <c r="E290" s="289">
        <v>1.1891</v>
      </c>
      <c r="F290" s="289">
        <v>0.16120000000000001</v>
      </c>
      <c r="G290" s="289">
        <v>0.22720000000000001</v>
      </c>
      <c r="H290" s="289">
        <v>1.3351999999999999</v>
      </c>
      <c r="I290" s="289">
        <v>0.61</v>
      </c>
      <c r="J290" s="290">
        <v>0.19919999999999999</v>
      </c>
      <c r="K290" s="288">
        <v>0.1037</v>
      </c>
      <c r="L290" s="289">
        <v>0.16550000000000001</v>
      </c>
      <c r="M290" s="289">
        <v>0.10879999999999999</v>
      </c>
      <c r="N290" s="289">
        <v>0.15049999999999999</v>
      </c>
      <c r="O290" s="289">
        <v>0.1857</v>
      </c>
      <c r="P290" s="289">
        <v>0.26550000000000001</v>
      </c>
      <c r="Q290" s="289">
        <v>9.3700000000000006E-2</v>
      </c>
      <c r="R290" s="289">
        <v>0.1384</v>
      </c>
      <c r="S290" s="290">
        <v>0.49519999999999997</v>
      </c>
      <c r="T290" s="288">
        <v>0.30969999999999998</v>
      </c>
      <c r="U290" s="289">
        <v>0.26740000000000003</v>
      </c>
      <c r="V290" s="289">
        <v>0.33310000000000001</v>
      </c>
      <c r="W290" s="289">
        <v>0.37209999999999999</v>
      </c>
      <c r="X290" s="289">
        <v>0.29720000000000002</v>
      </c>
      <c r="Y290" s="289">
        <v>0.4204</v>
      </c>
      <c r="Z290" s="289">
        <v>0.13320000000000001</v>
      </c>
      <c r="AA290" s="289">
        <v>0.23250000000000001</v>
      </c>
      <c r="AB290" s="290">
        <v>0.46789999999999998</v>
      </c>
      <c r="AC290" s="288">
        <v>0.76200000000000001</v>
      </c>
      <c r="AD290" s="289">
        <v>0.18479999999999999</v>
      </c>
      <c r="AE290" s="289">
        <v>0.23519999999999999</v>
      </c>
      <c r="AF290" s="289">
        <v>1.3584000000000001</v>
      </c>
      <c r="AG290" s="289">
        <v>0.28860000000000002</v>
      </c>
      <c r="AH290" s="289">
        <v>0.38059999999999999</v>
      </c>
      <c r="AI290" s="289">
        <v>1.2255</v>
      </c>
      <c r="AJ290" s="289">
        <v>0.33460000000000001</v>
      </c>
      <c r="AK290" s="290">
        <v>0.33350000000000002</v>
      </c>
    </row>
    <row r="291" spans="1:37">
      <c r="A291" s="296">
        <v>45581</v>
      </c>
      <c r="B291" s="288">
        <v>0.75609999999999999</v>
      </c>
      <c r="C291" s="289">
        <v>8.4500000000000006E-2</v>
      </c>
      <c r="D291" s="289">
        <v>0.22950000000000001</v>
      </c>
      <c r="E291" s="289">
        <v>1.1727000000000001</v>
      </c>
      <c r="F291" s="289">
        <v>0.161</v>
      </c>
      <c r="G291" s="289">
        <v>0.22520000000000001</v>
      </c>
      <c r="H291" s="289">
        <v>1.3140000000000001</v>
      </c>
      <c r="I291" s="289">
        <v>0.61770000000000003</v>
      </c>
      <c r="J291" s="290">
        <v>0.1966</v>
      </c>
      <c r="K291" s="288">
        <v>0.1016</v>
      </c>
      <c r="L291" s="289">
        <v>0.16300000000000001</v>
      </c>
      <c r="M291" s="289">
        <v>0.1124</v>
      </c>
      <c r="N291" s="289">
        <v>0.14829999999999999</v>
      </c>
      <c r="O291" s="289">
        <v>0.18329999999999999</v>
      </c>
      <c r="P291" s="289">
        <v>0.26440000000000002</v>
      </c>
      <c r="Q291" s="289">
        <v>9.1999999999999998E-2</v>
      </c>
      <c r="R291" s="289">
        <v>0.1343</v>
      </c>
      <c r="S291" s="290">
        <v>0.49780000000000002</v>
      </c>
      <c r="T291" s="288">
        <v>0.30249999999999999</v>
      </c>
      <c r="U291" s="289">
        <v>0.26169999999999999</v>
      </c>
      <c r="V291" s="289">
        <v>0.30740000000000001</v>
      </c>
      <c r="W291" s="289">
        <v>0.3664</v>
      </c>
      <c r="X291" s="289">
        <v>0.29320000000000002</v>
      </c>
      <c r="Y291" s="289">
        <v>0.41349999999999998</v>
      </c>
      <c r="Z291" s="289">
        <v>0.13070000000000001</v>
      </c>
      <c r="AA291" s="289">
        <v>0.23219999999999999</v>
      </c>
      <c r="AB291" s="290">
        <v>0.46360000000000001</v>
      </c>
      <c r="AC291" s="288">
        <v>0.72170000000000001</v>
      </c>
      <c r="AD291" s="289">
        <v>0.1709</v>
      </c>
      <c r="AE291" s="289">
        <v>0.216</v>
      </c>
      <c r="AF291" s="289">
        <v>1.3454999999999999</v>
      </c>
      <c r="AG291" s="289">
        <v>0.27029999999999998</v>
      </c>
      <c r="AH291" s="289">
        <v>0.36709999999999998</v>
      </c>
      <c r="AI291" s="289">
        <v>1.2201</v>
      </c>
      <c r="AJ291" s="289">
        <v>0.3241</v>
      </c>
      <c r="AK291" s="290">
        <v>0.33029999999999998</v>
      </c>
    </row>
    <row r="292" spans="1:37">
      <c r="A292" s="296">
        <v>45582</v>
      </c>
      <c r="B292" s="288">
        <v>0.74519999999999997</v>
      </c>
      <c r="C292" s="289">
        <v>8.43E-2</v>
      </c>
      <c r="D292" s="289">
        <v>0.2291</v>
      </c>
      <c r="E292" s="289">
        <v>1.1579999999999999</v>
      </c>
      <c r="F292" s="289">
        <v>0.1613</v>
      </c>
      <c r="G292" s="289">
        <v>0.22420000000000001</v>
      </c>
      <c r="H292" s="289">
        <v>1.3164</v>
      </c>
      <c r="I292" s="289">
        <v>0.62490000000000001</v>
      </c>
      <c r="J292" s="290">
        <v>0.19520000000000001</v>
      </c>
      <c r="K292" s="288">
        <v>0.1018</v>
      </c>
      <c r="L292" s="289">
        <v>0.16320000000000001</v>
      </c>
      <c r="M292" s="289">
        <v>0.1011</v>
      </c>
      <c r="N292" s="289">
        <v>0.14749999999999999</v>
      </c>
      <c r="O292" s="289">
        <v>0.1827</v>
      </c>
      <c r="P292" s="289">
        <v>0.26450000000000001</v>
      </c>
      <c r="Q292" s="289">
        <v>9.1200000000000003E-2</v>
      </c>
      <c r="R292" s="289">
        <v>0.13120000000000001</v>
      </c>
      <c r="S292" s="290">
        <v>0.50129999999999997</v>
      </c>
      <c r="T292" s="288">
        <v>0.29980000000000001</v>
      </c>
      <c r="U292" s="289">
        <v>0.25719999999999998</v>
      </c>
      <c r="V292" s="289">
        <v>0.29260000000000003</v>
      </c>
      <c r="W292" s="289">
        <v>0.36309999999999998</v>
      </c>
      <c r="X292" s="289">
        <v>0.29110000000000003</v>
      </c>
      <c r="Y292" s="289">
        <v>0.4078</v>
      </c>
      <c r="Z292" s="289">
        <v>0.12920000000000001</v>
      </c>
      <c r="AA292" s="289">
        <v>0.2334</v>
      </c>
      <c r="AB292" s="290">
        <v>0.46079999999999999</v>
      </c>
      <c r="AC292" s="288">
        <v>0.67269999999999996</v>
      </c>
      <c r="AD292" s="289">
        <v>0.16070000000000001</v>
      </c>
      <c r="AE292" s="289">
        <v>0.1996</v>
      </c>
      <c r="AF292" s="289">
        <v>1.3331999999999999</v>
      </c>
      <c r="AG292" s="289">
        <v>0.25280000000000002</v>
      </c>
      <c r="AH292" s="289">
        <v>0.3528</v>
      </c>
      <c r="AI292" s="289">
        <v>1.2113</v>
      </c>
      <c r="AJ292" s="289">
        <v>0.31359999999999999</v>
      </c>
      <c r="AK292" s="290">
        <v>0.32750000000000001</v>
      </c>
    </row>
    <row r="293" spans="1:37">
      <c r="A293" s="296">
        <v>45583</v>
      </c>
      <c r="B293" s="288">
        <v>0.73580000000000001</v>
      </c>
      <c r="C293" s="289">
        <v>8.4400000000000003E-2</v>
      </c>
      <c r="D293" s="289">
        <v>0.22750000000000001</v>
      </c>
      <c r="E293" s="289">
        <v>1.1558999999999999</v>
      </c>
      <c r="F293" s="289">
        <v>0.1628</v>
      </c>
      <c r="G293" s="289">
        <v>0.2235</v>
      </c>
      <c r="H293" s="289">
        <v>1.3169999999999999</v>
      </c>
      <c r="I293" s="289">
        <v>0.63649999999999995</v>
      </c>
      <c r="J293" s="290">
        <v>0.19439999999999999</v>
      </c>
      <c r="K293" s="288">
        <v>0.1008</v>
      </c>
      <c r="L293" s="289">
        <v>0.16270000000000001</v>
      </c>
      <c r="M293" s="289">
        <v>9.06E-2</v>
      </c>
      <c r="N293" s="289">
        <v>0.1472</v>
      </c>
      <c r="O293" s="289">
        <v>0.18229999999999999</v>
      </c>
      <c r="P293" s="289">
        <v>0.26379999999999998</v>
      </c>
      <c r="Q293" s="289">
        <v>9.0899999999999995E-2</v>
      </c>
      <c r="R293" s="289">
        <v>0.12939999999999999</v>
      </c>
      <c r="S293" s="290">
        <v>0.50549999999999995</v>
      </c>
      <c r="T293" s="288">
        <v>0.29399999999999998</v>
      </c>
      <c r="U293" s="289">
        <v>0.25540000000000002</v>
      </c>
      <c r="V293" s="289">
        <v>0.27279999999999999</v>
      </c>
      <c r="W293" s="289">
        <v>0.35909999999999997</v>
      </c>
      <c r="X293" s="289">
        <v>0.28849999999999998</v>
      </c>
      <c r="Y293" s="289">
        <v>0.40329999999999999</v>
      </c>
      <c r="Z293" s="289">
        <v>0.12759999999999999</v>
      </c>
      <c r="AA293" s="289">
        <v>0.2349</v>
      </c>
      <c r="AB293" s="290">
        <v>0.4587</v>
      </c>
      <c r="AC293" s="288"/>
      <c r="AD293" s="289">
        <v>0.15110000000000001</v>
      </c>
      <c r="AE293" s="289">
        <v>0.18540000000000001</v>
      </c>
      <c r="AF293" s="289"/>
      <c r="AG293" s="289">
        <v>0.23749999999999999</v>
      </c>
      <c r="AH293" s="289">
        <v>0.33789999999999998</v>
      </c>
      <c r="AI293" s="289"/>
      <c r="AJ293" s="289">
        <v>0.30159999999999998</v>
      </c>
      <c r="AK293" s="290">
        <v>0.3251</v>
      </c>
    </row>
    <row r="294" spans="1:37">
      <c r="A294" s="296">
        <v>45584</v>
      </c>
      <c r="B294" s="288">
        <v>0.67400000000000004</v>
      </c>
      <c r="C294" s="289">
        <v>7.8899999999999998E-2</v>
      </c>
      <c r="D294" s="289">
        <v>0.2165</v>
      </c>
      <c r="E294" s="289">
        <v>1.1031</v>
      </c>
      <c r="F294" s="289">
        <v>0.15989999999999999</v>
      </c>
      <c r="G294" s="289">
        <v>0.2177</v>
      </c>
      <c r="H294" s="289">
        <v>1.2907</v>
      </c>
      <c r="I294" s="289">
        <v>0.65469999999999995</v>
      </c>
      <c r="J294" s="290">
        <v>0.19220000000000001</v>
      </c>
      <c r="K294" s="288">
        <v>9.11E-2</v>
      </c>
      <c r="L294" s="289">
        <v>0.1517</v>
      </c>
      <c r="M294" s="289">
        <v>8.5999999999999993E-2</v>
      </c>
      <c r="N294" s="289">
        <v>0.13850000000000001</v>
      </c>
      <c r="O294" s="289">
        <v>0.17680000000000001</v>
      </c>
      <c r="P294" s="289">
        <v>0.25480000000000003</v>
      </c>
      <c r="Q294" s="289">
        <v>0.09</v>
      </c>
      <c r="R294" s="289">
        <v>0.13020000000000001</v>
      </c>
      <c r="S294" s="290">
        <v>0.50800000000000001</v>
      </c>
      <c r="T294" s="288">
        <v>0.34639999999999999</v>
      </c>
      <c r="U294" s="289">
        <v>0.36980000000000002</v>
      </c>
      <c r="V294" s="289">
        <v>0.50509999999999999</v>
      </c>
      <c r="W294" s="289">
        <v>0.3856</v>
      </c>
      <c r="X294" s="289">
        <v>0.37119999999999997</v>
      </c>
      <c r="Y294" s="289">
        <v>0.47449999999999998</v>
      </c>
      <c r="Z294" s="289">
        <v>0.20080000000000001</v>
      </c>
      <c r="AA294" s="289">
        <v>0.28110000000000002</v>
      </c>
      <c r="AB294" s="290">
        <v>0.52210000000000001</v>
      </c>
      <c r="AC294" s="288"/>
      <c r="AD294" s="289">
        <v>0.35580000000000001</v>
      </c>
      <c r="AE294" s="289">
        <v>0.44019999999999998</v>
      </c>
      <c r="AF294" s="289"/>
      <c r="AG294" s="289">
        <v>0.44519999999999998</v>
      </c>
      <c r="AH294" s="289">
        <v>0.46150000000000002</v>
      </c>
      <c r="AI294" s="289"/>
      <c r="AJ294" s="289">
        <v>0.4032</v>
      </c>
      <c r="AK294" s="290">
        <v>0.35360000000000003</v>
      </c>
    </row>
    <row r="295" spans="1:37">
      <c r="A295" s="296">
        <v>45585</v>
      </c>
      <c r="B295" s="288">
        <v>0.66749999999999998</v>
      </c>
      <c r="C295" s="289">
        <v>7.8200000000000006E-2</v>
      </c>
      <c r="D295" s="289">
        <v>0.2145</v>
      </c>
      <c r="E295" s="289">
        <v>1.0883</v>
      </c>
      <c r="F295" s="289">
        <v>0.1588</v>
      </c>
      <c r="G295" s="289">
        <v>0.2145</v>
      </c>
      <c r="H295" s="289">
        <v>1.2688999999999999</v>
      </c>
      <c r="I295" s="289">
        <v>0.66220000000000001</v>
      </c>
      <c r="J295" s="290">
        <v>0.1895</v>
      </c>
      <c r="K295" s="288">
        <v>8.9800000000000005E-2</v>
      </c>
      <c r="L295" s="289">
        <v>0.15079999999999999</v>
      </c>
      <c r="M295" s="289">
        <v>8.7999999999999995E-2</v>
      </c>
      <c r="N295" s="289">
        <v>0.1361</v>
      </c>
      <c r="O295" s="289">
        <v>0.17480000000000001</v>
      </c>
      <c r="P295" s="289">
        <v>0.25290000000000001</v>
      </c>
      <c r="Q295" s="289">
        <v>8.9399999999999993E-2</v>
      </c>
      <c r="R295" s="289">
        <v>0.129</v>
      </c>
      <c r="S295" s="290">
        <v>0.50900000000000001</v>
      </c>
      <c r="T295" s="288">
        <v>0.32590000000000002</v>
      </c>
      <c r="U295" s="289">
        <v>0.32169999999999999</v>
      </c>
      <c r="V295" s="289">
        <v>0.48599999999999999</v>
      </c>
      <c r="W295" s="289">
        <v>0.36630000000000001</v>
      </c>
      <c r="X295" s="289">
        <v>0.33900000000000002</v>
      </c>
      <c r="Y295" s="289">
        <v>0.42930000000000001</v>
      </c>
      <c r="Z295" s="289">
        <v>0.18459999999999999</v>
      </c>
      <c r="AA295" s="289">
        <v>0.2465</v>
      </c>
      <c r="AB295" s="290">
        <v>0.4945</v>
      </c>
      <c r="AC295" s="288"/>
      <c r="AD295" s="289">
        <v>0.3291</v>
      </c>
      <c r="AE295" s="289">
        <v>0.40229999999999999</v>
      </c>
      <c r="AF295" s="289"/>
      <c r="AG295" s="289">
        <v>0.43059999999999998</v>
      </c>
      <c r="AH295" s="289">
        <v>0.44869999999999999</v>
      </c>
      <c r="AI295" s="289"/>
      <c r="AJ295" s="289">
        <v>0.42049999999999998</v>
      </c>
      <c r="AK295" s="290">
        <v>0.33800000000000002</v>
      </c>
    </row>
    <row r="296" spans="1:37">
      <c r="A296" s="296">
        <v>45586</v>
      </c>
      <c r="B296" s="288">
        <v>0.66200000000000003</v>
      </c>
      <c r="C296" s="289">
        <v>7.7399999999999997E-2</v>
      </c>
      <c r="D296" s="289">
        <v>0.21279999999999999</v>
      </c>
      <c r="E296" s="289">
        <v>1.0758000000000001</v>
      </c>
      <c r="F296" s="289">
        <v>0.159</v>
      </c>
      <c r="G296" s="289">
        <v>0.21240000000000001</v>
      </c>
      <c r="H296" s="289">
        <v>1.2525999999999999</v>
      </c>
      <c r="I296" s="289">
        <v>0.67579999999999996</v>
      </c>
      <c r="J296" s="290">
        <v>0.1875</v>
      </c>
      <c r="K296" s="288">
        <v>9.0300000000000005E-2</v>
      </c>
      <c r="L296" s="289">
        <v>0.151</v>
      </c>
      <c r="M296" s="289">
        <v>8.8200000000000001E-2</v>
      </c>
      <c r="N296" s="289">
        <v>0.13519999999999999</v>
      </c>
      <c r="O296" s="289">
        <v>0.17369999999999999</v>
      </c>
      <c r="P296" s="289">
        <v>0.25230000000000002</v>
      </c>
      <c r="Q296" s="289">
        <v>9.01E-2</v>
      </c>
      <c r="R296" s="289">
        <v>0.1293</v>
      </c>
      <c r="S296" s="290">
        <v>0.51200000000000001</v>
      </c>
      <c r="T296" s="288">
        <v>0.36199999999999999</v>
      </c>
      <c r="U296" s="289">
        <v>0.36709999999999998</v>
      </c>
      <c r="V296" s="289">
        <v>0.54</v>
      </c>
      <c r="W296" s="289">
        <v>0.38900000000000001</v>
      </c>
      <c r="X296" s="289">
        <v>0.37630000000000002</v>
      </c>
      <c r="Y296" s="289">
        <v>0.48470000000000002</v>
      </c>
      <c r="Z296" s="289">
        <v>0.18720000000000001</v>
      </c>
      <c r="AA296" s="289">
        <v>0.2412</v>
      </c>
      <c r="AB296" s="290">
        <v>0.49880000000000002</v>
      </c>
      <c r="AC296" s="288"/>
      <c r="AD296" s="289">
        <v>0.35680000000000001</v>
      </c>
      <c r="AE296" s="289">
        <v>0.46410000000000001</v>
      </c>
      <c r="AF296" s="289"/>
      <c r="AG296" s="289">
        <v>0.4723</v>
      </c>
      <c r="AH296" s="289">
        <v>0.49320000000000003</v>
      </c>
      <c r="AI296" s="289"/>
      <c r="AJ296" s="289">
        <v>0.43359999999999999</v>
      </c>
      <c r="AK296" s="290">
        <v>0.35210000000000002</v>
      </c>
    </row>
    <row r="297" spans="1:37">
      <c r="A297" s="296">
        <v>45587</v>
      </c>
      <c r="B297" s="288">
        <v>0.66300000000000003</v>
      </c>
      <c r="C297" s="289">
        <v>7.6999999999999999E-2</v>
      </c>
      <c r="D297" s="289">
        <v>0.21210000000000001</v>
      </c>
      <c r="E297" s="289">
        <v>1.075</v>
      </c>
      <c r="F297" s="289">
        <v>0.16020000000000001</v>
      </c>
      <c r="G297" s="289">
        <v>0.2117</v>
      </c>
      <c r="H297" s="289">
        <v>1.2484999999999999</v>
      </c>
      <c r="I297" s="289">
        <v>0.69189999999999996</v>
      </c>
      <c r="J297" s="290">
        <v>0.187</v>
      </c>
      <c r="K297" s="288">
        <v>0.09</v>
      </c>
      <c r="L297" s="289">
        <v>0.1492</v>
      </c>
      <c r="M297" s="289">
        <v>8.8900000000000007E-2</v>
      </c>
      <c r="N297" s="289">
        <v>0.13500000000000001</v>
      </c>
      <c r="O297" s="289">
        <v>0.17330000000000001</v>
      </c>
      <c r="P297" s="289">
        <v>0.25280000000000002</v>
      </c>
      <c r="Q297" s="289">
        <v>9.1200000000000003E-2</v>
      </c>
      <c r="R297" s="289">
        <v>0.13</v>
      </c>
      <c r="S297" s="290">
        <v>0.51619999999999999</v>
      </c>
      <c r="T297" s="288">
        <v>0.33629999999999999</v>
      </c>
      <c r="U297" s="289">
        <v>0.32990000000000003</v>
      </c>
      <c r="V297" s="289">
        <v>0.49230000000000002</v>
      </c>
      <c r="W297" s="289">
        <v>0.378</v>
      </c>
      <c r="X297" s="289">
        <v>0.35139999999999999</v>
      </c>
      <c r="Y297" s="289">
        <v>0.44479999999999997</v>
      </c>
      <c r="Z297" s="289">
        <v>0.1772</v>
      </c>
      <c r="AA297" s="289">
        <v>0.24379999999999999</v>
      </c>
      <c r="AB297" s="290">
        <v>0.49609999999999999</v>
      </c>
      <c r="AC297" s="288">
        <v>1.1034999999999999</v>
      </c>
      <c r="AD297" s="289">
        <v>0.32950000000000002</v>
      </c>
      <c r="AE297" s="289">
        <v>0.42620000000000002</v>
      </c>
      <c r="AF297" s="289">
        <v>1.4289000000000001</v>
      </c>
      <c r="AG297" s="289">
        <v>0.45050000000000001</v>
      </c>
      <c r="AH297" s="289">
        <v>0.47760000000000002</v>
      </c>
      <c r="AI297" s="289">
        <v>1.8108</v>
      </c>
      <c r="AJ297" s="289">
        <v>0.45889999999999997</v>
      </c>
      <c r="AK297" s="290">
        <v>0.34639999999999999</v>
      </c>
    </row>
    <row r="298" spans="1:37">
      <c r="A298" s="296">
        <v>45588</v>
      </c>
      <c r="B298" s="288">
        <v>0.66479999999999995</v>
      </c>
      <c r="C298" s="289">
        <v>7.5999999999999998E-2</v>
      </c>
      <c r="D298" s="289">
        <v>0.21010000000000001</v>
      </c>
      <c r="E298" s="289">
        <v>1.0638000000000001</v>
      </c>
      <c r="F298" s="289">
        <v>0.15909999999999999</v>
      </c>
      <c r="G298" s="289">
        <v>0.2089</v>
      </c>
      <c r="H298" s="289">
        <v>1.2411000000000001</v>
      </c>
      <c r="I298" s="289">
        <v>0.70120000000000005</v>
      </c>
      <c r="J298" s="290">
        <v>0.1852</v>
      </c>
      <c r="K298" s="288">
        <v>9.0399999999999994E-2</v>
      </c>
      <c r="L298" s="289">
        <v>0.14829999999999999</v>
      </c>
      <c r="M298" s="289">
        <v>8.8900000000000007E-2</v>
      </c>
      <c r="N298" s="289">
        <v>0.1333</v>
      </c>
      <c r="O298" s="289">
        <v>0.1709</v>
      </c>
      <c r="P298" s="289">
        <v>0.24990000000000001</v>
      </c>
      <c r="Q298" s="289">
        <v>9.0700000000000003E-2</v>
      </c>
      <c r="R298" s="289">
        <v>0.12920000000000001</v>
      </c>
      <c r="S298" s="290">
        <v>0.51519999999999999</v>
      </c>
      <c r="T298" s="288">
        <v>0.32729999999999998</v>
      </c>
      <c r="U298" s="289">
        <v>0.31559999999999999</v>
      </c>
      <c r="V298" s="289">
        <v>0.47310000000000002</v>
      </c>
      <c r="W298" s="289">
        <v>0.36830000000000002</v>
      </c>
      <c r="X298" s="289">
        <v>0.33910000000000001</v>
      </c>
      <c r="Y298" s="289">
        <v>0.43240000000000001</v>
      </c>
      <c r="Z298" s="289">
        <v>0.1656</v>
      </c>
      <c r="AA298" s="289">
        <v>0.2394</v>
      </c>
      <c r="AB298" s="290">
        <v>0.48770000000000002</v>
      </c>
      <c r="AC298" s="288">
        <v>1.0687</v>
      </c>
      <c r="AD298" s="289">
        <v>0.31409999999999999</v>
      </c>
      <c r="AE298" s="289">
        <v>0.41010000000000002</v>
      </c>
      <c r="AF298" s="289">
        <v>1.4257</v>
      </c>
      <c r="AG298" s="289">
        <v>0.42859999999999998</v>
      </c>
      <c r="AH298" s="289">
        <v>0.47</v>
      </c>
      <c r="AI298" s="289">
        <v>1.7781</v>
      </c>
      <c r="AJ298" s="289">
        <v>0.45839999999999997</v>
      </c>
      <c r="AK298" s="290">
        <v>0.3427</v>
      </c>
    </row>
    <row r="299" spans="1:37">
      <c r="A299" s="296">
        <v>45589</v>
      </c>
      <c r="B299" s="288">
        <v>0.66800000000000004</v>
      </c>
      <c r="C299" s="289">
        <v>7.5499999999999998E-2</v>
      </c>
      <c r="D299" s="289">
        <v>0.2094</v>
      </c>
      <c r="E299" s="289">
        <v>1.0602</v>
      </c>
      <c r="F299" s="289">
        <v>0.16</v>
      </c>
      <c r="G299" s="289">
        <v>0.20760000000000001</v>
      </c>
      <c r="H299" s="289">
        <v>1.2395</v>
      </c>
      <c r="I299" s="289">
        <v>0.7117</v>
      </c>
      <c r="J299" s="290">
        <v>0.1837</v>
      </c>
      <c r="K299" s="288">
        <v>9.1399999999999995E-2</v>
      </c>
      <c r="L299" s="289">
        <v>0.14910000000000001</v>
      </c>
      <c r="M299" s="289">
        <v>8.8400000000000006E-2</v>
      </c>
      <c r="N299" s="289">
        <v>0.13270000000000001</v>
      </c>
      <c r="O299" s="289">
        <v>0.17080000000000001</v>
      </c>
      <c r="P299" s="289">
        <v>0.249</v>
      </c>
      <c r="Q299" s="289">
        <v>9.1300000000000006E-2</v>
      </c>
      <c r="R299" s="289">
        <v>0.129</v>
      </c>
      <c r="S299" s="290">
        <v>0.51639999999999997</v>
      </c>
      <c r="T299" s="288">
        <v>0.3221</v>
      </c>
      <c r="U299" s="289">
        <v>0.30819999999999997</v>
      </c>
      <c r="V299" s="289"/>
      <c r="W299" s="289">
        <v>0.36220000000000002</v>
      </c>
      <c r="X299" s="289">
        <v>0.32929999999999998</v>
      </c>
      <c r="Y299" s="289">
        <v>0.42820000000000003</v>
      </c>
      <c r="Z299" s="289">
        <v>0.1583</v>
      </c>
      <c r="AA299" s="289">
        <v>0.23749999999999999</v>
      </c>
      <c r="AB299" s="290">
        <v>0.48370000000000002</v>
      </c>
      <c r="AC299" s="288">
        <v>1.0428999999999999</v>
      </c>
      <c r="AD299" s="289">
        <v>0.3024</v>
      </c>
      <c r="AE299" s="289">
        <v>0.39479999999999998</v>
      </c>
      <c r="AF299" s="289">
        <v>1.4244000000000001</v>
      </c>
      <c r="AG299" s="289">
        <v>0.41249999999999998</v>
      </c>
      <c r="AH299" s="289">
        <v>0.46</v>
      </c>
      <c r="AI299" s="289">
        <v>1.7491000000000001</v>
      </c>
      <c r="AJ299" s="289">
        <v>0.45660000000000001</v>
      </c>
      <c r="AK299" s="290">
        <v>0.34029999999999999</v>
      </c>
    </row>
    <row r="300" spans="1:37">
      <c r="A300" s="296">
        <v>45590</v>
      </c>
      <c r="B300" s="288">
        <v>0.66839999999999999</v>
      </c>
      <c r="C300" s="289">
        <v>7.4700000000000003E-2</v>
      </c>
      <c r="D300" s="289">
        <v>0.2069</v>
      </c>
      <c r="E300" s="289">
        <v>1.0536000000000001</v>
      </c>
      <c r="F300" s="289">
        <v>0.1595</v>
      </c>
      <c r="G300" s="289">
        <v>0.2054</v>
      </c>
      <c r="H300" s="289">
        <v>1.2341</v>
      </c>
      <c r="I300" s="289">
        <v>0.72130000000000005</v>
      </c>
      <c r="J300" s="290">
        <v>0.18210000000000001</v>
      </c>
      <c r="K300" s="288">
        <v>9.1300000000000006E-2</v>
      </c>
      <c r="L300" s="289">
        <v>0.14860000000000001</v>
      </c>
      <c r="M300" s="289">
        <v>8.7300000000000003E-2</v>
      </c>
      <c r="N300" s="289">
        <v>0.13159999999999999</v>
      </c>
      <c r="O300" s="289">
        <v>0.16930000000000001</v>
      </c>
      <c r="P300" s="289">
        <v>0.24759999999999999</v>
      </c>
      <c r="Q300" s="289">
        <v>9.1300000000000006E-2</v>
      </c>
      <c r="R300" s="289">
        <v>0.12889999999999999</v>
      </c>
      <c r="S300" s="290">
        <v>0.5171</v>
      </c>
      <c r="T300" s="288">
        <v>0.31440000000000001</v>
      </c>
      <c r="U300" s="289">
        <v>0.29649999999999999</v>
      </c>
      <c r="V300" s="289">
        <v>0.58040000000000003</v>
      </c>
      <c r="W300" s="289">
        <v>0.35489999999999999</v>
      </c>
      <c r="X300" s="289">
        <v>0.31869999999999998</v>
      </c>
      <c r="Y300" s="289">
        <v>0.4234</v>
      </c>
      <c r="Z300" s="289">
        <v>0.15190000000000001</v>
      </c>
      <c r="AA300" s="289">
        <v>0.23530000000000001</v>
      </c>
      <c r="AB300" s="290">
        <v>0.47889999999999999</v>
      </c>
      <c r="AC300" s="288">
        <v>1.0094000000000001</v>
      </c>
      <c r="AD300" s="289">
        <v>0.28789999999999999</v>
      </c>
      <c r="AE300" s="289">
        <v>0.37580000000000002</v>
      </c>
      <c r="AF300" s="289">
        <v>1.4133</v>
      </c>
      <c r="AG300" s="289">
        <v>0.39700000000000002</v>
      </c>
      <c r="AH300" s="289">
        <v>0.4481</v>
      </c>
      <c r="AI300" s="289">
        <v>1.7124999999999999</v>
      </c>
      <c r="AJ300" s="289">
        <v>0.4506</v>
      </c>
      <c r="AK300" s="290">
        <v>0.33789999999999998</v>
      </c>
    </row>
    <row r="301" spans="1:37">
      <c r="A301" s="296">
        <v>45591</v>
      </c>
      <c r="B301" s="288">
        <v>0.66790000000000005</v>
      </c>
      <c r="C301" s="289">
        <v>7.3899999999999993E-2</v>
      </c>
      <c r="D301" s="289">
        <v>0.2049</v>
      </c>
      <c r="E301" s="289">
        <v>1.048</v>
      </c>
      <c r="F301" s="289">
        <v>0.159</v>
      </c>
      <c r="G301" s="289">
        <v>0.20269999999999999</v>
      </c>
      <c r="H301" s="289">
        <v>1.2342</v>
      </c>
      <c r="I301" s="289">
        <v>0.72970000000000002</v>
      </c>
      <c r="J301" s="290">
        <v>0.1804</v>
      </c>
      <c r="K301" s="288">
        <v>9.1200000000000003E-2</v>
      </c>
      <c r="L301" s="289">
        <v>0.14760000000000001</v>
      </c>
      <c r="M301" s="289">
        <v>8.5800000000000001E-2</v>
      </c>
      <c r="N301" s="289">
        <v>0.13020000000000001</v>
      </c>
      <c r="O301" s="289">
        <v>0.1678</v>
      </c>
      <c r="P301" s="289">
        <v>0.2455</v>
      </c>
      <c r="Q301" s="289">
        <v>9.11E-2</v>
      </c>
      <c r="R301" s="289">
        <v>0.12820000000000001</v>
      </c>
      <c r="S301" s="290">
        <v>0.51649999999999996</v>
      </c>
      <c r="T301" s="288">
        <v>0.30609999999999998</v>
      </c>
      <c r="U301" s="289">
        <v>0.28670000000000001</v>
      </c>
      <c r="V301" s="289">
        <v>0.57989999999999997</v>
      </c>
      <c r="W301" s="289">
        <v>0.3468</v>
      </c>
      <c r="X301" s="289">
        <v>0.30969999999999998</v>
      </c>
      <c r="Y301" s="289">
        <v>0.4173</v>
      </c>
      <c r="Z301" s="289">
        <v>0.14610000000000001</v>
      </c>
      <c r="AA301" s="289">
        <v>0.23269999999999999</v>
      </c>
      <c r="AB301" s="290">
        <v>0.47349999999999998</v>
      </c>
      <c r="AC301" s="288">
        <v>0.98219999999999996</v>
      </c>
      <c r="AD301" s="289">
        <v>0.27539999999999998</v>
      </c>
      <c r="AE301" s="289">
        <v>0.35959999999999998</v>
      </c>
      <c r="AF301" s="289">
        <v>1.4017999999999999</v>
      </c>
      <c r="AG301" s="289">
        <v>0.38319999999999999</v>
      </c>
      <c r="AH301" s="289">
        <v>0.43790000000000001</v>
      </c>
      <c r="AI301" s="289">
        <v>1.6741999999999999</v>
      </c>
      <c r="AJ301" s="289">
        <v>0.44390000000000002</v>
      </c>
      <c r="AK301" s="290">
        <v>0.33479999999999999</v>
      </c>
    </row>
    <row r="302" spans="1:37">
      <c r="A302" s="296">
        <v>45592</v>
      </c>
      <c r="B302" s="288">
        <v>0.67130000000000001</v>
      </c>
      <c r="C302" s="289">
        <v>7.3800000000000004E-2</v>
      </c>
      <c r="D302" s="289">
        <v>0.2039</v>
      </c>
      <c r="E302" s="289">
        <v>1.0450999999999999</v>
      </c>
      <c r="F302" s="289">
        <v>0.1575</v>
      </c>
      <c r="G302" s="289">
        <v>0.20130000000000001</v>
      </c>
      <c r="H302" s="289">
        <v>1.2305999999999999</v>
      </c>
      <c r="I302" s="289">
        <v>0.73450000000000004</v>
      </c>
      <c r="J302" s="290">
        <v>0.17829999999999999</v>
      </c>
      <c r="K302" s="288">
        <v>9.1600000000000001E-2</v>
      </c>
      <c r="L302" s="289">
        <v>0.14580000000000001</v>
      </c>
      <c r="M302" s="289">
        <v>8.5599999999999996E-2</v>
      </c>
      <c r="N302" s="289">
        <v>0.12970000000000001</v>
      </c>
      <c r="O302" s="289">
        <v>0.1661</v>
      </c>
      <c r="P302" s="289">
        <v>0.24529999999999999</v>
      </c>
      <c r="Q302" s="289">
        <v>9.0800000000000006E-2</v>
      </c>
      <c r="R302" s="289">
        <v>0.1273</v>
      </c>
      <c r="S302" s="290">
        <v>0.5161</v>
      </c>
      <c r="T302" s="288">
        <v>0.30130000000000001</v>
      </c>
      <c r="U302" s="289"/>
      <c r="V302" s="289">
        <v>0.57820000000000005</v>
      </c>
      <c r="W302" s="289">
        <v>0.34200000000000003</v>
      </c>
      <c r="X302" s="289"/>
      <c r="Y302" s="289">
        <v>0.41370000000000001</v>
      </c>
      <c r="Z302" s="289">
        <v>0.14149999999999999</v>
      </c>
      <c r="AA302" s="289"/>
      <c r="AB302" s="290">
        <v>0.46949999999999997</v>
      </c>
      <c r="AC302" s="288">
        <v>0.9627</v>
      </c>
      <c r="AD302" s="289">
        <v>0.26550000000000001</v>
      </c>
      <c r="AE302" s="289">
        <v>0.34589999999999999</v>
      </c>
      <c r="AF302" s="289">
        <v>1.3831</v>
      </c>
      <c r="AG302" s="289">
        <v>0.37230000000000002</v>
      </c>
      <c r="AH302" s="289">
        <v>0.43049999999999999</v>
      </c>
      <c r="AI302" s="289">
        <v>1.6396999999999999</v>
      </c>
      <c r="AJ302" s="289">
        <v>0.43740000000000001</v>
      </c>
      <c r="AK302" s="290">
        <v>0.3332</v>
      </c>
    </row>
    <row r="303" spans="1:37">
      <c r="A303" s="296">
        <v>45593</v>
      </c>
      <c r="B303" s="288">
        <v>0.67810000000000004</v>
      </c>
      <c r="C303" s="289">
        <v>7.3700000000000002E-2</v>
      </c>
      <c r="D303" s="289">
        <v>0.2036</v>
      </c>
      <c r="E303" s="289">
        <v>1.0430999999999999</v>
      </c>
      <c r="F303" s="289">
        <v>0.15640000000000001</v>
      </c>
      <c r="G303" s="289">
        <v>0.2</v>
      </c>
      <c r="H303" s="289">
        <v>1.2302999999999999</v>
      </c>
      <c r="I303" s="289">
        <v>0.73970000000000002</v>
      </c>
      <c r="J303" s="290">
        <v>0.17660000000000001</v>
      </c>
      <c r="K303" s="288">
        <v>9.2999999999999999E-2</v>
      </c>
      <c r="L303" s="289">
        <v>0.14760000000000001</v>
      </c>
      <c r="M303" s="289">
        <v>8.9499999999999996E-2</v>
      </c>
      <c r="N303" s="289">
        <v>0.12959999999999999</v>
      </c>
      <c r="O303" s="289">
        <v>0.1656</v>
      </c>
      <c r="P303" s="289">
        <v>0.24440000000000001</v>
      </c>
      <c r="Q303" s="289">
        <v>9.0499999999999997E-2</v>
      </c>
      <c r="R303" s="289">
        <v>0.1268</v>
      </c>
      <c r="S303" s="290">
        <v>0.51680000000000004</v>
      </c>
      <c r="T303" s="288">
        <v>0.29799999999999999</v>
      </c>
      <c r="U303" s="289"/>
      <c r="V303" s="289">
        <v>0.57199999999999995</v>
      </c>
      <c r="W303" s="289">
        <v>0.33689999999999998</v>
      </c>
      <c r="X303" s="289"/>
      <c r="Y303" s="289">
        <v>0.41</v>
      </c>
      <c r="Z303" s="289">
        <v>0.13750000000000001</v>
      </c>
      <c r="AA303" s="289"/>
      <c r="AB303" s="290">
        <v>0.46589999999999998</v>
      </c>
      <c r="AC303" s="288">
        <v>0.95209999999999995</v>
      </c>
      <c r="AD303" s="289">
        <v>0.25779999999999997</v>
      </c>
      <c r="AE303" s="289">
        <v>0.3352</v>
      </c>
      <c r="AF303" s="289">
        <v>1.3744000000000001</v>
      </c>
      <c r="AG303" s="289">
        <v>0.36299999999999999</v>
      </c>
      <c r="AH303" s="289">
        <v>0.42149999999999999</v>
      </c>
      <c r="AI303" s="289">
        <v>1.6017999999999999</v>
      </c>
      <c r="AJ303" s="289">
        <v>0.43140000000000001</v>
      </c>
      <c r="AK303" s="290">
        <v>0.33</v>
      </c>
    </row>
    <row r="304" spans="1:37">
      <c r="A304" s="296">
        <v>45594</v>
      </c>
      <c r="B304" s="288">
        <v>0.68720000000000003</v>
      </c>
      <c r="C304" s="289">
        <v>7.4700000000000003E-2</v>
      </c>
      <c r="D304" s="289">
        <v>0.2059</v>
      </c>
      <c r="E304" s="289">
        <v>1.0507</v>
      </c>
      <c r="F304" s="289">
        <v>0.1583</v>
      </c>
      <c r="G304" s="289">
        <v>0.2011</v>
      </c>
      <c r="H304" s="289">
        <v>1.2458</v>
      </c>
      <c r="I304" s="289">
        <v>0.74860000000000004</v>
      </c>
      <c r="J304" s="290">
        <v>0.1769</v>
      </c>
      <c r="K304" s="288">
        <v>9.4100000000000003E-2</v>
      </c>
      <c r="L304" s="289">
        <v>0.1482</v>
      </c>
      <c r="M304" s="289">
        <v>9.0399999999999994E-2</v>
      </c>
      <c r="N304" s="289">
        <v>0.13059999999999999</v>
      </c>
      <c r="O304" s="289">
        <v>0.16619999999999999</v>
      </c>
      <c r="P304" s="289">
        <v>0.24479999999999999</v>
      </c>
      <c r="Q304" s="289">
        <v>9.0800000000000006E-2</v>
      </c>
      <c r="R304" s="289">
        <v>0.12690000000000001</v>
      </c>
      <c r="S304" s="290">
        <v>0.51980000000000004</v>
      </c>
      <c r="T304" s="288">
        <v>0.29430000000000001</v>
      </c>
      <c r="U304" s="289">
        <v>0.27389999999999998</v>
      </c>
      <c r="V304" s="289">
        <v>0.56679999999999997</v>
      </c>
      <c r="W304" s="289">
        <v>0.33450000000000002</v>
      </c>
      <c r="X304" s="289">
        <v>0.29580000000000001</v>
      </c>
      <c r="Y304" s="289">
        <v>0.4078</v>
      </c>
      <c r="Z304" s="289">
        <v>0.13500000000000001</v>
      </c>
      <c r="AA304" s="289">
        <v>0.23050000000000001</v>
      </c>
      <c r="AB304" s="290">
        <v>0.46529999999999999</v>
      </c>
      <c r="AC304" s="288">
        <v>0.93830000000000002</v>
      </c>
      <c r="AD304" s="289">
        <v>0.25230000000000002</v>
      </c>
      <c r="AE304" s="289">
        <v>0.32800000000000001</v>
      </c>
      <c r="AF304" s="289">
        <v>1.3669</v>
      </c>
      <c r="AG304" s="289">
        <v>0.35849999999999999</v>
      </c>
      <c r="AH304" s="289">
        <v>0.41860000000000003</v>
      </c>
      <c r="AI304" s="289">
        <v>1.5871</v>
      </c>
      <c r="AJ304" s="289">
        <v>0.42949999999999999</v>
      </c>
      <c r="AK304" s="290">
        <v>0.33079999999999998</v>
      </c>
    </row>
    <row r="305" spans="1:37">
      <c r="A305" s="296">
        <v>45595</v>
      </c>
      <c r="B305" s="288">
        <v>0.67169999999999996</v>
      </c>
      <c r="C305" s="289">
        <v>7.4399999999999994E-2</v>
      </c>
      <c r="D305" s="289">
        <v>0.20380000000000001</v>
      </c>
      <c r="E305" s="289">
        <v>1.0468999999999999</v>
      </c>
      <c r="F305" s="289">
        <v>0.16220000000000001</v>
      </c>
      <c r="G305" s="289">
        <v>0.2009</v>
      </c>
      <c r="H305" s="289">
        <v>1.2486999999999999</v>
      </c>
      <c r="I305" s="289">
        <v>0.7631</v>
      </c>
      <c r="J305" s="290">
        <v>0.1777</v>
      </c>
      <c r="K305" s="288">
        <v>9.1999999999999998E-2</v>
      </c>
      <c r="L305" s="289">
        <v>0.14660000000000001</v>
      </c>
      <c r="M305" s="289">
        <v>8.4400000000000003E-2</v>
      </c>
      <c r="N305" s="289">
        <v>0.13009999999999999</v>
      </c>
      <c r="O305" s="289">
        <v>0.1663</v>
      </c>
      <c r="P305" s="289">
        <v>0.24410000000000001</v>
      </c>
      <c r="Q305" s="289">
        <v>9.1899999999999996E-2</v>
      </c>
      <c r="R305" s="289">
        <v>0.12870000000000001</v>
      </c>
      <c r="S305" s="290">
        <v>0.52300000000000002</v>
      </c>
      <c r="T305" s="288">
        <v>0.30430000000000001</v>
      </c>
      <c r="U305" s="289">
        <v>0.27129999999999999</v>
      </c>
      <c r="V305" s="289">
        <v>0.5534</v>
      </c>
      <c r="W305" s="289">
        <v>0.33339999999999997</v>
      </c>
      <c r="X305" s="289">
        <v>0.29260000000000003</v>
      </c>
      <c r="Y305" s="289">
        <v>0.40529999999999999</v>
      </c>
      <c r="Z305" s="289">
        <v>0.13250000000000001</v>
      </c>
      <c r="AA305" s="289">
        <v>0.23089999999999999</v>
      </c>
      <c r="AB305" s="290">
        <v>0.46389999999999998</v>
      </c>
      <c r="AC305" s="288">
        <v>0.96109999999999995</v>
      </c>
      <c r="AD305" s="289">
        <v>0.25419999999999998</v>
      </c>
      <c r="AE305" s="289">
        <v>0.32869999999999999</v>
      </c>
      <c r="AF305" s="289">
        <v>1.3574999999999999</v>
      </c>
      <c r="AG305" s="289">
        <v>0.35339999999999999</v>
      </c>
      <c r="AH305" s="289">
        <v>0.41460000000000002</v>
      </c>
      <c r="AI305" s="289">
        <v>1.5685</v>
      </c>
      <c r="AJ305" s="289">
        <v>0.4269</v>
      </c>
      <c r="AK305" s="290">
        <v>0.32969999999999999</v>
      </c>
    </row>
    <row r="306" spans="1:37">
      <c r="A306" s="296">
        <v>45596</v>
      </c>
      <c r="B306" s="288">
        <v>0.63990000000000002</v>
      </c>
      <c r="C306" s="289">
        <v>7.1800000000000003E-2</v>
      </c>
      <c r="D306" s="289">
        <v>0.19800000000000001</v>
      </c>
      <c r="E306" s="289">
        <v>1.0226</v>
      </c>
      <c r="F306" s="289">
        <v>0.16159999999999999</v>
      </c>
      <c r="G306" s="289">
        <v>0.19739999999999999</v>
      </c>
      <c r="H306" s="289">
        <v>1.2423999999999999</v>
      </c>
      <c r="I306" s="289">
        <v>0.77429999999999999</v>
      </c>
      <c r="J306" s="290">
        <v>0.1767</v>
      </c>
      <c r="K306" s="288">
        <v>8.2900000000000001E-2</v>
      </c>
      <c r="L306" s="289">
        <v>0.1414</v>
      </c>
      <c r="M306" s="289">
        <v>8.1900000000000001E-2</v>
      </c>
      <c r="N306" s="289">
        <v>0.12570000000000001</v>
      </c>
      <c r="O306" s="289">
        <v>0.16300000000000001</v>
      </c>
      <c r="P306" s="289">
        <v>0.24049999999999999</v>
      </c>
      <c r="Q306" s="289">
        <v>8.8400000000000006E-2</v>
      </c>
      <c r="R306" s="289">
        <v>0.12889999999999999</v>
      </c>
      <c r="S306" s="290">
        <v>0.52270000000000005</v>
      </c>
      <c r="T306" s="288">
        <v>0.2979</v>
      </c>
      <c r="U306" s="289">
        <v>0.26629999999999998</v>
      </c>
      <c r="V306" s="289">
        <v>0.54179999999999995</v>
      </c>
      <c r="W306" s="289">
        <v>0.33</v>
      </c>
      <c r="X306" s="289">
        <v>0.28699999999999998</v>
      </c>
      <c r="Y306" s="289">
        <v>0.39729999999999999</v>
      </c>
      <c r="Z306" s="289">
        <v>0.1293</v>
      </c>
      <c r="AA306" s="289">
        <v>0.2291</v>
      </c>
      <c r="AB306" s="290">
        <v>0.45860000000000001</v>
      </c>
      <c r="AC306" s="288">
        <v>0.94799999999999995</v>
      </c>
      <c r="AD306" s="289">
        <v>0.25119999999999998</v>
      </c>
      <c r="AE306" s="289">
        <v>0.32879999999999998</v>
      </c>
      <c r="AF306" s="289">
        <v>1.3399000000000001</v>
      </c>
      <c r="AG306" s="289">
        <v>0.3473</v>
      </c>
      <c r="AH306" s="289">
        <v>0.40949999999999998</v>
      </c>
      <c r="AI306" s="289">
        <v>1.5289999999999999</v>
      </c>
      <c r="AJ306" s="289">
        <v>0.4214</v>
      </c>
      <c r="AK306" s="290">
        <v>0.3266</v>
      </c>
    </row>
    <row r="307" spans="1:37">
      <c r="A307" s="296">
        <v>45597</v>
      </c>
      <c r="B307" s="288">
        <v>0.62790000000000001</v>
      </c>
      <c r="C307" s="289">
        <v>7.0000000000000007E-2</v>
      </c>
      <c r="D307" s="289">
        <v>0.19270000000000001</v>
      </c>
      <c r="E307" s="289">
        <v>0.99909999999999999</v>
      </c>
      <c r="F307" s="289">
        <v>0.1588</v>
      </c>
      <c r="G307" s="289">
        <v>0.19270000000000001</v>
      </c>
      <c r="H307" s="289">
        <v>1.2225999999999999</v>
      </c>
      <c r="I307" s="289">
        <v>0.77510000000000001</v>
      </c>
      <c r="J307" s="290">
        <v>0.1729</v>
      </c>
      <c r="K307" s="288">
        <v>8.0699999999999994E-2</v>
      </c>
      <c r="L307" s="289">
        <v>0.13800000000000001</v>
      </c>
      <c r="M307" s="289">
        <v>8.1799999999999998E-2</v>
      </c>
      <c r="N307" s="289">
        <v>0.122</v>
      </c>
      <c r="O307" s="289">
        <v>0.15939999999999999</v>
      </c>
      <c r="P307" s="289">
        <v>0.23569999999999999</v>
      </c>
      <c r="Q307" s="289">
        <v>8.6499999999999994E-2</v>
      </c>
      <c r="R307" s="289">
        <v>0.12709999999999999</v>
      </c>
      <c r="S307" s="290">
        <v>0.51590000000000003</v>
      </c>
      <c r="T307" s="288">
        <v>0.2878</v>
      </c>
      <c r="U307" s="289">
        <v>0.26</v>
      </c>
      <c r="V307" s="289">
        <v>0.53300000000000003</v>
      </c>
      <c r="W307" s="289">
        <v>0.32240000000000002</v>
      </c>
      <c r="X307" s="289">
        <v>0.27939999999999998</v>
      </c>
      <c r="Y307" s="289">
        <v>0.38840000000000002</v>
      </c>
      <c r="Z307" s="289">
        <v>0.12540000000000001</v>
      </c>
      <c r="AA307" s="289">
        <v>0.22470000000000001</v>
      </c>
      <c r="AB307" s="290">
        <v>0.44779999999999998</v>
      </c>
      <c r="AC307" s="288">
        <v>0.9264</v>
      </c>
      <c r="AD307" s="289">
        <v>0.24390000000000001</v>
      </c>
      <c r="AE307" s="289">
        <v>0.32029999999999997</v>
      </c>
      <c r="AF307" s="289">
        <v>1.3159000000000001</v>
      </c>
      <c r="AG307" s="289">
        <v>0.33850000000000002</v>
      </c>
      <c r="AH307" s="289">
        <v>0.40429999999999999</v>
      </c>
      <c r="AI307" s="289">
        <v>1.4883</v>
      </c>
      <c r="AJ307" s="289">
        <v>0.41099999999999998</v>
      </c>
      <c r="AK307" s="290">
        <v>0.32050000000000001</v>
      </c>
    </row>
    <row r="308" spans="1:37">
      <c r="A308" s="296">
        <v>45598</v>
      </c>
      <c r="B308" s="288">
        <v>0.61780000000000002</v>
      </c>
      <c r="C308" s="289">
        <v>6.8400000000000002E-2</v>
      </c>
      <c r="D308" s="289">
        <v>0.18809999999999999</v>
      </c>
      <c r="E308" s="289">
        <v>0.97640000000000005</v>
      </c>
      <c r="F308" s="289">
        <v>0.15679999999999999</v>
      </c>
      <c r="G308" s="289">
        <v>0.188</v>
      </c>
      <c r="H308" s="289">
        <v>1.2020999999999999</v>
      </c>
      <c r="I308" s="289">
        <v>0.77729999999999999</v>
      </c>
      <c r="J308" s="290">
        <v>0.16969999999999999</v>
      </c>
      <c r="K308" s="288">
        <v>7.8799999999999995E-2</v>
      </c>
      <c r="L308" s="289">
        <v>0.1346</v>
      </c>
      <c r="M308" s="289">
        <v>8.1799999999999998E-2</v>
      </c>
      <c r="N308" s="289">
        <v>0.1192</v>
      </c>
      <c r="O308" s="289">
        <v>0.156</v>
      </c>
      <c r="P308" s="289">
        <v>0.23119999999999999</v>
      </c>
      <c r="Q308" s="289">
        <v>8.48E-2</v>
      </c>
      <c r="R308" s="289">
        <v>0.126</v>
      </c>
      <c r="S308" s="290">
        <v>0.51080000000000003</v>
      </c>
      <c r="T308" s="288">
        <v>0.27860000000000001</v>
      </c>
      <c r="U308" s="289">
        <v>0.25309999999999999</v>
      </c>
      <c r="V308" s="289">
        <v>0.51910000000000001</v>
      </c>
      <c r="W308" s="289">
        <v>0.31459999999999999</v>
      </c>
      <c r="X308" s="289">
        <v>0.27300000000000002</v>
      </c>
      <c r="Y308" s="289">
        <v>0.37969999999999998</v>
      </c>
      <c r="Z308" s="289">
        <v>0.12189999999999999</v>
      </c>
      <c r="AA308" s="289">
        <v>0.2208</v>
      </c>
      <c r="AB308" s="290">
        <v>0.45090000000000002</v>
      </c>
      <c r="AC308" s="288">
        <v>0.89549999999999996</v>
      </c>
      <c r="AD308" s="289">
        <v>0.23469999999999999</v>
      </c>
      <c r="AE308" s="289">
        <v>0.30940000000000001</v>
      </c>
      <c r="AF308" s="289">
        <v>1.2871999999999999</v>
      </c>
      <c r="AG308" s="289">
        <v>0.32950000000000002</v>
      </c>
      <c r="AH308" s="289">
        <v>0.39589999999999997</v>
      </c>
      <c r="AI308" s="289">
        <v>1.4464999999999999</v>
      </c>
      <c r="AJ308" s="289">
        <v>0.4012</v>
      </c>
      <c r="AK308" s="290">
        <v>0.31469999999999998</v>
      </c>
    </row>
    <row r="309" spans="1:37">
      <c r="A309" s="296">
        <v>45599</v>
      </c>
      <c r="B309" s="288">
        <v>0.62790000000000001</v>
      </c>
      <c r="C309" s="289">
        <v>6.8400000000000002E-2</v>
      </c>
      <c r="D309" s="289">
        <v>0.1883</v>
      </c>
      <c r="E309" s="289">
        <v>0.96799999999999997</v>
      </c>
      <c r="F309" s="289">
        <v>0.15629999999999999</v>
      </c>
      <c r="G309" s="289">
        <v>0.18579999999999999</v>
      </c>
      <c r="H309" s="289">
        <v>1.1946000000000001</v>
      </c>
      <c r="I309" s="289">
        <v>0.78200000000000003</v>
      </c>
      <c r="J309" s="290">
        <v>0.1676</v>
      </c>
      <c r="K309" s="288">
        <v>8.1299999999999997E-2</v>
      </c>
      <c r="L309" s="289">
        <v>0.13750000000000001</v>
      </c>
      <c r="M309" s="289">
        <v>8.7400000000000005E-2</v>
      </c>
      <c r="N309" s="289">
        <v>0.11890000000000001</v>
      </c>
      <c r="O309" s="289">
        <v>0.1555</v>
      </c>
      <c r="P309" s="289">
        <v>0.23080000000000001</v>
      </c>
      <c r="Q309" s="289">
        <v>8.43E-2</v>
      </c>
      <c r="R309" s="289">
        <v>0.12540000000000001</v>
      </c>
      <c r="S309" s="290">
        <v>0.50819999999999999</v>
      </c>
      <c r="T309" s="288">
        <v>0.27810000000000001</v>
      </c>
      <c r="U309" s="289">
        <v>0.252</v>
      </c>
      <c r="V309" s="289">
        <v>0.52039999999999997</v>
      </c>
      <c r="W309" s="289">
        <v>0.31</v>
      </c>
      <c r="X309" s="289">
        <v>0.26889999999999997</v>
      </c>
      <c r="Y309" s="289">
        <v>0.37609999999999999</v>
      </c>
      <c r="Z309" s="289">
        <v>0.1188</v>
      </c>
      <c r="AA309" s="289">
        <v>0.21809999999999999</v>
      </c>
      <c r="AB309" s="290">
        <v>0.4345</v>
      </c>
      <c r="AC309" s="288">
        <v>0.89880000000000004</v>
      </c>
      <c r="AD309" s="289">
        <v>0.2321</v>
      </c>
      <c r="AE309" s="289">
        <v>0.30530000000000002</v>
      </c>
      <c r="AF309" s="289">
        <v>1.2753000000000001</v>
      </c>
      <c r="AG309" s="289">
        <v>0.3231</v>
      </c>
      <c r="AH309" s="289">
        <v>0.38990000000000002</v>
      </c>
      <c r="AI309" s="289">
        <v>1.4126000000000001</v>
      </c>
      <c r="AJ309" s="289">
        <v>0.39429999999999998</v>
      </c>
      <c r="AK309" s="290">
        <v>0.31009999999999999</v>
      </c>
    </row>
    <row r="310" spans="1:37">
      <c r="A310" s="296">
        <v>45600</v>
      </c>
      <c r="B310" s="288">
        <v>0.62790000000000001</v>
      </c>
      <c r="C310" s="289">
        <v>6.9500000000000006E-2</v>
      </c>
      <c r="D310" s="289">
        <v>0.19040000000000001</v>
      </c>
      <c r="E310" s="289">
        <v>0.98370000000000002</v>
      </c>
      <c r="F310" s="289">
        <v>0.16059999999999999</v>
      </c>
      <c r="G310" s="289">
        <v>0.188</v>
      </c>
      <c r="H310" s="289">
        <v>1.2071000000000001</v>
      </c>
      <c r="I310" s="289">
        <v>0.80110000000000003</v>
      </c>
      <c r="J310" s="290">
        <v>0.16869999999999999</v>
      </c>
      <c r="K310" s="288">
        <v>8.2500000000000004E-2</v>
      </c>
      <c r="L310" s="289">
        <v>0.13800000000000001</v>
      </c>
      <c r="M310" s="289">
        <v>8.4400000000000003E-2</v>
      </c>
      <c r="N310" s="289">
        <v>0.1212</v>
      </c>
      <c r="O310" s="289">
        <v>0.157</v>
      </c>
      <c r="P310" s="289">
        <v>0.2331</v>
      </c>
      <c r="Q310" s="289">
        <v>8.6499999999999994E-2</v>
      </c>
      <c r="R310" s="289">
        <v>0.12770000000000001</v>
      </c>
      <c r="S310" s="290">
        <v>0.51400000000000001</v>
      </c>
      <c r="T310" s="288">
        <v>0.28189999999999998</v>
      </c>
      <c r="U310" s="289">
        <v>0.25359999999999999</v>
      </c>
      <c r="V310" s="289">
        <v>0.51719999999999999</v>
      </c>
      <c r="W310" s="289">
        <v>0.31159999999999999</v>
      </c>
      <c r="X310" s="289">
        <v>0.27129999999999999</v>
      </c>
      <c r="Y310" s="289">
        <v>0.37890000000000001</v>
      </c>
      <c r="Z310" s="289">
        <v>0.11840000000000001</v>
      </c>
      <c r="AA310" s="289">
        <v>0.21970000000000001</v>
      </c>
      <c r="AB310" s="290">
        <v>0.43569999999999998</v>
      </c>
      <c r="AC310" s="288">
        <v>0.90080000000000005</v>
      </c>
      <c r="AD310" s="289">
        <v>0.23039999999999999</v>
      </c>
      <c r="AE310" s="289">
        <v>0.3029</v>
      </c>
      <c r="AF310" s="289">
        <v>1.2776000000000001</v>
      </c>
      <c r="AG310" s="289">
        <v>0.32429999999999998</v>
      </c>
      <c r="AH310" s="289">
        <v>0.3926</v>
      </c>
      <c r="AI310" s="289">
        <v>1.4057999999999999</v>
      </c>
      <c r="AJ310" s="289">
        <v>0.39419999999999999</v>
      </c>
      <c r="AK310" s="290">
        <v>0.31009999999999999</v>
      </c>
    </row>
    <row r="311" spans="1:37">
      <c r="A311" s="296">
        <v>45601</v>
      </c>
      <c r="B311" s="288">
        <v>0.61250000000000004</v>
      </c>
      <c r="C311" s="289">
        <v>6.83E-2</v>
      </c>
      <c r="D311" s="289">
        <v>0.18709999999999999</v>
      </c>
      <c r="E311" s="289">
        <v>0.97130000000000005</v>
      </c>
      <c r="F311" s="289">
        <v>0.16120000000000001</v>
      </c>
      <c r="G311" s="289">
        <v>0.1867</v>
      </c>
      <c r="H311" s="289">
        <v>1.2043999999999999</v>
      </c>
      <c r="I311" s="289">
        <v>0.81299999999999994</v>
      </c>
      <c r="J311" s="290">
        <v>0.16850000000000001</v>
      </c>
      <c r="K311" s="288">
        <v>7.9299999999999995E-2</v>
      </c>
      <c r="L311" s="289">
        <v>0.13400000000000001</v>
      </c>
      <c r="M311" s="289">
        <v>8.1699999999999995E-2</v>
      </c>
      <c r="N311" s="289">
        <v>0.1197</v>
      </c>
      <c r="O311" s="289">
        <v>0.15579999999999999</v>
      </c>
      <c r="P311" s="289">
        <v>0.23219999999999999</v>
      </c>
      <c r="Q311" s="289">
        <v>8.6699999999999999E-2</v>
      </c>
      <c r="R311" s="289">
        <v>0.12859999999999999</v>
      </c>
      <c r="S311" s="290">
        <v>0.51490000000000002</v>
      </c>
      <c r="T311" s="288">
        <v>0.27900000000000003</v>
      </c>
      <c r="U311" s="289">
        <v>0.25</v>
      </c>
      <c r="V311" s="289">
        <v>0.50680000000000003</v>
      </c>
      <c r="W311" s="289">
        <v>0.31019999999999998</v>
      </c>
      <c r="X311" s="289">
        <v>0.26850000000000002</v>
      </c>
      <c r="Y311" s="289">
        <v>0.37440000000000001</v>
      </c>
      <c r="Z311" s="289">
        <v>0.1172</v>
      </c>
      <c r="AA311" s="289">
        <v>0.21890000000000001</v>
      </c>
      <c r="AB311" s="290">
        <v>0.44290000000000002</v>
      </c>
      <c r="AC311" s="288">
        <v>0.89710000000000001</v>
      </c>
      <c r="AD311" s="289">
        <v>0.2303</v>
      </c>
      <c r="AE311" s="289">
        <v>0.30320000000000003</v>
      </c>
      <c r="AF311" s="289">
        <v>1.2655000000000001</v>
      </c>
      <c r="AG311" s="289">
        <v>0.32069999999999999</v>
      </c>
      <c r="AH311" s="289">
        <v>0.3891</v>
      </c>
      <c r="AI311" s="289">
        <v>1.3866000000000001</v>
      </c>
      <c r="AJ311" s="289">
        <v>0.39190000000000003</v>
      </c>
      <c r="AK311" s="290">
        <v>0.30819999999999997</v>
      </c>
    </row>
    <row r="312" spans="1:37">
      <c r="A312" s="296">
        <v>45602</v>
      </c>
      <c r="B312" s="288">
        <v>0.59399999999999997</v>
      </c>
      <c r="C312" s="289">
        <v>6.5699999999999995E-2</v>
      </c>
      <c r="D312" s="289">
        <v>0.18060000000000001</v>
      </c>
      <c r="E312" s="289">
        <v>0.94059999999999999</v>
      </c>
      <c r="F312" s="289">
        <v>0.15890000000000001</v>
      </c>
      <c r="G312" s="289">
        <v>0.18160000000000001</v>
      </c>
      <c r="H312" s="289">
        <v>1.1863999999999999</v>
      </c>
      <c r="I312" s="289">
        <v>0.81699999999999995</v>
      </c>
      <c r="J312" s="290">
        <v>0.16600000000000001</v>
      </c>
      <c r="K312" s="288">
        <v>7.6300000000000007E-2</v>
      </c>
      <c r="L312" s="289">
        <v>0.12939999999999999</v>
      </c>
      <c r="M312" s="289">
        <v>7.7700000000000005E-2</v>
      </c>
      <c r="N312" s="289">
        <v>0.1147</v>
      </c>
      <c r="O312" s="289">
        <v>0.1512</v>
      </c>
      <c r="P312" s="289">
        <v>0.22459999999999999</v>
      </c>
      <c r="Q312" s="289">
        <v>8.4699999999999998E-2</v>
      </c>
      <c r="R312" s="289">
        <v>0.12740000000000001</v>
      </c>
      <c r="S312" s="290">
        <v>0.50780000000000003</v>
      </c>
      <c r="T312" s="288">
        <v>0.27810000000000001</v>
      </c>
      <c r="U312" s="289">
        <v>0.2437</v>
      </c>
      <c r="V312" s="289">
        <v>0.48659999999999998</v>
      </c>
      <c r="W312" s="289">
        <v>0.30059999999999998</v>
      </c>
      <c r="X312" s="289">
        <v>0.26179999999999998</v>
      </c>
      <c r="Y312" s="289">
        <v>0.36349999999999999</v>
      </c>
      <c r="Z312" s="289">
        <v>0.1138</v>
      </c>
      <c r="AA312" s="289">
        <v>0.21560000000000001</v>
      </c>
      <c r="AB312" s="290">
        <v>0.42599999999999999</v>
      </c>
      <c r="AC312" s="288">
        <v>0.90110000000000001</v>
      </c>
      <c r="AD312" s="289">
        <v>0.2258</v>
      </c>
      <c r="AE312" s="289">
        <v>0.3024</v>
      </c>
      <c r="AF312" s="289">
        <v>1.2275</v>
      </c>
      <c r="AG312" s="289">
        <v>0.31159999999999999</v>
      </c>
      <c r="AH312" s="289">
        <v>0.37959999999999999</v>
      </c>
      <c r="AI312" s="289">
        <v>1.3446</v>
      </c>
      <c r="AJ312" s="289">
        <v>0.38340000000000002</v>
      </c>
      <c r="AK312" s="290">
        <v>0.30180000000000001</v>
      </c>
    </row>
    <row r="313" spans="1:37">
      <c r="A313" s="296">
        <v>45603</v>
      </c>
      <c r="B313" s="288">
        <v>0.59819999999999995</v>
      </c>
      <c r="C313" s="289">
        <v>6.6000000000000003E-2</v>
      </c>
      <c r="D313" s="289">
        <v>0.1799</v>
      </c>
      <c r="E313" s="289">
        <v>0.93710000000000004</v>
      </c>
      <c r="F313" s="289">
        <v>0.15920000000000001</v>
      </c>
      <c r="G313" s="289">
        <v>0.1799</v>
      </c>
      <c r="H313" s="289">
        <v>1.1780999999999999</v>
      </c>
      <c r="I313" s="289">
        <v>0.82310000000000005</v>
      </c>
      <c r="J313" s="290">
        <v>0.1641</v>
      </c>
      <c r="K313" s="288">
        <v>7.6799999999999993E-2</v>
      </c>
      <c r="L313" s="289">
        <v>0.1293</v>
      </c>
      <c r="M313" s="289">
        <v>7.8899999999999998E-2</v>
      </c>
      <c r="N313" s="289">
        <v>0.1144</v>
      </c>
      <c r="O313" s="289">
        <v>0.14979999999999999</v>
      </c>
      <c r="P313" s="289">
        <v>0.22420000000000001</v>
      </c>
      <c r="Q313" s="289">
        <v>8.4199999999999997E-2</v>
      </c>
      <c r="R313" s="289">
        <v>0.127</v>
      </c>
      <c r="S313" s="290">
        <v>0.50390000000000001</v>
      </c>
      <c r="T313" s="288">
        <v>0.27550000000000002</v>
      </c>
      <c r="U313" s="289">
        <v>0.2455</v>
      </c>
      <c r="V313" s="289">
        <v>0.49559999999999998</v>
      </c>
      <c r="W313" s="289">
        <v>0.30180000000000001</v>
      </c>
      <c r="X313" s="289">
        <v>0.25879999999999997</v>
      </c>
      <c r="Y313" s="289">
        <v>0.35949999999999999</v>
      </c>
      <c r="Z313" s="289">
        <v>0.1118</v>
      </c>
      <c r="AA313" s="289">
        <v>0.2127</v>
      </c>
      <c r="AB313" s="290">
        <v>0.41739999999999999</v>
      </c>
      <c r="AC313" s="288">
        <v>0.90849999999999997</v>
      </c>
      <c r="AD313" s="289">
        <v>0.23050000000000001</v>
      </c>
      <c r="AE313" s="289">
        <v>0.31059999999999999</v>
      </c>
      <c r="AF313" s="289">
        <v>1.2204999999999999</v>
      </c>
      <c r="AG313" s="289">
        <v>0.30909999999999999</v>
      </c>
      <c r="AH313" s="289">
        <v>0.37940000000000002</v>
      </c>
      <c r="AI313" s="289">
        <v>1.3193999999999999</v>
      </c>
      <c r="AJ313" s="289">
        <v>0.37780000000000002</v>
      </c>
      <c r="AK313" s="290">
        <v>0.29780000000000001</v>
      </c>
    </row>
    <row r="314" spans="1:37">
      <c r="A314" s="296">
        <v>45604</v>
      </c>
      <c r="B314" s="288">
        <v>0.58420000000000005</v>
      </c>
      <c r="C314" s="289">
        <v>6.4199999999999993E-2</v>
      </c>
      <c r="D314" s="289">
        <v>0.17449999999999999</v>
      </c>
      <c r="E314" s="289">
        <v>0.92100000000000004</v>
      </c>
      <c r="F314" s="289">
        <v>0.1575</v>
      </c>
      <c r="G314" s="289">
        <v>0.1754</v>
      </c>
      <c r="H314" s="289">
        <v>1.1654</v>
      </c>
      <c r="I314" s="289">
        <v>0.82450000000000001</v>
      </c>
      <c r="J314" s="290">
        <v>0.16159999999999999</v>
      </c>
      <c r="K314" s="288">
        <v>7.3899999999999993E-2</v>
      </c>
      <c r="L314" s="289">
        <v>0.12479999999999999</v>
      </c>
      <c r="M314" s="289">
        <v>7.6999999999999999E-2</v>
      </c>
      <c r="N314" s="289">
        <v>0.11119999999999999</v>
      </c>
      <c r="O314" s="289">
        <v>0.14649999999999999</v>
      </c>
      <c r="P314" s="289">
        <v>0.21909999999999999</v>
      </c>
      <c r="Q314" s="289">
        <v>8.2799999999999999E-2</v>
      </c>
      <c r="R314" s="289">
        <v>0.12590000000000001</v>
      </c>
      <c r="S314" s="290">
        <v>0.49840000000000001</v>
      </c>
      <c r="T314" s="288">
        <v>0.2641</v>
      </c>
      <c r="U314" s="289">
        <v>0.2397</v>
      </c>
      <c r="V314" s="289">
        <v>0.4844</v>
      </c>
      <c r="W314" s="289">
        <v>0.2954</v>
      </c>
      <c r="X314" s="289">
        <v>0.2545</v>
      </c>
      <c r="Y314" s="289">
        <v>0.35420000000000001</v>
      </c>
      <c r="Z314" s="289">
        <v>0.10970000000000001</v>
      </c>
      <c r="AA314" s="289">
        <v>0.20910000000000001</v>
      </c>
      <c r="AB314" s="290">
        <v>0.41060000000000002</v>
      </c>
      <c r="AC314" s="288">
        <v>0.86770000000000003</v>
      </c>
      <c r="AD314" s="289">
        <v>0.22189999999999999</v>
      </c>
      <c r="AE314" s="289">
        <v>0.3009</v>
      </c>
      <c r="AF314" s="289">
        <v>1.1982999999999999</v>
      </c>
      <c r="AG314" s="289">
        <v>0.3029</v>
      </c>
      <c r="AH314" s="289">
        <v>0.37609999999999999</v>
      </c>
      <c r="AI314" s="289">
        <v>1.2856000000000001</v>
      </c>
      <c r="AJ314" s="289">
        <v>0.36980000000000002</v>
      </c>
      <c r="AK314" s="290">
        <v>0.29239999999999999</v>
      </c>
    </row>
    <row r="315" spans="1:37" ht="15" thickBot="1">
      <c r="A315" s="297">
        <v>45605</v>
      </c>
      <c r="B315" s="291">
        <v>0.61280000000000001</v>
      </c>
      <c r="C315" s="292">
        <v>6.59E-2</v>
      </c>
      <c r="D315" s="292">
        <v>0.1787</v>
      </c>
      <c r="E315" s="292">
        <v>0.9325</v>
      </c>
      <c r="F315" s="292">
        <v>0.1595</v>
      </c>
      <c r="G315" s="292">
        <v>0.17599999999999999</v>
      </c>
      <c r="H315" s="292">
        <v>1.1677999999999999</v>
      </c>
      <c r="I315" s="292">
        <v>0.83220000000000005</v>
      </c>
      <c r="J315" s="293">
        <v>0.16070000000000001</v>
      </c>
      <c r="K315" s="291">
        <v>7.8600000000000003E-2</v>
      </c>
      <c r="L315" s="292">
        <v>0.12939999999999999</v>
      </c>
      <c r="M315" s="292">
        <v>8.43E-2</v>
      </c>
      <c r="N315" s="292">
        <v>0.1134</v>
      </c>
      <c r="O315" s="292">
        <v>0.1474</v>
      </c>
      <c r="P315" s="292">
        <v>0.2218</v>
      </c>
      <c r="Q315" s="292">
        <v>8.3199999999999996E-2</v>
      </c>
      <c r="R315" s="292">
        <v>0.1265</v>
      </c>
      <c r="S315" s="293">
        <v>0.498</v>
      </c>
      <c r="T315" s="291">
        <v>0.2722</v>
      </c>
      <c r="U315" s="292">
        <v>0.2445</v>
      </c>
      <c r="V315" s="292">
        <v>0.49869999999999998</v>
      </c>
      <c r="W315" s="292">
        <v>0.2959</v>
      </c>
      <c r="X315" s="292">
        <v>0.25530000000000003</v>
      </c>
      <c r="Y315" s="292">
        <v>0.35549999999999998</v>
      </c>
      <c r="Z315" s="292">
        <v>0.10879999999999999</v>
      </c>
      <c r="AA315" s="292">
        <v>0.20830000000000001</v>
      </c>
      <c r="AB315" s="293">
        <v>0.40799999999999997</v>
      </c>
      <c r="AC315" s="291">
        <v>0.91049999999999998</v>
      </c>
      <c r="AD315" s="292">
        <v>0.22750000000000001</v>
      </c>
      <c r="AE315" s="292">
        <v>0.30880000000000002</v>
      </c>
      <c r="AF315" s="292">
        <v>1.2039</v>
      </c>
      <c r="AG315" s="292">
        <v>0.30330000000000001</v>
      </c>
      <c r="AH315" s="292">
        <v>0.37909999999999999</v>
      </c>
      <c r="AI315" s="292">
        <v>1.2811999999999999</v>
      </c>
      <c r="AJ315" s="292">
        <v>0.36699999999999999</v>
      </c>
      <c r="AK315" s="293">
        <v>0.2903</v>
      </c>
    </row>
    <row r="316" spans="1:37" s="307" customFormat="1" ht="15" thickTop="1">
      <c r="A316" s="312" t="s">
        <v>667</v>
      </c>
      <c r="B316" s="313">
        <f t="shared" ref="B316:AK316" si="0">AVERAGE(B2:B315)</f>
        <v>1.6860487261146493</v>
      </c>
      <c r="C316" s="313">
        <f t="shared" si="0"/>
        <v>0.22727101910828046</v>
      </c>
      <c r="D316" s="313">
        <f t="shared" si="0"/>
        <v>0.32557515923566877</v>
      </c>
      <c r="E316" s="313">
        <f t="shared" si="0"/>
        <v>1.8691773885350322</v>
      </c>
      <c r="F316" s="313">
        <f t="shared" si="0"/>
        <v>0.33040382165605098</v>
      </c>
      <c r="G316" s="313">
        <f t="shared" si="0"/>
        <v>0.29934617834394894</v>
      </c>
      <c r="H316" s="313">
        <f t="shared" si="0"/>
        <v>1.8497812101910827</v>
      </c>
      <c r="I316" s="313">
        <f t="shared" si="0"/>
        <v>0.68363025477707084</v>
      </c>
      <c r="J316" s="313">
        <f t="shared" si="0"/>
        <v>0.3313987261146496</v>
      </c>
      <c r="K316" s="313">
        <f t="shared" si="0"/>
        <v>0.20599999999999982</v>
      </c>
      <c r="L316" s="313">
        <f t="shared" si="0"/>
        <v>0.25965350318471359</v>
      </c>
      <c r="M316" s="313">
        <f t="shared" si="0"/>
        <v>0.22020063694267494</v>
      </c>
      <c r="N316" s="313">
        <f t="shared" si="0"/>
        <v>0.27374235668789798</v>
      </c>
      <c r="O316" s="313">
        <f t="shared" si="0"/>
        <v>0.28818757961783481</v>
      </c>
      <c r="P316" s="313">
        <f t="shared" si="0"/>
        <v>0.37673407643312085</v>
      </c>
      <c r="Q316" s="313">
        <f t="shared" si="0"/>
        <v>0.22325350318471351</v>
      </c>
      <c r="R316" s="313">
        <f t="shared" si="0"/>
        <v>0.25837420382165632</v>
      </c>
      <c r="S316" s="313">
        <f t="shared" si="0"/>
        <v>0.46355254777070054</v>
      </c>
      <c r="T316" s="313">
        <f t="shared" si="0"/>
        <v>0.28758375796178354</v>
      </c>
      <c r="U316" s="313">
        <f t="shared" si="0"/>
        <v>0.27904295081967218</v>
      </c>
      <c r="V316" s="314">
        <f t="shared" si="0"/>
        <v>0.32306421725239615</v>
      </c>
      <c r="W316" s="313">
        <f t="shared" si="0"/>
        <v>0.34017292993630549</v>
      </c>
      <c r="X316" s="313">
        <f t="shared" si="0"/>
        <v>0.28666229508196728</v>
      </c>
      <c r="Y316" s="313">
        <f t="shared" si="0"/>
        <v>0.41014904458598717</v>
      </c>
      <c r="Z316" s="313">
        <f t="shared" si="0"/>
        <v>0.13511592356687888</v>
      </c>
      <c r="AA316" s="313">
        <f t="shared" si="0"/>
        <v>0.21279081967213112</v>
      </c>
      <c r="AB316" s="313">
        <f t="shared" si="0"/>
        <v>0.48245191082802524</v>
      </c>
      <c r="AC316" s="325">
        <f t="shared" si="0"/>
        <v>0.84238026315789494</v>
      </c>
      <c r="AD316" s="313">
        <f t="shared" si="0"/>
        <v>0.21429968152866249</v>
      </c>
      <c r="AE316" s="313">
        <f t="shared" si="0"/>
        <v>0.24046401273885359</v>
      </c>
      <c r="AF316" s="313">
        <f t="shared" si="0"/>
        <v>1.5520274509803913</v>
      </c>
      <c r="AG316" s="313">
        <f t="shared" si="0"/>
        <v>0.27065063694267516</v>
      </c>
      <c r="AH316" s="313">
        <f t="shared" si="0"/>
        <v>0.34971433121019108</v>
      </c>
      <c r="AI316" s="313">
        <f t="shared" si="0"/>
        <v>1.317645945945946</v>
      </c>
      <c r="AJ316" s="313">
        <f t="shared" si="0"/>
        <v>0.36409299363057335</v>
      </c>
      <c r="AK316" s="314">
        <f t="shared" si="0"/>
        <v>0.28826687898089176</v>
      </c>
    </row>
    <row r="317" spans="1:37">
      <c r="A317" s="318" t="s">
        <v>668</v>
      </c>
      <c r="B317" s="323"/>
      <c r="C317" s="323"/>
      <c r="D317" s="323"/>
      <c r="E317" s="323"/>
      <c r="F317" s="323"/>
      <c r="G317" s="323"/>
      <c r="H317" s="323"/>
      <c r="I317" s="323"/>
      <c r="J317" s="319">
        <f>AVERAGE(B316:J316)</f>
        <v>0.84473694267515931</v>
      </c>
      <c r="K317" s="323"/>
      <c r="L317" s="323"/>
      <c r="M317" s="323"/>
      <c r="N317" s="323"/>
      <c r="O317" s="323"/>
      <c r="P317" s="323"/>
      <c r="Q317" s="323"/>
      <c r="R317" s="323"/>
      <c r="S317" s="319">
        <f>AVERAGE(K316:S316)</f>
        <v>0.2855220452937014</v>
      </c>
      <c r="T317" s="323"/>
      <c r="U317" s="323"/>
      <c r="V317" s="344"/>
      <c r="W317" s="346"/>
      <c r="X317" s="323"/>
      <c r="Y317" s="323"/>
      <c r="Z317" s="323"/>
      <c r="AA317" s="323"/>
      <c r="AB317" s="319">
        <f>AVERAGE(T316:AB316)</f>
        <v>0.306337094411683</v>
      </c>
      <c r="AC317" s="328"/>
      <c r="AD317" s="323"/>
      <c r="AE317" s="323"/>
      <c r="AF317" s="323"/>
      <c r="AG317" s="323"/>
      <c r="AH317" s="323"/>
      <c r="AI317" s="323"/>
      <c r="AJ317" s="323"/>
      <c r="AK317" s="320">
        <f>AVERAGE(AC316:AK316)</f>
        <v>0.60439357723511999</v>
      </c>
    </row>
    <row r="318" spans="1:37" ht="15" thickBot="1">
      <c r="A318" s="321" t="s">
        <v>672</v>
      </c>
      <c r="B318" s="324"/>
      <c r="C318" s="324"/>
      <c r="D318" s="324"/>
      <c r="E318" s="324"/>
      <c r="F318" s="324"/>
      <c r="G318" s="324"/>
      <c r="H318" s="324"/>
      <c r="I318" s="324"/>
      <c r="J318" s="322"/>
      <c r="K318" s="324"/>
      <c r="L318" s="324"/>
      <c r="M318" s="324"/>
      <c r="N318" s="324"/>
      <c r="O318" s="324"/>
      <c r="P318" s="324"/>
      <c r="Q318" s="324"/>
      <c r="R318" s="324"/>
      <c r="S318" s="315"/>
      <c r="T318" s="324"/>
      <c r="U318" s="324"/>
      <c r="V318" s="345"/>
      <c r="W318" s="323"/>
      <c r="X318" s="324"/>
      <c r="Y318" s="324"/>
      <c r="Z318" s="324"/>
      <c r="AA318" s="324"/>
      <c r="AB318" s="315">
        <f>AVERAGE(U316,V316,X316,Y316,AA316,AB316)</f>
        <v>0.33236020637336317</v>
      </c>
      <c r="AC318" s="327"/>
      <c r="AD318" s="324"/>
      <c r="AE318" s="324"/>
      <c r="AF318" s="324"/>
      <c r="AG318" s="324"/>
      <c r="AH318" s="324"/>
      <c r="AI318" s="324"/>
      <c r="AJ318" s="324"/>
      <c r="AK318" s="316">
        <f>AVERAGE(AD316,AE316,AG316,AH316,AJ316,AK316)</f>
        <v>0.28791475583864123</v>
      </c>
    </row>
    <row r="319" spans="1:37" ht="15" thickTop="1">
      <c r="AB319" s="307"/>
      <c r="AC319" s="30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135E-5435-429C-8617-DAB4118AE934}">
  <dimension ref="A1:AK319"/>
  <sheetViews>
    <sheetView workbookViewId="0">
      <pane xSplit="1" ySplit="1" topLeftCell="K313" activePane="bottomRight" state="frozen"/>
      <selection pane="bottomRight" activeCell="L313" sqref="L313"/>
      <selection pane="bottomLeft" activeCell="A2" sqref="A2"/>
      <selection pane="topRight" activeCell="B1" sqref="B1"/>
    </sheetView>
  </sheetViews>
  <sheetFormatPr defaultColWidth="8.7109375" defaultRowHeight="14.45"/>
  <cols>
    <col min="1" max="1" width="11.7109375" style="294" bestFit="1" customWidth="1"/>
    <col min="2" max="2" width="18.140625" style="283" bestFit="1" customWidth="1"/>
    <col min="3" max="3" width="18.7109375" style="283" bestFit="1" customWidth="1"/>
    <col min="4" max="4" width="18" style="283" bestFit="1" customWidth="1"/>
    <col min="5" max="5" width="18.140625" style="283" bestFit="1" customWidth="1"/>
    <col min="6" max="6" width="18.7109375" style="283" bestFit="1" customWidth="1"/>
    <col min="7" max="7" width="18" style="283" bestFit="1" customWidth="1"/>
    <col min="8" max="8" width="18.140625" style="283" bestFit="1" customWidth="1"/>
    <col min="9" max="9" width="18.7109375" style="283" bestFit="1" customWidth="1"/>
    <col min="10" max="10" width="18" style="283" bestFit="1" customWidth="1"/>
    <col min="11" max="11" width="18.140625" style="283" bestFit="1" customWidth="1"/>
    <col min="12" max="12" width="18.7109375" style="283" bestFit="1" customWidth="1"/>
    <col min="13" max="13" width="18" style="283" bestFit="1" customWidth="1"/>
    <col min="14" max="14" width="18.140625" style="283" bestFit="1" customWidth="1"/>
    <col min="15" max="15" width="18.7109375" style="283" bestFit="1" customWidth="1"/>
    <col min="16" max="16" width="18" style="283" bestFit="1" customWidth="1"/>
    <col min="17" max="17" width="18.140625" style="283" bestFit="1" customWidth="1"/>
    <col min="18" max="18" width="18.7109375" style="283" bestFit="1" customWidth="1"/>
    <col min="19" max="19" width="18" style="283" bestFit="1" customWidth="1"/>
    <col min="20" max="20" width="18.140625" style="283" bestFit="1" customWidth="1"/>
    <col min="21" max="21" width="18.7109375" style="283" bestFit="1" customWidth="1"/>
    <col min="22" max="22" width="18" style="283" bestFit="1" customWidth="1"/>
    <col min="23" max="23" width="18.140625" style="283" bestFit="1" customWidth="1"/>
    <col min="24" max="24" width="18.7109375" style="283" bestFit="1" customWidth="1"/>
    <col min="25" max="25" width="18" style="283" bestFit="1" customWidth="1"/>
    <col min="26" max="26" width="18.140625" style="283" bestFit="1" customWidth="1"/>
    <col min="27" max="27" width="18.7109375" style="283" bestFit="1" customWidth="1"/>
    <col min="28" max="28" width="18" style="283" bestFit="1" customWidth="1"/>
    <col min="29" max="29" width="18.140625" style="283" bestFit="1" customWidth="1"/>
    <col min="30" max="30" width="18.7109375" style="283" bestFit="1" customWidth="1"/>
    <col min="31" max="31" width="18" style="283" bestFit="1" customWidth="1"/>
    <col min="32" max="32" width="18.140625" style="283" bestFit="1" customWidth="1"/>
    <col min="33" max="33" width="18.7109375" style="283" bestFit="1" customWidth="1"/>
    <col min="34" max="34" width="18" style="283" bestFit="1" customWidth="1"/>
    <col min="35" max="35" width="18.140625" style="283" bestFit="1" customWidth="1"/>
    <col min="36" max="36" width="18.7109375" style="283" bestFit="1" customWidth="1"/>
    <col min="37" max="37" width="18" style="283" bestFit="1" customWidth="1"/>
    <col min="38" max="16384" width="8.7109375" style="283"/>
  </cols>
  <sheetData>
    <row r="1" spans="1:37" s="282" customFormat="1" ht="15.6" thickTop="1" thickBot="1">
      <c r="A1" s="347" t="s">
        <v>0</v>
      </c>
      <c r="B1" s="339" t="s">
        <v>564</v>
      </c>
      <c r="C1" s="339" t="s">
        <v>565</v>
      </c>
      <c r="D1" s="339" t="s">
        <v>566</v>
      </c>
      <c r="E1" s="339" t="s">
        <v>582</v>
      </c>
      <c r="F1" s="339" t="s">
        <v>583</v>
      </c>
      <c r="G1" s="339" t="s">
        <v>584</v>
      </c>
      <c r="H1" s="339" t="s">
        <v>600</v>
      </c>
      <c r="I1" s="339" t="s">
        <v>601</v>
      </c>
      <c r="J1" s="339" t="s">
        <v>602</v>
      </c>
      <c r="K1" s="340" t="s">
        <v>567</v>
      </c>
      <c r="L1" s="340" t="s">
        <v>568</v>
      </c>
      <c r="M1" s="340" t="s">
        <v>569</v>
      </c>
      <c r="N1" s="340" t="s">
        <v>585</v>
      </c>
      <c r="O1" s="340" t="s">
        <v>586</v>
      </c>
      <c r="P1" s="340" t="s">
        <v>587</v>
      </c>
      <c r="Q1" s="340" t="s">
        <v>603</v>
      </c>
      <c r="R1" s="340" t="s">
        <v>604</v>
      </c>
      <c r="S1" s="340" t="s">
        <v>605</v>
      </c>
      <c r="T1" s="341" t="s">
        <v>570</v>
      </c>
      <c r="U1" s="341" t="s">
        <v>571</v>
      </c>
      <c r="V1" s="341" t="s">
        <v>572</v>
      </c>
      <c r="W1" s="341" t="s">
        <v>588</v>
      </c>
      <c r="X1" s="341" t="s">
        <v>589</v>
      </c>
      <c r="Y1" s="341" t="s">
        <v>590</v>
      </c>
      <c r="Z1" s="341" t="s">
        <v>606</v>
      </c>
      <c r="AA1" s="341" t="s">
        <v>607</v>
      </c>
      <c r="AB1" s="341" t="s">
        <v>608</v>
      </c>
      <c r="AC1" s="342" t="s">
        <v>573</v>
      </c>
      <c r="AD1" s="342" t="s">
        <v>574</v>
      </c>
      <c r="AE1" s="342" t="s">
        <v>575</v>
      </c>
      <c r="AF1" s="342" t="s">
        <v>591</v>
      </c>
      <c r="AG1" s="342" t="s">
        <v>592</v>
      </c>
      <c r="AH1" s="342" t="s">
        <v>593</v>
      </c>
      <c r="AI1" s="342" t="s">
        <v>609</v>
      </c>
      <c r="AJ1" s="342" t="s">
        <v>610</v>
      </c>
      <c r="AK1" s="343" t="s">
        <v>611</v>
      </c>
    </row>
    <row r="2" spans="1:37" ht="15" thickTop="1">
      <c r="A2" s="348">
        <v>45292</v>
      </c>
      <c r="B2" s="336">
        <v>-0.37930000000000003</v>
      </c>
      <c r="C2" s="337">
        <v>0.2112</v>
      </c>
      <c r="D2" s="337">
        <v>0.26400000000000001</v>
      </c>
      <c r="E2" s="337">
        <v>0.82250000000000001</v>
      </c>
      <c r="F2" s="337">
        <v>1.4694</v>
      </c>
      <c r="G2" s="337">
        <v>1.3516999999999999</v>
      </c>
      <c r="H2" s="337">
        <v>1.8726</v>
      </c>
      <c r="I2" s="337">
        <v>2.4211999999999998</v>
      </c>
      <c r="J2" s="338">
        <v>2.4108999999999998</v>
      </c>
      <c r="K2" s="336">
        <v>-0.188</v>
      </c>
      <c r="L2" s="337">
        <v>-0.14349999999999999</v>
      </c>
      <c r="M2" s="337">
        <v>-0.41599999999999998</v>
      </c>
      <c r="N2" s="337">
        <v>0.68079999999999996</v>
      </c>
      <c r="O2" s="337">
        <v>1.0247999999999999</v>
      </c>
      <c r="P2" s="337">
        <v>0.63539999999999996</v>
      </c>
      <c r="Q2" s="337">
        <v>1.6126</v>
      </c>
      <c r="R2" s="337">
        <v>1.9829000000000001</v>
      </c>
      <c r="S2" s="338">
        <v>1.8542000000000001</v>
      </c>
      <c r="T2" s="336">
        <v>0.1235</v>
      </c>
      <c r="U2" s="337">
        <v>0.64659999999999995</v>
      </c>
      <c r="V2" s="337">
        <v>-0.26479999999999998</v>
      </c>
      <c r="W2" s="337">
        <v>1.0137</v>
      </c>
      <c r="X2" s="337">
        <v>1.3272999999999999</v>
      </c>
      <c r="Y2" s="337">
        <v>1.0661</v>
      </c>
      <c r="Z2" s="337">
        <v>1.8822000000000001</v>
      </c>
      <c r="AA2" s="337">
        <v>1.8395999999999999</v>
      </c>
      <c r="AB2" s="338">
        <v>2.2909999999999999</v>
      </c>
      <c r="AC2" s="336"/>
      <c r="AD2" s="337">
        <v>-0.14280000000000001</v>
      </c>
      <c r="AE2" s="337">
        <v>0.57250000000000001</v>
      </c>
      <c r="AF2" s="337"/>
      <c r="AG2" s="337">
        <v>0.9778</v>
      </c>
      <c r="AH2" s="337">
        <v>1.3604000000000001</v>
      </c>
      <c r="AI2" s="337"/>
      <c r="AJ2" s="337">
        <v>1.931</v>
      </c>
      <c r="AK2" s="338">
        <v>2.2869999999999999</v>
      </c>
    </row>
    <row r="3" spans="1:37">
      <c r="A3" s="348">
        <v>45293</v>
      </c>
      <c r="B3" s="288">
        <v>-0.45279999999999998</v>
      </c>
      <c r="C3" s="289">
        <v>0.14080000000000001</v>
      </c>
      <c r="D3" s="289">
        <v>0.1716</v>
      </c>
      <c r="E3" s="289">
        <v>0.751</v>
      </c>
      <c r="F3" s="289">
        <v>1.3714</v>
      </c>
      <c r="G3" s="289">
        <v>1.2549999999999999</v>
      </c>
      <c r="H3" s="289">
        <v>1.7983</v>
      </c>
      <c r="I3" s="289">
        <v>2.3165</v>
      </c>
      <c r="J3" s="290">
        <v>2.3104</v>
      </c>
      <c r="K3" s="288">
        <v>-0.26550000000000001</v>
      </c>
      <c r="L3" s="289">
        <v>-0.20610000000000001</v>
      </c>
      <c r="M3" s="289">
        <v>-0.57469999999999999</v>
      </c>
      <c r="N3" s="289">
        <v>0.60580000000000001</v>
      </c>
      <c r="O3" s="289">
        <v>0.92279999999999995</v>
      </c>
      <c r="P3" s="289">
        <v>0.54900000000000004</v>
      </c>
      <c r="Q3" s="289">
        <v>1.5276000000000001</v>
      </c>
      <c r="R3" s="289">
        <v>1.8963000000000001</v>
      </c>
      <c r="S3" s="290">
        <v>1.7407999999999999</v>
      </c>
      <c r="T3" s="288">
        <v>5.6099999999999997E-2</v>
      </c>
      <c r="U3" s="289">
        <v>0.56899999999999995</v>
      </c>
      <c r="V3" s="289">
        <v>-0.29609999999999997</v>
      </c>
      <c r="W3" s="289">
        <v>0.93289999999999995</v>
      </c>
      <c r="X3" s="289">
        <v>1.2392000000000001</v>
      </c>
      <c r="Y3" s="289">
        <v>0.98080000000000001</v>
      </c>
      <c r="Z3" s="289">
        <v>1.7895000000000001</v>
      </c>
      <c r="AA3" s="289">
        <v>1.7645999999999999</v>
      </c>
      <c r="AB3" s="290">
        <v>2.1922000000000001</v>
      </c>
      <c r="AC3" s="288"/>
      <c r="AD3" s="289">
        <v>-0.2099</v>
      </c>
      <c r="AE3" s="289">
        <v>0.50900000000000001</v>
      </c>
      <c r="AF3" s="289"/>
      <c r="AG3" s="289">
        <v>0.91110000000000002</v>
      </c>
      <c r="AH3" s="289">
        <v>1.2969999999999999</v>
      </c>
      <c r="AI3" s="289"/>
      <c r="AJ3" s="289">
        <v>1.8428</v>
      </c>
      <c r="AK3" s="290">
        <v>2.1873</v>
      </c>
    </row>
    <row r="4" spans="1:37">
      <c r="A4" s="348">
        <v>45294</v>
      </c>
      <c r="B4" s="288">
        <v>-0.57289999999999996</v>
      </c>
      <c r="C4" s="289">
        <v>5.2999999999999999E-2</v>
      </c>
      <c r="D4" s="289">
        <v>4.5900000000000003E-2</v>
      </c>
      <c r="E4" s="289">
        <v>0.63670000000000004</v>
      </c>
      <c r="F4" s="289">
        <v>1.26</v>
      </c>
      <c r="G4" s="289">
        <v>1.1106</v>
      </c>
      <c r="H4" s="289">
        <v>1.6786000000000001</v>
      </c>
      <c r="I4" s="289">
        <v>2.1979000000000002</v>
      </c>
      <c r="J4" s="290">
        <v>2.1865000000000001</v>
      </c>
      <c r="K4" s="288">
        <v>-0.32990000000000003</v>
      </c>
      <c r="L4" s="289">
        <v>-0.29360000000000003</v>
      </c>
      <c r="M4" s="289">
        <v>-0.76070000000000004</v>
      </c>
      <c r="N4" s="289">
        <v>0.49930000000000002</v>
      </c>
      <c r="O4" s="289">
        <v>0.81269999999999998</v>
      </c>
      <c r="P4" s="289">
        <v>0.41399999999999998</v>
      </c>
      <c r="Q4" s="289">
        <v>1.4182999999999999</v>
      </c>
      <c r="R4" s="289">
        <v>1.7667999999999999</v>
      </c>
      <c r="S4" s="290">
        <v>1.6109</v>
      </c>
      <c r="T4" s="288">
        <v>-5.16E-2</v>
      </c>
      <c r="U4" s="289">
        <v>0.49759999999999999</v>
      </c>
      <c r="V4" s="289">
        <v>-0.40910000000000002</v>
      </c>
      <c r="W4" s="289">
        <v>0.81440000000000001</v>
      </c>
      <c r="X4" s="289">
        <v>1.1514</v>
      </c>
      <c r="Y4" s="289">
        <v>0.85240000000000005</v>
      </c>
      <c r="Z4" s="289">
        <v>1.6682999999999999</v>
      </c>
      <c r="AA4" s="289">
        <v>1.6676</v>
      </c>
      <c r="AB4" s="290">
        <v>2.0629</v>
      </c>
      <c r="AC4" s="288"/>
      <c r="AD4" s="289">
        <v>-0.30530000000000002</v>
      </c>
      <c r="AE4" s="289">
        <v>0.42630000000000001</v>
      </c>
      <c r="AF4" s="289"/>
      <c r="AG4" s="289">
        <v>0.79930000000000001</v>
      </c>
      <c r="AH4" s="289">
        <v>1.1846000000000001</v>
      </c>
      <c r="AI4" s="289"/>
      <c r="AJ4" s="289">
        <v>1.7374000000000001</v>
      </c>
      <c r="AK4" s="290">
        <v>2.0989</v>
      </c>
    </row>
    <row r="5" spans="1:37">
      <c r="A5" s="348">
        <v>45295</v>
      </c>
      <c r="B5" s="288">
        <v>-0.64380000000000004</v>
      </c>
      <c r="C5" s="289">
        <v>-4.7399999999999998E-2</v>
      </c>
      <c r="D5" s="289">
        <v>-8.3599999999999994E-2</v>
      </c>
      <c r="E5" s="289">
        <v>0.54900000000000004</v>
      </c>
      <c r="F5" s="289">
        <v>1.1488</v>
      </c>
      <c r="G5" s="289">
        <v>0.99019999999999997</v>
      </c>
      <c r="H5" s="289">
        <v>1.5774999999999999</v>
      </c>
      <c r="I5" s="289">
        <v>2.0625</v>
      </c>
      <c r="J5" s="290">
        <v>2.0428999999999999</v>
      </c>
      <c r="K5" s="288">
        <v>-0.32900000000000001</v>
      </c>
      <c r="L5" s="289">
        <v>-0.33100000000000002</v>
      </c>
      <c r="M5" s="289">
        <v>-0.4849</v>
      </c>
      <c r="N5" s="289">
        <v>0.38750000000000001</v>
      </c>
      <c r="O5" s="289">
        <v>0.69979999999999998</v>
      </c>
      <c r="P5" s="289">
        <v>0.30199999999999999</v>
      </c>
      <c r="Q5" s="289">
        <v>1.2932999999999999</v>
      </c>
      <c r="R5" s="289">
        <v>1.6571</v>
      </c>
      <c r="S5" s="290">
        <v>1.4657</v>
      </c>
      <c r="T5" s="288">
        <v>-9.8000000000000004E-2</v>
      </c>
      <c r="U5" s="289">
        <v>0.39629999999999999</v>
      </c>
      <c r="V5" s="289">
        <v>-0.42499999999999999</v>
      </c>
      <c r="W5" s="289">
        <v>0.71840000000000004</v>
      </c>
      <c r="X5" s="289">
        <v>1.0692999999999999</v>
      </c>
      <c r="Y5" s="289">
        <v>0.72909999999999997</v>
      </c>
      <c r="Z5" s="289">
        <v>1.5539000000000001</v>
      </c>
      <c r="AA5" s="289">
        <v>1.5741000000000001</v>
      </c>
      <c r="AB5" s="290">
        <v>1.9267000000000001</v>
      </c>
      <c r="AC5" s="288"/>
      <c r="AD5" s="289">
        <v>-0.2843</v>
      </c>
      <c r="AE5" s="289">
        <v>0.32669999999999999</v>
      </c>
      <c r="AF5" s="289"/>
      <c r="AG5" s="289">
        <v>0.71060000000000001</v>
      </c>
      <c r="AH5" s="289">
        <v>1.0924</v>
      </c>
      <c r="AI5" s="289"/>
      <c r="AJ5" s="289">
        <v>1.6295999999999999</v>
      </c>
      <c r="AK5" s="290">
        <v>1.9859</v>
      </c>
    </row>
    <row r="6" spans="1:37">
      <c r="A6" s="348">
        <v>45296</v>
      </c>
      <c r="B6" s="288">
        <v>2.53E-2</v>
      </c>
      <c r="C6" s="289">
        <v>0.20250000000000001</v>
      </c>
      <c r="D6" s="289">
        <v>9.01E-2</v>
      </c>
      <c r="E6" s="289">
        <v>0.86829999999999996</v>
      </c>
      <c r="F6" s="289">
        <v>1.2494000000000001</v>
      </c>
      <c r="G6" s="289">
        <v>1.0975999999999999</v>
      </c>
      <c r="H6" s="289">
        <v>1.7110000000000001</v>
      </c>
      <c r="I6" s="289">
        <v>2.0876000000000001</v>
      </c>
      <c r="J6" s="290">
        <v>2.0463</v>
      </c>
      <c r="K6" s="288">
        <v>-0.1464</v>
      </c>
      <c r="L6" s="289">
        <v>-0.14990000000000001</v>
      </c>
      <c r="M6" s="289">
        <v>-0.22109999999999999</v>
      </c>
      <c r="N6" s="289">
        <v>0.56189999999999996</v>
      </c>
      <c r="O6" s="289">
        <v>0.84240000000000004</v>
      </c>
      <c r="P6" s="289">
        <v>0.44319999999999998</v>
      </c>
      <c r="Q6" s="289">
        <v>1.3754999999999999</v>
      </c>
      <c r="R6" s="289">
        <v>1.6874</v>
      </c>
      <c r="S6" s="290">
        <v>1.5266999999999999</v>
      </c>
      <c r="T6" s="288">
        <v>3.8800000000000001E-2</v>
      </c>
      <c r="U6" s="289">
        <v>0.498</v>
      </c>
      <c r="V6" s="289">
        <v>-0.19539999999999999</v>
      </c>
      <c r="W6" s="289">
        <v>0.83250000000000002</v>
      </c>
      <c r="X6" s="289">
        <v>1.1069</v>
      </c>
      <c r="Y6" s="289">
        <v>0.92420000000000002</v>
      </c>
      <c r="Z6" s="289">
        <v>1.5805</v>
      </c>
      <c r="AA6" s="289">
        <v>1.5607</v>
      </c>
      <c r="AB6" s="290">
        <v>1.9799</v>
      </c>
      <c r="AC6" s="288"/>
      <c r="AD6" s="289">
        <v>-9.2899999999999996E-2</v>
      </c>
      <c r="AE6" s="289">
        <v>0.44850000000000001</v>
      </c>
      <c r="AF6" s="289"/>
      <c r="AG6" s="289">
        <v>0.85409999999999997</v>
      </c>
      <c r="AH6" s="289">
        <v>1.1675</v>
      </c>
      <c r="AI6" s="289"/>
      <c r="AJ6" s="289">
        <v>1.6821999999999999</v>
      </c>
      <c r="AK6" s="290">
        <v>1.994</v>
      </c>
    </row>
    <row r="7" spans="1:37">
      <c r="A7" s="348">
        <v>45297</v>
      </c>
      <c r="B7" s="288">
        <v>0.18179999999999999</v>
      </c>
      <c r="C7" s="289">
        <v>0.29420000000000002</v>
      </c>
      <c r="D7" s="289">
        <v>0.20499999999999999</v>
      </c>
      <c r="E7" s="289">
        <v>1.0076000000000001</v>
      </c>
      <c r="F7" s="289">
        <v>1.3236000000000001</v>
      </c>
      <c r="G7" s="289">
        <v>1.1837</v>
      </c>
      <c r="H7" s="289">
        <v>1.7911999999999999</v>
      </c>
      <c r="I7" s="289">
        <v>2.1198000000000001</v>
      </c>
      <c r="J7" s="290">
        <v>2.0743999999999998</v>
      </c>
      <c r="K7" s="288">
        <v>-7.22E-2</v>
      </c>
      <c r="L7" s="289">
        <v>-7.0499999999999993E-2</v>
      </c>
      <c r="M7" s="289">
        <v>-0.1825</v>
      </c>
      <c r="N7" s="289">
        <v>0.66779999999999995</v>
      </c>
      <c r="O7" s="289">
        <v>0.92390000000000005</v>
      </c>
      <c r="P7" s="289">
        <v>0.55759999999999998</v>
      </c>
      <c r="Q7" s="289">
        <v>1.4482999999999999</v>
      </c>
      <c r="R7" s="289">
        <v>1.7398</v>
      </c>
      <c r="S7" s="290">
        <v>1.5859000000000001</v>
      </c>
      <c r="T7" s="288">
        <v>0.1474</v>
      </c>
      <c r="U7" s="289">
        <v>0.58409999999999995</v>
      </c>
      <c r="V7" s="289">
        <v>-0.1021</v>
      </c>
      <c r="W7" s="289">
        <v>0.91259999999999997</v>
      </c>
      <c r="X7" s="289">
        <v>1.1668000000000001</v>
      </c>
      <c r="Y7" s="289">
        <v>1.0329999999999999</v>
      </c>
      <c r="Z7" s="289">
        <v>1.6414</v>
      </c>
      <c r="AA7" s="289">
        <v>1.5992</v>
      </c>
      <c r="AB7" s="290">
        <v>2.0461</v>
      </c>
      <c r="AC7" s="288"/>
      <c r="AD7" s="289">
        <v>-6.9999999999999999E-4</v>
      </c>
      <c r="AE7" s="289">
        <v>0.54149999999999998</v>
      </c>
      <c r="AF7" s="289"/>
      <c r="AG7" s="289">
        <v>0.93720000000000003</v>
      </c>
      <c r="AH7" s="289">
        <v>1.2408999999999999</v>
      </c>
      <c r="AI7" s="289"/>
      <c r="AJ7" s="289">
        <v>1.7342</v>
      </c>
      <c r="AK7" s="290">
        <v>2.0305</v>
      </c>
    </row>
    <row r="8" spans="1:37">
      <c r="A8" s="348">
        <v>45298</v>
      </c>
      <c r="B8" s="288">
        <v>0.1149</v>
      </c>
      <c r="C8" s="289">
        <v>0.3533</v>
      </c>
      <c r="D8" s="289">
        <v>0.27079999999999999</v>
      </c>
      <c r="E8" s="289">
        <v>1.0217000000000001</v>
      </c>
      <c r="F8" s="289">
        <v>1.3623000000000001</v>
      </c>
      <c r="G8" s="289">
        <v>1.1919999999999999</v>
      </c>
      <c r="H8" s="289">
        <v>1.8368</v>
      </c>
      <c r="I8" s="289">
        <v>2.1261999999999999</v>
      </c>
      <c r="J8" s="290">
        <v>2.0926999999999998</v>
      </c>
      <c r="K8" s="288">
        <v>-3.3599999999999998E-2</v>
      </c>
      <c r="L8" s="289">
        <v>-3.8199999999999998E-2</v>
      </c>
      <c r="M8" s="289">
        <v>-0.26300000000000001</v>
      </c>
      <c r="N8" s="289">
        <v>0.73699999999999999</v>
      </c>
      <c r="O8" s="289">
        <v>0.95509999999999995</v>
      </c>
      <c r="P8" s="289">
        <v>0.61609999999999998</v>
      </c>
      <c r="Q8" s="289">
        <v>1.5011000000000001</v>
      </c>
      <c r="R8" s="289">
        <v>1.7644</v>
      </c>
      <c r="S8" s="290">
        <v>1.6354</v>
      </c>
      <c r="T8" s="288">
        <v>0.19719999999999999</v>
      </c>
      <c r="U8" s="289">
        <v>0.57489999999999997</v>
      </c>
      <c r="V8" s="289">
        <v>-5.2299999999999999E-2</v>
      </c>
      <c r="W8" s="289">
        <v>0.94789999999999996</v>
      </c>
      <c r="X8" s="289">
        <v>1.1892</v>
      </c>
      <c r="Y8" s="289">
        <v>1.0924</v>
      </c>
      <c r="Z8" s="289">
        <v>1.6614</v>
      </c>
      <c r="AA8" s="289">
        <v>1.6108</v>
      </c>
      <c r="AB8" s="290">
        <v>2.0806</v>
      </c>
      <c r="AC8" s="288"/>
      <c r="AD8" s="289">
        <v>1.44E-2</v>
      </c>
      <c r="AE8" s="289">
        <v>0.5716</v>
      </c>
      <c r="AF8" s="289"/>
      <c r="AG8" s="289">
        <v>0.98599999999999999</v>
      </c>
      <c r="AH8" s="289">
        <v>1.2545999999999999</v>
      </c>
      <c r="AI8" s="289"/>
      <c r="AJ8" s="289">
        <v>1.7616000000000001</v>
      </c>
      <c r="AK8" s="290">
        <v>2.0312999999999999</v>
      </c>
    </row>
    <row r="9" spans="1:37">
      <c r="A9" s="348">
        <v>45299</v>
      </c>
      <c r="B9" s="288">
        <v>0.25159999999999999</v>
      </c>
      <c r="C9" s="289">
        <v>0.40510000000000002</v>
      </c>
      <c r="D9" s="289">
        <v>0.30680000000000002</v>
      </c>
      <c r="E9" s="289">
        <v>1.0812999999999999</v>
      </c>
      <c r="F9" s="289">
        <v>1.3754999999999999</v>
      </c>
      <c r="G9" s="289">
        <v>1.2177</v>
      </c>
      <c r="H9" s="289">
        <v>1.8604000000000001</v>
      </c>
      <c r="I9" s="289">
        <v>2.1320000000000001</v>
      </c>
      <c r="J9" s="290">
        <v>2.0857000000000001</v>
      </c>
      <c r="K9" s="288">
        <v>1.5699999999999999E-2</v>
      </c>
      <c r="L9" s="289">
        <v>-1.0200000000000001E-2</v>
      </c>
      <c r="M9" s="289">
        <v>-0.129</v>
      </c>
      <c r="N9" s="289">
        <v>0.78879999999999995</v>
      </c>
      <c r="O9" s="289">
        <v>0.98099999999999998</v>
      </c>
      <c r="P9" s="289">
        <v>0.64970000000000006</v>
      </c>
      <c r="Q9" s="289">
        <v>1.5265</v>
      </c>
      <c r="R9" s="289">
        <v>1.7777000000000001</v>
      </c>
      <c r="S9" s="290">
        <v>1.6400999999999999</v>
      </c>
      <c r="T9" s="288">
        <v>0.21199999999999999</v>
      </c>
      <c r="U9" s="289">
        <v>0.64419999999999999</v>
      </c>
      <c r="V9" s="289">
        <v>-1.3599999999999999E-2</v>
      </c>
      <c r="W9" s="289">
        <v>0.99299999999999999</v>
      </c>
      <c r="X9" s="289">
        <v>1.1967000000000001</v>
      </c>
      <c r="Y9" s="289">
        <v>1.1327</v>
      </c>
      <c r="Z9" s="289">
        <v>1.6835</v>
      </c>
      <c r="AA9" s="289">
        <v>1.6258999999999999</v>
      </c>
      <c r="AB9" s="290">
        <v>2.0926999999999998</v>
      </c>
      <c r="AC9" s="288"/>
      <c r="AD9" s="289">
        <v>4.4200000000000003E-2</v>
      </c>
      <c r="AE9" s="289">
        <v>0.60540000000000005</v>
      </c>
      <c r="AF9" s="289"/>
      <c r="AG9" s="289">
        <v>1.0188999999999999</v>
      </c>
      <c r="AH9" s="289">
        <v>1.2911999999999999</v>
      </c>
      <c r="AI9" s="289"/>
      <c r="AJ9" s="289">
        <v>1.7787999999999999</v>
      </c>
      <c r="AK9" s="290">
        <v>2.0365000000000002</v>
      </c>
    </row>
    <row r="10" spans="1:37">
      <c r="A10" s="348">
        <v>45300</v>
      </c>
      <c r="B10" s="288">
        <v>0.12620000000000001</v>
      </c>
      <c r="C10" s="289">
        <v>0.44479999999999997</v>
      </c>
      <c r="D10" s="289">
        <v>0.33510000000000001</v>
      </c>
      <c r="E10" s="289">
        <v>1.0871</v>
      </c>
      <c r="F10" s="289">
        <v>1.3879999999999999</v>
      </c>
      <c r="G10" s="289">
        <v>1.2266999999999999</v>
      </c>
      <c r="H10" s="289">
        <v>1.8817999999999999</v>
      </c>
      <c r="I10" s="289">
        <v>2.1320000000000001</v>
      </c>
      <c r="J10" s="290">
        <v>2.0739999999999998</v>
      </c>
      <c r="K10" s="288">
        <v>4.99E-2</v>
      </c>
      <c r="L10" s="289">
        <v>8.8999999999999999E-3</v>
      </c>
      <c r="M10" s="289">
        <v>-0.3135</v>
      </c>
      <c r="N10" s="289">
        <v>0.83599999999999997</v>
      </c>
      <c r="O10" s="289">
        <v>1.0124</v>
      </c>
      <c r="P10" s="289">
        <v>0.68059999999999998</v>
      </c>
      <c r="Q10" s="289">
        <v>1.5569</v>
      </c>
      <c r="R10" s="289">
        <v>1.7865</v>
      </c>
      <c r="S10" s="290">
        <v>1.6540999999999999</v>
      </c>
      <c r="T10" s="288">
        <v>0.26269999999999999</v>
      </c>
      <c r="U10" s="289">
        <v>0.64590000000000003</v>
      </c>
      <c r="V10" s="289">
        <v>5.0099999999999999E-2</v>
      </c>
      <c r="W10" s="289">
        <v>1.0168999999999999</v>
      </c>
      <c r="X10" s="289">
        <v>1.2249000000000001</v>
      </c>
      <c r="Y10" s="289">
        <v>1.1661999999999999</v>
      </c>
      <c r="Z10" s="289">
        <v>1.6930000000000001</v>
      </c>
      <c r="AA10" s="289">
        <v>1.6268</v>
      </c>
      <c r="AB10" s="290">
        <v>2.0983000000000001</v>
      </c>
      <c r="AC10" s="288"/>
      <c r="AD10" s="289">
        <v>8.5199999999999998E-2</v>
      </c>
      <c r="AE10" s="289">
        <v>0.62929999999999997</v>
      </c>
      <c r="AF10" s="289"/>
      <c r="AG10" s="289">
        <v>1.0349999999999999</v>
      </c>
      <c r="AH10" s="289">
        <v>1.3109</v>
      </c>
      <c r="AI10" s="289"/>
      <c r="AJ10" s="289">
        <v>1.7952999999999999</v>
      </c>
      <c r="AK10" s="290">
        <v>2.0468999999999999</v>
      </c>
    </row>
    <row r="11" spans="1:37">
      <c r="A11" s="348">
        <v>45301</v>
      </c>
      <c r="B11" s="288">
        <v>-0.4425</v>
      </c>
      <c r="C11" s="289">
        <v>0.23369999999999999</v>
      </c>
      <c r="D11" s="289">
        <v>8.6999999999999994E-2</v>
      </c>
      <c r="E11" s="289">
        <v>0.76700000000000002</v>
      </c>
      <c r="F11" s="289">
        <v>1.2715000000000001</v>
      </c>
      <c r="G11" s="289">
        <v>1.0726</v>
      </c>
      <c r="H11" s="289">
        <v>1.7163999999999999</v>
      </c>
      <c r="I11" s="289">
        <v>2.0629</v>
      </c>
      <c r="J11" s="290">
        <v>1.9910000000000001</v>
      </c>
      <c r="K11" s="288">
        <v>-0.2878</v>
      </c>
      <c r="L11" s="289">
        <v>-0.35020000000000001</v>
      </c>
      <c r="M11" s="289">
        <v>-0.87490000000000001</v>
      </c>
      <c r="N11" s="289">
        <v>0.66679999999999995</v>
      </c>
      <c r="O11" s="289">
        <v>0.86570000000000003</v>
      </c>
      <c r="P11" s="289">
        <v>0.46960000000000002</v>
      </c>
      <c r="Q11" s="289">
        <v>1.4258</v>
      </c>
      <c r="R11" s="289">
        <v>1.6941999999999999</v>
      </c>
      <c r="S11" s="290">
        <v>1.53</v>
      </c>
      <c r="T11" s="288">
        <v>-1.6000000000000001E-3</v>
      </c>
      <c r="U11" s="289">
        <v>0.50829999999999997</v>
      </c>
      <c r="V11" s="289">
        <v>-0.29949999999999999</v>
      </c>
      <c r="W11" s="289">
        <v>0.86270000000000002</v>
      </c>
      <c r="X11" s="289">
        <v>1.1418999999999999</v>
      </c>
      <c r="Y11" s="289">
        <v>0.96970000000000001</v>
      </c>
      <c r="Z11" s="289">
        <v>1.5982000000000001</v>
      </c>
      <c r="AA11" s="289">
        <v>1.5512999999999999</v>
      </c>
      <c r="AB11" s="290">
        <v>1.9953000000000001</v>
      </c>
      <c r="AC11" s="288"/>
      <c r="AD11" s="289">
        <v>-0.21010000000000001</v>
      </c>
      <c r="AE11" s="289">
        <v>0.4617</v>
      </c>
      <c r="AF11" s="289"/>
      <c r="AG11" s="289">
        <v>0.88160000000000005</v>
      </c>
      <c r="AH11" s="289">
        <v>1.1807000000000001</v>
      </c>
      <c r="AI11" s="289"/>
      <c r="AJ11" s="289">
        <v>1.6874</v>
      </c>
      <c r="AK11" s="290">
        <v>1.9554</v>
      </c>
    </row>
    <row r="12" spans="1:37">
      <c r="A12" s="348">
        <v>45302</v>
      </c>
      <c r="B12" s="288">
        <v>-0.53490000000000004</v>
      </c>
      <c r="C12" s="289">
        <v>6.4299999999999996E-2</v>
      </c>
      <c r="D12" s="289">
        <v>-8.4000000000000005E-2</v>
      </c>
      <c r="E12" s="289">
        <v>0.6089</v>
      </c>
      <c r="F12" s="289">
        <v>1.1036999999999999</v>
      </c>
      <c r="G12" s="289">
        <v>0.88560000000000005</v>
      </c>
      <c r="H12" s="289">
        <v>1.5512999999999999</v>
      </c>
      <c r="I12" s="289">
        <v>1.9184000000000001</v>
      </c>
      <c r="J12" s="290">
        <v>1.8405</v>
      </c>
      <c r="K12" s="288">
        <v>-0.24360000000000001</v>
      </c>
      <c r="L12" s="289">
        <v>-0.29720000000000002</v>
      </c>
      <c r="M12" s="289">
        <v>-0.62939999999999996</v>
      </c>
      <c r="N12" s="289">
        <v>0.50939999999999996</v>
      </c>
      <c r="O12" s="289">
        <v>0.71840000000000004</v>
      </c>
      <c r="P12" s="289">
        <v>0.29730000000000001</v>
      </c>
      <c r="Q12" s="289">
        <v>1.2998000000000001</v>
      </c>
      <c r="R12" s="289">
        <v>1.5629</v>
      </c>
      <c r="S12" s="290">
        <v>1.3463000000000001</v>
      </c>
      <c r="T12" s="288">
        <v>-5.7299999999999997E-2</v>
      </c>
      <c r="U12" s="289">
        <v>0.40739999999999998</v>
      </c>
      <c r="V12" s="289">
        <v>-0.33750000000000002</v>
      </c>
      <c r="W12" s="289">
        <v>0.73619999999999997</v>
      </c>
      <c r="X12" s="289">
        <v>0.99970000000000003</v>
      </c>
      <c r="Y12" s="289">
        <v>0.76959999999999995</v>
      </c>
      <c r="Z12" s="289">
        <v>1.4745999999999999</v>
      </c>
      <c r="AA12" s="289">
        <v>1.4416</v>
      </c>
      <c r="AB12" s="290">
        <v>1.8257000000000001</v>
      </c>
      <c r="AC12" s="288"/>
      <c r="AD12" s="289">
        <v>-0.26500000000000001</v>
      </c>
      <c r="AE12" s="289">
        <v>0.33639999999999998</v>
      </c>
      <c r="AF12" s="289"/>
      <c r="AG12" s="289">
        <v>0.73640000000000005</v>
      </c>
      <c r="AH12" s="289">
        <v>1.038</v>
      </c>
      <c r="AI12" s="289"/>
      <c r="AJ12" s="289">
        <v>1.5572999999999999</v>
      </c>
      <c r="AK12" s="290">
        <v>1.827</v>
      </c>
    </row>
    <row r="13" spans="1:37">
      <c r="A13" s="348">
        <v>45303</v>
      </c>
      <c r="B13" s="288">
        <v>-0.2356</v>
      </c>
      <c r="C13" s="289">
        <v>0.16520000000000001</v>
      </c>
      <c r="D13" s="289">
        <v>-6.9999999999999999E-4</v>
      </c>
      <c r="E13" s="289">
        <v>0.75119999999999998</v>
      </c>
      <c r="F13" s="289">
        <v>1.1406000000000001</v>
      </c>
      <c r="G13" s="289">
        <v>0.93720000000000003</v>
      </c>
      <c r="H13" s="289">
        <v>1.5769</v>
      </c>
      <c r="I13" s="289">
        <v>1.9104000000000001</v>
      </c>
      <c r="J13" s="290">
        <v>1.8167</v>
      </c>
      <c r="K13" s="288">
        <v>-0.19270000000000001</v>
      </c>
      <c r="L13" s="289">
        <v>-0.245</v>
      </c>
      <c r="M13" s="289">
        <v>-0.65169999999999995</v>
      </c>
      <c r="N13" s="289">
        <v>0.5595</v>
      </c>
      <c r="O13" s="289">
        <v>0.74909999999999999</v>
      </c>
      <c r="P13" s="289">
        <v>0.33350000000000002</v>
      </c>
      <c r="Q13" s="289">
        <v>1.3090999999999999</v>
      </c>
      <c r="R13" s="289">
        <v>1.5448</v>
      </c>
      <c r="S13" s="290">
        <v>1.3403</v>
      </c>
      <c r="T13" s="288">
        <v>-0.02</v>
      </c>
      <c r="U13" s="289">
        <v>0.43</v>
      </c>
      <c r="V13" s="289">
        <v>-0.2472</v>
      </c>
      <c r="W13" s="289">
        <v>0.76060000000000005</v>
      </c>
      <c r="X13" s="289">
        <v>1.0039</v>
      </c>
      <c r="Y13" s="289">
        <v>0.83079999999999998</v>
      </c>
      <c r="Z13" s="289">
        <v>1.4585999999999999</v>
      </c>
      <c r="AA13" s="289">
        <v>1.4075</v>
      </c>
      <c r="AB13" s="290">
        <v>1.8091999999999999</v>
      </c>
      <c r="AC13" s="288"/>
      <c r="AD13" s="289">
        <v>-0.15890000000000001</v>
      </c>
      <c r="AE13" s="289">
        <v>0.3765</v>
      </c>
      <c r="AF13" s="289"/>
      <c r="AG13" s="289">
        <v>0.77639999999999998</v>
      </c>
      <c r="AH13" s="289">
        <v>1.0615000000000001</v>
      </c>
      <c r="AI13" s="289"/>
      <c r="AJ13" s="289">
        <v>1.5364</v>
      </c>
      <c r="AK13" s="290">
        <v>1.8010999999999999</v>
      </c>
    </row>
    <row r="14" spans="1:37">
      <c r="A14" s="348">
        <v>45304</v>
      </c>
      <c r="B14" s="288">
        <v>-0.86399999999999999</v>
      </c>
      <c r="C14" s="289">
        <v>-0.16109999999999999</v>
      </c>
      <c r="D14" s="289">
        <v>-0.34599999999999997</v>
      </c>
      <c r="E14" s="289">
        <v>0.37209999999999999</v>
      </c>
      <c r="F14" s="289">
        <v>0.92179999999999995</v>
      </c>
      <c r="G14" s="289">
        <v>0.70820000000000005</v>
      </c>
      <c r="H14" s="289">
        <v>1.3731</v>
      </c>
      <c r="I14" s="289">
        <v>1.7791999999999999</v>
      </c>
      <c r="J14" s="290">
        <v>1.6979</v>
      </c>
      <c r="K14" s="288">
        <v>-0.52710000000000001</v>
      </c>
      <c r="L14" s="289">
        <v>-0.63770000000000004</v>
      </c>
      <c r="M14" s="289">
        <v>-1.1896</v>
      </c>
      <c r="N14" s="289">
        <v>0.31979999999999997</v>
      </c>
      <c r="O14" s="289">
        <v>0.52259999999999995</v>
      </c>
      <c r="P14" s="289">
        <v>7.3899999999999993E-2</v>
      </c>
      <c r="Q14" s="289">
        <v>1.1455</v>
      </c>
      <c r="R14" s="289">
        <v>1.407</v>
      </c>
      <c r="S14" s="290">
        <v>1.1559999999999999</v>
      </c>
      <c r="T14" s="288">
        <v>-0.35959999999999998</v>
      </c>
      <c r="U14" s="289">
        <v>0.25559999999999999</v>
      </c>
      <c r="V14" s="289">
        <v>-0.6875</v>
      </c>
      <c r="W14" s="289">
        <v>0.52610000000000001</v>
      </c>
      <c r="X14" s="289">
        <v>0.86419999999999997</v>
      </c>
      <c r="Y14" s="289">
        <v>0.54020000000000001</v>
      </c>
      <c r="Z14" s="289">
        <v>1.3024</v>
      </c>
      <c r="AA14" s="289">
        <v>1.3233999999999999</v>
      </c>
      <c r="AB14" s="290">
        <v>1.633</v>
      </c>
      <c r="AC14" s="288"/>
      <c r="AD14" s="289">
        <v>-0.58299999999999996</v>
      </c>
      <c r="AE14" s="289">
        <v>0.1784</v>
      </c>
      <c r="AF14" s="289"/>
      <c r="AG14" s="289">
        <v>0.5272</v>
      </c>
      <c r="AH14" s="289">
        <v>0.87990000000000002</v>
      </c>
      <c r="AI14" s="289"/>
      <c r="AJ14" s="289">
        <v>1.3915</v>
      </c>
      <c r="AK14" s="290">
        <v>1.6930000000000001</v>
      </c>
    </row>
    <row r="15" spans="1:37">
      <c r="A15" s="348">
        <v>45305</v>
      </c>
      <c r="B15" s="288">
        <v>-0.71630000000000005</v>
      </c>
      <c r="C15" s="289">
        <v>-0.16689999999999999</v>
      </c>
      <c r="D15" s="289">
        <v>-0.23419999999999999</v>
      </c>
      <c r="E15" s="289">
        <v>0.34649999999999997</v>
      </c>
      <c r="F15" s="289">
        <v>0.83099999999999996</v>
      </c>
      <c r="G15" s="289">
        <v>0.64370000000000005</v>
      </c>
      <c r="H15" s="289">
        <v>1.2645</v>
      </c>
      <c r="I15" s="289">
        <v>1.6515</v>
      </c>
      <c r="J15" s="290">
        <v>1.5825</v>
      </c>
      <c r="K15" s="288">
        <v>-0.29320000000000002</v>
      </c>
      <c r="L15" s="289">
        <v>-0.3478</v>
      </c>
      <c r="M15" s="289">
        <v>-0.43130000000000002</v>
      </c>
      <c r="N15" s="289">
        <v>0.26679999999999998</v>
      </c>
      <c r="O15" s="289">
        <v>0.43819999999999998</v>
      </c>
      <c r="P15" s="289">
        <v>1.5299999999999999E-2</v>
      </c>
      <c r="Q15" s="289">
        <v>1.0308999999999999</v>
      </c>
      <c r="R15" s="289">
        <v>1.2914000000000001</v>
      </c>
      <c r="S15" s="290">
        <v>1.028</v>
      </c>
      <c r="T15" s="288">
        <v>-0.1736</v>
      </c>
      <c r="U15" s="289">
        <v>0.16830000000000001</v>
      </c>
      <c r="V15" s="289">
        <v>-0.45479999999999998</v>
      </c>
      <c r="W15" s="289">
        <v>0.47049999999999997</v>
      </c>
      <c r="X15" s="289">
        <v>0.76</v>
      </c>
      <c r="Y15" s="289">
        <v>0.46110000000000001</v>
      </c>
      <c r="Z15" s="289">
        <v>1.1987000000000001</v>
      </c>
      <c r="AA15" s="289">
        <v>1.216</v>
      </c>
      <c r="AB15" s="290">
        <v>1.4961</v>
      </c>
      <c r="AC15" s="288"/>
      <c r="AD15" s="289">
        <v>-0.37390000000000001</v>
      </c>
      <c r="AE15" s="289">
        <v>0.13819999999999999</v>
      </c>
      <c r="AF15" s="289"/>
      <c r="AG15" s="289">
        <v>0.43909999999999999</v>
      </c>
      <c r="AH15" s="289">
        <v>0.8024</v>
      </c>
      <c r="AI15" s="289"/>
      <c r="AJ15" s="289">
        <v>1.244</v>
      </c>
      <c r="AK15" s="290">
        <v>1.5972999999999999</v>
      </c>
    </row>
    <row r="16" spans="1:37">
      <c r="A16" s="348">
        <v>45306</v>
      </c>
      <c r="B16" s="288">
        <v>0.19040000000000001</v>
      </c>
      <c r="C16" s="289">
        <v>9.7600000000000006E-2</v>
      </c>
      <c r="D16" s="289">
        <v>-6.0000000000000001E-3</v>
      </c>
      <c r="E16" s="289">
        <v>0.81159999999999999</v>
      </c>
      <c r="F16" s="289">
        <v>0.99209999999999998</v>
      </c>
      <c r="G16" s="289">
        <v>0.85070000000000001</v>
      </c>
      <c r="H16" s="289">
        <v>1.4426000000000001</v>
      </c>
      <c r="I16" s="289">
        <v>1.7277</v>
      </c>
      <c r="J16" s="290">
        <v>1.6506000000000001</v>
      </c>
      <c r="K16" s="288">
        <v>-0.1386</v>
      </c>
      <c r="L16" s="289">
        <v>-0.16350000000000001</v>
      </c>
      <c r="M16" s="289">
        <v>-0.2195</v>
      </c>
      <c r="N16" s="289">
        <v>0.43380000000000002</v>
      </c>
      <c r="O16" s="289">
        <v>0.622</v>
      </c>
      <c r="P16" s="289">
        <v>0.18310000000000001</v>
      </c>
      <c r="Q16" s="289">
        <v>1.1254</v>
      </c>
      <c r="R16" s="289">
        <v>1.3507</v>
      </c>
      <c r="S16" s="290">
        <v>1.1325000000000001</v>
      </c>
      <c r="T16" s="288">
        <v>-3.4200000000000001E-2</v>
      </c>
      <c r="U16" s="289">
        <v>0.26929999999999998</v>
      </c>
      <c r="V16" s="289">
        <v>-0.1749</v>
      </c>
      <c r="W16" s="289">
        <v>0.60599999999999998</v>
      </c>
      <c r="X16" s="289">
        <v>0.83689999999999998</v>
      </c>
      <c r="Y16" s="289">
        <v>0.71560000000000001</v>
      </c>
      <c r="Z16" s="289">
        <v>1.2639</v>
      </c>
      <c r="AA16" s="289">
        <v>1.2234</v>
      </c>
      <c r="AB16" s="290">
        <v>1.5980000000000001</v>
      </c>
      <c r="AC16" s="288"/>
      <c r="AD16" s="289">
        <v>-0.1295</v>
      </c>
      <c r="AE16" s="289">
        <v>0.25580000000000003</v>
      </c>
      <c r="AF16" s="289"/>
      <c r="AG16" s="289">
        <v>0.65429999999999999</v>
      </c>
      <c r="AH16" s="289">
        <v>0.9093</v>
      </c>
      <c r="AI16" s="289"/>
      <c r="AJ16" s="289">
        <v>1.347</v>
      </c>
      <c r="AK16" s="290">
        <v>1.6364000000000001</v>
      </c>
    </row>
    <row r="17" spans="1:37">
      <c r="A17" s="348">
        <v>45307</v>
      </c>
      <c r="B17" s="288">
        <v>0.3009</v>
      </c>
      <c r="C17" s="289">
        <v>0.2505</v>
      </c>
      <c r="D17" s="289">
        <v>0.14410000000000001</v>
      </c>
      <c r="E17" s="289">
        <v>1.0013000000000001</v>
      </c>
      <c r="F17" s="289">
        <v>1.0991</v>
      </c>
      <c r="G17" s="289">
        <v>0.97799999999999998</v>
      </c>
      <c r="H17" s="289">
        <v>1.6227</v>
      </c>
      <c r="I17" s="289">
        <v>1.7942</v>
      </c>
      <c r="J17" s="290">
        <v>1.7230000000000001</v>
      </c>
      <c r="K17" s="288">
        <v>-3.3300000000000003E-2</v>
      </c>
      <c r="L17" s="289">
        <v>-5.3999999999999999E-2</v>
      </c>
      <c r="M17" s="289">
        <v>-0.2356</v>
      </c>
      <c r="N17" s="289">
        <v>0.58650000000000002</v>
      </c>
      <c r="O17" s="289">
        <v>0.75449999999999995</v>
      </c>
      <c r="P17" s="289">
        <v>0.35560000000000003</v>
      </c>
      <c r="Q17" s="289">
        <v>1.2408999999999999</v>
      </c>
      <c r="R17" s="289">
        <v>1.4464999999999999</v>
      </c>
      <c r="S17" s="290">
        <v>1.2665</v>
      </c>
      <c r="T17" s="288">
        <v>9.2299999999999993E-2</v>
      </c>
      <c r="U17" s="289">
        <v>0.3851</v>
      </c>
      <c r="V17" s="289">
        <v>-4.4400000000000002E-2</v>
      </c>
      <c r="W17" s="289">
        <v>0.76</v>
      </c>
      <c r="X17" s="289">
        <v>0.91700000000000004</v>
      </c>
      <c r="Y17" s="289">
        <v>0.88660000000000005</v>
      </c>
      <c r="Z17" s="289">
        <v>1.3569</v>
      </c>
      <c r="AA17" s="289">
        <v>1.2803</v>
      </c>
      <c r="AB17" s="290">
        <v>1.7181</v>
      </c>
      <c r="AC17" s="288"/>
      <c r="AD17" s="289">
        <v>-5.5999999999999999E-3</v>
      </c>
      <c r="AE17" s="289">
        <v>0.41220000000000001</v>
      </c>
      <c r="AF17" s="289"/>
      <c r="AG17" s="289">
        <v>0.78380000000000005</v>
      </c>
      <c r="AH17" s="289">
        <v>1.0476000000000001</v>
      </c>
      <c r="AI17" s="289"/>
      <c r="AJ17" s="289">
        <v>1.4472</v>
      </c>
      <c r="AK17" s="290">
        <v>1.696</v>
      </c>
    </row>
    <row r="18" spans="1:37">
      <c r="A18" s="348">
        <v>45308</v>
      </c>
      <c r="B18" s="288">
        <v>-0.27979999999999999</v>
      </c>
      <c r="C18" s="289">
        <v>0.2271</v>
      </c>
      <c r="D18" s="289">
        <v>7.5200000000000003E-2</v>
      </c>
      <c r="E18" s="289">
        <v>0.72499999999999998</v>
      </c>
      <c r="F18" s="289">
        <v>1.1045</v>
      </c>
      <c r="G18" s="289">
        <v>0.93069999999999997</v>
      </c>
      <c r="H18" s="289">
        <v>1.5343</v>
      </c>
      <c r="I18" s="289">
        <v>1.8083</v>
      </c>
      <c r="J18" s="290">
        <v>1.7316</v>
      </c>
      <c r="K18" s="288">
        <v>-0.13719999999999999</v>
      </c>
      <c r="L18" s="289">
        <v>-0.19470000000000001</v>
      </c>
      <c r="M18" s="289">
        <v>-0.81</v>
      </c>
      <c r="N18" s="289">
        <v>0.57399999999999995</v>
      </c>
      <c r="O18" s="289">
        <v>0.7359</v>
      </c>
      <c r="P18" s="289">
        <v>0.3095</v>
      </c>
      <c r="Q18" s="289">
        <v>1.2565</v>
      </c>
      <c r="R18" s="289">
        <v>1.4459</v>
      </c>
      <c r="S18" s="290">
        <v>1.2647999999999999</v>
      </c>
      <c r="T18" s="288">
        <v>2.5700000000000001E-2</v>
      </c>
      <c r="U18" s="289">
        <v>0.3952</v>
      </c>
      <c r="V18" s="289">
        <v>-0.18559999999999999</v>
      </c>
      <c r="W18" s="289">
        <v>0.74580000000000002</v>
      </c>
      <c r="X18" s="289">
        <v>0.93269999999999997</v>
      </c>
      <c r="Y18" s="289">
        <v>0.82099999999999995</v>
      </c>
      <c r="Z18" s="289">
        <v>1.3787</v>
      </c>
      <c r="AA18" s="289">
        <v>1.3110999999999999</v>
      </c>
      <c r="AB18" s="290">
        <v>1.7234</v>
      </c>
      <c r="AC18" s="288"/>
      <c r="AD18" s="289">
        <v>-0.24410000000000001</v>
      </c>
      <c r="AE18" s="289">
        <v>0.34189999999999998</v>
      </c>
      <c r="AF18" s="289"/>
      <c r="AG18" s="289">
        <v>0.71079999999999999</v>
      </c>
      <c r="AH18" s="289">
        <v>1.0024</v>
      </c>
      <c r="AI18" s="289"/>
      <c r="AJ18" s="289">
        <v>1.4437</v>
      </c>
      <c r="AK18" s="290">
        <v>1.6951000000000001</v>
      </c>
    </row>
    <row r="19" spans="1:37">
      <c r="A19" s="348">
        <v>45309</v>
      </c>
      <c r="B19" s="288">
        <v>-0.4143</v>
      </c>
      <c r="C19" s="289">
        <v>5.5899999999999998E-2</v>
      </c>
      <c r="D19" s="289">
        <v>-0.13900000000000001</v>
      </c>
      <c r="E19" s="289">
        <v>0.58450000000000002</v>
      </c>
      <c r="F19" s="289">
        <v>0.99780000000000002</v>
      </c>
      <c r="G19" s="289">
        <v>0.78380000000000005</v>
      </c>
      <c r="H19" s="289">
        <v>1.4366000000000001</v>
      </c>
      <c r="I19" s="289">
        <v>1.7301</v>
      </c>
      <c r="J19" s="290">
        <v>1.6345000000000001</v>
      </c>
      <c r="K19" s="288">
        <v>-0.2666</v>
      </c>
      <c r="L19" s="289">
        <v>-0.39829999999999999</v>
      </c>
      <c r="M19" s="289">
        <v>-0.72260000000000002</v>
      </c>
      <c r="N19" s="289">
        <v>0.47870000000000001</v>
      </c>
      <c r="O19" s="289">
        <v>0.60840000000000005</v>
      </c>
      <c r="P19" s="289">
        <v>0.15010000000000001</v>
      </c>
      <c r="Q19" s="289">
        <v>1.1889000000000001</v>
      </c>
      <c r="R19" s="289">
        <v>1.3606</v>
      </c>
      <c r="S19" s="290">
        <v>1.1238999999999999</v>
      </c>
      <c r="T19" s="288">
        <v>-8.8900000000000007E-2</v>
      </c>
      <c r="U19" s="289">
        <v>0.31080000000000002</v>
      </c>
      <c r="V19" s="289">
        <v>-0.37659999999999999</v>
      </c>
      <c r="W19" s="289">
        <v>0.64400000000000002</v>
      </c>
      <c r="X19" s="289">
        <v>0.85370000000000001</v>
      </c>
      <c r="Y19" s="289">
        <v>0.67510000000000003</v>
      </c>
      <c r="Z19" s="289">
        <v>1.3035000000000001</v>
      </c>
      <c r="AA19" s="289">
        <v>1.2408999999999999</v>
      </c>
      <c r="AB19" s="290">
        <v>1.6087</v>
      </c>
      <c r="AC19" s="288"/>
      <c r="AD19" s="289">
        <v>-0.33700000000000002</v>
      </c>
      <c r="AE19" s="289">
        <v>0.2492</v>
      </c>
      <c r="AF19" s="289"/>
      <c r="AG19" s="289">
        <v>0.58499999999999996</v>
      </c>
      <c r="AH19" s="289">
        <v>0.90690000000000004</v>
      </c>
      <c r="AI19" s="289"/>
      <c r="AJ19" s="289">
        <v>1.3388</v>
      </c>
      <c r="AK19" s="290">
        <v>1.6278999999999999</v>
      </c>
    </row>
    <row r="20" spans="1:37">
      <c r="A20" s="348">
        <v>45310</v>
      </c>
      <c r="B20" s="288">
        <v>-0.16439999999999999</v>
      </c>
      <c r="C20" s="289">
        <v>9.1600000000000001E-2</v>
      </c>
      <c r="D20" s="289">
        <v>-4.2700000000000002E-2</v>
      </c>
      <c r="E20" s="289">
        <v>0.65429999999999999</v>
      </c>
      <c r="F20" s="289">
        <v>0.97509999999999997</v>
      </c>
      <c r="G20" s="289">
        <v>0.79079999999999995</v>
      </c>
      <c r="H20" s="289">
        <v>1.4111</v>
      </c>
      <c r="I20" s="289">
        <v>1.6874</v>
      </c>
      <c r="J20" s="290">
        <v>1.6072</v>
      </c>
      <c r="K20" s="288">
        <v>-0.1328</v>
      </c>
      <c r="L20" s="289">
        <v>-0.1988</v>
      </c>
      <c r="M20" s="289">
        <v>-0.32140000000000002</v>
      </c>
      <c r="N20" s="289">
        <v>0.4637</v>
      </c>
      <c r="O20" s="289">
        <v>0.5988</v>
      </c>
      <c r="P20" s="289">
        <v>0.18659999999999999</v>
      </c>
      <c r="Q20" s="289">
        <v>1.1505000000000001</v>
      </c>
      <c r="R20" s="289">
        <v>1.3374999999999999</v>
      </c>
      <c r="S20" s="290">
        <v>1.1141000000000001</v>
      </c>
      <c r="T20" s="288">
        <v>-6.4999999999999997E-3</v>
      </c>
      <c r="U20" s="289">
        <v>0.28079999999999999</v>
      </c>
      <c r="V20" s="289">
        <v>-0.249</v>
      </c>
      <c r="W20" s="289">
        <v>0.6431</v>
      </c>
      <c r="X20" s="289">
        <v>0.83250000000000002</v>
      </c>
      <c r="Y20" s="289">
        <v>0.66700000000000004</v>
      </c>
      <c r="Z20" s="289">
        <v>1.2797000000000001</v>
      </c>
      <c r="AA20" s="289">
        <v>1.2199</v>
      </c>
      <c r="AB20" s="290">
        <v>1.5747</v>
      </c>
      <c r="AC20" s="288"/>
      <c r="AD20" s="289">
        <v>-0.2079</v>
      </c>
      <c r="AE20" s="289">
        <v>0.27210000000000001</v>
      </c>
      <c r="AF20" s="289"/>
      <c r="AG20" s="289">
        <v>0.61370000000000002</v>
      </c>
      <c r="AH20" s="289">
        <v>0.88670000000000004</v>
      </c>
      <c r="AI20" s="289"/>
      <c r="AJ20" s="289">
        <v>1.3096000000000001</v>
      </c>
      <c r="AK20" s="290">
        <v>1.5953999999999999</v>
      </c>
    </row>
    <row r="21" spans="1:37">
      <c r="A21" s="348">
        <v>45311</v>
      </c>
      <c r="B21" s="288">
        <v>-8.1199999999999994E-2</v>
      </c>
      <c r="C21" s="289">
        <v>0.12620000000000001</v>
      </c>
      <c r="D21" s="289">
        <v>-1.5599999999999999E-2</v>
      </c>
      <c r="E21" s="289">
        <v>0.68669999999999998</v>
      </c>
      <c r="F21" s="289">
        <v>0.98670000000000002</v>
      </c>
      <c r="G21" s="289">
        <v>0.80630000000000002</v>
      </c>
      <c r="H21" s="289">
        <v>1.4222999999999999</v>
      </c>
      <c r="I21" s="289">
        <v>1.6901999999999999</v>
      </c>
      <c r="J21" s="290">
        <v>1.6001000000000001</v>
      </c>
      <c r="K21" s="288">
        <v>-0.1152</v>
      </c>
      <c r="L21" s="289">
        <v>-0.1787</v>
      </c>
      <c r="M21" s="289">
        <v>-0.2586</v>
      </c>
      <c r="N21" s="289">
        <v>0.49669999999999997</v>
      </c>
      <c r="O21" s="289">
        <v>0.62229999999999996</v>
      </c>
      <c r="P21" s="289">
        <v>0.21249999999999999</v>
      </c>
      <c r="Q21" s="289">
        <v>1.1561999999999999</v>
      </c>
      <c r="R21" s="289">
        <v>1.3473999999999999</v>
      </c>
      <c r="S21" s="290">
        <v>1.1279999999999999</v>
      </c>
      <c r="T21" s="288">
        <v>5.3E-3</v>
      </c>
      <c r="U21" s="289">
        <v>0.31059999999999999</v>
      </c>
      <c r="V21" s="289">
        <v>-0.21709999999999999</v>
      </c>
      <c r="W21" s="289">
        <v>0.65300000000000002</v>
      </c>
      <c r="X21" s="289">
        <v>0.83250000000000002</v>
      </c>
      <c r="Y21" s="289">
        <v>0.69720000000000004</v>
      </c>
      <c r="Z21" s="289">
        <v>1.2739</v>
      </c>
      <c r="AA21" s="289">
        <v>1.2101999999999999</v>
      </c>
      <c r="AB21" s="290">
        <v>1.5671999999999999</v>
      </c>
      <c r="AC21" s="288"/>
      <c r="AD21" s="289">
        <v>-0.19450000000000001</v>
      </c>
      <c r="AE21" s="289">
        <v>0.29620000000000002</v>
      </c>
      <c r="AF21" s="289"/>
      <c r="AG21" s="289">
        <v>0.62560000000000004</v>
      </c>
      <c r="AH21" s="289">
        <v>0.89339999999999997</v>
      </c>
      <c r="AI21" s="289"/>
      <c r="AJ21" s="289">
        <v>1.3139000000000001</v>
      </c>
      <c r="AK21" s="290">
        <v>1.5784</v>
      </c>
    </row>
    <row r="22" spans="1:37">
      <c r="A22" s="348">
        <v>45312</v>
      </c>
      <c r="B22" s="288">
        <v>0.28360000000000002</v>
      </c>
      <c r="C22" s="289">
        <v>0.19409999999999999</v>
      </c>
      <c r="D22" s="289">
        <v>0.1027</v>
      </c>
      <c r="E22" s="289">
        <v>0.9002</v>
      </c>
      <c r="F22" s="289">
        <v>1.048</v>
      </c>
      <c r="G22" s="289">
        <v>0.8891</v>
      </c>
      <c r="H22" s="289">
        <v>1.5179</v>
      </c>
      <c r="I22" s="289">
        <v>1.7151000000000001</v>
      </c>
      <c r="J22" s="290">
        <v>1.6379999999999999</v>
      </c>
      <c r="K22" s="288">
        <v>-4.87E-2</v>
      </c>
      <c r="L22" s="289">
        <v>-8.6099999999999996E-2</v>
      </c>
      <c r="M22" s="289">
        <v>-0.18559999999999999</v>
      </c>
      <c r="N22" s="289">
        <v>0.56410000000000005</v>
      </c>
      <c r="O22" s="289">
        <v>0.70620000000000005</v>
      </c>
      <c r="P22" s="289">
        <v>0.30930000000000002</v>
      </c>
      <c r="Q22" s="289">
        <v>1.2060999999999999</v>
      </c>
      <c r="R22" s="289">
        <v>1.3897999999999999</v>
      </c>
      <c r="S22" s="290">
        <v>1.1780999999999999</v>
      </c>
      <c r="T22" s="288">
        <v>6.59E-2</v>
      </c>
      <c r="U22" s="289">
        <v>0.3569</v>
      </c>
      <c r="V22" s="289">
        <v>-8.4699999999999998E-2</v>
      </c>
      <c r="W22" s="289">
        <v>0.72099999999999997</v>
      </c>
      <c r="X22" s="289">
        <v>0.87119999999999997</v>
      </c>
      <c r="Y22" s="289">
        <v>0.80220000000000002</v>
      </c>
      <c r="Z22" s="289">
        <v>1.3083</v>
      </c>
      <c r="AA22" s="289">
        <v>1.2287999999999999</v>
      </c>
      <c r="AB22" s="290">
        <v>1.6318999999999999</v>
      </c>
      <c r="AC22" s="288"/>
      <c r="AD22" s="289">
        <v>-7.6300000000000007E-2</v>
      </c>
      <c r="AE22" s="289">
        <v>0.37559999999999999</v>
      </c>
      <c r="AF22" s="289"/>
      <c r="AG22" s="289">
        <v>0.72260000000000002</v>
      </c>
      <c r="AH22" s="289">
        <v>0.96079999999999999</v>
      </c>
      <c r="AI22" s="289"/>
      <c r="AJ22" s="289">
        <v>1.3653</v>
      </c>
      <c r="AK22" s="290">
        <v>1.619</v>
      </c>
    </row>
    <row r="23" spans="1:37">
      <c r="A23" s="348">
        <v>45313</v>
      </c>
      <c r="B23" s="288">
        <v>1.2585</v>
      </c>
      <c r="C23" s="289">
        <v>0.2903</v>
      </c>
      <c r="D23" s="289">
        <v>0.1961</v>
      </c>
      <c r="E23" s="289">
        <v>1.472</v>
      </c>
      <c r="F23" s="289">
        <v>1.1184000000000001</v>
      </c>
      <c r="G23" s="289">
        <v>0.95789999999999997</v>
      </c>
      <c r="H23" s="289">
        <v>1.7635000000000001</v>
      </c>
      <c r="I23" s="289">
        <v>1.7417</v>
      </c>
      <c r="J23" s="290">
        <v>1.6758</v>
      </c>
      <c r="K23" s="288">
        <v>8.2500000000000004E-2</v>
      </c>
      <c r="L23" s="289">
        <v>-2.07E-2</v>
      </c>
      <c r="M23" s="289">
        <v>-0.113</v>
      </c>
      <c r="N23" s="289">
        <v>0.7611</v>
      </c>
      <c r="O23" s="289">
        <v>0.77700000000000002</v>
      </c>
      <c r="P23" s="289">
        <v>0.4113</v>
      </c>
      <c r="Q23" s="289">
        <v>1.3028999999999999</v>
      </c>
      <c r="R23" s="289">
        <v>1.4384999999999999</v>
      </c>
      <c r="S23" s="290">
        <v>1.2682</v>
      </c>
      <c r="T23" s="288">
        <v>0.1532</v>
      </c>
      <c r="U23" s="289">
        <v>0.40429999999999999</v>
      </c>
      <c r="V23" s="289">
        <v>2.8999999999999998E-3</v>
      </c>
      <c r="W23" s="289">
        <v>0.78359999999999996</v>
      </c>
      <c r="X23" s="289">
        <v>0.9224</v>
      </c>
      <c r="Y23" s="289">
        <v>0.91500000000000004</v>
      </c>
      <c r="Z23" s="289">
        <v>1.3485</v>
      </c>
      <c r="AA23" s="289">
        <v>1.2709999999999999</v>
      </c>
      <c r="AB23" s="290">
        <v>1.7101</v>
      </c>
      <c r="AC23" s="288"/>
      <c r="AD23" s="289">
        <v>1.3100000000000001E-2</v>
      </c>
      <c r="AE23" s="289">
        <v>0.47010000000000002</v>
      </c>
      <c r="AF23" s="289"/>
      <c r="AG23" s="289">
        <v>0.79500000000000004</v>
      </c>
      <c r="AH23" s="289">
        <v>1.0512999999999999</v>
      </c>
      <c r="AI23" s="289"/>
      <c r="AJ23" s="289">
        <v>1.4053</v>
      </c>
      <c r="AK23" s="290">
        <v>1.6682999999999999</v>
      </c>
    </row>
    <row r="24" spans="1:37">
      <c r="A24" s="348">
        <v>45314</v>
      </c>
      <c r="B24" s="288">
        <v>3.5434999999999999</v>
      </c>
      <c r="C24" s="289">
        <v>0.75849999999999995</v>
      </c>
      <c r="D24" s="289">
        <v>0.31080000000000002</v>
      </c>
      <c r="E24" s="289">
        <v>3.0306999999999999</v>
      </c>
      <c r="F24" s="289">
        <v>1.2751999999999999</v>
      </c>
      <c r="G24" s="289">
        <v>1.0492999999999999</v>
      </c>
      <c r="H24" s="289">
        <v>2.5811999999999999</v>
      </c>
      <c r="I24" s="289">
        <v>1.81</v>
      </c>
      <c r="J24" s="290">
        <v>1.7415</v>
      </c>
      <c r="K24" s="288">
        <v>1.8905000000000001</v>
      </c>
      <c r="L24" s="289">
        <v>3.6200000000000003E-2</v>
      </c>
      <c r="M24" s="289">
        <v>-5.3800000000000001E-2</v>
      </c>
      <c r="N24" s="289">
        <v>1.7479</v>
      </c>
      <c r="O24" s="289">
        <v>0.93769999999999998</v>
      </c>
      <c r="P24" s="289">
        <v>0.58009999999999995</v>
      </c>
      <c r="Q24" s="289">
        <v>1.7843</v>
      </c>
      <c r="R24" s="289">
        <v>1.5350999999999999</v>
      </c>
      <c r="S24" s="290">
        <v>1.3748</v>
      </c>
      <c r="T24" s="288">
        <v>0.31630000000000003</v>
      </c>
      <c r="U24" s="289">
        <v>0.498</v>
      </c>
      <c r="V24" s="289">
        <v>1.8289</v>
      </c>
      <c r="W24" s="289">
        <v>0.96530000000000005</v>
      </c>
      <c r="X24" s="289">
        <v>1.0005999999999999</v>
      </c>
      <c r="Y24" s="289">
        <v>1.5955999999999999</v>
      </c>
      <c r="Z24" s="289">
        <v>1.4643999999999999</v>
      </c>
      <c r="AA24" s="289">
        <v>1.3147</v>
      </c>
      <c r="AB24" s="290">
        <v>1.966</v>
      </c>
      <c r="AC24" s="288"/>
      <c r="AD24" s="289">
        <v>0.84150000000000003</v>
      </c>
      <c r="AE24" s="289">
        <v>1.4464999999999999</v>
      </c>
      <c r="AF24" s="289"/>
      <c r="AG24" s="289">
        <v>1.1318999999999999</v>
      </c>
      <c r="AH24" s="289">
        <v>1.6682999999999999</v>
      </c>
      <c r="AI24" s="289"/>
      <c r="AJ24" s="289">
        <v>1.5721000000000001</v>
      </c>
      <c r="AK24" s="290">
        <v>1.9286000000000001</v>
      </c>
    </row>
    <row r="25" spans="1:37">
      <c r="A25" s="348">
        <v>45315</v>
      </c>
      <c r="B25" s="288">
        <v>3.7143999999999999</v>
      </c>
      <c r="C25" s="289">
        <v>2.512</v>
      </c>
      <c r="D25" s="289">
        <v>1.1138999999999999</v>
      </c>
      <c r="E25" s="289">
        <v>3.6560999999999999</v>
      </c>
      <c r="F25" s="289">
        <v>2.1789999999999998</v>
      </c>
      <c r="G25" s="289">
        <v>1.5432999999999999</v>
      </c>
      <c r="H25" s="289">
        <v>3.3243999999999998</v>
      </c>
      <c r="I25" s="289">
        <v>2.2568000000000001</v>
      </c>
      <c r="J25" s="290">
        <v>1.9389000000000001</v>
      </c>
      <c r="K25" s="288">
        <v>2.89</v>
      </c>
      <c r="L25" s="289">
        <v>2.0510000000000002</v>
      </c>
      <c r="M25" s="289">
        <v>0.68869999999999998</v>
      </c>
      <c r="N25" s="289">
        <v>2.7652000000000001</v>
      </c>
      <c r="O25" s="289">
        <v>1.9718</v>
      </c>
      <c r="P25" s="289">
        <v>1.391</v>
      </c>
      <c r="Q25" s="289">
        <v>2.5522</v>
      </c>
      <c r="R25" s="289">
        <v>2.0270999999999999</v>
      </c>
      <c r="S25" s="290">
        <v>1.8033999999999999</v>
      </c>
      <c r="T25" s="288">
        <v>1.7861</v>
      </c>
      <c r="U25" s="289">
        <v>1.0219</v>
      </c>
      <c r="V25" s="289">
        <v>3.1442000000000001</v>
      </c>
      <c r="W25" s="289">
        <v>1.8707</v>
      </c>
      <c r="X25" s="289">
        <v>1.4539</v>
      </c>
      <c r="Y25" s="289">
        <v>2.7568000000000001</v>
      </c>
      <c r="Z25" s="289">
        <v>1.9359</v>
      </c>
      <c r="AA25" s="289">
        <v>1.6272</v>
      </c>
      <c r="AB25" s="290">
        <v>2.7040999999999999</v>
      </c>
      <c r="AC25" s="288"/>
      <c r="AD25" s="289">
        <v>2.5449999999999999</v>
      </c>
      <c r="AE25" s="289">
        <v>2.8475000000000001</v>
      </c>
      <c r="AF25" s="289"/>
      <c r="AG25" s="289">
        <v>2.3367</v>
      </c>
      <c r="AH25" s="289">
        <v>2.7949000000000002</v>
      </c>
      <c r="AI25" s="289"/>
      <c r="AJ25" s="289">
        <v>2.2225999999999999</v>
      </c>
      <c r="AK25" s="290">
        <v>2.6768000000000001</v>
      </c>
    </row>
    <row r="26" spans="1:37">
      <c r="A26" s="348">
        <v>45316</v>
      </c>
      <c r="B26" s="288">
        <v>3.6655000000000002</v>
      </c>
      <c r="C26" s="289">
        <v>3.1648999999999998</v>
      </c>
      <c r="D26" s="289">
        <v>2.4948999999999999</v>
      </c>
      <c r="E26" s="289">
        <v>3.9977999999999998</v>
      </c>
      <c r="F26" s="289">
        <v>2.8372000000000002</v>
      </c>
      <c r="G26" s="289">
        <v>2.4397000000000002</v>
      </c>
      <c r="H26" s="289">
        <v>3.7057000000000002</v>
      </c>
      <c r="I26" s="289">
        <v>2.7978999999999998</v>
      </c>
      <c r="J26" s="290">
        <v>2.4337</v>
      </c>
      <c r="K26" s="288">
        <v>3.1072000000000002</v>
      </c>
      <c r="L26" s="289">
        <v>2.6095000000000002</v>
      </c>
      <c r="M26" s="289">
        <v>2.1913999999999998</v>
      </c>
      <c r="N26" s="289">
        <v>3.3365</v>
      </c>
      <c r="O26" s="289">
        <v>2.7193000000000001</v>
      </c>
      <c r="P26" s="289">
        <v>2.4401000000000002</v>
      </c>
      <c r="Q26" s="289">
        <v>3.1149</v>
      </c>
      <c r="R26" s="289">
        <v>2.6312000000000002</v>
      </c>
      <c r="S26" s="290">
        <v>2.4384000000000001</v>
      </c>
      <c r="T26" s="288">
        <v>2.5832999999999999</v>
      </c>
      <c r="U26" s="289">
        <v>2.3658999999999999</v>
      </c>
      <c r="V26" s="289">
        <v>3.3302</v>
      </c>
      <c r="W26" s="289">
        <v>2.6959</v>
      </c>
      <c r="X26" s="289">
        <v>2.2844000000000002</v>
      </c>
      <c r="Y26" s="289">
        <v>3.2591000000000001</v>
      </c>
      <c r="Z26" s="289">
        <v>2.5922999999999998</v>
      </c>
      <c r="AA26" s="289">
        <v>2.206</v>
      </c>
      <c r="AB26" s="290">
        <v>3.1850999999999998</v>
      </c>
      <c r="AC26" s="288"/>
      <c r="AD26" s="289">
        <v>3.0451999999999999</v>
      </c>
      <c r="AE26" s="289">
        <v>3.2029000000000001</v>
      </c>
      <c r="AF26" s="289"/>
      <c r="AG26" s="289">
        <v>3.0731999999999999</v>
      </c>
      <c r="AH26" s="289">
        <v>3.3054000000000001</v>
      </c>
      <c r="AI26" s="289"/>
      <c r="AJ26" s="289">
        <v>2.8721000000000001</v>
      </c>
      <c r="AK26" s="290">
        <v>3.1652999999999998</v>
      </c>
    </row>
    <row r="27" spans="1:37">
      <c r="A27" s="348">
        <v>45317</v>
      </c>
      <c r="B27" s="288">
        <v>4.1691000000000003</v>
      </c>
      <c r="C27" s="289">
        <v>3.4203999999999999</v>
      </c>
      <c r="D27" s="289">
        <v>2.9098999999999999</v>
      </c>
      <c r="E27" s="289">
        <v>4.0602999999999998</v>
      </c>
      <c r="F27" s="289">
        <v>3.069</v>
      </c>
      <c r="G27" s="289">
        <v>2.7839999999999998</v>
      </c>
      <c r="H27" s="289">
        <v>3.8231999999999999</v>
      </c>
      <c r="I27" s="289">
        <v>3.0811999999999999</v>
      </c>
      <c r="J27" s="290">
        <v>2.7717999999999998</v>
      </c>
      <c r="K27" s="288">
        <v>3.7147999999999999</v>
      </c>
      <c r="L27" s="289">
        <v>3.1747000000000001</v>
      </c>
      <c r="M27" s="289">
        <v>2.9361999999999999</v>
      </c>
      <c r="N27" s="289">
        <v>3.5047999999999999</v>
      </c>
      <c r="O27" s="289">
        <v>2.9927999999999999</v>
      </c>
      <c r="P27" s="289">
        <v>2.7524000000000002</v>
      </c>
      <c r="Q27" s="289">
        <v>3.3229000000000002</v>
      </c>
      <c r="R27" s="289">
        <v>2.9308999999999998</v>
      </c>
      <c r="S27" s="290">
        <v>2.7572000000000001</v>
      </c>
      <c r="T27" s="288">
        <v>3.1528</v>
      </c>
      <c r="U27" s="289">
        <v>2.8098999999999998</v>
      </c>
      <c r="V27" s="289">
        <v>3.7974000000000001</v>
      </c>
      <c r="W27" s="289">
        <v>3.0527000000000002</v>
      </c>
      <c r="X27" s="289">
        <v>2.6524999999999999</v>
      </c>
      <c r="Y27" s="289">
        <v>3.4005999999999998</v>
      </c>
      <c r="Z27" s="289">
        <v>2.9127999999999998</v>
      </c>
      <c r="AA27" s="289">
        <v>2.5851999999999999</v>
      </c>
      <c r="AB27" s="290">
        <v>3.3996</v>
      </c>
      <c r="AC27" s="288"/>
      <c r="AD27" s="289">
        <v>3.5232999999999999</v>
      </c>
      <c r="AE27" s="289">
        <v>3.4662000000000002</v>
      </c>
      <c r="AF27" s="289"/>
      <c r="AG27" s="289">
        <v>3.3048000000000002</v>
      </c>
      <c r="AH27" s="289">
        <v>3.4578000000000002</v>
      </c>
      <c r="AI27" s="289"/>
      <c r="AJ27" s="289">
        <v>3.1655000000000002</v>
      </c>
      <c r="AK27" s="290">
        <v>3.3852000000000002</v>
      </c>
    </row>
    <row r="28" spans="1:37">
      <c r="A28" s="348">
        <v>45318</v>
      </c>
      <c r="B28" s="288">
        <v>3.9859</v>
      </c>
      <c r="C28" s="289">
        <v>3.7942999999999998</v>
      </c>
      <c r="D28" s="289">
        <v>3.2599</v>
      </c>
      <c r="E28" s="289">
        <v>4.4367999999999999</v>
      </c>
      <c r="F28" s="289">
        <v>3.5246</v>
      </c>
      <c r="G28" s="289">
        <v>3.2637</v>
      </c>
      <c r="H28" s="289">
        <v>4.21</v>
      </c>
      <c r="I28" s="289">
        <v>3.4693000000000001</v>
      </c>
      <c r="J28" s="290">
        <v>3.1652999999999998</v>
      </c>
      <c r="K28" s="288">
        <v>3.6345999999999998</v>
      </c>
      <c r="L28" s="289">
        <v>3.1215999999999999</v>
      </c>
      <c r="M28" s="289">
        <v>2.5773999999999999</v>
      </c>
      <c r="N28" s="289">
        <v>4.0373999999999999</v>
      </c>
      <c r="O28" s="289">
        <v>3.4363999999999999</v>
      </c>
      <c r="P28" s="289">
        <v>3.1427</v>
      </c>
      <c r="Q28" s="289">
        <v>3.8216000000000001</v>
      </c>
      <c r="R28" s="289">
        <v>3.3873000000000002</v>
      </c>
      <c r="S28" s="290">
        <v>3.1541999999999999</v>
      </c>
      <c r="T28" s="288">
        <v>3.2909999999999999</v>
      </c>
      <c r="U28" s="289">
        <v>3.2248999999999999</v>
      </c>
      <c r="V28" s="289">
        <v>3.7463000000000002</v>
      </c>
      <c r="W28" s="289">
        <v>3.5366</v>
      </c>
      <c r="X28" s="289">
        <v>3.1579999999999999</v>
      </c>
      <c r="Y28" s="289">
        <v>3.7961</v>
      </c>
      <c r="Z28" s="289">
        <v>3.3871000000000002</v>
      </c>
      <c r="AA28" s="289">
        <v>3.0480999999999998</v>
      </c>
      <c r="AB28" s="290">
        <v>3.7427000000000001</v>
      </c>
      <c r="AC28" s="288"/>
      <c r="AD28" s="289">
        <v>3.6200999999999999</v>
      </c>
      <c r="AE28" s="289">
        <v>3.6796000000000002</v>
      </c>
      <c r="AF28" s="289"/>
      <c r="AG28" s="289">
        <v>3.7776999999999998</v>
      </c>
      <c r="AH28" s="289">
        <v>3.8601999999999999</v>
      </c>
      <c r="AI28" s="289"/>
      <c r="AJ28" s="289">
        <v>3.6242000000000001</v>
      </c>
      <c r="AK28" s="290">
        <v>3.7625999999999999</v>
      </c>
    </row>
    <row r="29" spans="1:37">
      <c r="A29" s="348">
        <v>45319</v>
      </c>
      <c r="B29" s="288">
        <v>3.0674000000000001</v>
      </c>
      <c r="C29" s="289">
        <v>2.8490000000000002</v>
      </c>
      <c r="D29" s="289">
        <v>2.4430999999999998</v>
      </c>
      <c r="E29" s="289">
        <v>3.6625999999999999</v>
      </c>
      <c r="F29" s="289">
        <v>3.0848</v>
      </c>
      <c r="G29" s="289">
        <v>2.8237999999999999</v>
      </c>
      <c r="H29" s="289">
        <v>3.8132999999999999</v>
      </c>
      <c r="I29" s="289">
        <v>3.3666999999999998</v>
      </c>
      <c r="J29" s="290">
        <v>3.1383000000000001</v>
      </c>
      <c r="K29" s="288">
        <v>2.7134</v>
      </c>
      <c r="L29" s="289">
        <v>2.2585000000000002</v>
      </c>
      <c r="M29" s="289">
        <v>1.6932</v>
      </c>
      <c r="N29" s="289">
        <v>3.2888999999999999</v>
      </c>
      <c r="O29" s="289">
        <v>2.8776000000000002</v>
      </c>
      <c r="P29" s="289">
        <v>2.4796999999999998</v>
      </c>
      <c r="Q29" s="289">
        <v>3.3862000000000001</v>
      </c>
      <c r="R29" s="289">
        <v>3.1846999999999999</v>
      </c>
      <c r="S29" s="290">
        <v>2.9554999999999998</v>
      </c>
      <c r="T29" s="288">
        <v>2.4841000000000002</v>
      </c>
      <c r="U29" s="289">
        <v>2.5034000000000001</v>
      </c>
      <c r="V29" s="289">
        <v>2.7543000000000002</v>
      </c>
      <c r="W29" s="289">
        <v>2.9416000000000002</v>
      </c>
      <c r="X29" s="289">
        <v>2.7616999999999998</v>
      </c>
      <c r="Y29" s="289">
        <v>3.1970999999999998</v>
      </c>
      <c r="Z29" s="289">
        <v>3.1463000000000001</v>
      </c>
      <c r="AA29" s="289">
        <v>2.8895</v>
      </c>
      <c r="AB29" s="290">
        <v>3.5404</v>
      </c>
      <c r="AC29" s="288"/>
      <c r="AD29" s="289">
        <v>2.6530999999999998</v>
      </c>
      <c r="AE29" s="289">
        <v>2.9874999999999998</v>
      </c>
      <c r="AF29" s="289"/>
      <c r="AG29" s="289">
        <v>3.1255999999999999</v>
      </c>
      <c r="AH29" s="289">
        <v>3.3172999999999999</v>
      </c>
      <c r="AI29" s="289"/>
      <c r="AJ29" s="289">
        <v>3.3523000000000001</v>
      </c>
      <c r="AK29" s="290">
        <v>3.5125000000000002</v>
      </c>
    </row>
    <row r="30" spans="1:37">
      <c r="A30" s="348">
        <v>45320</v>
      </c>
      <c r="B30" s="288">
        <v>3.3233000000000001</v>
      </c>
      <c r="C30" s="289">
        <v>2.9443000000000001</v>
      </c>
      <c r="D30" s="289">
        <v>2.5295999999999998</v>
      </c>
      <c r="E30" s="289">
        <v>3.6983999999999999</v>
      </c>
      <c r="F30" s="289">
        <v>2.9969999999999999</v>
      </c>
      <c r="G30" s="289">
        <v>2.7911000000000001</v>
      </c>
      <c r="H30" s="289">
        <v>3.6783000000000001</v>
      </c>
      <c r="I30" s="289">
        <v>3.2429999999999999</v>
      </c>
      <c r="J30" s="290">
        <v>3.0503999999999998</v>
      </c>
      <c r="K30" s="288">
        <v>2.9464000000000001</v>
      </c>
      <c r="L30" s="289">
        <v>2.4773999999999998</v>
      </c>
      <c r="M30" s="289">
        <v>1.8401000000000001</v>
      </c>
      <c r="N30" s="289">
        <v>3.286</v>
      </c>
      <c r="O30" s="289">
        <v>2.8628</v>
      </c>
      <c r="P30" s="289">
        <v>2.4967999999999999</v>
      </c>
      <c r="Q30" s="289">
        <v>3.3102</v>
      </c>
      <c r="R30" s="289">
        <v>3.0954000000000002</v>
      </c>
      <c r="S30" s="290">
        <v>2.8641000000000001</v>
      </c>
      <c r="T30" s="288">
        <v>2.5501</v>
      </c>
      <c r="U30" s="289">
        <v>2.5388999999999999</v>
      </c>
      <c r="V30" s="289">
        <v>2.9567000000000001</v>
      </c>
      <c r="W30" s="289">
        <v>2.9100999999999999</v>
      </c>
      <c r="X30" s="289">
        <v>2.6846000000000001</v>
      </c>
      <c r="Y30" s="289">
        <v>3.1461000000000001</v>
      </c>
      <c r="Z30" s="289">
        <v>3.0520999999999998</v>
      </c>
      <c r="AA30" s="289">
        <v>2.7888000000000002</v>
      </c>
      <c r="AB30" s="290">
        <v>3.4243000000000001</v>
      </c>
      <c r="AC30" s="288"/>
      <c r="AD30" s="289">
        <v>2.7412000000000001</v>
      </c>
      <c r="AE30" s="289">
        <v>3.0569000000000002</v>
      </c>
      <c r="AF30" s="289"/>
      <c r="AG30" s="289">
        <v>3.0535999999999999</v>
      </c>
      <c r="AH30" s="289">
        <v>3.2913999999999999</v>
      </c>
      <c r="AI30" s="289"/>
      <c r="AJ30" s="289">
        <v>3.2147999999999999</v>
      </c>
      <c r="AK30" s="290">
        <v>3.4146000000000001</v>
      </c>
    </row>
    <row r="31" spans="1:37">
      <c r="A31" s="348">
        <v>45321</v>
      </c>
      <c r="B31" s="288">
        <v>3.9998999999999998</v>
      </c>
      <c r="C31" s="289">
        <v>3.4081000000000001</v>
      </c>
      <c r="D31" s="289">
        <v>2.9218999999999999</v>
      </c>
      <c r="E31" s="289">
        <v>4.0552999999999999</v>
      </c>
      <c r="F31" s="289">
        <v>3.1722000000000001</v>
      </c>
      <c r="G31" s="289">
        <v>2.9737</v>
      </c>
      <c r="H31" s="289">
        <v>3.8231999999999999</v>
      </c>
      <c r="I31" s="289">
        <v>3.2959999999999998</v>
      </c>
      <c r="J31" s="290">
        <v>3.1133999999999999</v>
      </c>
      <c r="K31" s="288">
        <v>3.5746000000000002</v>
      </c>
      <c r="L31" s="289">
        <v>2.9967999999999999</v>
      </c>
      <c r="M31" s="289">
        <v>2.3431999999999999</v>
      </c>
      <c r="N31" s="289">
        <v>3.6383000000000001</v>
      </c>
      <c r="O31" s="289">
        <v>3.1101000000000001</v>
      </c>
      <c r="P31" s="289">
        <v>2.7254</v>
      </c>
      <c r="Q31" s="289">
        <v>3.4702999999999999</v>
      </c>
      <c r="R31" s="289">
        <v>3.1850999999999998</v>
      </c>
      <c r="S31" s="290">
        <v>2.9474999999999998</v>
      </c>
      <c r="T31" s="288">
        <v>3.0083000000000002</v>
      </c>
      <c r="U31" s="289">
        <v>2.8616000000000001</v>
      </c>
      <c r="V31" s="289">
        <v>3.4258000000000002</v>
      </c>
      <c r="W31" s="289">
        <v>3.1697000000000002</v>
      </c>
      <c r="X31" s="289">
        <v>2.8456000000000001</v>
      </c>
      <c r="Y31" s="289">
        <v>3.3208000000000002</v>
      </c>
      <c r="Z31" s="289">
        <v>3.1608999999999998</v>
      </c>
      <c r="AA31" s="289">
        <v>2.8633000000000002</v>
      </c>
      <c r="AB31" s="290">
        <v>3.4653</v>
      </c>
      <c r="AC31" s="288"/>
      <c r="AD31" s="289">
        <v>3.2364999999999999</v>
      </c>
      <c r="AE31" s="289">
        <v>3.3633000000000002</v>
      </c>
      <c r="AF31" s="289"/>
      <c r="AG31" s="289">
        <v>3.2583000000000002</v>
      </c>
      <c r="AH31" s="289">
        <v>3.4702999999999999</v>
      </c>
      <c r="AI31" s="289"/>
      <c r="AJ31" s="289">
        <v>3.2776999999999998</v>
      </c>
      <c r="AK31" s="290">
        <v>3.4922</v>
      </c>
    </row>
    <row r="32" spans="1:37">
      <c r="A32" s="348">
        <v>45322</v>
      </c>
      <c r="B32" s="288">
        <v>4.2709999999999999</v>
      </c>
      <c r="C32" s="289">
        <v>3.7406999999999999</v>
      </c>
      <c r="D32" s="289">
        <v>3.2488999999999999</v>
      </c>
      <c r="E32" s="289">
        <v>4.3647</v>
      </c>
      <c r="F32" s="289">
        <v>3.4127000000000001</v>
      </c>
      <c r="G32" s="289">
        <v>3.2385999999999999</v>
      </c>
      <c r="H32" s="289">
        <v>4.0571999999999999</v>
      </c>
      <c r="I32" s="289">
        <v>3.4643000000000002</v>
      </c>
      <c r="J32" s="290">
        <v>3.2824</v>
      </c>
      <c r="K32" s="288">
        <v>3.8028</v>
      </c>
      <c r="L32" s="289">
        <v>3.2795000000000001</v>
      </c>
      <c r="M32" s="289">
        <v>2.5909</v>
      </c>
      <c r="N32" s="289">
        <v>3.9348999999999998</v>
      </c>
      <c r="O32" s="289">
        <v>3.3952</v>
      </c>
      <c r="P32" s="289">
        <v>3.0047000000000001</v>
      </c>
      <c r="Q32" s="289">
        <v>3.6962000000000002</v>
      </c>
      <c r="R32" s="289">
        <v>3.379</v>
      </c>
      <c r="S32" s="290">
        <v>3.1484000000000001</v>
      </c>
      <c r="T32" s="288">
        <v>3.2517999999999998</v>
      </c>
      <c r="U32" s="289">
        <v>3.1293000000000002</v>
      </c>
      <c r="V32" s="289">
        <v>3.4445000000000001</v>
      </c>
      <c r="W32" s="289">
        <v>3.4247999999999998</v>
      </c>
      <c r="X32" s="289">
        <v>3.0804</v>
      </c>
      <c r="Y32" s="289">
        <v>3.5278999999999998</v>
      </c>
      <c r="Z32" s="289">
        <v>3.3624999999999998</v>
      </c>
      <c r="AA32" s="289">
        <v>3.05</v>
      </c>
      <c r="AB32" s="290">
        <v>3.6192000000000002</v>
      </c>
      <c r="AC32" s="288"/>
      <c r="AD32" s="289">
        <v>3.4828000000000001</v>
      </c>
      <c r="AE32" s="289">
        <v>3.6219000000000001</v>
      </c>
      <c r="AF32" s="289"/>
      <c r="AG32" s="289">
        <v>3.5131000000000001</v>
      </c>
      <c r="AH32" s="289">
        <v>3.7105999999999999</v>
      </c>
      <c r="AI32" s="289"/>
      <c r="AJ32" s="289">
        <v>3.4594999999999998</v>
      </c>
      <c r="AK32" s="290">
        <v>3.6722999999999999</v>
      </c>
    </row>
    <row r="33" spans="1:37">
      <c r="A33" s="348">
        <v>45323</v>
      </c>
      <c r="B33" s="288">
        <v>4.2702999999999998</v>
      </c>
      <c r="C33" s="289">
        <v>3.7158000000000002</v>
      </c>
      <c r="D33" s="289">
        <v>3.2685</v>
      </c>
      <c r="E33" s="289">
        <v>4.3476999999999997</v>
      </c>
      <c r="F33" s="289">
        <v>3.4645000000000001</v>
      </c>
      <c r="G33" s="289">
        <v>3.3041999999999998</v>
      </c>
      <c r="H33" s="289">
        <v>4.1078000000000001</v>
      </c>
      <c r="I33" s="289">
        <v>3.5476000000000001</v>
      </c>
      <c r="J33" s="290">
        <v>3.3845999999999998</v>
      </c>
      <c r="K33" s="288">
        <v>3.8860000000000001</v>
      </c>
      <c r="L33" s="289">
        <v>3.3035000000000001</v>
      </c>
      <c r="M33" s="289">
        <v>2.6528999999999998</v>
      </c>
      <c r="N33" s="289">
        <v>3.9597000000000002</v>
      </c>
      <c r="O33" s="289">
        <v>3.4308000000000001</v>
      </c>
      <c r="P33" s="289">
        <v>3.0293000000000001</v>
      </c>
      <c r="Q33" s="289">
        <v>3.7694000000000001</v>
      </c>
      <c r="R33" s="289">
        <v>3.4773999999999998</v>
      </c>
      <c r="S33" s="290">
        <v>3.2269000000000001</v>
      </c>
      <c r="T33" s="288">
        <v>3.3132999999999999</v>
      </c>
      <c r="U33" s="289">
        <v>3.1751</v>
      </c>
      <c r="V33" s="289">
        <v>3.4098000000000002</v>
      </c>
      <c r="W33" s="289">
        <v>3.4620000000000002</v>
      </c>
      <c r="X33" s="289">
        <v>3.1549999999999998</v>
      </c>
      <c r="Y33" s="289">
        <v>3.5339</v>
      </c>
      <c r="Z33" s="289">
        <v>3.4249999999999998</v>
      </c>
      <c r="AA33" s="289">
        <v>3.1471</v>
      </c>
      <c r="AB33" s="290">
        <v>3.6880999999999999</v>
      </c>
      <c r="AC33" s="288"/>
      <c r="AD33" s="289">
        <v>3.5072999999999999</v>
      </c>
      <c r="AE33" s="289">
        <v>3.6031</v>
      </c>
      <c r="AF33" s="289"/>
      <c r="AG33" s="289">
        <v>3.5430999999999999</v>
      </c>
      <c r="AH33" s="289">
        <v>3.7198000000000002</v>
      </c>
      <c r="AI33" s="289"/>
      <c r="AJ33" s="289">
        <v>3.5293999999999999</v>
      </c>
      <c r="AK33" s="290">
        <v>3.7262</v>
      </c>
    </row>
    <row r="34" spans="1:37">
      <c r="A34" s="348">
        <v>45324</v>
      </c>
      <c r="B34" s="288">
        <v>5.2481999999999998</v>
      </c>
      <c r="C34" s="289">
        <v>4.1134000000000004</v>
      </c>
      <c r="D34" s="289">
        <v>3.7147999999999999</v>
      </c>
      <c r="E34" s="289">
        <v>4.6745000000000001</v>
      </c>
      <c r="F34" s="289">
        <v>3.6610999999999998</v>
      </c>
      <c r="G34" s="289">
        <v>3.4925999999999999</v>
      </c>
      <c r="H34" s="289">
        <v>4.3179999999999996</v>
      </c>
      <c r="I34" s="289">
        <v>3.6937000000000002</v>
      </c>
      <c r="J34" s="290">
        <v>3.5095999999999998</v>
      </c>
      <c r="K34" s="288">
        <v>4.7477</v>
      </c>
      <c r="L34" s="289">
        <v>4.2342000000000004</v>
      </c>
      <c r="M34" s="289">
        <v>4.0149999999999997</v>
      </c>
      <c r="N34" s="289">
        <v>4.1106999999999996</v>
      </c>
      <c r="O34" s="289">
        <v>3.7290999999999999</v>
      </c>
      <c r="P34" s="289">
        <v>3.383</v>
      </c>
      <c r="Q34" s="289">
        <v>3.8826999999999998</v>
      </c>
      <c r="R34" s="289">
        <v>3.6602999999999999</v>
      </c>
      <c r="S34" s="290">
        <v>3.4015</v>
      </c>
      <c r="T34" s="288">
        <v>4.1672000000000002</v>
      </c>
      <c r="U34" s="289">
        <v>3.6482999999999999</v>
      </c>
      <c r="V34" s="289">
        <v>4.4303999999999997</v>
      </c>
      <c r="W34" s="289">
        <v>3.8149999999999999</v>
      </c>
      <c r="X34" s="289">
        <v>3.4289000000000001</v>
      </c>
      <c r="Y34" s="289">
        <v>3.7774999999999999</v>
      </c>
      <c r="Z34" s="289">
        <v>3.6288</v>
      </c>
      <c r="AA34" s="289">
        <v>3.3569</v>
      </c>
      <c r="AB34" s="290">
        <v>3.8319000000000001</v>
      </c>
      <c r="AC34" s="288"/>
      <c r="AD34" s="289">
        <v>4.4657999999999998</v>
      </c>
      <c r="AE34" s="289">
        <v>4.1740000000000004</v>
      </c>
      <c r="AF34" s="289"/>
      <c r="AG34" s="289">
        <v>3.9661</v>
      </c>
      <c r="AH34" s="289">
        <v>4.0117000000000003</v>
      </c>
      <c r="AI34" s="289"/>
      <c r="AJ34" s="289">
        <v>3.7688000000000001</v>
      </c>
      <c r="AK34" s="290">
        <v>3.9077000000000002</v>
      </c>
    </row>
    <row r="35" spans="1:37">
      <c r="A35" s="348">
        <v>45325</v>
      </c>
      <c r="B35" s="288">
        <v>5.6351000000000004</v>
      </c>
      <c r="C35" s="289">
        <v>5.0265000000000004</v>
      </c>
      <c r="D35" s="289">
        <v>4.6844999999999999</v>
      </c>
      <c r="E35" s="289">
        <v>5.4531999999999998</v>
      </c>
      <c r="F35" s="289">
        <v>4.5067000000000004</v>
      </c>
      <c r="G35" s="289">
        <v>4.3567</v>
      </c>
      <c r="H35" s="289">
        <v>5.0599999999999996</v>
      </c>
      <c r="I35" s="289">
        <v>4.2977999999999996</v>
      </c>
      <c r="J35" s="290">
        <v>4.0848000000000004</v>
      </c>
      <c r="K35" s="288">
        <v>5.2687999999999997</v>
      </c>
      <c r="L35" s="289">
        <v>5.0145</v>
      </c>
      <c r="M35" s="289">
        <v>4.8155000000000001</v>
      </c>
      <c r="N35" s="289">
        <v>4.9744000000000002</v>
      </c>
      <c r="O35" s="289">
        <v>4.6449999999999996</v>
      </c>
      <c r="P35" s="289">
        <v>4.3852000000000002</v>
      </c>
      <c r="Q35" s="289">
        <v>4.6749999999999998</v>
      </c>
      <c r="R35" s="289">
        <v>4.3898999999999999</v>
      </c>
      <c r="S35" s="290">
        <v>4.1361999999999997</v>
      </c>
      <c r="T35" s="288">
        <v>4.9524999999999997</v>
      </c>
      <c r="U35" s="289">
        <v>4.6101000000000001</v>
      </c>
      <c r="V35" s="289">
        <v>5.1475</v>
      </c>
      <c r="W35" s="289">
        <v>4.6920999999999999</v>
      </c>
      <c r="X35" s="289">
        <v>4.3076999999999996</v>
      </c>
      <c r="Y35" s="289">
        <v>4.6829000000000001</v>
      </c>
      <c r="Z35" s="289">
        <v>4.3560999999999996</v>
      </c>
      <c r="AA35" s="289">
        <v>4.0677000000000003</v>
      </c>
      <c r="AB35" s="290">
        <v>4.4825999999999997</v>
      </c>
      <c r="AC35" s="288"/>
      <c r="AD35" s="289">
        <v>5.27</v>
      </c>
      <c r="AE35" s="289">
        <v>4.9558999999999997</v>
      </c>
      <c r="AF35" s="289"/>
      <c r="AG35" s="289">
        <v>4.9092000000000002</v>
      </c>
      <c r="AH35" s="289">
        <v>4.8376000000000001</v>
      </c>
      <c r="AI35" s="289"/>
      <c r="AJ35" s="289">
        <v>4.5538999999999996</v>
      </c>
      <c r="AK35" s="290">
        <v>4.5829000000000004</v>
      </c>
    </row>
    <row r="36" spans="1:37">
      <c r="A36" s="348">
        <v>45326</v>
      </c>
      <c r="B36" s="288">
        <v>5.3992000000000004</v>
      </c>
      <c r="C36" s="289">
        <v>4.9889999999999999</v>
      </c>
      <c r="D36" s="289">
        <v>4.6119000000000003</v>
      </c>
      <c r="E36" s="289">
        <v>5.5354000000000001</v>
      </c>
      <c r="F36" s="289">
        <v>4.7023000000000001</v>
      </c>
      <c r="G36" s="289">
        <v>4.5427</v>
      </c>
      <c r="H36" s="289">
        <v>5.2506000000000004</v>
      </c>
      <c r="I36" s="289">
        <v>4.5953999999999997</v>
      </c>
      <c r="J36" s="290">
        <v>4.3818999999999999</v>
      </c>
      <c r="K36" s="288">
        <v>5.0678999999999998</v>
      </c>
      <c r="L36" s="289">
        <v>4.8299000000000003</v>
      </c>
      <c r="M36" s="289">
        <v>4.4709000000000003</v>
      </c>
      <c r="N36" s="289">
        <v>5.1101999999999999</v>
      </c>
      <c r="O36" s="289">
        <v>4.8254000000000001</v>
      </c>
      <c r="P36" s="289">
        <v>4.5282</v>
      </c>
      <c r="Q36" s="289">
        <v>4.9227999999999996</v>
      </c>
      <c r="R36" s="289">
        <v>4.6879999999999997</v>
      </c>
      <c r="S36" s="290">
        <v>4.4374000000000002</v>
      </c>
      <c r="T36" s="288">
        <v>4.8974000000000002</v>
      </c>
      <c r="U36" s="289">
        <v>4.7049000000000003</v>
      </c>
      <c r="V36" s="289">
        <v>4.8265000000000002</v>
      </c>
      <c r="W36" s="289">
        <v>4.8757000000000001</v>
      </c>
      <c r="X36" s="289">
        <v>4.5698999999999996</v>
      </c>
      <c r="Y36" s="289">
        <v>4.8193000000000001</v>
      </c>
      <c r="Z36" s="289">
        <v>4.6524999999999999</v>
      </c>
      <c r="AA36" s="289">
        <v>4.3833000000000002</v>
      </c>
      <c r="AB36" s="290">
        <v>4.7567000000000004</v>
      </c>
      <c r="AC36" s="288"/>
      <c r="AD36" s="289">
        <v>5.0412999999999997</v>
      </c>
      <c r="AE36" s="289">
        <v>4.9020999999999999</v>
      </c>
      <c r="AF36" s="289"/>
      <c r="AG36" s="289">
        <v>5.0547000000000004</v>
      </c>
      <c r="AH36" s="289">
        <v>4.9714999999999998</v>
      </c>
      <c r="AI36" s="289"/>
      <c r="AJ36" s="289">
        <v>4.8403</v>
      </c>
      <c r="AK36" s="290">
        <v>4.8266999999999998</v>
      </c>
    </row>
    <row r="37" spans="1:37">
      <c r="A37" s="348">
        <v>45327</v>
      </c>
      <c r="B37" s="288">
        <v>4.5956000000000001</v>
      </c>
      <c r="C37" s="289">
        <v>4.3262</v>
      </c>
      <c r="D37" s="289">
        <v>3.9195000000000002</v>
      </c>
      <c r="E37" s="289">
        <v>5.1687000000000003</v>
      </c>
      <c r="F37" s="289">
        <v>4.4053000000000004</v>
      </c>
      <c r="G37" s="289">
        <v>4.2186000000000003</v>
      </c>
      <c r="H37" s="289">
        <v>5.0324</v>
      </c>
      <c r="I37" s="289">
        <v>4.5086000000000004</v>
      </c>
      <c r="J37" s="290">
        <v>4.3089000000000004</v>
      </c>
      <c r="K37" s="288">
        <v>4.0633999999999997</v>
      </c>
      <c r="L37" s="289">
        <v>3.7225000000000001</v>
      </c>
      <c r="M37" s="289">
        <v>2.9836</v>
      </c>
      <c r="N37" s="289">
        <v>4.7024999999999997</v>
      </c>
      <c r="O37" s="289">
        <v>4.3829000000000002</v>
      </c>
      <c r="P37" s="289">
        <v>3.9382000000000001</v>
      </c>
      <c r="Q37" s="289">
        <v>4.7028999999999996</v>
      </c>
      <c r="R37" s="289">
        <v>4.5292000000000003</v>
      </c>
      <c r="S37" s="290">
        <v>4.2511000000000001</v>
      </c>
      <c r="T37" s="288">
        <v>3.8893</v>
      </c>
      <c r="U37" s="289">
        <v>4.0842000000000001</v>
      </c>
      <c r="V37" s="289">
        <v>3.6861999999999999</v>
      </c>
      <c r="W37" s="289">
        <v>4.3944000000000001</v>
      </c>
      <c r="X37" s="289">
        <v>4.2382999999999997</v>
      </c>
      <c r="Y37" s="289">
        <v>4.3874000000000004</v>
      </c>
      <c r="Z37" s="289">
        <v>4.4702999999999999</v>
      </c>
      <c r="AA37" s="289">
        <v>4.2432999999999996</v>
      </c>
      <c r="AB37" s="290">
        <v>4.5987</v>
      </c>
      <c r="AC37" s="288"/>
      <c r="AD37" s="289">
        <v>3.9352999999999998</v>
      </c>
      <c r="AE37" s="289">
        <v>4.1631</v>
      </c>
      <c r="AF37" s="289"/>
      <c r="AG37" s="289">
        <v>4.4904000000000002</v>
      </c>
      <c r="AH37" s="289">
        <v>4.5397999999999996</v>
      </c>
      <c r="AI37" s="289"/>
      <c r="AJ37" s="289">
        <v>4.5837000000000003</v>
      </c>
      <c r="AK37" s="290">
        <v>4.6391</v>
      </c>
    </row>
    <row r="38" spans="1:37">
      <c r="A38" s="348">
        <v>45328</v>
      </c>
      <c r="B38" s="288">
        <v>5.4183000000000003</v>
      </c>
      <c r="C38" s="289">
        <v>4.5289999999999999</v>
      </c>
      <c r="D38" s="289">
        <v>4.1147999999999998</v>
      </c>
      <c r="E38" s="289">
        <v>5.2020999999999997</v>
      </c>
      <c r="F38" s="289">
        <v>4.2644000000000002</v>
      </c>
      <c r="G38" s="289">
        <v>4.0891000000000002</v>
      </c>
      <c r="H38" s="289">
        <v>4.8939000000000004</v>
      </c>
      <c r="I38" s="289">
        <v>4.3334999999999999</v>
      </c>
      <c r="J38" s="290">
        <v>4.1632999999999996</v>
      </c>
      <c r="K38" s="288">
        <v>4.8536999999999999</v>
      </c>
      <c r="L38" s="289">
        <v>4.4157000000000002</v>
      </c>
      <c r="M38" s="289">
        <v>4.0019999999999998</v>
      </c>
      <c r="N38" s="289">
        <v>4.6733000000000002</v>
      </c>
      <c r="O38" s="289">
        <v>4.3337000000000003</v>
      </c>
      <c r="P38" s="289">
        <v>3.9725000000000001</v>
      </c>
      <c r="Q38" s="289">
        <v>4.5267999999999997</v>
      </c>
      <c r="R38" s="289">
        <v>4.3467000000000002</v>
      </c>
      <c r="S38" s="290">
        <v>4.0797999999999996</v>
      </c>
      <c r="T38" s="288">
        <v>4.4668000000000001</v>
      </c>
      <c r="U38" s="289">
        <v>4.2194000000000003</v>
      </c>
      <c r="V38" s="289">
        <v>4.5015999999999998</v>
      </c>
      <c r="W38" s="289">
        <v>4.4047999999999998</v>
      </c>
      <c r="X38" s="289">
        <v>4.1212</v>
      </c>
      <c r="Y38" s="289">
        <v>4.3018999999999998</v>
      </c>
      <c r="Z38" s="289">
        <v>4.3152999999999997</v>
      </c>
      <c r="AA38" s="289">
        <v>4.0797999999999996</v>
      </c>
      <c r="AB38" s="290">
        <v>4.4135999999999997</v>
      </c>
      <c r="AC38" s="288"/>
      <c r="AD38" s="289">
        <v>4.6386000000000003</v>
      </c>
      <c r="AE38" s="289">
        <v>4.4272</v>
      </c>
      <c r="AF38" s="289"/>
      <c r="AG38" s="289">
        <v>4.4450000000000003</v>
      </c>
      <c r="AH38" s="289">
        <v>4.4797000000000002</v>
      </c>
      <c r="AI38" s="289"/>
      <c r="AJ38" s="289">
        <v>4.3711000000000002</v>
      </c>
      <c r="AK38" s="290">
        <v>4.4653999999999998</v>
      </c>
    </row>
    <row r="39" spans="1:37">
      <c r="A39" s="348">
        <v>45329</v>
      </c>
      <c r="B39" s="288">
        <v>5.5994999999999999</v>
      </c>
      <c r="C39" s="289">
        <v>4.8292999999999999</v>
      </c>
      <c r="D39" s="289">
        <v>4.4772999999999996</v>
      </c>
      <c r="E39" s="289">
        <v>5.3141999999999996</v>
      </c>
      <c r="F39" s="289">
        <v>4.5143000000000004</v>
      </c>
      <c r="G39" s="289">
        <v>4.3728999999999996</v>
      </c>
      <c r="H39" s="289">
        <v>5.1230000000000002</v>
      </c>
      <c r="I39" s="289">
        <v>4.5396000000000001</v>
      </c>
      <c r="J39" s="290">
        <v>4.3608000000000002</v>
      </c>
      <c r="K39" s="288">
        <v>5.2511999999999999</v>
      </c>
      <c r="L39" s="289">
        <v>4.8926999999999996</v>
      </c>
      <c r="M39" s="289">
        <v>4.6791999999999998</v>
      </c>
      <c r="N39" s="289">
        <v>4.9010999999999996</v>
      </c>
      <c r="O39" s="289">
        <v>4.6216999999999997</v>
      </c>
      <c r="P39" s="289">
        <v>4.3013000000000003</v>
      </c>
      <c r="Q39" s="289">
        <v>4.7693000000000003</v>
      </c>
      <c r="R39" s="289">
        <v>4.5937000000000001</v>
      </c>
      <c r="S39" s="290">
        <v>4.3329000000000004</v>
      </c>
      <c r="T39" s="288">
        <v>4.9284999999999997</v>
      </c>
      <c r="U39" s="289">
        <v>4.5141</v>
      </c>
      <c r="V39" s="289">
        <v>4.9394999999999998</v>
      </c>
      <c r="W39" s="289">
        <v>4.7203999999999997</v>
      </c>
      <c r="X39" s="289">
        <v>4.3971</v>
      </c>
      <c r="Y39" s="289">
        <v>4.5705</v>
      </c>
      <c r="Z39" s="289">
        <v>4.5712999999999999</v>
      </c>
      <c r="AA39" s="289">
        <v>4.3028000000000004</v>
      </c>
      <c r="AB39" s="290">
        <v>4.6281999999999996</v>
      </c>
      <c r="AC39" s="288"/>
      <c r="AD39" s="289">
        <v>4.9762000000000004</v>
      </c>
      <c r="AE39" s="289">
        <v>4.7994000000000003</v>
      </c>
      <c r="AF39" s="289"/>
      <c r="AG39" s="289">
        <v>4.7194000000000003</v>
      </c>
      <c r="AH39" s="289">
        <v>4.7542</v>
      </c>
      <c r="AI39" s="289"/>
      <c r="AJ39" s="289">
        <v>4.6296999999999997</v>
      </c>
      <c r="AK39" s="290">
        <v>4.7019000000000002</v>
      </c>
    </row>
    <row r="40" spans="1:37">
      <c r="A40" s="348">
        <v>45330</v>
      </c>
      <c r="B40" s="288">
        <v>6.1313000000000004</v>
      </c>
      <c r="C40" s="289">
        <v>5.3651</v>
      </c>
      <c r="D40" s="289">
        <v>4.9851000000000001</v>
      </c>
      <c r="E40" s="289">
        <v>5.8971999999999998</v>
      </c>
      <c r="F40" s="289">
        <v>4.9542999999999999</v>
      </c>
      <c r="G40" s="289">
        <v>4.8487999999999998</v>
      </c>
      <c r="H40" s="289">
        <v>5.5156000000000001</v>
      </c>
      <c r="I40" s="289">
        <v>4.8532999999999999</v>
      </c>
      <c r="J40" s="290">
        <v>4.6737000000000002</v>
      </c>
      <c r="K40" s="288">
        <v>5.5991</v>
      </c>
      <c r="L40" s="289">
        <v>5.2493999999999996</v>
      </c>
      <c r="M40" s="289">
        <v>4.8997000000000002</v>
      </c>
      <c r="N40" s="289">
        <v>5.4093</v>
      </c>
      <c r="O40" s="289">
        <v>5.0819000000000001</v>
      </c>
      <c r="P40" s="289">
        <v>4.7877999999999998</v>
      </c>
      <c r="Q40" s="289">
        <v>5.1826999999999996</v>
      </c>
      <c r="R40" s="289">
        <v>4.9623999999999997</v>
      </c>
      <c r="S40" s="290">
        <v>4.7096</v>
      </c>
      <c r="T40" s="288">
        <v>5.3281999999999998</v>
      </c>
      <c r="U40" s="289">
        <v>4.9749999999999996</v>
      </c>
      <c r="V40" s="289">
        <v>5.2885999999999997</v>
      </c>
      <c r="W40" s="289">
        <v>5.1863000000000001</v>
      </c>
      <c r="X40" s="289">
        <v>4.8144999999999998</v>
      </c>
      <c r="Y40" s="289">
        <v>5.0385</v>
      </c>
      <c r="Z40" s="289">
        <v>4.9516</v>
      </c>
      <c r="AA40" s="289">
        <v>4.6402999999999999</v>
      </c>
      <c r="AB40" s="290">
        <v>4.9623999999999997</v>
      </c>
      <c r="AC40" s="288"/>
      <c r="AD40" s="289">
        <v>5.4423000000000004</v>
      </c>
      <c r="AE40" s="289">
        <v>5.2122000000000002</v>
      </c>
      <c r="AF40" s="289"/>
      <c r="AG40" s="289">
        <v>5.2266000000000004</v>
      </c>
      <c r="AH40" s="289">
        <v>5.2164999999999999</v>
      </c>
      <c r="AI40" s="289"/>
      <c r="AJ40" s="289">
        <v>5.0182000000000002</v>
      </c>
      <c r="AK40" s="290">
        <v>5.0556999999999999</v>
      </c>
    </row>
    <row r="41" spans="1:37">
      <c r="A41" s="348">
        <v>45331</v>
      </c>
      <c r="B41" s="288">
        <v>5.5805999999999996</v>
      </c>
      <c r="C41" s="289">
        <v>5.1909999999999998</v>
      </c>
      <c r="D41" s="289">
        <v>4.8018999999999998</v>
      </c>
      <c r="E41" s="289">
        <v>5.8247</v>
      </c>
      <c r="F41" s="289">
        <v>4.9965000000000002</v>
      </c>
      <c r="G41" s="289">
        <v>4.8403</v>
      </c>
      <c r="H41" s="289">
        <v>5.5717999999999996</v>
      </c>
      <c r="I41" s="289">
        <v>4.9702999999999999</v>
      </c>
      <c r="J41" s="290">
        <v>4.798</v>
      </c>
      <c r="K41" s="288">
        <v>5.1174999999999997</v>
      </c>
      <c r="L41" s="289">
        <v>4.8307000000000002</v>
      </c>
      <c r="M41" s="289">
        <v>4.3524000000000003</v>
      </c>
      <c r="N41" s="289">
        <v>5.3323999999999998</v>
      </c>
      <c r="O41" s="289">
        <v>5.0513000000000003</v>
      </c>
      <c r="P41" s="289">
        <v>4.7005999999999997</v>
      </c>
      <c r="Q41" s="289">
        <v>5.2313999999999998</v>
      </c>
      <c r="R41" s="289">
        <v>5.0359999999999996</v>
      </c>
      <c r="S41" s="290">
        <v>4.774</v>
      </c>
      <c r="T41" s="288">
        <v>4.9588999999999999</v>
      </c>
      <c r="U41" s="289">
        <v>4.8930999999999996</v>
      </c>
      <c r="V41" s="289">
        <v>4.8604000000000003</v>
      </c>
      <c r="W41" s="289">
        <v>5.1246</v>
      </c>
      <c r="X41" s="289">
        <v>4.8429000000000002</v>
      </c>
      <c r="Y41" s="289">
        <v>5.0243000000000002</v>
      </c>
      <c r="Z41" s="289">
        <v>5.0213999999999999</v>
      </c>
      <c r="AA41" s="289">
        <v>4.7641999999999998</v>
      </c>
      <c r="AB41" s="290">
        <v>5.0439999999999996</v>
      </c>
      <c r="AC41" s="288"/>
      <c r="AD41" s="289">
        <v>5.0965999999999996</v>
      </c>
      <c r="AE41" s="289">
        <v>5.0404999999999998</v>
      </c>
      <c r="AF41" s="289"/>
      <c r="AG41" s="289">
        <v>5.2290000000000001</v>
      </c>
      <c r="AH41" s="289">
        <v>5.2028999999999996</v>
      </c>
      <c r="AI41" s="289"/>
      <c r="AJ41" s="289">
        <v>5.1148999999999996</v>
      </c>
      <c r="AK41" s="290">
        <v>5.1368999999999998</v>
      </c>
    </row>
    <row r="42" spans="1:37">
      <c r="A42" s="348">
        <v>45332</v>
      </c>
      <c r="B42" s="288">
        <v>3.4358</v>
      </c>
      <c r="C42" s="289">
        <v>3.7934999999999999</v>
      </c>
      <c r="D42" s="289">
        <v>3.6789999999999998</v>
      </c>
      <c r="E42" s="289">
        <v>4.5548999999999999</v>
      </c>
      <c r="F42" s="289">
        <v>4.4471999999999996</v>
      </c>
      <c r="G42" s="289">
        <v>4.3087</v>
      </c>
      <c r="H42" s="289">
        <v>5.093</v>
      </c>
      <c r="I42" s="289">
        <v>4.8258000000000001</v>
      </c>
      <c r="J42" s="290">
        <v>4.6765999999999996</v>
      </c>
      <c r="K42" s="288">
        <v>3.4639000000000002</v>
      </c>
      <c r="L42" s="289">
        <v>3.4289000000000001</v>
      </c>
      <c r="M42" s="289">
        <v>2.9828999999999999</v>
      </c>
      <c r="N42" s="289">
        <v>4.3117999999999999</v>
      </c>
      <c r="O42" s="289">
        <v>4.3609999999999998</v>
      </c>
      <c r="P42" s="289">
        <v>3.956</v>
      </c>
      <c r="Q42" s="289">
        <v>4.7522000000000002</v>
      </c>
      <c r="R42" s="289">
        <v>4.7930999999999999</v>
      </c>
      <c r="S42" s="290">
        <v>4.5243000000000002</v>
      </c>
      <c r="T42" s="288">
        <v>3.6852</v>
      </c>
      <c r="U42" s="289">
        <v>4.0613000000000001</v>
      </c>
      <c r="V42" s="289">
        <v>3.0766</v>
      </c>
      <c r="W42" s="289">
        <v>4.3428000000000004</v>
      </c>
      <c r="X42" s="289">
        <v>4.4038000000000004</v>
      </c>
      <c r="Y42" s="289">
        <v>4.2896000000000001</v>
      </c>
      <c r="Z42" s="289">
        <v>4.6901999999999999</v>
      </c>
      <c r="AA42" s="289">
        <v>4.5468000000000002</v>
      </c>
      <c r="AB42" s="290">
        <v>4.8296999999999999</v>
      </c>
      <c r="AC42" s="288"/>
      <c r="AD42" s="289">
        <v>3.4258000000000002</v>
      </c>
      <c r="AE42" s="289">
        <v>3.9866999999999999</v>
      </c>
      <c r="AF42" s="289"/>
      <c r="AG42" s="289">
        <v>4.3764000000000003</v>
      </c>
      <c r="AH42" s="289">
        <v>4.5191999999999997</v>
      </c>
      <c r="AI42" s="289"/>
      <c r="AJ42" s="289">
        <v>4.7798999999999996</v>
      </c>
      <c r="AK42" s="290">
        <v>4.8818000000000001</v>
      </c>
    </row>
    <row r="43" spans="1:37">
      <c r="A43" s="348">
        <v>45333</v>
      </c>
      <c r="B43" s="288">
        <v>3.5131999999999999</v>
      </c>
      <c r="C43" s="289">
        <v>3.5926999999999998</v>
      </c>
      <c r="D43" s="289">
        <v>3.38</v>
      </c>
      <c r="E43" s="289">
        <v>4.3742999999999999</v>
      </c>
      <c r="F43" s="289">
        <v>4.0345000000000004</v>
      </c>
      <c r="G43" s="289">
        <v>3.9277000000000002</v>
      </c>
      <c r="H43" s="289">
        <v>4.6257999999999999</v>
      </c>
      <c r="I43" s="289">
        <v>4.4001000000000001</v>
      </c>
      <c r="J43" s="290">
        <v>4.3087</v>
      </c>
      <c r="K43" s="288">
        <v>3.0910000000000002</v>
      </c>
      <c r="L43" s="289">
        <v>3.0707</v>
      </c>
      <c r="M43" s="289">
        <v>2.5861999999999998</v>
      </c>
      <c r="N43" s="289">
        <v>4.0134999999999996</v>
      </c>
      <c r="O43" s="289">
        <v>3.9691999999999998</v>
      </c>
      <c r="P43" s="289">
        <v>3.6206999999999998</v>
      </c>
      <c r="Q43" s="289">
        <v>4.3040000000000003</v>
      </c>
      <c r="R43" s="289">
        <v>4.3395000000000001</v>
      </c>
      <c r="S43" s="290">
        <v>4.1593999999999998</v>
      </c>
      <c r="T43" s="288">
        <v>3.2359</v>
      </c>
      <c r="U43" s="289">
        <v>3.5874999999999999</v>
      </c>
      <c r="V43" s="289">
        <v>2.9140999999999999</v>
      </c>
      <c r="W43" s="289">
        <v>3.9127000000000001</v>
      </c>
      <c r="X43" s="289">
        <v>3.8923999999999999</v>
      </c>
      <c r="Y43" s="289">
        <v>3.9079000000000002</v>
      </c>
      <c r="Z43" s="289">
        <v>4.2313999999999998</v>
      </c>
      <c r="AA43" s="289">
        <v>4.0785999999999998</v>
      </c>
      <c r="AB43" s="290">
        <v>4.3963999999999999</v>
      </c>
      <c r="AC43" s="288"/>
      <c r="AD43" s="289">
        <v>3.1945999999999999</v>
      </c>
      <c r="AE43" s="289">
        <v>3.5865</v>
      </c>
      <c r="AF43" s="289"/>
      <c r="AG43" s="289">
        <v>3.9150999999999998</v>
      </c>
      <c r="AH43" s="289">
        <v>4.0896999999999997</v>
      </c>
      <c r="AI43" s="289"/>
      <c r="AJ43" s="289">
        <v>4.2596999999999996</v>
      </c>
      <c r="AK43" s="290">
        <v>4.4203999999999999</v>
      </c>
    </row>
    <row r="44" spans="1:37">
      <c r="A44" s="348">
        <v>45334</v>
      </c>
      <c r="B44" s="288">
        <v>2.8822000000000001</v>
      </c>
      <c r="C44" s="289">
        <v>2.7808000000000002</v>
      </c>
      <c r="D44" s="289">
        <v>2.6476999999999999</v>
      </c>
      <c r="E44" s="289">
        <v>3.7057000000000002</v>
      </c>
      <c r="F44" s="289">
        <v>3.4533</v>
      </c>
      <c r="G44" s="289">
        <v>3.3513000000000002</v>
      </c>
      <c r="H44" s="289">
        <v>4.0823</v>
      </c>
      <c r="I44" s="289">
        <v>3.9984999999999999</v>
      </c>
      <c r="J44" s="290">
        <v>3.9472999999999998</v>
      </c>
      <c r="K44" s="288">
        <v>2.347</v>
      </c>
      <c r="L44" s="289">
        <v>2.3170999999999999</v>
      </c>
      <c r="M44" s="289">
        <v>1.8467</v>
      </c>
      <c r="N44" s="289">
        <v>3.2734999999999999</v>
      </c>
      <c r="O44" s="289">
        <v>3.3239999999999998</v>
      </c>
      <c r="P44" s="289">
        <v>2.9131</v>
      </c>
      <c r="Q44" s="289">
        <v>3.7275999999999998</v>
      </c>
      <c r="R44" s="289">
        <v>3.8818999999999999</v>
      </c>
      <c r="S44" s="290">
        <v>3.7103999999999999</v>
      </c>
      <c r="T44" s="288">
        <v>2.5095000000000001</v>
      </c>
      <c r="U44" s="289">
        <v>2.7698999999999998</v>
      </c>
      <c r="V44" s="289">
        <v>2.1867000000000001</v>
      </c>
      <c r="W44" s="289">
        <v>3.2290000000000001</v>
      </c>
      <c r="X44" s="289">
        <v>3.2608000000000001</v>
      </c>
      <c r="Y44" s="289">
        <v>3.2831000000000001</v>
      </c>
      <c r="Z44" s="289">
        <v>3.7162000000000002</v>
      </c>
      <c r="AA44" s="289">
        <v>3.5746000000000002</v>
      </c>
      <c r="AB44" s="290">
        <v>3.9975999999999998</v>
      </c>
      <c r="AC44" s="288"/>
      <c r="AD44" s="289">
        <v>2.3393999999999999</v>
      </c>
      <c r="AE44" s="289">
        <v>2.9327999999999999</v>
      </c>
      <c r="AF44" s="289"/>
      <c r="AG44" s="289">
        <v>3.1663999999999999</v>
      </c>
      <c r="AH44" s="289">
        <v>3.4872000000000001</v>
      </c>
      <c r="AI44" s="289"/>
      <c r="AJ44" s="289">
        <v>3.7258</v>
      </c>
      <c r="AK44" s="290">
        <v>3.9569999999999999</v>
      </c>
    </row>
    <row r="45" spans="1:37">
      <c r="A45" s="348">
        <v>45335</v>
      </c>
      <c r="B45" s="288">
        <v>3.0394999999999999</v>
      </c>
      <c r="C45" s="289">
        <v>2.7229000000000001</v>
      </c>
      <c r="D45" s="289">
        <v>2.5764999999999998</v>
      </c>
      <c r="E45" s="289">
        <v>3.6726999999999999</v>
      </c>
      <c r="F45" s="289">
        <v>3.2069000000000001</v>
      </c>
      <c r="G45" s="289">
        <v>3.1440000000000001</v>
      </c>
      <c r="H45" s="289">
        <v>3.8658000000000001</v>
      </c>
      <c r="I45" s="289">
        <v>3.7164000000000001</v>
      </c>
      <c r="J45" s="290">
        <v>3.6926000000000001</v>
      </c>
      <c r="K45" s="288">
        <v>2.4131999999999998</v>
      </c>
      <c r="L45" s="289">
        <v>2.3220000000000001</v>
      </c>
      <c r="M45" s="289">
        <v>1.8683000000000001</v>
      </c>
      <c r="N45" s="289">
        <v>3.1536</v>
      </c>
      <c r="O45" s="289">
        <v>3.1316000000000002</v>
      </c>
      <c r="P45" s="289">
        <v>2.7633000000000001</v>
      </c>
      <c r="Q45" s="289">
        <v>3.4767999999999999</v>
      </c>
      <c r="R45" s="289">
        <v>3.5865</v>
      </c>
      <c r="S45" s="290">
        <v>3.4462000000000002</v>
      </c>
      <c r="T45" s="288">
        <v>2.4622999999999999</v>
      </c>
      <c r="U45" s="289">
        <v>2.6293000000000002</v>
      </c>
      <c r="V45" s="289">
        <v>2.2126000000000001</v>
      </c>
      <c r="W45" s="289">
        <v>3.0575000000000001</v>
      </c>
      <c r="X45" s="289">
        <v>2.9826999999999999</v>
      </c>
      <c r="Y45" s="289">
        <v>3.0914999999999999</v>
      </c>
      <c r="Z45" s="289">
        <v>3.4481000000000002</v>
      </c>
      <c r="AA45" s="289">
        <v>3.2645</v>
      </c>
      <c r="AB45" s="290">
        <v>3.7448000000000001</v>
      </c>
      <c r="AC45" s="288"/>
      <c r="AD45" s="289">
        <v>2.3613</v>
      </c>
      <c r="AE45" s="289">
        <v>2.8477000000000001</v>
      </c>
      <c r="AF45" s="289"/>
      <c r="AG45" s="289">
        <v>2.9693000000000001</v>
      </c>
      <c r="AH45" s="289">
        <v>3.3172999999999999</v>
      </c>
      <c r="AI45" s="289"/>
      <c r="AJ45" s="289">
        <v>3.4165000000000001</v>
      </c>
      <c r="AK45" s="290">
        <v>3.7063000000000001</v>
      </c>
    </row>
    <row r="46" spans="1:37">
      <c r="A46" s="348">
        <v>45336</v>
      </c>
      <c r="B46" s="288">
        <v>3.4060000000000001</v>
      </c>
      <c r="C46" s="289">
        <v>2.8523000000000001</v>
      </c>
      <c r="D46" s="289">
        <v>2.6307999999999998</v>
      </c>
      <c r="E46" s="289">
        <v>3.7831000000000001</v>
      </c>
      <c r="F46" s="289">
        <v>3.1375000000000002</v>
      </c>
      <c r="G46" s="289">
        <v>3.0621999999999998</v>
      </c>
      <c r="H46" s="289">
        <v>3.7667999999999999</v>
      </c>
      <c r="I46" s="289">
        <v>3.552</v>
      </c>
      <c r="J46" s="290">
        <v>3.5430999999999999</v>
      </c>
      <c r="K46" s="288">
        <v>2.7210000000000001</v>
      </c>
      <c r="L46" s="289">
        <v>2.5144000000000002</v>
      </c>
      <c r="M46" s="289">
        <v>1.9420999999999999</v>
      </c>
      <c r="N46" s="289">
        <v>3.1819999999999999</v>
      </c>
      <c r="O46" s="289">
        <v>3.0668000000000002</v>
      </c>
      <c r="P46" s="289">
        <v>2.6741999999999999</v>
      </c>
      <c r="Q46" s="289">
        <v>3.37</v>
      </c>
      <c r="R46" s="289">
        <v>3.4512</v>
      </c>
      <c r="S46" s="290">
        <v>3.2966000000000002</v>
      </c>
      <c r="T46" s="288">
        <v>2.5767000000000002</v>
      </c>
      <c r="U46" s="289">
        <v>2.6427999999999998</v>
      </c>
      <c r="V46" s="289">
        <v>2.4272</v>
      </c>
      <c r="W46" s="289">
        <v>3.0209000000000001</v>
      </c>
      <c r="X46" s="289">
        <v>2.9117999999999999</v>
      </c>
      <c r="Y46" s="289">
        <v>3.0390999999999999</v>
      </c>
      <c r="Z46" s="289">
        <v>3.3178999999999998</v>
      </c>
      <c r="AA46" s="289">
        <v>3.1143000000000001</v>
      </c>
      <c r="AB46" s="290">
        <v>3.5941000000000001</v>
      </c>
      <c r="AC46" s="288"/>
      <c r="AD46" s="289">
        <v>2.5131000000000001</v>
      </c>
      <c r="AE46" s="289">
        <v>2.9340000000000002</v>
      </c>
      <c r="AF46" s="289"/>
      <c r="AG46" s="289">
        <v>2.9468999999999999</v>
      </c>
      <c r="AH46" s="289">
        <v>3.2610000000000001</v>
      </c>
      <c r="AI46" s="289"/>
      <c r="AJ46" s="289">
        <v>3.2783000000000002</v>
      </c>
      <c r="AK46" s="290">
        <v>3.5605000000000002</v>
      </c>
    </row>
    <row r="47" spans="1:37">
      <c r="A47" s="348">
        <v>45337</v>
      </c>
      <c r="B47" s="288">
        <v>5.1117999999999997</v>
      </c>
      <c r="C47" s="289">
        <v>3.9887999999999999</v>
      </c>
      <c r="D47" s="289">
        <v>3.6831</v>
      </c>
      <c r="E47" s="289">
        <v>4.6847000000000003</v>
      </c>
      <c r="F47" s="289">
        <v>3.5981000000000001</v>
      </c>
      <c r="G47" s="289">
        <v>3.5657000000000001</v>
      </c>
      <c r="H47" s="289">
        <v>4.2168000000000001</v>
      </c>
      <c r="I47" s="289">
        <v>3.6850000000000001</v>
      </c>
      <c r="J47" s="290">
        <v>3.6456</v>
      </c>
      <c r="K47" s="288">
        <v>4.4565999999999999</v>
      </c>
      <c r="L47" s="289">
        <v>3.9388999999999998</v>
      </c>
      <c r="M47" s="289">
        <v>3.5383</v>
      </c>
      <c r="N47" s="289">
        <v>4.1045999999999996</v>
      </c>
      <c r="O47" s="289">
        <v>3.7134999999999998</v>
      </c>
      <c r="P47" s="289">
        <v>3.4464000000000001</v>
      </c>
      <c r="Q47" s="289">
        <v>3.8382999999999998</v>
      </c>
      <c r="R47" s="289">
        <v>3.6953</v>
      </c>
      <c r="S47" s="290">
        <v>3.5482999999999998</v>
      </c>
      <c r="T47" s="288">
        <v>3.9001000000000001</v>
      </c>
      <c r="U47" s="289">
        <v>3.5219</v>
      </c>
      <c r="V47" s="289">
        <v>3.9878</v>
      </c>
      <c r="W47" s="289">
        <v>3.7635999999999998</v>
      </c>
      <c r="X47" s="289">
        <v>3.3613</v>
      </c>
      <c r="Y47" s="289">
        <v>3.6488999999999998</v>
      </c>
      <c r="Z47" s="289">
        <v>3.641</v>
      </c>
      <c r="AA47" s="289">
        <v>3.3384999999999998</v>
      </c>
      <c r="AB47" s="290">
        <v>3.7885</v>
      </c>
      <c r="AC47" s="288"/>
      <c r="AD47" s="289">
        <v>3.9887999999999999</v>
      </c>
      <c r="AE47" s="289">
        <v>3.8487</v>
      </c>
      <c r="AF47" s="289"/>
      <c r="AG47" s="289">
        <v>3.6415999999999999</v>
      </c>
      <c r="AH47" s="289">
        <v>3.8296000000000001</v>
      </c>
      <c r="AI47" s="289"/>
      <c r="AJ47" s="289">
        <v>3.5653000000000001</v>
      </c>
      <c r="AK47" s="290">
        <v>3.8195000000000001</v>
      </c>
    </row>
    <row r="48" spans="1:37">
      <c r="A48" s="348">
        <v>45338</v>
      </c>
      <c r="B48" s="288">
        <v>4.7552000000000003</v>
      </c>
      <c r="C48" s="289">
        <v>4.1783999999999999</v>
      </c>
      <c r="D48" s="289">
        <v>3.8412000000000002</v>
      </c>
      <c r="E48" s="289">
        <v>4.8113999999999999</v>
      </c>
      <c r="F48" s="289">
        <v>3.9272999999999998</v>
      </c>
      <c r="G48" s="289">
        <v>3.8498999999999999</v>
      </c>
      <c r="H48" s="289">
        <v>4.5179999999999998</v>
      </c>
      <c r="I48" s="289">
        <v>3.9801000000000002</v>
      </c>
      <c r="J48" s="290">
        <v>3.9119999999999999</v>
      </c>
      <c r="K48" s="288">
        <v>4.2530999999999999</v>
      </c>
      <c r="L48" s="289">
        <v>3.9632000000000001</v>
      </c>
      <c r="M48" s="289">
        <v>3.52</v>
      </c>
      <c r="N48" s="289">
        <v>4.2991000000000001</v>
      </c>
      <c r="O48" s="289">
        <v>4.0111999999999997</v>
      </c>
      <c r="P48" s="289">
        <v>3.7414999999999998</v>
      </c>
      <c r="Q48" s="289">
        <v>4.1677</v>
      </c>
      <c r="R48" s="289">
        <v>4.0233999999999996</v>
      </c>
      <c r="S48" s="290">
        <v>3.8542000000000001</v>
      </c>
      <c r="T48" s="288">
        <v>4.0380000000000003</v>
      </c>
      <c r="U48" s="289">
        <v>3.8555000000000001</v>
      </c>
      <c r="V48" s="289">
        <v>3.9466999999999999</v>
      </c>
      <c r="W48" s="289">
        <v>4.0967000000000002</v>
      </c>
      <c r="X48" s="289">
        <v>3.7519</v>
      </c>
      <c r="Y48" s="289">
        <v>3.9758</v>
      </c>
      <c r="Z48" s="289">
        <v>3.9929000000000001</v>
      </c>
      <c r="AA48" s="289">
        <v>3.6814</v>
      </c>
      <c r="AB48" s="290">
        <v>4.1048999999999998</v>
      </c>
      <c r="AC48" s="288"/>
      <c r="AD48" s="289">
        <v>4.1372</v>
      </c>
      <c r="AE48" s="289">
        <v>4.0438000000000001</v>
      </c>
      <c r="AF48" s="289"/>
      <c r="AG48" s="289">
        <v>4.0697000000000001</v>
      </c>
      <c r="AH48" s="289">
        <v>4.1494</v>
      </c>
      <c r="AI48" s="289"/>
      <c r="AJ48" s="289">
        <v>3.9607000000000001</v>
      </c>
      <c r="AK48" s="290">
        <v>4.1486000000000001</v>
      </c>
    </row>
    <row r="49" spans="1:37">
      <c r="A49" s="348">
        <v>45339</v>
      </c>
      <c r="B49" s="288">
        <v>5.8156999999999996</v>
      </c>
      <c r="C49" s="289">
        <v>4.7455999999999996</v>
      </c>
      <c r="D49" s="289">
        <v>4.4034000000000004</v>
      </c>
      <c r="E49" s="289">
        <v>5.3516000000000004</v>
      </c>
      <c r="F49" s="289">
        <v>4.2508999999999997</v>
      </c>
      <c r="G49" s="289">
        <v>4.1851000000000003</v>
      </c>
      <c r="H49" s="289">
        <v>4.8189000000000002</v>
      </c>
      <c r="I49" s="289">
        <v>4.194</v>
      </c>
      <c r="J49" s="290">
        <v>4.0999999999999996</v>
      </c>
      <c r="K49" s="288">
        <v>5.2152000000000003</v>
      </c>
      <c r="L49" s="289">
        <v>4.7041000000000004</v>
      </c>
      <c r="M49" s="289">
        <v>4.3817000000000004</v>
      </c>
      <c r="N49" s="289">
        <v>4.8254999999999999</v>
      </c>
      <c r="O49" s="289">
        <v>4.3918999999999997</v>
      </c>
      <c r="P49" s="289">
        <v>4.1257000000000001</v>
      </c>
      <c r="Q49" s="289">
        <v>4.5011999999999999</v>
      </c>
      <c r="R49" s="289">
        <v>4.2725999999999997</v>
      </c>
      <c r="S49" s="290">
        <v>4.0864000000000003</v>
      </c>
      <c r="T49" s="288">
        <v>4.7744</v>
      </c>
      <c r="U49" s="289">
        <v>4.2946</v>
      </c>
      <c r="V49" s="289">
        <v>4.8242000000000003</v>
      </c>
      <c r="W49" s="289">
        <v>4.5227000000000004</v>
      </c>
      <c r="X49" s="289">
        <v>4.0804</v>
      </c>
      <c r="Y49" s="289">
        <v>4.3437999999999999</v>
      </c>
      <c r="Z49" s="289">
        <v>4.2690999999999999</v>
      </c>
      <c r="AA49" s="289">
        <v>3.9356</v>
      </c>
      <c r="AB49" s="290">
        <v>4.3083</v>
      </c>
      <c r="AC49" s="288"/>
      <c r="AD49" s="289">
        <v>4.9184999999999999</v>
      </c>
      <c r="AE49" s="289">
        <v>4.5788000000000002</v>
      </c>
      <c r="AF49" s="289"/>
      <c r="AG49" s="289">
        <v>4.4988999999999999</v>
      </c>
      <c r="AH49" s="289">
        <v>4.5080999999999998</v>
      </c>
      <c r="AI49" s="289"/>
      <c r="AJ49" s="289">
        <v>4.2588999999999997</v>
      </c>
      <c r="AK49" s="290">
        <v>4.3789999999999996</v>
      </c>
    </row>
    <row r="50" spans="1:37">
      <c r="A50" s="348">
        <v>45340</v>
      </c>
      <c r="B50" s="288">
        <v>4.9630000000000001</v>
      </c>
      <c r="C50" s="289">
        <v>4.5377999999999998</v>
      </c>
      <c r="D50" s="289">
        <v>4.0820999999999996</v>
      </c>
      <c r="E50" s="289">
        <v>5.4050000000000002</v>
      </c>
      <c r="F50" s="289">
        <v>4.4010999999999996</v>
      </c>
      <c r="G50" s="289">
        <v>4.2911000000000001</v>
      </c>
      <c r="H50" s="289">
        <v>5.0755999999999997</v>
      </c>
      <c r="I50" s="289">
        <v>4.4370000000000003</v>
      </c>
      <c r="J50" s="290">
        <v>4.3239000000000001</v>
      </c>
      <c r="K50" s="288">
        <v>4.1142000000000003</v>
      </c>
      <c r="L50" s="289">
        <v>3.871</v>
      </c>
      <c r="M50" s="289">
        <v>2.9916999999999998</v>
      </c>
      <c r="N50" s="289">
        <v>4.7880000000000003</v>
      </c>
      <c r="O50" s="289">
        <v>4.4458000000000002</v>
      </c>
      <c r="P50" s="289">
        <v>3.9824000000000002</v>
      </c>
      <c r="Q50" s="289">
        <v>4.7035</v>
      </c>
      <c r="R50" s="289">
        <v>4.4912000000000001</v>
      </c>
      <c r="S50" s="290">
        <v>4.242</v>
      </c>
      <c r="T50" s="288">
        <v>4.0690999999999997</v>
      </c>
      <c r="U50" s="289">
        <v>4.1753</v>
      </c>
      <c r="V50" s="289">
        <v>3.8441000000000001</v>
      </c>
      <c r="W50" s="289">
        <v>4.5065</v>
      </c>
      <c r="X50" s="289">
        <v>4.2266000000000004</v>
      </c>
      <c r="Y50" s="289">
        <v>4.4188000000000001</v>
      </c>
      <c r="Z50" s="289">
        <v>4.4886999999999997</v>
      </c>
      <c r="AA50" s="289">
        <v>4.1706000000000003</v>
      </c>
      <c r="AB50" s="290">
        <v>4.5309999999999997</v>
      </c>
      <c r="AC50" s="288"/>
      <c r="AD50" s="289">
        <v>4.1963999999999997</v>
      </c>
      <c r="AE50" s="289">
        <v>4.2728000000000002</v>
      </c>
      <c r="AF50" s="289"/>
      <c r="AG50" s="289">
        <v>4.5316999999999998</v>
      </c>
      <c r="AH50" s="289">
        <v>4.5773999999999999</v>
      </c>
      <c r="AI50" s="289"/>
      <c r="AJ50" s="289">
        <v>4.4927999999999999</v>
      </c>
      <c r="AK50" s="290">
        <v>4.5811000000000002</v>
      </c>
    </row>
    <row r="51" spans="1:37">
      <c r="A51" s="348">
        <v>45341</v>
      </c>
      <c r="B51" s="288">
        <v>4.3501000000000003</v>
      </c>
      <c r="C51" s="289">
        <v>3.964</v>
      </c>
      <c r="D51" s="289">
        <v>3.5598999999999998</v>
      </c>
      <c r="E51" s="289">
        <v>4.7805</v>
      </c>
      <c r="F51" s="289">
        <v>4.0435999999999996</v>
      </c>
      <c r="G51" s="289">
        <v>3.8751000000000002</v>
      </c>
      <c r="H51" s="289">
        <v>4.7328000000000001</v>
      </c>
      <c r="I51" s="289">
        <v>4.2617000000000003</v>
      </c>
      <c r="J51" s="290">
        <v>4.1410999999999998</v>
      </c>
      <c r="K51" s="288">
        <v>3.6149</v>
      </c>
      <c r="L51" s="289">
        <v>3.4582000000000002</v>
      </c>
      <c r="M51" s="289">
        <v>2.7618999999999998</v>
      </c>
      <c r="N51" s="289">
        <v>4.1882000000000001</v>
      </c>
      <c r="O51" s="289">
        <v>3.9950000000000001</v>
      </c>
      <c r="P51" s="289">
        <v>3.5594999999999999</v>
      </c>
      <c r="Q51" s="289">
        <v>4.3147000000000002</v>
      </c>
      <c r="R51" s="289">
        <v>4.2249999999999996</v>
      </c>
      <c r="S51" s="290">
        <v>3.97</v>
      </c>
      <c r="T51" s="288">
        <v>3.6655000000000002</v>
      </c>
      <c r="U51" s="289">
        <v>3.7448000000000001</v>
      </c>
      <c r="V51" s="289">
        <v>3.4552999999999998</v>
      </c>
      <c r="W51" s="289">
        <v>4.0713999999999997</v>
      </c>
      <c r="X51" s="289">
        <v>3.8681000000000001</v>
      </c>
      <c r="Y51" s="289">
        <v>4.0010000000000003</v>
      </c>
      <c r="Z51" s="289">
        <v>4.2058999999999997</v>
      </c>
      <c r="AA51" s="289">
        <v>3.9516</v>
      </c>
      <c r="AB51" s="290">
        <v>4.3057999999999996</v>
      </c>
      <c r="AC51" s="288"/>
      <c r="AD51" s="289">
        <v>3.7885</v>
      </c>
      <c r="AE51" s="289">
        <v>3.8792</v>
      </c>
      <c r="AF51" s="289"/>
      <c r="AG51" s="289">
        <v>4.1017000000000001</v>
      </c>
      <c r="AH51" s="289">
        <v>4.2045000000000003</v>
      </c>
      <c r="AI51" s="289"/>
      <c r="AJ51" s="289">
        <v>4.2111999999999998</v>
      </c>
      <c r="AK51" s="290">
        <v>4.3708</v>
      </c>
    </row>
    <row r="52" spans="1:37">
      <c r="A52" s="348">
        <v>45342</v>
      </c>
      <c r="B52" s="288">
        <v>5.6529999999999996</v>
      </c>
      <c r="C52" s="289">
        <v>4.4897999999999998</v>
      </c>
      <c r="D52" s="289">
        <v>4.0260999999999996</v>
      </c>
      <c r="E52" s="289">
        <v>5.1635</v>
      </c>
      <c r="F52" s="289">
        <v>4.0431999999999997</v>
      </c>
      <c r="G52" s="289">
        <v>3.9018999999999999</v>
      </c>
      <c r="H52" s="289">
        <v>4.6493000000000002</v>
      </c>
      <c r="I52" s="289">
        <v>4.1231</v>
      </c>
      <c r="J52" s="290">
        <v>4.0004999999999997</v>
      </c>
      <c r="K52" s="288">
        <v>4.8331999999999997</v>
      </c>
      <c r="L52" s="289">
        <v>4.3502999999999998</v>
      </c>
      <c r="M52" s="289">
        <v>3.7183000000000002</v>
      </c>
      <c r="N52" s="289">
        <v>4.5545</v>
      </c>
      <c r="O52" s="289">
        <v>4.1169000000000002</v>
      </c>
      <c r="P52" s="289">
        <v>3.7412999999999998</v>
      </c>
      <c r="Q52" s="289">
        <v>4.2858999999999998</v>
      </c>
      <c r="R52" s="289">
        <v>4.1102999999999996</v>
      </c>
      <c r="S52" s="290">
        <v>3.8856000000000002</v>
      </c>
      <c r="T52" s="288">
        <v>4.3571</v>
      </c>
      <c r="U52" s="289">
        <v>3.9721000000000002</v>
      </c>
      <c r="V52" s="289">
        <v>4.4024000000000001</v>
      </c>
      <c r="W52" s="289">
        <v>4.2417999999999996</v>
      </c>
      <c r="X52" s="289">
        <v>3.8212000000000002</v>
      </c>
      <c r="Y52" s="289">
        <v>4.0399000000000003</v>
      </c>
      <c r="Z52" s="289">
        <v>4.1158000000000001</v>
      </c>
      <c r="AA52" s="289">
        <v>3.8220000000000001</v>
      </c>
      <c r="AB52" s="290">
        <v>4.1767000000000003</v>
      </c>
      <c r="AC52" s="288"/>
      <c r="AD52" s="289">
        <v>4.5590000000000002</v>
      </c>
      <c r="AE52" s="289">
        <v>4.3361999999999998</v>
      </c>
      <c r="AF52" s="289"/>
      <c r="AG52" s="289">
        <v>4.1794000000000002</v>
      </c>
      <c r="AH52" s="289">
        <v>4.2944000000000004</v>
      </c>
      <c r="AI52" s="289"/>
      <c r="AJ52" s="289">
        <v>4.0824999999999996</v>
      </c>
      <c r="AK52" s="290">
        <v>4.2591000000000001</v>
      </c>
    </row>
    <row r="53" spans="1:37">
      <c r="A53" s="348">
        <v>45343</v>
      </c>
      <c r="B53" s="288">
        <v>5.851</v>
      </c>
      <c r="C53" s="289">
        <v>4.8865999999999996</v>
      </c>
      <c r="D53" s="289">
        <v>4.5682</v>
      </c>
      <c r="E53" s="289">
        <v>5.4183000000000003</v>
      </c>
      <c r="F53" s="289">
        <v>4.4555999999999996</v>
      </c>
      <c r="G53" s="289">
        <v>4.3540000000000001</v>
      </c>
      <c r="H53" s="289">
        <v>5.0646000000000004</v>
      </c>
      <c r="I53" s="289">
        <v>4.4401999999999999</v>
      </c>
      <c r="J53" s="290">
        <v>4.2919</v>
      </c>
      <c r="K53" s="288">
        <v>5.4385000000000003</v>
      </c>
      <c r="L53" s="289">
        <v>4.9969000000000001</v>
      </c>
      <c r="M53" s="289">
        <v>4.7832999999999997</v>
      </c>
      <c r="N53" s="289">
        <v>4.9577</v>
      </c>
      <c r="O53" s="289">
        <v>4.5998999999999999</v>
      </c>
      <c r="P53" s="289">
        <v>4.3259999999999996</v>
      </c>
      <c r="Q53" s="289">
        <v>4.7215999999999996</v>
      </c>
      <c r="R53" s="289">
        <v>4.5067000000000004</v>
      </c>
      <c r="S53" s="290">
        <v>4.2644000000000002</v>
      </c>
      <c r="T53" s="288">
        <v>5.0498000000000003</v>
      </c>
      <c r="U53" s="289">
        <v>4.5163000000000002</v>
      </c>
      <c r="V53" s="289">
        <v>5.0780000000000003</v>
      </c>
      <c r="W53" s="289">
        <v>4.7519999999999998</v>
      </c>
      <c r="X53" s="289">
        <v>4.3102</v>
      </c>
      <c r="Y53" s="289">
        <v>4.5263</v>
      </c>
      <c r="Z53" s="289">
        <v>4.5176999999999996</v>
      </c>
      <c r="AA53" s="289">
        <v>4.1837</v>
      </c>
      <c r="AB53" s="290">
        <v>4.5449000000000002</v>
      </c>
      <c r="AC53" s="288"/>
      <c r="AD53" s="289">
        <v>5.1277999999999997</v>
      </c>
      <c r="AE53" s="289">
        <v>4.8209999999999997</v>
      </c>
      <c r="AF53" s="289"/>
      <c r="AG53" s="289">
        <v>4.7107999999999999</v>
      </c>
      <c r="AH53" s="289">
        <v>4.7290000000000001</v>
      </c>
      <c r="AI53" s="289"/>
      <c r="AJ53" s="289">
        <v>4.5171000000000001</v>
      </c>
      <c r="AK53" s="290">
        <v>4.6146000000000003</v>
      </c>
    </row>
    <row r="54" spans="1:37">
      <c r="A54" s="348">
        <v>45344</v>
      </c>
      <c r="B54" s="288">
        <v>5.9743000000000004</v>
      </c>
      <c r="C54" s="289">
        <v>5.3842999999999996</v>
      </c>
      <c r="D54" s="289">
        <v>5.0281000000000002</v>
      </c>
      <c r="E54" s="289">
        <v>5.9081000000000001</v>
      </c>
      <c r="F54" s="289">
        <v>4.9318999999999997</v>
      </c>
      <c r="G54" s="289">
        <v>4.8465999999999996</v>
      </c>
      <c r="H54" s="289">
        <v>5.4862000000000002</v>
      </c>
      <c r="I54" s="289">
        <v>4.8006000000000002</v>
      </c>
      <c r="J54" s="290">
        <v>4.6449999999999996</v>
      </c>
      <c r="K54" s="288">
        <v>5.5431999999999997</v>
      </c>
      <c r="L54" s="289">
        <v>5.2369000000000003</v>
      </c>
      <c r="M54" s="289">
        <v>4.9085999999999999</v>
      </c>
      <c r="N54" s="289">
        <v>5.4950999999999999</v>
      </c>
      <c r="O54" s="289">
        <v>5.1125999999999996</v>
      </c>
      <c r="P54" s="289">
        <v>4.8628999999999998</v>
      </c>
      <c r="Q54" s="289">
        <v>5.1955999999999998</v>
      </c>
      <c r="R54" s="289">
        <v>4.9359999999999999</v>
      </c>
      <c r="S54" s="290">
        <v>4.7195999999999998</v>
      </c>
      <c r="T54" s="288">
        <v>5.3494000000000002</v>
      </c>
      <c r="U54" s="289">
        <v>5.0316000000000001</v>
      </c>
      <c r="V54" s="289">
        <v>5.2683999999999997</v>
      </c>
      <c r="W54" s="289">
        <v>5.2489999999999997</v>
      </c>
      <c r="X54" s="289">
        <v>4.7964000000000002</v>
      </c>
      <c r="Y54" s="289">
        <v>5.0289000000000001</v>
      </c>
      <c r="Z54" s="289">
        <v>4.9602000000000004</v>
      </c>
      <c r="AA54" s="289">
        <v>4.6228999999999996</v>
      </c>
      <c r="AB54" s="290">
        <v>4.9183000000000003</v>
      </c>
      <c r="AC54" s="288"/>
      <c r="AD54" s="289">
        <v>5.5003000000000002</v>
      </c>
      <c r="AE54" s="289">
        <v>5.2096</v>
      </c>
      <c r="AF54" s="289"/>
      <c r="AG54" s="289">
        <v>5.2769000000000004</v>
      </c>
      <c r="AH54" s="289">
        <v>5.1993</v>
      </c>
      <c r="AI54" s="289"/>
      <c r="AJ54" s="289">
        <v>4.9671000000000003</v>
      </c>
      <c r="AK54" s="290">
        <v>5.0157999999999996</v>
      </c>
    </row>
    <row r="55" spans="1:37">
      <c r="A55" s="348">
        <v>45345</v>
      </c>
      <c r="B55" s="288">
        <v>5.8228999999999997</v>
      </c>
      <c r="C55" s="289">
        <v>5.3056999999999999</v>
      </c>
      <c r="D55" s="289">
        <v>4.8994999999999997</v>
      </c>
      <c r="E55" s="289">
        <v>5.9874999999999998</v>
      </c>
      <c r="F55" s="289">
        <v>4.9565000000000001</v>
      </c>
      <c r="G55" s="289">
        <v>4.8608000000000002</v>
      </c>
      <c r="H55" s="289">
        <v>5.5551000000000004</v>
      </c>
      <c r="I55" s="289">
        <v>4.8954000000000004</v>
      </c>
      <c r="J55" s="290">
        <v>4.7374999999999998</v>
      </c>
      <c r="K55" s="288">
        <v>5.1839000000000004</v>
      </c>
      <c r="L55" s="289">
        <v>4.9356</v>
      </c>
      <c r="M55" s="289">
        <v>4.2907000000000002</v>
      </c>
      <c r="N55" s="289">
        <v>5.4970999999999997</v>
      </c>
      <c r="O55" s="289">
        <v>5.1211000000000002</v>
      </c>
      <c r="P55" s="289">
        <v>4.7994000000000003</v>
      </c>
      <c r="Q55" s="289">
        <v>5.2531999999999996</v>
      </c>
      <c r="R55" s="289">
        <v>5.0252999999999997</v>
      </c>
      <c r="S55" s="290">
        <v>4.7953000000000001</v>
      </c>
      <c r="T55" s="288">
        <v>5.0411000000000001</v>
      </c>
      <c r="U55" s="289">
        <v>4.9557000000000002</v>
      </c>
      <c r="V55" s="289">
        <v>4.8197999999999999</v>
      </c>
      <c r="W55" s="289">
        <v>5.2149999999999999</v>
      </c>
      <c r="X55" s="289">
        <v>4.8238000000000003</v>
      </c>
      <c r="Y55" s="289">
        <v>5.0138999999999996</v>
      </c>
      <c r="Z55" s="289">
        <v>5.0392999999999999</v>
      </c>
      <c r="AA55" s="289">
        <v>4.6851000000000003</v>
      </c>
      <c r="AB55" s="290">
        <v>4.9819000000000004</v>
      </c>
      <c r="AC55" s="288"/>
      <c r="AD55" s="289">
        <v>5.3174999999999999</v>
      </c>
      <c r="AE55" s="289">
        <v>5.0316000000000001</v>
      </c>
      <c r="AF55" s="289"/>
      <c r="AG55" s="289">
        <v>5.2949000000000002</v>
      </c>
      <c r="AH55" s="289">
        <v>5.1844999999999999</v>
      </c>
      <c r="AI55" s="289"/>
      <c r="AJ55" s="289">
        <v>5.0663999999999998</v>
      </c>
      <c r="AK55" s="290">
        <v>5.0842999999999998</v>
      </c>
    </row>
    <row r="56" spans="1:37">
      <c r="A56" s="348">
        <v>45346</v>
      </c>
      <c r="B56" s="288">
        <v>5.3263999999999996</v>
      </c>
      <c r="C56" s="289">
        <v>5.1112000000000002</v>
      </c>
      <c r="D56" s="289">
        <v>4.5457000000000001</v>
      </c>
      <c r="E56" s="289">
        <v>5.7755999999999998</v>
      </c>
      <c r="F56" s="289">
        <v>4.9061000000000003</v>
      </c>
      <c r="G56" s="289">
        <v>4.6913</v>
      </c>
      <c r="H56" s="289">
        <v>5.45</v>
      </c>
      <c r="I56" s="289">
        <v>4.8587999999999996</v>
      </c>
      <c r="J56" s="290">
        <v>4.6685999999999996</v>
      </c>
      <c r="K56" s="288">
        <v>4.5880000000000001</v>
      </c>
      <c r="L56" s="289">
        <v>4.7031000000000001</v>
      </c>
      <c r="M56" s="289">
        <v>3.5341</v>
      </c>
      <c r="N56" s="289">
        <v>5.2012999999999998</v>
      </c>
      <c r="O56" s="289">
        <v>4.8982000000000001</v>
      </c>
      <c r="P56" s="289">
        <v>4.4561999999999999</v>
      </c>
      <c r="Q56" s="289">
        <v>5.1083999999999996</v>
      </c>
      <c r="R56" s="289">
        <v>4.8780999999999999</v>
      </c>
      <c r="S56" s="290">
        <v>4.6510999999999996</v>
      </c>
      <c r="T56" s="288">
        <v>4.7572999999999999</v>
      </c>
      <c r="U56" s="289">
        <v>4.7008000000000001</v>
      </c>
      <c r="V56" s="289">
        <v>4.3329000000000004</v>
      </c>
      <c r="W56" s="289">
        <v>4.9778000000000002</v>
      </c>
      <c r="X56" s="289">
        <v>4.6211000000000002</v>
      </c>
      <c r="Y56" s="289">
        <v>4.8217999999999996</v>
      </c>
      <c r="Z56" s="289">
        <v>4.8840000000000003</v>
      </c>
      <c r="AA56" s="289">
        <v>4.5401999999999996</v>
      </c>
      <c r="AB56" s="290">
        <v>4.8901000000000003</v>
      </c>
      <c r="AC56" s="288"/>
      <c r="AD56" s="289">
        <v>4.7827000000000002</v>
      </c>
      <c r="AE56" s="289">
        <v>4.7542</v>
      </c>
      <c r="AF56" s="289"/>
      <c r="AG56" s="289">
        <v>5.0209999999999999</v>
      </c>
      <c r="AH56" s="289">
        <v>5.0204000000000004</v>
      </c>
      <c r="AI56" s="289"/>
      <c r="AJ56" s="289">
        <v>4.9409000000000001</v>
      </c>
      <c r="AK56" s="290">
        <v>5.0011999999999999</v>
      </c>
    </row>
    <row r="57" spans="1:37">
      <c r="A57" s="348">
        <v>45347</v>
      </c>
      <c r="B57" s="288">
        <v>5.3429000000000002</v>
      </c>
      <c r="C57" s="289">
        <v>4.9718999999999998</v>
      </c>
      <c r="D57" s="289">
        <v>4.4856999999999996</v>
      </c>
      <c r="E57" s="289">
        <v>5.7046000000000001</v>
      </c>
      <c r="F57" s="289">
        <v>4.7670000000000003</v>
      </c>
      <c r="G57" s="289">
        <v>4.5811000000000002</v>
      </c>
      <c r="H57" s="289">
        <v>5.3536000000000001</v>
      </c>
      <c r="I57" s="289">
        <v>4.7572999999999999</v>
      </c>
      <c r="J57" s="290">
        <v>4.6063999999999998</v>
      </c>
      <c r="K57" s="288">
        <v>4.6257999999999999</v>
      </c>
      <c r="L57" s="289">
        <v>4.7164999999999999</v>
      </c>
      <c r="M57" s="289">
        <v>3.552</v>
      </c>
      <c r="N57" s="289">
        <v>5.1124000000000001</v>
      </c>
      <c r="O57" s="289">
        <v>4.7956000000000003</v>
      </c>
      <c r="P57" s="289">
        <v>4.3788</v>
      </c>
      <c r="Q57" s="289">
        <v>4.9740000000000002</v>
      </c>
      <c r="R57" s="289">
        <v>4.7664</v>
      </c>
      <c r="S57" s="290">
        <v>4.5502000000000002</v>
      </c>
      <c r="T57" s="288">
        <v>4.7556000000000003</v>
      </c>
      <c r="U57" s="289">
        <v>4.5921000000000003</v>
      </c>
      <c r="V57" s="289">
        <v>4.2969999999999997</v>
      </c>
      <c r="W57" s="289">
        <v>4.8696000000000002</v>
      </c>
      <c r="X57" s="289">
        <v>4.4810999999999996</v>
      </c>
      <c r="Y57" s="289">
        <v>4.7146999999999997</v>
      </c>
      <c r="Z57" s="289">
        <v>4.7680999999999996</v>
      </c>
      <c r="AA57" s="289">
        <v>4.4394</v>
      </c>
      <c r="AB57" s="290">
        <v>4.8095999999999997</v>
      </c>
      <c r="AC57" s="288"/>
      <c r="AD57" s="289">
        <v>4.7872000000000003</v>
      </c>
      <c r="AE57" s="289">
        <v>4.7088000000000001</v>
      </c>
      <c r="AF57" s="289"/>
      <c r="AG57" s="289">
        <v>4.9188999999999998</v>
      </c>
      <c r="AH57" s="289">
        <v>4.9349999999999996</v>
      </c>
      <c r="AI57" s="289"/>
      <c r="AJ57" s="289">
        <v>4.8159000000000001</v>
      </c>
      <c r="AK57" s="290">
        <v>4.9039000000000001</v>
      </c>
    </row>
    <row r="58" spans="1:37">
      <c r="A58" s="348">
        <v>45348</v>
      </c>
      <c r="B58" s="288">
        <v>6.2563000000000004</v>
      </c>
      <c r="C58" s="289">
        <v>5.4870999999999999</v>
      </c>
      <c r="D58" s="289">
        <v>4.9565000000000001</v>
      </c>
      <c r="E58" s="289">
        <v>6.1437999999999997</v>
      </c>
      <c r="F58" s="289">
        <v>4.9333999999999998</v>
      </c>
      <c r="G58" s="289">
        <v>4.7843</v>
      </c>
      <c r="H58" s="289">
        <v>5.5227000000000004</v>
      </c>
      <c r="I58" s="289">
        <v>4.8</v>
      </c>
      <c r="J58" s="290">
        <v>4.6383999999999999</v>
      </c>
      <c r="K58" s="288">
        <v>5.4790000000000001</v>
      </c>
      <c r="L58" s="289">
        <v>5.2987000000000002</v>
      </c>
      <c r="M58" s="289">
        <v>4.4038000000000004</v>
      </c>
      <c r="N58" s="289">
        <v>5.5045999999999999</v>
      </c>
      <c r="O58" s="289">
        <v>5.0126999999999997</v>
      </c>
      <c r="P58" s="289">
        <v>4.6637000000000004</v>
      </c>
      <c r="Q58" s="289">
        <v>5.1576000000000004</v>
      </c>
      <c r="R58" s="289">
        <v>4.8369999999999997</v>
      </c>
      <c r="S58" s="290">
        <v>4.6458000000000004</v>
      </c>
      <c r="T58" s="288">
        <v>5.3154000000000003</v>
      </c>
      <c r="U58" s="289">
        <v>4.8719999999999999</v>
      </c>
      <c r="V58" s="289">
        <v>5.0780000000000003</v>
      </c>
      <c r="W58" s="289">
        <v>5.1471</v>
      </c>
      <c r="X58" s="289">
        <v>4.6277999999999997</v>
      </c>
      <c r="Y58" s="289">
        <v>4.9444999999999997</v>
      </c>
      <c r="Z58" s="289">
        <v>4.8472</v>
      </c>
      <c r="AA58" s="289">
        <v>4.4842000000000004</v>
      </c>
      <c r="AB58" s="290">
        <v>4.8647</v>
      </c>
      <c r="AC58" s="288"/>
      <c r="AD58" s="289">
        <v>5.3598999999999997</v>
      </c>
      <c r="AE58" s="289">
        <v>5.1238000000000001</v>
      </c>
      <c r="AF58" s="289"/>
      <c r="AG58" s="289">
        <v>5.1580000000000004</v>
      </c>
      <c r="AH58" s="289">
        <v>5.1485000000000003</v>
      </c>
      <c r="AI58" s="289"/>
      <c r="AJ58" s="289">
        <v>4.9013</v>
      </c>
      <c r="AK58" s="290">
        <v>4.9880000000000004</v>
      </c>
    </row>
    <row r="59" spans="1:37">
      <c r="A59" s="348">
        <v>45349</v>
      </c>
      <c r="B59" s="288">
        <v>7.2610999999999999</v>
      </c>
      <c r="C59" s="289">
        <v>6.1749000000000001</v>
      </c>
      <c r="D59" s="289">
        <v>5.6234000000000002</v>
      </c>
      <c r="E59" s="289">
        <v>6.6055999999999999</v>
      </c>
      <c r="F59" s="289">
        <v>5.3525999999999998</v>
      </c>
      <c r="G59" s="289">
        <v>5.2081</v>
      </c>
      <c r="H59" s="289">
        <v>5.8936000000000002</v>
      </c>
      <c r="I59" s="289">
        <v>5.0936000000000003</v>
      </c>
      <c r="J59" s="290">
        <v>4.9260000000000002</v>
      </c>
      <c r="K59" s="288">
        <v>6.7987000000000002</v>
      </c>
      <c r="L59" s="289">
        <v>6.1947000000000001</v>
      </c>
      <c r="M59" s="289">
        <v>5.7640000000000002</v>
      </c>
      <c r="N59" s="289">
        <v>6.0876999999999999</v>
      </c>
      <c r="O59" s="289">
        <v>5.4794</v>
      </c>
      <c r="P59" s="289">
        <v>5.2549999999999999</v>
      </c>
      <c r="Q59" s="289">
        <v>5.5762</v>
      </c>
      <c r="R59" s="289">
        <v>5.1740000000000004</v>
      </c>
      <c r="S59" s="290">
        <v>4.9957000000000003</v>
      </c>
      <c r="T59" s="288">
        <v>6.2679999999999998</v>
      </c>
      <c r="U59" s="289">
        <v>5.4352999999999998</v>
      </c>
      <c r="V59" s="289">
        <v>6.1829000000000001</v>
      </c>
      <c r="W59" s="289">
        <v>5.7038000000000002</v>
      </c>
      <c r="X59" s="289">
        <v>5.0374999999999996</v>
      </c>
      <c r="Y59" s="289">
        <v>5.4120999999999997</v>
      </c>
      <c r="Z59" s="289">
        <v>5.2359</v>
      </c>
      <c r="AA59" s="289">
        <v>4.8246000000000002</v>
      </c>
      <c r="AB59" s="290">
        <v>5.1860999999999997</v>
      </c>
      <c r="AC59" s="288"/>
      <c r="AD59" s="289">
        <v>6.2729999999999997</v>
      </c>
      <c r="AE59" s="289">
        <v>5.8114999999999997</v>
      </c>
      <c r="AF59" s="289"/>
      <c r="AG59" s="289">
        <v>5.6755000000000004</v>
      </c>
      <c r="AH59" s="289">
        <v>5.6177999999999999</v>
      </c>
      <c r="AI59" s="289"/>
      <c r="AJ59" s="289">
        <v>5.2561</v>
      </c>
      <c r="AK59" s="290">
        <v>5.3108000000000004</v>
      </c>
    </row>
    <row r="60" spans="1:37">
      <c r="A60" s="348">
        <v>45350</v>
      </c>
      <c r="B60" s="288">
        <v>5.1402000000000001</v>
      </c>
      <c r="C60" s="289">
        <v>5.5362</v>
      </c>
      <c r="D60" s="289">
        <v>5.1376999999999997</v>
      </c>
      <c r="E60" s="289">
        <v>6.3670999999999998</v>
      </c>
      <c r="F60" s="289">
        <v>5.7080000000000002</v>
      </c>
      <c r="G60" s="289">
        <v>5.5305</v>
      </c>
      <c r="H60" s="289">
        <v>6.3449999999999998</v>
      </c>
      <c r="I60" s="289">
        <v>5.6083999999999996</v>
      </c>
      <c r="J60" s="290">
        <v>5.4042000000000003</v>
      </c>
      <c r="K60" s="288">
        <v>4.6515000000000004</v>
      </c>
      <c r="L60" s="289">
        <v>5.0442</v>
      </c>
      <c r="M60" s="289">
        <v>3.6945000000000001</v>
      </c>
      <c r="N60" s="289">
        <v>5.9021999999999997</v>
      </c>
      <c r="O60" s="289">
        <v>5.7523999999999997</v>
      </c>
      <c r="P60" s="289">
        <v>5.2744999999999997</v>
      </c>
      <c r="Q60" s="289">
        <v>5.9642999999999997</v>
      </c>
      <c r="R60" s="289">
        <v>5.6993999999999998</v>
      </c>
      <c r="S60" s="290">
        <v>5.4466000000000001</v>
      </c>
      <c r="T60" s="288">
        <v>5.2835000000000001</v>
      </c>
      <c r="U60" s="289">
        <v>5.4459999999999997</v>
      </c>
      <c r="V60" s="289">
        <v>4.3395000000000001</v>
      </c>
      <c r="W60" s="289">
        <v>5.8419999999999996</v>
      </c>
      <c r="X60" s="289">
        <v>5.5015000000000001</v>
      </c>
      <c r="Y60" s="289">
        <v>5.6299000000000001</v>
      </c>
      <c r="Z60" s="289">
        <v>5.7398999999999996</v>
      </c>
      <c r="AA60" s="289">
        <v>5.3606999999999996</v>
      </c>
      <c r="AB60" s="290">
        <v>5.6647999999999996</v>
      </c>
      <c r="AC60" s="288"/>
      <c r="AD60" s="289">
        <v>5.0991</v>
      </c>
      <c r="AE60" s="289">
        <v>5.1843000000000004</v>
      </c>
      <c r="AF60" s="289"/>
      <c r="AG60" s="289">
        <v>5.9028</v>
      </c>
      <c r="AH60" s="289">
        <v>5.7035999999999998</v>
      </c>
      <c r="AI60" s="289"/>
      <c r="AJ60" s="289">
        <v>5.8105000000000002</v>
      </c>
      <c r="AK60" s="290">
        <v>5.7336999999999998</v>
      </c>
    </row>
    <row r="61" spans="1:37">
      <c r="A61" s="348">
        <v>45351</v>
      </c>
      <c r="B61" s="288">
        <v>4.6818999999999997</v>
      </c>
      <c r="C61" s="289">
        <v>4.5820999999999996</v>
      </c>
      <c r="D61" s="289">
        <v>4.1455000000000002</v>
      </c>
      <c r="E61" s="289">
        <v>5.5422000000000002</v>
      </c>
      <c r="F61" s="289">
        <v>4.8338000000000001</v>
      </c>
      <c r="G61" s="289">
        <v>4.6360000000000001</v>
      </c>
      <c r="H61" s="289">
        <v>5.5129999999999999</v>
      </c>
      <c r="I61" s="289">
        <v>5.0358000000000001</v>
      </c>
      <c r="J61" s="290">
        <v>4.9175000000000004</v>
      </c>
      <c r="K61" s="288">
        <v>3.8285999999999998</v>
      </c>
      <c r="L61" s="289">
        <v>4.1101000000000001</v>
      </c>
      <c r="M61" s="289">
        <v>2.7652999999999999</v>
      </c>
      <c r="N61" s="289">
        <v>4.9059999999999997</v>
      </c>
      <c r="O61" s="289">
        <v>4.7885999999999997</v>
      </c>
      <c r="P61" s="289">
        <v>4.2672999999999996</v>
      </c>
      <c r="Q61" s="289">
        <v>5.1075999999999997</v>
      </c>
      <c r="R61" s="289">
        <v>5.0195999999999996</v>
      </c>
      <c r="S61" s="290">
        <v>4.7995999999999999</v>
      </c>
      <c r="T61" s="288">
        <v>4.3266</v>
      </c>
      <c r="U61" s="289">
        <v>4.4351000000000003</v>
      </c>
      <c r="V61" s="289">
        <v>3.6440999999999999</v>
      </c>
      <c r="W61" s="289">
        <v>4.8461999999999996</v>
      </c>
      <c r="X61" s="289">
        <v>4.6055999999999999</v>
      </c>
      <c r="Y61" s="289">
        <v>4.7451999999999996</v>
      </c>
      <c r="Z61" s="289">
        <v>4.9882</v>
      </c>
      <c r="AA61" s="289">
        <v>4.6863999999999999</v>
      </c>
      <c r="AB61" s="290">
        <v>5.0662000000000003</v>
      </c>
      <c r="AC61" s="288"/>
      <c r="AD61" s="289">
        <v>4.3044000000000002</v>
      </c>
      <c r="AE61" s="289">
        <v>4.4722</v>
      </c>
      <c r="AF61" s="289"/>
      <c r="AG61" s="289">
        <v>4.9413</v>
      </c>
      <c r="AH61" s="289">
        <v>4.9539</v>
      </c>
      <c r="AI61" s="289"/>
      <c r="AJ61" s="289">
        <v>5.0677000000000003</v>
      </c>
      <c r="AK61" s="290">
        <v>5.1406000000000001</v>
      </c>
    </row>
    <row r="62" spans="1:37">
      <c r="A62" s="348">
        <v>45352</v>
      </c>
      <c r="B62" s="288">
        <v>5.1120000000000001</v>
      </c>
      <c r="C62" s="289">
        <v>4.6542000000000003</v>
      </c>
      <c r="D62" s="289">
        <v>4.1760999999999999</v>
      </c>
      <c r="E62" s="289">
        <v>5.5021000000000004</v>
      </c>
      <c r="F62" s="289">
        <v>4.5880000000000001</v>
      </c>
      <c r="G62" s="289">
        <v>4.4146999999999998</v>
      </c>
      <c r="H62" s="289">
        <v>5.2488000000000001</v>
      </c>
      <c r="I62" s="289">
        <v>4.7259000000000002</v>
      </c>
      <c r="J62" s="290">
        <v>4.5838999999999999</v>
      </c>
      <c r="K62" s="288">
        <v>4.3080999999999996</v>
      </c>
      <c r="L62" s="289">
        <v>4.3483000000000001</v>
      </c>
      <c r="M62" s="289">
        <v>3.2923</v>
      </c>
      <c r="N62" s="289">
        <v>4.8487999999999998</v>
      </c>
      <c r="O62" s="289">
        <v>4.5808999999999997</v>
      </c>
      <c r="P62" s="289">
        <v>4.1696999999999997</v>
      </c>
      <c r="Q62" s="289">
        <v>4.8461999999999996</v>
      </c>
      <c r="R62" s="289">
        <v>4.6849999999999996</v>
      </c>
      <c r="S62" s="290">
        <v>4.5172999999999996</v>
      </c>
      <c r="T62" s="288">
        <v>4.4321000000000002</v>
      </c>
      <c r="U62" s="289">
        <v>4.3022</v>
      </c>
      <c r="V62" s="289">
        <v>4.0274999999999999</v>
      </c>
      <c r="W62" s="289">
        <v>4.6624999999999996</v>
      </c>
      <c r="X62" s="289">
        <v>4.3032000000000004</v>
      </c>
      <c r="Y62" s="289">
        <v>4.5458999999999996</v>
      </c>
      <c r="Z62" s="289">
        <v>4.6669999999999998</v>
      </c>
      <c r="AA62" s="289">
        <v>4.3552999999999997</v>
      </c>
      <c r="AB62" s="290">
        <v>4.7767999999999997</v>
      </c>
      <c r="AC62" s="288"/>
      <c r="AD62" s="289">
        <v>4.4897</v>
      </c>
      <c r="AE62" s="289">
        <v>4.5049000000000001</v>
      </c>
      <c r="AF62" s="289"/>
      <c r="AG62" s="289">
        <v>4.7276999999999996</v>
      </c>
      <c r="AH62" s="289">
        <v>4.7713000000000001</v>
      </c>
      <c r="AI62" s="289"/>
      <c r="AJ62" s="289">
        <v>4.7361000000000004</v>
      </c>
      <c r="AK62" s="290">
        <v>4.8746999999999998</v>
      </c>
    </row>
    <row r="63" spans="1:37">
      <c r="A63" s="348">
        <v>45353</v>
      </c>
      <c r="B63" s="288">
        <v>6.1654</v>
      </c>
      <c r="C63" s="289">
        <v>5.4066999999999998</v>
      </c>
      <c r="D63" s="289">
        <v>4.9131</v>
      </c>
      <c r="E63" s="289">
        <v>5.9481000000000002</v>
      </c>
      <c r="F63" s="289">
        <v>4.8692000000000002</v>
      </c>
      <c r="G63" s="289">
        <v>4.7248999999999999</v>
      </c>
      <c r="H63" s="289">
        <v>5.4432999999999998</v>
      </c>
      <c r="I63" s="289">
        <v>4.7941000000000003</v>
      </c>
      <c r="J63" s="290">
        <v>4.6435000000000004</v>
      </c>
      <c r="K63" s="288">
        <v>5.7473000000000001</v>
      </c>
      <c r="L63" s="289">
        <v>5.3845000000000001</v>
      </c>
      <c r="M63" s="289">
        <v>4.798</v>
      </c>
      <c r="N63" s="289">
        <v>5.423</v>
      </c>
      <c r="O63" s="289">
        <v>4.9485999999999999</v>
      </c>
      <c r="P63" s="289">
        <v>4.7706999999999997</v>
      </c>
      <c r="Q63" s="289">
        <v>5.0884999999999998</v>
      </c>
      <c r="R63" s="289">
        <v>4.8007999999999997</v>
      </c>
      <c r="S63" s="290">
        <v>4.7167000000000003</v>
      </c>
      <c r="T63" s="288">
        <v>5.3715999999999999</v>
      </c>
      <c r="U63" s="289">
        <v>4.8352000000000004</v>
      </c>
      <c r="V63" s="289">
        <v>5.1444000000000001</v>
      </c>
      <c r="W63" s="289">
        <v>5.1079999999999997</v>
      </c>
      <c r="X63" s="289">
        <v>4.5843999999999996</v>
      </c>
      <c r="Y63" s="289">
        <v>4.9332000000000003</v>
      </c>
      <c r="Z63" s="289">
        <v>4.8190999999999997</v>
      </c>
      <c r="AA63" s="289">
        <v>4.4656000000000002</v>
      </c>
      <c r="AB63" s="290">
        <v>4.9157000000000002</v>
      </c>
      <c r="AC63" s="288"/>
      <c r="AD63" s="289">
        <v>5.2737999999999996</v>
      </c>
      <c r="AE63" s="289">
        <v>5.1280000000000001</v>
      </c>
      <c r="AF63" s="289"/>
      <c r="AG63" s="289">
        <v>5.0862999999999996</v>
      </c>
      <c r="AH63" s="289">
        <v>5.1231999999999998</v>
      </c>
      <c r="AI63" s="289"/>
      <c r="AJ63" s="289">
        <v>4.8586</v>
      </c>
      <c r="AK63" s="290">
        <v>5.0095000000000001</v>
      </c>
    </row>
    <row r="64" spans="1:37">
      <c r="A64" s="348">
        <v>45354</v>
      </c>
      <c r="B64" s="288">
        <v>7.8048000000000002</v>
      </c>
      <c r="C64" s="289">
        <v>6.7957999999999998</v>
      </c>
      <c r="D64" s="289">
        <v>6.3041999999999998</v>
      </c>
      <c r="E64" s="289">
        <v>7.0945</v>
      </c>
      <c r="F64" s="289">
        <v>5.8289</v>
      </c>
      <c r="G64" s="289">
        <v>5.7268999999999997</v>
      </c>
      <c r="H64" s="289">
        <v>6.3003</v>
      </c>
      <c r="I64" s="289">
        <v>5.4185999999999996</v>
      </c>
      <c r="J64" s="290">
        <v>5.2267999999999999</v>
      </c>
      <c r="K64" s="288">
        <v>7.3468</v>
      </c>
      <c r="L64" s="289">
        <v>6.9263000000000003</v>
      </c>
      <c r="M64" s="289">
        <v>6.5057</v>
      </c>
      <c r="N64" s="289">
        <v>6.6501000000000001</v>
      </c>
      <c r="O64" s="289">
        <v>6.0012999999999996</v>
      </c>
      <c r="P64" s="289">
        <v>5.8879999999999999</v>
      </c>
      <c r="Q64" s="289">
        <v>6.0117000000000003</v>
      </c>
      <c r="R64" s="289">
        <v>5.5297000000000001</v>
      </c>
      <c r="S64" s="290">
        <v>5.4355000000000002</v>
      </c>
      <c r="T64" s="288">
        <v>6.9226000000000001</v>
      </c>
      <c r="U64" s="289">
        <v>5.9663000000000004</v>
      </c>
      <c r="V64" s="289">
        <v>6.7054999999999998</v>
      </c>
      <c r="W64" s="289">
        <v>6.2523</v>
      </c>
      <c r="X64" s="289">
        <v>5.4705000000000004</v>
      </c>
      <c r="Y64" s="289">
        <v>5.8555999999999999</v>
      </c>
      <c r="Z64" s="289">
        <v>5.6367000000000003</v>
      </c>
      <c r="AA64" s="289">
        <v>5.1417999999999999</v>
      </c>
      <c r="AB64" s="290">
        <v>5.5065999999999997</v>
      </c>
      <c r="AC64" s="288"/>
      <c r="AD64" s="289">
        <v>6.8898000000000001</v>
      </c>
      <c r="AE64" s="289">
        <v>6.2640000000000002</v>
      </c>
      <c r="AF64" s="289"/>
      <c r="AG64" s="289">
        <v>6.1428000000000003</v>
      </c>
      <c r="AH64" s="289">
        <v>5.9931000000000001</v>
      </c>
      <c r="AI64" s="289"/>
      <c r="AJ64" s="289">
        <v>5.5842999999999998</v>
      </c>
      <c r="AK64" s="290">
        <v>5.617</v>
      </c>
    </row>
    <row r="65" spans="1:37">
      <c r="A65" s="348">
        <v>45355</v>
      </c>
      <c r="B65" s="288">
        <v>5.8048999999999999</v>
      </c>
      <c r="C65" s="289">
        <v>5.7847999999999997</v>
      </c>
      <c r="D65" s="289">
        <v>5.5156000000000001</v>
      </c>
      <c r="E65" s="289">
        <v>6.4497999999999998</v>
      </c>
      <c r="F65" s="289">
        <v>5.7302999999999997</v>
      </c>
      <c r="G65" s="289">
        <v>5.6162000000000001</v>
      </c>
      <c r="H65" s="289">
        <v>6.3296999999999999</v>
      </c>
      <c r="I65" s="289">
        <v>5.6830999999999996</v>
      </c>
      <c r="J65" s="290">
        <v>5.5186999999999999</v>
      </c>
      <c r="K65" s="288">
        <v>5.8052999999999999</v>
      </c>
      <c r="L65" s="289">
        <v>5.7992999999999997</v>
      </c>
      <c r="M65" s="289">
        <v>5.0751999999999997</v>
      </c>
      <c r="N65" s="289">
        <v>6.1542000000000003</v>
      </c>
      <c r="O65" s="289">
        <v>5.9175000000000004</v>
      </c>
      <c r="P65" s="289">
        <v>5.5746000000000002</v>
      </c>
      <c r="Q65" s="289">
        <v>6.0526</v>
      </c>
      <c r="R65" s="289">
        <v>5.8067000000000002</v>
      </c>
      <c r="S65" s="290">
        <v>5.6108000000000002</v>
      </c>
      <c r="T65" s="288">
        <v>5.7991000000000001</v>
      </c>
      <c r="U65" s="289">
        <v>5.6254999999999997</v>
      </c>
      <c r="V65" s="289">
        <v>5.2591000000000001</v>
      </c>
      <c r="W65" s="289">
        <v>5.9259000000000004</v>
      </c>
      <c r="X65" s="289">
        <v>5.5602999999999998</v>
      </c>
      <c r="Y65" s="289">
        <v>5.7027999999999999</v>
      </c>
      <c r="Z65" s="289">
        <v>5.7872000000000003</v>
      </c>
      <c r="AA65" s="289">
        <v>5.4329999999999998</v>
      </c>
      <c r="AB65" s="290">
        <v>5.7385000000000002</v>
      </c>
      <c r="AC65" s="288"/>
      <c r="AD65" s="289">
        <v>5.5837000000000003</v>
      </c>
      <c r="AE65" s="289">
        <v>5.6197999999999997</v>
      </c>
      <c r="AF65" s="289"/>
      <c r="AG65" s="289">
        <v>5.9123999999999999</v>
      </c>
      <c r="AH65" s="289">
        <v>5.8384999999999998</v>
      </c>
      <c r="AI65" s="289"/>
      <c r="AJ65" s="289">
        <v>5.8068999999999997</v>
      </c>
      <c r="AK65" s="290">
        <v>5.7930999999999999</v>
      </c>
    </row>
    <row r="66" spans="1:37">
      <c r="A66" s="348">
        <v>45356</v>
      </c>
      <c r="B66" s="288">
        <v>5.5879000000000003</v>
      </c>
      <c r="C66" s="289">
        <v>5.5827999999999998</v>
      </c>
      <c r="D66" s="289">
        <v>5.1688999999999998</v>
      </c>
      <c r="E66" s="289">
        <v>6.2556000000000003</v>
      </c>
      <c r="F66" s="289">
        <v>5.5808</v>
      </c>
      <c r="G66" s="289">
        <v>5.3935000000000004</v>
      </c>
      <c r="H66" s="289">
        <v>6.1391</v>
      </c>
      <c r="I66" s="289">
        <v>5.5823</v>
      </c>
      <c r="J66" s="290">
        <v>5.4276</v>
      </c>
      <c r="K66" s="288">
        <v>5.2045000000000003</v>
      </c>
      <c r="L66" s="289">
        <v>5.2816999999999998</v>
      </c>
      <c r="M66" s="289">
        <v>4.476</v>
      </c>
      <c r="N66" s="289">
        <v>5.7816000000000001</v>
      </c>
      <c r="O66" s="289">
        <v>5.5879000000000003</v>
      </c>
      <c r="P66" s="289">
        <v>5.2066999999999997</v>
      </c>
      <c r="Q66" s="289">
        <v>5.8170999999999999</v>
      </c>
      <c r="R66" s="289">
        <v>5.6585999999999999</v>
      </c>
      <c r="S66" s="290">
        <v>5.4561999999999999</v>
      </c>
      <c r="T66" s="288">
        <v>5.3628999999999998</v>
      </c>
      <c r="U66" s="289">
        <v>5.3418999999999999</v>
      </c>
      <c r="V66" s="289">
        <v>4.9549000000000003</v>
      </c>
      <c r="W66" s="289">
        <v>5.6405000000000003</v>
      </c>
      <c r="X66" s="289">
        <v>5.3624999999999998</v>
      </c>
      <c r="Y66" s="289">
        <v>5.5064000000000002</v>
      </c>
      <c r="Z66" s="289">
        <v>5.6227</v>
      </c>
      <c r="AA66" s="289">
        <v>5.3265000000000002</v>
      </c>
      <c r="AB66" s="290">
        <v>5.6299000000000001</v>
      </c>
      <c r="AC66" s="288"/>
      <c r="AD66" s="289">
        <v>5.3322000000000003</v>
      </c>
      <c r="AE66" s="289">
        <v>5.3017000000000003</v>
      </c>
      <c r="AF66" s="289"/>
      <c r="AG66" s="289">
        <v>5.7294999999999998</v>
      </c>
      <c r="AH66" s="289">
        <v>5.5994999999999999</v>
      </c>
      <c r="AI66" s="289"/>
      <c r="AJ66" s="289">
        <v>5.6877000000000004</v>
      </c>
      <c r="AK66" s="290">
        <v>5.6601999999999997</v>
      </c>
    </row>
    <row r="67" spans="1:37">
      <c r="A67" s="348">
        <v>45357</v>
      </c>
      <c r="B67" s="288">
        <v>6.0591999999999997</v>
      </c>
      <c r="C67" s="289">
        <v>6.0330000000000004</v>
      </c>
      <c r="D67" s="289">
        <v>5.5639000000000003</v>
      </c>
      <c r="E67" s="289">
        <v>6.524</v>
      </c>
      <c r="F67" s="289">
        <v>5.7251000000000003</v>
      </c>
      <c r="G67" s="289">
        <v>5.5406000000000004</v>
      </c>
      <c r="H67" s="289">
        <v>6.1772999999999998</v>
      </c>
      <c r="I67" s="289">
        <v>5.5838999999999999</v>
      </c>
      <c r="J67" s="290">
        <v>5.4078999999999997</v>
      </c>
      <c r="K67" s="288">
        <v>5.6593999999999998</v>
      </c>
      <c r="L67" s="289">
        <v>5.8345000000000002</v>
      </c>
      <c r="M67" s="289">
        <v>5.0087999999999999</v>
      </c>
      <c r="N67" s="289">
        <v>6.0598000000000001</v>
      </c>
      <c r="O67" s="289">
        <v>5.8113000000000001</v>
      </c>
      <c r="P67" s="289">
        <v>5.5164</v>
      </c>
      <c r="Q67" s="289">
        <v>5.8912000000000004</v>
      </c>
      <c r="R67" s="289">
        <v>5.6429</v>
      </c>
      <c r="S67" s="290">
        <v>5.5141999999999998</v>
      </c>
      <c r="T67" s="288">
        <v>5.8247</v>
      </c>
      <c r="U67" s="289">
        <v>5.7419000000000002</v>
      </c>
      <c r="V67" s="289">
        <v>5.4448999999999996</v>
      </c>
      <c r="W67" s="289">
        <v>5.8845999999999998</v>
      </c>
      <c r="X67" s="289">
        <v>5.5157999999999996</v>
      </c>
      <c r="Y67" s="289">
        <v>5.6967999999999996</v>
      </c>
      <c r="Z67" s="289">
        <v>5.6525999999999996</v>
      </c>
      <c r="AA67" s="289">
        <v>5.3520000000000003</v>
      </c>
      <c r="AB67" s="290">
        <v>5.6364999999999998</v>
      </c>
      <c r="AC67" s="288"/>
      <c r="AD67" s="289">
        <v>5.8578000000000001</v>
      </c>
      <c r="AE67" s="289">
        <v>5.7682000000000002</v>
      </c>
      <c r="AF67" s="289"/>
      <c r="AG67" s="289">
        <v>5.9865000000000004</v>
      </c>
      <c r="AH67" s="289">
        <v>5.8878000000000004</v>
      </c>
      <c r="AI67" s="289"/>
      <c r="AJ67" s="289">
        <v>5.7361000000000004</v>
      </c>
      <c r="AK67" s="290">
        <v>5.7390999999999996</v>
      </c>
    </row>
    <row r="68" spans="1:37">
      <c r="A68" s="348">
        <v>45358</v>
      </c>
      <c r="B68" s="288">
        <v>6.9909999999999997</v>
      </c>
      <c r="C68" s="289">
        <v>6.4066999999999998</v>
      </c>
      <c r="D68" s="289">
        <v>6.0178000000000003</v>
      </c>
      <c r="E68" s="289">
        <v>6.8730000000000002</v>
      </c>
      <c r="F68" s="289">
        <v>5.8840000000000003</v>
      </c>
      <c r="G68" s="289">
        <v>5.7842000000000002</v>
      </c>
      <c r="H68" s="289">
        <v>6.3319000000000001</v>
      </c>
      <c r="I68" s="289">
        <v>5.6669999999999998</v>
      </c>
      <c r="J68" s="290">
        <v>5.5266999999999999</v>
      </c>
      <c r="K68" s="288">
        <v>6.5338000000000003</v>
      </c>
      <c r="L68" s="289">
        <v>6.4298999999999999</v>
      </c>
      <c r="M68" s="289">
        <v>5.9263000000000003</v>
      </c>
      <c r="N68" s="289">
        <v>6.4161999999999999</v>
      </c>
      <c r="O68" s="289">
        <v>6.0724</v>
      </c>
      <c r="P68" s="289">
        <v>5.8548</v>
      </c>
      <c r="Q68" s="289">
        <v>6.0616000000000003</v>
      </c>
      <c r="R68" s="289">
        <v>5.7855999999999996</v>
      </c>
      <c r="S68" s="290">
        <v>5.6814999999999998</v>
      </c>
      <c r="T68" s="288">
        <v>6.3358999999999996</v>
      </c>
      <c r="U68" s="289">
        <v>5.9805000000000001</v>
      </c>
      <c r="V68" s="289">
        <v>6.1864999999999997</v>
      </c>
      <c r="W68" s="289">
        <v>6.1300999999999997</v>
      </c>
      <c r="X68" s="289">
        <v>5.6864999999999997</v>
      </c>
      <c r="Y68" s="289">
        <v>5.9170999999999996</v>
      </c>
      <c r="Z68" s="289">
        <v>5.7774000000000001</v>
      </c>
      <c r="AA68" s="289">
        <v>5.4695</v>
      </c>
      <c r="AB68" s="290">
        <v>5.7573999999999996</v>
      </c>
      <c r="AC68" s="288"/>
      <c r="AD68" s="289">
        <v>6.4595000000000002</v>
      </c>
      <c r="AE68" s="289">
        <v>6.1867000000000001</v>
      </c>
      <c r="AF68" s="289"/>
      <c r="AG68" s="289">
        <v>6.2313999999999998</v>
      </c>
      <c r="AH68" s="289">
        <v>6.1094999999999997</v>
      </c>
      <c r="AI68" s="289"/>
      <c r="AJ68" s="289">
        <v>5.8587999999999996</v>
      </c>
      <c r="AK68" s="290">
        <v>5.8680000000000003</v>
      </c>
    </row>
    <row r="69" spans="1:37">
      <c r="A69" s="348">
        <v>45359</v>
      </c>
      <c r="B69" s="288">
        <v>7.3598999999999997</v>
      </c>
      <c r="C69" s="289">
        <v>6.9538000000000002</v>
      </c>
      <c r="D69" s="289">
        <v>6.4710000000000001</v>
      </c>
      <c r="E69" s="289">
        <v>7.4265999999999996</v>
      </c>
      <c r="F69" s="289">
        <v>6.3486000000000002</v>
      </c>
      <c r="G69" s="289">
        <v>6.2306999999999997</v>
      </c>
      <c r="H69" s="289">
        <v>6.7987000000000002</v>
      </c>
      <c r="I69" s="289">
        <v>6.0224000000000002</v>
      </c>
      <c r="J69" s="290">
        <v>5.8601999999999999</v>
      </c>
      <c r="K69" s="288">
        <v>6.8102</v>
      </c>
      <c r="L69" s="289">
        <v>6.7919999999999998</v>
      </c>
      <c r="M69" s="289">
        <v>6.0003000000000002</v>
      </c>
      <c r="N69" s="289">
        <v>6.9408000000000003</v>
      </c>
      <c r="O69" s="289">
        <v>6.5220000000000002</v>
      </c>
      <c r="P69" s="289">
        <v>6.2923</v>
      </c>
      <c r="Q69" s="289">
        <v>6.5229999999999997</v>
      </c>
      <c r="R69" s="289">
        <v>6.1792999999999996</v>
      </c>
      <c r="S69" s="290">
        <v>6.0434000000000001</v>
      </c>
      <c r="T69" s="288">
        <v>6.8082000000000003</v>
      </c>
      <c r="U69" s="289">
        <v>6.5190999999999999</v>
      </c>
      <c r="V69" s="289">
        <v>6.4885000000000002</v>
      </c>
      <c r="W69" s="289">
        <v>6.641</v>
      </c>
      <c r="X69" s="289">
        <v>6.1452</v>
      </c>
      <c r="Y69" s="289">
        <v>6.4147999999999996</v>
      </c>
      <c r="Z69" s="289">
        <v>6.1872999999999996</v>
      </c>
      <c r="AA69" s="289">
        <v>5.85</v>
      </c>
      <c r="AB69" s="290">
        <v>6.1212999999999997</v>
      </c>
      <c r="AC69" s="288"/>
      <c r="AD69" s="289">
        <v>6.9071999999999996</v>
      </c>
      <c r="AE69" s="289">
        <v>6.5587</v>
      </c>
      <c r="AF69" s="289"/>
      <c r="AG69" s="289">
        <v>6.7323000000000004</v>
      </c>
      <c r="AH69" s="289">
        <v>6.5720000000000001</v>
      </c>
      <c r="AI69" s="289"/>
      <c r="AJ69" s="289">
        <v>6.2717999999999998</v>
      </c>
      <c r="AK69" s="290">
        <v>6.2637999999999998</v>
      </c>
    </row>
    <row r="70" spans="1:37">
      <c r="A70" s="348">
        <v>45360</v>
      </c>
      <c r="B70" s="288">
        <v>6.4831000000000003</v>
      </c>
      <c r="C70" s="289">
        <v>6.6214000000000004</v>
      </c>
      <c r="D70" s="289">
        <v>6.1863000000000001</v>
      </c>
      <c r="E70" s="289">
        <v>7.3029999999999999</v>
      </c>
      <c r="F70" s="289">
        <v>6.4749999999999996</v>
      </c>
      <c r="G70" s="289">
        <v>6.3201999999999998</v>
      </c>
      <c r="H70" s="289">
        <v>7.0068000000000001</v>
      </c>
      <c r="I70" s="289">
        <v>6.2568000000000001</v>
      </c>
      <c r="J70" s="290">
        <v>6.0716000000000001</v>
      </c>
      <c r="K70" s="288">
        <v>6.1195000000000004</v>
      </c>
      <c r="L70" s="289">
        <v>6.3032000000000004</v>
      </c>
      <c r="M70" s="289">
        <v>5.141</v>
      </c>
      <c r="N70" s="289">
        <v>6.9015000000000004</v>
      </c>
      <c r="O70" s="289">
        <v>6.6296999999999997</v>
      </c>
      <c r="P70" s="289">
        <v>6.2393000000000001</v>
      </c>
      <c r="Q70" s="289">
        <v>6.7309000000000001</v>
      </c>
      <c r="R70" s="289">
        <v>6.4219999999999997</v>
      </c>
      <c r="S70" s="290">
        <v>6.2244000000000002</v>
      </c>
      <c r="T70" s="288">
        <v>6.4873000000000003</v>
      </c>
      <c r="U70" s="289">
        <v>6.5143000000000004</v>
      </c>
      <c r="V70" s="289">
        <v>5.7649999999999997</v>
      </c>
      <c r="W70" s="289">
        <v>6.7310999999999996</v>
      </c>
      <c r="X70" s="289">
        <v>6.3521999999999998</v>
      </c>
      <c r="Y70" s="289">
        <v>6.5109000000000004</v>
      </c>
      <c r="Z70" s="289">
        <v>6.4512</v>
      </c>
      <c r="AA70" s="289">
        <v>6.1207000000000003</v>
      </c>
      <c r="AB70" s="290">
        <v>6.3619000000000003</v>
      </c>
      <c r="AC70" s="288"/>
      <c r="AD70" s="289">
        <v>6.4143999999999997</v>
      </c>
      <c r="AE70" s="289">
        <v>6.3221999999999996</v>
      </c>
      <c r="AF70" s="289"/>
      <c r="AG70" s="289">
        <v>6.7987000000000002</v>
      </c>
      <c r="AH70" s="289">
        <v>6.6180000000000003</v>
      </c>
      <c r="AI70" s="289"/>
      <c r="AJ70" s="289">
        <v>6.5254000000000003</v>
      </c>
      <c r="AK70" s="290">
        <v>6.4497999999999998</v>
      </c>
    </row>
    <row r="71" spans="1:37">
      <c r="A71" s="348">
        <v>45361</v>
      </c>
      <c r="B71" s="288">
        <v>6.875</v>
      </c>
      <c r="C71" s="289">
        <v>6.4997999999999996</v>
      </c>
      <c r="D71" s="289">
        <v>5.9250999999999996</v>
      </c>
      <c r="E71" s="289">
        <v>7.2035</v>
      </c>
      <c r="F71" s="289">
        <v>6.1353999999999997</v>
      </c>
      <c r="G71" s="289">
        <v>5.9781000000000004</v>
      </c>
      <c r="H71" s="289">
        <v>6.6853999999999996</v>
      </c>
      <c r="I71" s="289">
        <v>6.0029000000000003</v>
      </c>
      <c r="J71" s="290">
        <v>5.8478000000000003</v>
      </c>
      <c r="K71" s="288">
        <v>6.0708000000000002</v>
      </c>
      <c r="L71" s="289">
        <v>6.2274000000000003</v>
      </c>
      <c r="M71" s="289">
        <v>4.9562999999999997</v>
      </c>
      <c r="N71" s="289">
        <v>6.625</v>
      </c>
      <c r="O71" s="289">
        <v>6.2683999999999997</v>
      </c>
      <c r="P71" s="289">
        <v>5.8692000000000002</v>
      </c>
      <c r="Q71" s="289">
        <v>6.4055</v>
      </c>
      <c r="R71" s="289">
        <v>6.1048999999999998</v>
      </c>
      <c r="S71" s="290">
        <v>5.9241000000000001</v>
      </c>
      <c r="T71" s="288">
        <v>6.3010000000000002</v>
      </c>
      <c r="U71" s="289">
        <v>6.1563999999999997</v>
      </c>
      <c r="V71" s="289">
        <v>5.7487000000000004</v>
      </c>
      <c r="W71" s="289">
        <v>6.4061000000000003</v>
      </c>
      <c r="X71" s="289">
        <v>5.9562999999999997</v>
      </c>
      <c r="Y71" s="289">
        <v>6.1536</v>
      </c>
      <c r="Z71" s="289">
        <v>6.1382000000000003</v>
      </c>
      <c r="AA71" s="289">
        <v>5.8125</v>
      </c>
      <c r="AB71" s="290">
        <v>6.0869999999999997</v>
      </c>
      <c r="AC71" s="288"/>
      <c r="AD71" s="289">
        <v>6.4108000000000001</v>
      </c>
      <c r="AE71" s="289">
        <v>6.1330999999999998</v>
      </c>
      <c r="AF71" s="289"/>
      <c r="AG71" s="289">
        <v>6.5015999999999998</v>
      </c>
      <c r="AH71" s="289">
        <v>6.3329000000000004</v>
      </c>
      <c r="AI71" s="289"/>
      <c r="AJ71" s="289">
        <v>6.2202000000000002</v>
      </c>
      <c r="AK71" s="290">
        <v>6.1885000000000003</v>
      </c>
    </row>
    <row r="72" spans="1:37">
      <c r="A72" s="348">
        <v>45362</v>
      </c>
      <c r="B72" s="288">
        <v>7.3464</v>
      </c>
      <c r="C72" s="289">
        <v>6.7173999999999996</v>
      </c>
      <c r="D72" s="289">
        <v>6.0835999999999997</v>
      </c>
      <c r="E72" s="289">
        <v>7.3548</v>
      </c>
      <c r="F72" s="289">
        <v>6.1635999999999997</v>
      </c>
      <c r="G72" s="289">
        <v>5.9741</v>
      </c>
      <c r="H72" s="289">
        <v>6.7051999999999996</v>
      </c>
      <c r="I72" s="289">
        <v>5.9574999999999996</v>
      </c>
      <c r="J72" s="290">
        <v>5.7859999999999996</v>
      </c>
      <c r="K72" s="288">
        <v>6.5324</v>
      </c>
      <c r="L72" s="289">
        <v>6.5324</v>
      </c>
      <c r="M72" s="289">
        <v>5.5217000000000001</v>
      </c>
      <c r="N72" s="289">
        <v>6.7396000000000003</v>
      </c>
      <c r="O72" s="289">
        <v>6.3287000000000004</v>
      </c>
      <c r="P72" s="289">
        <v>5.9607000000000001</v>
      </c>
      <c r="Q72" s="289">
        <v>6.4001000000000001</v>
      </c>
      <c r="R72" s="289">
        <v>6.0789999999999997</v>
      </c>
      <c r="S72" s="290">
        <v>5.9036</v>
      </c>
      <c r="T72" s="288">
        <v>6.5933000000000002</v>
      </c>
      <c r="U72" s="289">
        <v>6.2732000000000001</v>
      </c>
      <c r="V72" s="289">
        <v>6.2008999999999999</v>
      </c>
      <c r="W72" s="289">
        <v>6.4824999999999999</v>
      </c>
      <c r="X72" s="289">
        <v>5.9692999999999996</v>
      </c>
      <c r="Y72" s="289">
        <v>6.2093999999999996</v>
      </c>
      <c r="Z72" s="289">
        <v>6.1169000000000002</v>
      </c>
      <c r="AA72" s="289">
        <v>5.7694000000000001</v>
      </c>
      <c r="AB72" s="290">
        <v>6.0663999999999998</v>
      </c>
      <c r="AC72" s="288"/>
      <c r="AD72" s="289">
        <v>6.7590000000000003</v>
      </c>
      <c r="AE72" s="289">
        <v>6.3521999999999998</v>
      </c>
      <c r="AF72" s="289"/>
      <c r="AG72" s="289">
        <v>6.5805999999999996</v>
      </c>
      <c r="AH72" s="289">
        <v>6.4036999999999997</v>
      </c>
      <c r="AI72" s="289"/>
      <c r="AJ72" s="289">
        <v>6.1970999999999998</v>
      </c>
      <c r="AK72" s="290">
        <v>6.1802999999999999</v>
      </c>
    </row>
    <row r="73" spans="1:37">
      <c r="A73" s="348">
        <v>45363</v>
      </c>
      <c r="B73" s="288">
        <v>8.2036999999999995</v>
      </c>
      <c r="C73" s="289">
        <v>7.2512999999999996</v>
      </c>
      <c r="D73" s="289">
        <v>6.6783000000000001</v>
      </c>
      <c r="E73" s="289">
        <v>7.6348000000000003</v>
      </c>
      <c r="F73" s="289">
        <v>6.4236000000000004</v>
      </c>
      <c r="G73" s="289">
        <v>6.2759999999999998</v>
      </c>
      <c r="H73" s="289">
        <v>6.9107000000000003</v>
      </c>
      <c r="I73" s="289">
        <v>6.1296999999999997</v>
      </c>
      <c r="J73" s="290">
        <v>5.9561000000000002</v>
      </c>
      <c r="K73" s="288">
        <v>7.6750999999999996</v>
      </c>
      <c r="L73" s="289">
        <v>7.3489000000000004</v>
      </c>
      <c r="M73" s="289">
        <v>6.8505000000000003</v>
      </c>
      <c r="N73" s="289">
        <v>7.1913999999999998</v>
      </c>
      <c r="O73" s="289">
        <v>6.6639999999999997</v>
      </c>
      <c r="P73" s="289">
        <v>6.4907000000000004</v>
      </c>
      <c r="Q73" s="289">
        <v>6.6656000000000004</v>
      </c>
      <c r="R73" s="289">
        <v>6.2938999999999998</v>
      </c>
      <c r="S73" s="290">
        <v>6.1466000000000003</v>
      </c>
      <c r="T73" s="288">
        <v>7.4028999999999998</v>
      </c>
      <c r="U73" s="289">
        <v>6.7276999999999996</v>
      </c>
      <c r="V73" s="289">
        <v>7.2240000000000002</v>
      </c>
      <c r="W73" s="289">
        <v>6.8944000000000001</v>
      </c>
      <c r="X73" s="289">
        <v>6.2713999999999999</v>
      </c>
      <c r="Y73" s="289">
        <v>6.5408999999999997</v>
      </c>
      <c r="Z73" s="289">
        <v>6.3640999999999996</v>
      </c>
      <c r="AA73" s="289">
        <v>5.9961000000000002</v>
      </c>
      <c r="AB73" s="290">
        <v>6.26</v>
      </c>
      <c r="AC73" s="288"/>
      <c r="AD73" s="289">
        <v>7.5842999999999998</v>
      </c>
      <c r="AE73" s="289">
        <v>6.8720999999999997</v>
      </c>
      <c r="AF73" s="289"/>
      <c r="AG73" s="289">
        <v>6.9505999999999997</v>
      </c>
      <c r="AH73" s="289">
        <v>6.7134999999999998</v>
      </c>
      <c r="AI73" s="289"/>
      <c r="AJ73" s="289">
        <v>6.4463999999999997</v>
      </c>
      <c r="AK73" s="290">
        <v>6.3742000000000001</v>
      </c>
    </row>
    <row r="74" spans="1:37">
      <c r="A74" s="348">
        <v>45364</v>
      </c>
      <c r="B74" s="288">
        <v>8.1785999999999994</v>
      </c>
      <c r="C74" s="289">
        <v>7.4664000000000001</v>
      </c>
      <c r="D74" s="289">
        <v>6.9885000000000002</v>
      </c>
      <c r="E74" s="289">
        <v>7.8315000000000001</v>
      </c>
      <c r="F74" s="289">
        <v>6.8003</v>
      </c>
      <c r="G74" s="289">
        <v>6.6576000000000004</v>
      </c>
      <c r="H74" s="289">
        <v>7.2602000000000002</v>
      </c>
      <c r="I74" s="289">
        <v>6.4931000000000001</v>
      </c>
      <c r="J74" s="290">
        <v>6.2933000000000003</v>
      </c>
      <c r="K74" s="288">
        <v>7.8556999999999997</v>
      </c>
      <c r="L74" s="289">
        <v>7.5541999999999998</v>
      </c>
      <c r="M74" s="289">
        <v>7.1806999999999999</v>
      </c>
      <c r="N74" s="289">
        <v>7.4977</v>
      </c>
      <c r="O74" s="289">
        <v>7.0433000000000003</v>
      </c>
      <c r="P74" s="289">
        <v>6.8601999999999999</v>
      </c>
      <c r="Q74" s="289">
        <v>7.0650000000000004</v>
      </c>
      <c r="R74" s="289">
        <v>6.6917</v>
      </c>
      <c r="S74" s="290">
        <v>6.5292000000000003</v>
      </c>
      <c r="T74" s="288">
        <v>7.6662999999999997</v>
      </c>
      <c r="U74" s="289">
        <v>7.0743999999999998</v>
      </c>
      <c r="V74" s="289">
        <v>7.4370000000000003</v>
      </c>
      <c r="W74" s="289">
        <v>7.2698</v>
      </c>
      <c r="X74" s="289">
        <v>6.7013999999999996</v>
      </c>
      <c r="Y74" s="289">
        <v>6.9154999999999998</v>
      </c>
      <c r="Z74" s="289">
        <v>6.7786</v>
      </c>
      <c r="AA74" s="289">
        <v>6.3973000000000004</v>
      </c>
      <c r="AB74" s="290">
        <v>6.6226000000000003</v>
      </c>
      <c r="AC74" s="288"/>
      <c r="AD74" s="289">
        <v>7.7034000000000002</v>
      </c>
      <c r="AE74" s="289">
        <v>7.1040000000000001</v>
      </c>
      <c r="AF74" s="289"/>
      <c r="AG74" s="289">
        <v>7.2991000000000001</v>
      </c>
      <c r="AH74" s="289">
        <v>6.9926000000000004</v>
      </c>
      <c r="AI74" s="289"/>
      <c r="AJ74" s="289">
        <v>6.8395999999999999</v>
      </c>
      <c r="AK74" s="290">
        <v>6.7031999999999998</v>
      </c>
    </row>
    <row r="75" spans="1:37">
      <c r="A75" s="348">
        <v>45365</v>
      </c>
      <c r="B75" s="288">
        <v>6.3136000000000001</v>
      </c>
      <c r="C75" s="289">
        <v>6.7099000000000002</v>
      </c>
      <c r="D75" s="289">
        <v>6.3743999999999996</v>
      </c>
      <c r="E75" s="289">
        <v>7.2926000000000002</v>
      </c>
      <c r="F75" s="289">
        <v>6.7705000000000002</v>
      </c>
      <c r="G75" s="289">
        <v>6.6055999999999999</v>
      </c>
      <c r="H75" s="289">
        <v>7.2889999999999997</v>
      </c>
      <c r="I75" s="289">
        <v>6.6947000000000001</v>
      </c>
      <c r="J75" s="290">
        <v>6.4992000000000001</v>
      </c>
      <c r="K75" s="288">
        <v>6.2808999999999999</v>
      </c>
      <c r="L75" s="289">
        <v>6.4762000000000004</v>
      </c>
      <c r="M75" s="289">
        <v>5.6978</v>
      </c>
      <c r="N75" s="289">
        <v>7.0180999999999996</v>
      </c>
      <c r="O75" s="289">
        <v>6.9309000000000003</v>
      </c>
      <c r="P75" s="289">
        <v>6.5472000000000001</v>
      </c>
      <c r="Q75" s="289">
        <v>7.0533000000000001</v>
      </c>
      <c r="R75" s="289">
        <v>6.8806000000000003</v>
      </c>
      <c r="S75" s="290">
        <v>6.6490999999999998</v>
      </c>
      <c r="T75" s="288">
        <v>6.6829999999999998</v>
      </c>
      <c r="U75" s="289">
        <v>6.7969999999999997</v>
      </c>
      <c r="V75" s="289">
        <v>6.0163000000000002</v>
      </c>
      <c r="W75" s="289">
        <v>7.0052000000000003</v>
      </c>
      <c r="X75" s="289">
        <v>6.7763999999999998</v>
      </c>
      <c r="Y75" s="289">
        <v>6.8010999999999999</v>
      </c>
      <c r="Z75" s="289">
        <v>6.8914</v>
      </c>
      <c r="AA75" s="289">
        <v>6.6089000000000002</v>
      </c>
      <c r="AB75" s="290">
        <v>6.7973999999999997</v>
      </c>
      <c r="AC75" s="288"/>
      <c r="AD75" s="289">
        <v>6.5143000000000004</v>
      </c>
      <c r="AE75" s="289">
        <v>6.5544000000000002</v>
      </c>
      <c r="AF75" s="289"/>
      <c r="AG75" s="289">
        <v>7.0841000000000003</v>
      </c>
      <c r="AH75" s="289">
        <v>6.8703000000000003</v>
      </c>
      <c r="AI75" s="289"/>
      <c r="AJ75" s="289">
        <v>6.9767000000000001</v>
      </c>
      <c r="AK75" s="290">
        <v>6.8403</v>
      </c>
    </row>
    <row r="76" spans="1:37">
      <c r="A76" s="348">
        <v>45366</v>
      </c>
      <c r="B76" s="288">
        <v>6.9138999999999999</v>
      </c>
      <c r="C76" s="289">
        <v>6.9604999999999997</v>
      </c>
      <c r="D76" s="289">
        <v>6.5014000000000003</v>
      </c>
      <c r="E76" s="289">
        <v>7.3137999999999996</v>
      </c>
      <c r="F76" s="289">
        <v>6.6266999999999996</v>
      </c>
      <c r="G76" s="289">
        <v>6.4459999999999997</v>
      </c>
      <c r="H76" s="289">
        <v>6.9812000000000003</v>
      </c>
      <c r="I76" s="289">
        <v>6.4757999999999996</v>
      </c>
      <c r="J76" s="290">
        <v>6.2957000000000001</v>
      </c>
      <c r="K76" s="288">
        <v>6.6417999999999999</v>
      </c>
      <c r="L76" s="289">
        <v>6.8468</v>
      </c>
      <c r="M76" s="289">
        <v>6.1680999999999999</v>
      </c>
      <c r="N76" s="289">
        <v>6.9729000000000001</v>
      </c>
      <c r="O76" s="289">
        <v>6.7607999999999997</v>
      </c>
      <c r="P76" s="289">
        <v>6.5224000000000002</v>
      </c>
      <c r="Q76" s="289">
        <v>6.8064999999999998</v>
      </c>
      <c r="R76" s="289">
        <v>6.593</v>
      </c>
      <c r="S76" s="290">
        <v>6.4493999999999998</v>
      </c>
      <c r="T76" s="288">
        <v>6.9059999999999997</v>
      </c>
      <c r="U76" s="289">
        <v>6.8063000000000002</v>
      </c>
      <c r="V76" s="289">
        <v>6.4828999999999999</v>
      </c>
      <c r="W76" s="289">
        <v>6.9020999999999999</v>
      </c>
      <c r="X76" s="289">
        <v>6.5514000000000001</v>
      </c>
      <c r="Y76" s="289">
        <v>6.6467000000000001</v>
      </c>
      <c r="Z76" s="289">
        <v>6.6280000000000001</v>
      </c>
      <c r="AA76" s="289">
        <v>6.3472</v>
      </c>
      <c r="AB76" s="290">
        <v>6.5606999999999998</v>
      </c>
      <c r="AC76" s="288"/>
      <c r="AD76" s="289">
        <v>6.9013</v>
      </c>
      <c r="AE76" s="289">
        <v>6.6890999999999998</v>
      </c>
      <c r="AF76" s="289"/>
      <c r="AG76" s="289">
        <v>6.9725000000000001</v>
      </c>
      <c r="AH76" s="289">
        <v>6.7881</v>
      </c>
      <c r="AI76" s="289"/>
      <c r="AJ76" s="289">
        <v>6.7153999999999998</v>
      </c>
      <c r="AK76" s="290">
        <v>6.6367000000000003</v>
      </c>
    </row>
    <row r="77" spans="1:37">
      <c r="A77" s="348">
        <v>45367</v>
      </c>
      <c r="B77" s="288">
        <v>6.6081000000000003</v>
      </c>
      <c r="C77" s="289">
        <v>6.9188000000000001</v>
      </c>
      <c r="D77" s="289">
        <v>6.5810000000000004</v>
      </c>
      <c r="E77" s="289">
        <v>7.2986000000000004</v>
      </c>
      <c r="F77" s="289">
        <v>6.7286999999999999</v>
      </c>
      <c r="G77" s="289">
        <v>6.5892999999999997</v>
      </c>
      <c r="H77" s="289">
        <v>7.0715000000000003</v>
      </c>
      <c r="I77" s="289">
        <v>6.5850999999999997</v>
      </c>
      <c r="J77" s="290">
        <v>6.3993000000000002</v>
      </c>
      <c r="K77" s="288">
        <v>6.5625</v>
      </c>
      <c r="L77" s="289">
        <v>6.8319000000000001</v>
      </c>
      <c r="M77" s="289">
        <v>6.0853999999999999</v>
      </c>
      <c r="N77" s="289">
        <v>7.0580999999999996</v>
      </c>
      <c r="O77" s="289">
        <v>6.8993000000000002</v>
      </c>
      <c r="P77" s="289">
        <v>6.6403999999999996</v>
      </c>
      <c r="Q77" s="289">
        <v>6.9166999999999996</v>
      </c>
      <c r="R77" s="289">
        <v>6.7190000000000003</v>
      </c>
      <c r="S77" s="290">
        <v>6.5731999999999999</v>
      </c>
      <c r="T77" s="288">
        <v>6.875</v>
      </c>
      <c r="U77" s="289">
        <v>6.8921999999999999</v>
      </c>
      <c r="V77" s="289">
        <v>6.3550000000000004</v>
      </c>
      <c r="W77" s="289">
        <v>6.9779999999999998</v>
      </c>
      <c r="X77" s="289">
        <v>6.6993999999999998</v>
      </c>
      <c r="Y77" s="289">
        <v>6.7546999999999997</v>
      </c>
      <c r="Z77" s="289">
        <v>6.7241999999999997</v>
      </c>
      <c r="AA77" s="289">
        <v>6.4890999999999996</v>
      </c>
      <c r="AB77" s="290">
        <v>6.6639999999999997</v>
      </c>
      <c r="AC77" s="288"/>
      <c r="AD77" s="289">
        <v>6.7808999999999999</v>
      </c>
      <c r="AE77" s="289">
        <v>6.7112999999999996</v>
      </c>
      <c r="AF77" s="289"/>
      <c r="AG77" s="289">
        <v>7.0368000000000004</v>
      </c>
      <c r="AH77" s="289">
        <v>6.8821000000000003</v>
      </c>
      <c r="AI77" s="289"/>
      <c r="AJ77" s="289">
        <v>6.8113999999999999</v>
      </c>
      <c r="AK77" s="290">
        <v>6.7408000000000001</v>
      </c>
    </row>
    <row r="78" spans="1:37">
      <c r="A78" s="348">
        <v>45368</v>
      </c>
      <c r="B78" s="288">
        <v>7.1817000000000002</v>
      </c>
      <c r="C78" s="289">
        <v>6.9612999999999996</v>
      </c>
      <c r="D78" s="289">
        <v>6.5903</v>
      </c>
      <c r="E78" s="289">
        <v>7.2115999999999998</v>
      </c>
      <c r="F78" s="289">
        <v>6.5704000000000002</v>
      </c>
      <c r="G78" s="289">
        <v>6.4485999999999999</v>
      </c>
      <c r="H78" s="289">
        <v>6.891</v>
      </c>
      <c r="I78" s="289">
        <v>6.4630999999999998</v>
      </c>
      <c r="J78" s="290">
        <v>6.3258999999999999</v>
      </c>
      <c r="K78" s="288">
        <v>7.0731999999999999</v>
      </c>
      <c r="L78" s="289">
        <v>7.0598999999999998</v>
      </c>
      <c r="M78" s="289">
        <v>6.6898999999999997</v>
      </c>
      <c r="N78" s="289">
        <v>6.9413</v>
      </c>
      <c r="O78" s="289">
        <v>6.7348999999999997</v>
      </c>
      <c r="P78" s="289">
        <v>6.5511999999999997</v>
      </c>
      <c r="Q78" s="289">
        <v>6.7306999999999997</v>
      </c>
      <c r="R78" s="289">
        <v>6.5766</v>
      </c>
      <c r="S78" s="290">
        <v>6.4579000000000004</v>
      </c>
      <c r="T78" s="288">
        <v>7.0742000000000003</v>
      </c>
      <c r="U78" s="289">
        <v>6.7840999999999996</v>
      </c>
      <c r="V78" s="289">
        <v>6.8597999999999999</v>
      </c>
      <c r="W78" s="289">
        <v>6.8658999999999999</v>
      </c>
      <c r="X78" s="289">
        <v>6.5271999999999997</v>
      </c>
      <c r="Y78" s="289">
        <v>6.6144999999999996</v>
      </c>
      <c r="Z78" s="289">
        <v>6.5818000000000003</v>
      </c>
      <c r="AA78" s="289">
        <v>6.3502000000000001</v>
      </c>
      <c r="AB78" s="290">
        <v>6.5564</v>
      </c>
      <c r="AC78" s="288"/>
      <c r="AD78" s="289">
        <v>7.1191000000000004</v>
      </c>
      <c r="AE78" s="289">
        <v>6.8018999999999998</v>
      </c>
      <c r="AF78" s="289"/>
      <c r="AG78" s="289">
        <v>6.9379999999999997</v>
      </c>
      <c r="AH78" s="289">
        <v>6.7866999999999997</v>
      </c>
      <c r="AI78" s="289"/>
      <c r="AJ78" s="289">
        <v>6.6829999999999998</v>
      </c>
      <c r="AK78" s="290">
        <v>6.6333000000000002</v>
      </c>
    </row>
    <row r="79" spans="1:37">
      <c r="A79" s="348">
        <v>45369</v>
      </c>
      <c r="B79" s="288">
        <v>8.4001999999999999</v>
      </c>
      <c r="C79" s="289">
        <v>8.3209</v>
      </c>
      <c r="D79" s="289">
        <v>7.8295000000000003</v>
      </c>
      <c r="E79" s="289">
        <v>8.5274999999999999</v>
      </c>
      <c r="F79" s="289">
        <v>7.4554</v>
      </c>
      <c r="G79" s="289">
        <v>7.3289</v>
      </c>
      <c r="H79" s="289">
        <v>7.6580000000000004</v>
      </c>
      <c r="I79" s="289">
        <v>6.9120999999999997</v>
      </c>
      <c r="J79" s="290">
        <v>6.7153</v>
      </c>
      <c r="K79" s="288">
        <v>8.18</v>
      </c>
      <c r="L79" s="289">
        <v>8.4443999999999999</v>
      </c>
      <c r="M79" s="289">
        <v>7.5038</v>
      </c>
      <c r="N79" s="289">
        <v>8.2078000000000007</v>
      </c>
      <c r="O79" s="289">
        <v>7.8102</v>
      </c>
      <c r="P79" s="289">
        <v>7.6124999999999998</v>
      </c>
      <c r="Q79" s="289">
        <v>7.569</v>
      </c>
      <c r="R79" s="289">
        <v>7.1557000000000004</v>
      </c>
      <c r="S79" s="290">
        <v>7.0571000000000002</v>
      </c>
      <c r="T79" s="288">
        <v>8.3148999999999997</v>
      </c>
      <c r="U79" s="289">
        <v>7.9501999999999997</v>
      </c>
      <c r="V79" s="289">
        <v>7.8174000000000001</v>
      </c>
      <c r="W79" s="289">
        <v>7.9414999999999996</v>
      </c>
      <c r="X79" s="289">
        <v>7.3498999999999999</v>
      </c>
      <c r="Y79" s="289">
        <v>7.5777999999999999</v>
      </c>
      <c r="Z79" s="289">
        <v>7.2309000000000001</v>
      </c>
      <c r="AA79" s="289">
        <v>6.8833000000000002</v>
      </c>
      <c r="AB79" s="290">
        <v>7.0366</v>
      </c>
      <c r="AC79" s="288"/>
      <c r="AD79" s="289">
        <v>8.3161000000000005</v>
      </c>
      <c r="AE79" s="289">
        <v>7.8555000000000001</v>
      </c>
      <c r="AF79" s="289"/>
      <c r="AG79" s="289">
        <v>7.9827000000000004</v>
      </c>
      <c r="AH79" s="289">
        <v>7.6970999999999998</v>
      </c>
      <c r="AI79" s="289"/>
      <c r="AJ79" s="289">
        <v>7.3140000000000001</v>
      </c>
      <c r="AK79" s="290">
        <v>7.1715</v>
      </c>
    </row>
    <row r="80" spans="1:37">
      <c r="A80" s="348">
        <v>45370</v>
      </c>
      <c r="B80" s="288">
        <v>8.9110999999999994</v>
      </c>
      <c r="C80" s="289">
        <v>8.5018999999999991</v>
      </c>
      <c r="D80" s="289">
        <v>8.0266000000000002</v>
      </c>
      <c r="E80" s="289">
        <v>8.8987999999999996</v>
      </c>
      <c r="F80" s="289">
        <v>7.6761999999999997</v>
      </c>
      <c r="G80" s="289">
        <v>7.5925000000000002</v>
      </c>
      <c r="H80" s="289">
        <v>7.9688999999999997</v>
      </c>
      <c r="I80" s="289">
        <v>7.1599000000000004</v>
      </c>
      <c r="J80" s="290">
        <v>6.9951999999999996</v>
      </c>
      <c r="K80" s="288">
        <v>8.4198000000000004</v>
      </c>
      <c r="L80" s="289">
        <v>8.5931999999999995</v>
      </c>
      <c r="M80" s="289">
        <v>7.6010999999999997</v>
      </c>
      <c r="N80" s="289">
        <v>8.5376999999999992</v>
      </c>
      <c r="O80" s="289">
        <v>8.0701000000000001</v>
      </c>
      <c r="P80" s="289">
        <v>7.8186</v>
      </c>
      <c r="Q80" s="289">
        <v>7.8811999999999998</v>
      </c>
      <c r="R80" s="289">
        <v>7.4546000000000001</v>
      </c>
      <c r="S80" s="290">
        <v>7.3330000000000002</v>
      </c>
      <c r="T80" s="288">
        <v>8.5962999999999994</v>
      </c>
      <c r="U80" s="289">
        <v>8.1809999999999992</v>
      </c>
      <c r="V80" s="289">
        <v>8.1123999999999992</v>
      </c>
      <c r="W80" s="289">
        <v>8.2454999999999998</v>
      </c>
      <c r="X80" s="289">
        <v>7.6026999999999996</v>
      </c>
      <c r="Y80" s="289">
        <v>7.8384999999999998</v>
      </c>
      <c r="Z80" s="289">
        <v>7.5335999999999999</v>
      </c>
      <c r="AA80" s="289">
        <v>7.1661999999999999</v>
      </c>
      <c r="AB80" s="290">
        <v>7.3093000000000004</v>
      </c>
      <c r="AC80" s="288"/>
      <c r="AD80" s="289">
        <v>8.6013000000000002</v>
      </c>
      <c r="AE80" s="289">
        <v>8.0815999999999999</v>
      </c>
      <c r="AF80" s="289"/>
      <c r="AG80" s="289">
        <v>8.2194000000000003</v>
      </c>
      <c r="AH80" s="289">
        <v>7.9805999999999999</v>
      </c>
      <c r="AI80" s="289"/>
      <c r="AJ80" s="289">
        <v>7.5656999999999996</v>
      </c>
      <c r="AK80" s="290">
        <v>7.4288999999999996</v>
      </c>
    </row>
    <row r="81" spans="1:37">
      <c r="A81" s="348">
        <v>45371</v>
      </c>
      <c r="B81" s="288">
        <v>9.5974000000000004</v>
      </c>
      <c r="C81" s="289">
        <v>8.9587000000000003</v>
      </c>
      <c r="D81" s="289">
        <v>8.3964999999999996</v>
      </c>
      <c r="E81" s="289">
        <v>9.3741000000000003</v>
      </c>
      <c r="F81" s="289">
        <v>7.9702999999999999</v>
      </c>
      <c r="G81" s="289">
        <v>7.8685999999999998</v>
      </c>
      <c r="H81" s="289">
        <v>8.3109000000000002</v>
      </c>
      <c r="I81" s="289">
        <v>7.4006999999999996</v>
      </c>
      <c r="J81" s="290">
        <v>7.2320000000000002</v>
      </c>
      <c r="K81" s="288">
        <v>9.0721000000000007</v>
      </c>
      <c r="L81" s="289">
        <v>9.0762999999999998</v>
      </c>
      <c r="M81" s="289">
        <v>8.1585999999999999</v>
      </c>
      <c r="N81" s="289">
        <v>8.9840999999999998</v>
      </c>
      <c r="O81" s="289">
        <v>8.4016000000000002</v>
      </c>
      <c r="P81" s="289">
        <v>8.1750000000000007</v>
      </c>
      <c r="Q81" s="289">
        <v>8.2216000000000005</v>
      </c>
      <c r="R81" s="289">
        <v>7.7248999999999999</v>
      </c>
      <c r="S81" s="290">
        <v>7.5818000000000003</v>
      </c>
      <c r="T81" s="288">
        <v>9.1487999999999996</v>
      </c>
      <c r="U81" s="289">
        <v>8.5416000000000007</v>
      </c>
      <c r="V81" s="289">
        <v>8.7132000000000005</v>
      </c>
      <c r="W81" s="289">
        <v>8.6408000000000005</v>
      </c>
      <c r="X81" s="289">
        <v>7.8994</v>
      </c>
      <c r="Y81" s="289">
        <v>8.1929999999999996</v>
      </c>
      <c r="Z81" s="289">
        <v>7.8582000000000001</v>
      </c>
      <c r="AA81" s="289">
        <v>7.4414999999999996</v>
      </c>
      <c r="AB81" s="290">
        <v>7.5744999999999996</v>
      </c>
      <c r="AC81" s="288"/>
      <c r="AD81" s="289">
        <v>9.1227999999999998</v>
      </c>
      <c r="AE81" s="289">
        <v>8.5137</v>
      </c>
      <c r="AF81" s="289"/>
      <c r="AG81" s="289">
        <v>8.5597999999999992</v>
      </c>
      <c r="AH81" s="289">
        <v>8.3140000000000001</v>
      </c>
      <c r="AI81" s="289"/>
      <c r="AJ81" s="289">
        <v>7.8327</v>
      </c>
      <c r="AK81" s="290">
        <v>7.7087000000000003</v>
      </c>
    </row>
    <row r="82" spans="1:37">
      <c r="A82" s="348">
        <v>45372</v>
      </c>
      <c r="B82" s="288">
        <v>10.0501</v>
      </c>
      <c r="C82" s="289">
        <v>9.3529</v>
      </c>
      <c r="D82" s="289">
        <v>8.7027999999999999</v>
      </c>
      <c r="E82" s="289">
        <v>9.8131000000000004</v>
      </c>
      <c r="F82" s="289">
        <v>8.3268000000000004</v>
      </c>
      <c r="G82" s="289">
        <v>8.2007999999999992</v>
      </c>
      <c r="H82" s="289">
        <v>8.6931999999999992</v>
      </c>
      <c r="I82" s="289">
        <v>7.7081</v>
      </c>
      <c r="J82" s="290">
        <v>7.5152000000000001</v>
      </c>
      <c r="K82" s="288">
        <v>9.4702999999999999</v>
      </c>
      <c r="L82" s="289">
        <v>9.4702999999999999</v>
      </c>
      <c r="M82" s="289">
        <v>8.4434000000000005</v>
      </c>
      <c r="N82" s="289">
        <v>9.4170999999999996</v>
      </c>
      <c r="O82" s="289">
        <v>8.7861999999999991</v>
      </c>
      <c r="P82" s="289">
        <v>8.5449000000000002</v>
      </c>
      <c r="Q82" s="289">
        <v>8.6161999999999992</v>
      </c>
      <c r="R82" s="289">
        <v>8.0738000000000003</v>
      </c>
      <c r="S82" s="290">
        <v>7.9089</v>
      </c>
      <c r="T82" s="288">
        <v>9.5901999999999994</v>
      </c>
      <c r="U82" s="289">
        <v>8.9327000000000005</v>
      </c>
      <c r="V82" s="289">
        <v>8.9913000000000007</v>
      </c>
      <c r="W82" s="289">
        <v>9.0936000000000003</v>
      </c>
      <c r="X82" s="289">
        <v>8.26</v>
      </c>
      <c r="Y82" s="289">
        <v>8.5569000000000006</v>
      </c>
      <c r="Z82" s="289">
        <v>8.2454000000000001</v>
      </c>
      <c r="AA82" s="289">
        <v>7.7683999999999997</v>
      </c>
      <c r="AB82" s="290">
        <v>7.9016999999999999</v>
      </c>
      <c r="AC82" s="288"/>
      <c r="AD82" s="289">
        <v>9.4717000000000002</v>
      </c>
      <c r="AE82" s="289">
        <v>8.8390000000000004</v>
      </c>
      <c r="AF82" s="289"/>
      <c r="AG82" s="289">
        <v>8.9356000000000009</v>
      </c>
      <c r="AH82" s="289">
        <v>8.6649999999999991</v>
      </c>
      <c r="AI82" s="289"/>
      <c r="AJ82" s="289">
        <v>8.1603999999999992</v>
      </c>
      <c r="AK82" s="290">
        <v>8.0357000000000003</v>
      </c>
    </row>
    <row r="83" spans="1:37">
      <c r="A83" s="348">
        <v>45373</v>
      </c>
      <c r="B83" s="288">
        <v>10.450200000000001</v>
      </c>
      <c r="C83" s="289">
        <v>9.7011000000000003</v>
      </c>
      <c r="D83" s="289">
        <v>9.0257000000000005</v>
      </c>
      <c r="E83" s="289">
        <v>10.119999999999999</v>
      </c>
      <c r="F83" s="289">
        <v>8.6218000000000004</v>
      </c>
      <c r="G83" s="289">
        <v>8.4650999999999996</v>
      </c>
      <c r="H83" s="289">
        <v>9.0010999999999992</v>
      </c>
      <c r="I83" s="289">
        <v>7.9827000000000004</v>
      </c>
      <c r="J83" s="290">
        <v>7.7614000000000001</v>
      </c>
      <c r="K83" s="288">
        <v>10.0212</v>
      </c>
      <c r="L83" s="289">
        <v>9.9027999999999992</v>
      </c>
      <c r="M83" s="289">
        <v>8.9913000000000007</v>
      </c>
      <c r="N83" s="289">
        <v>9.7959999999999994</v>
      </c>
      <c r="O83" s="289">
        <v>9.1489999999999991</v>
      </c>
      <c r="P83" s="289">
        <v>8.9038000000000004</v>
      </c>
      <c r="Q83" s="289">
        <v>8.9570000000000007</v>
      </c>
      <c r="R83" s="289">
        <v>8.3946000000000005</v>
      </c>
      <c r="S83" s="290">
        <v>8.2120999999999995</v>
      </c>
      <c r="T83" s="288">
        <v>10.018700000000001</v>
      </c>
      <c r="U83" s="289">
        <v>9.2440999999999995</v>
      </c>
      <c r="V83" s="289">
        <v>9.7908000000000008</v>
      </c>
      <c r="W83" s="289">
        <v>9.4352999999999998</v>
      </c>
      <c r="X83" s="289">
        <v>8.5716000000000001</v>
      </c>
      <c r="Y83" s="289">
        <v>8.7973999999999997</v>
      </c>
      <c r="Z83" s="289">
        <v>8.5586000000000002</v>
      </c>
      <c r="AA83" s="289">
        <v>8.0595999999999997</v>
      </c>
      <c r="AB83" s="290">
        <v>8.1183999999999994</v>
      </c>
      <c r="AC83" s="288"/>
      <c r="AD83" s="289">
        <v>9.8562999999999992</v>
      </c>
      <c r="AE83" s="289">
        <v>9.2329000000000008</v>
      </c>
      <c r="AF83" s="289"/>
      <c r="AG83" s="289">
        <v>9.2248000000000001</v>
      </c>
      <c r="AH83" s="289">
        <v>8.9009</v>
      </c>
      <c r="AI83" s="289"/>
      <c r="AJ83" s="289">
        <v>8.4417000000000009</v>
      </c>
      <c r="AK83" s="290">
        <v>8.2352000000000007</v>
      </c>
    </row>
    <row r="84" spans="1:37">
      <c r="A84" s="348">
        <v>45374</v>
      </c>
      <c r="B84" s="288">
        <v>11.0619</v>
      </c>
      <c r="C84" s="289">
        <v>10.059799999999999</v>
      </c>
      <c r="D84" s="289">
        <v>9.3286999999999995</v>
      </c>
      <c r="E84" s="289">
        <v>10.446199999999999</v>
      </c>
      <c r="F84" s="289">
        <v>8.92</v>
      </c>
      <c r="G84" s="289">
        <v>8.7314000000000007</v>
      </c>
      <c r="H84" s="289">
        <v>9.3039000000000005</v>
      </c>
      <c r="I84" s="289">
        <v>8.2766999999999999</v>
      </c>
      <c r="J84" s="290">
        <v>8.0284999999999993</v>
      </c>
      <c r="K84" s="288">
        <v>10.5647</v>
      </c>
      <c r="L84" s="289">
        <v>10.287100000000001</v>
      </c>
      <c r="M84" s="289">
        <v>9.5460999999999991</v>
      </c>
      <c r="N84" s="289">
        <v>10.142200000000001</v>
      </c>
      <c r="O84" s="289">
        <v>9.4372000000000007</v>
      </c>
      <c r="P84" s="289">
        <v>9.2193000000000005</v>
      </c>
      <c r="Q84" s="289">
        <v>9.2852999999999994</v>
      </c>
      <c r="R84" s="289">
        <v>8.6995000000000005</v>
      </c>
      <c r="S84" s="290">
        <v>8.5075000000000003</v>
      </c>
      <c r="T84" s="288">
        <v>10.462899999999999</v>
      </c>
      <c r="U84" s="289">
        <v>9.5341000000000005</v>
      </c>
      <c r="V84" s="289">
        <v>10.246</v>
      </c>
      <c r="W84" s="289">
        <v>9.7713000000000001</v>
      </c>
      <c r="X84" s="289">
        <v>8.8701000000000008</v>
      </c>
      <c r="Y84" s="289">
        <v>9.0640000000000001</v>
      </c>
      <c r="Z84" s="289">
        <v>8.8770000000000007</v>
      </c>
      <c r="AA84" s="289">
        <v>8.3553999999999995</v>
      </c>
      <c r="AB84" s="290">
        <v>8.3864999999999998</v>
      </c>
      <c r="AC84" s="288"/>
      <c r="AD84" s="289">
        <v>10.2704</v>
      </c>
      <c r="AE84" s="289">
        <v>9.5353999999999992</v>
      </c>
      <c r="AF84" s="289"/>
      <c r="AG84" s="289">
        <v>9.5042000000000009</v>
      </c>
      <c r="AH84" s="289">
        <v>9.1555</v>
      </c>
      <c r="AI84" s="289"/>
      <c r="AJ84" s="289">
        <v>8.7279</v>
      </c>
      <c r="AK84" s="290">
        <v>8.4925999999999995</v>
      </c>
    </row>
    <row r="85" spans="1:37">
      <c r="A85" s="348">
        <v>45375</v>
      </c>
      <c r="B85" s="288">
        <v>11.008699999999999</v>
      </c>
      <c r="C85" s="289">
        <v>10.1693</v>
      </c>
      <c r="D85" s="289">
        <v>9.5</v>
      </c>
      <c r="E85" s="289">
        <v>10.538</v>
      </c>
      <c r="F85" s="289">
        <v>9.2147000000000006</v>
      </c>
      <c r="G85" s="289">
        <v>9.0160999999999998</v>
      </c>
      <c r="H85" s="289">
        <v>9.6212999999999997</v>
      </c>
      <c r="I85" s="289">
        <v>8.6364999999999998</v>
      </c>
      <c r="J85" s="290">
        <v>8.3561999999999994</v>
      </c>
      <c r="K85" s="288">
        <v>10.5937</v>
      </c>
      <c r="L85" s="289">
        <v>10.2958</v>
      </c>
      <c r="M85" s="289">
        <v>9.7088999999999999</v>
      </c>
      <c r="N85" s="289">
        <v>10.2194</v>
      </c>
      <c r="O85" s="289">
        <v>9.6636000000000006</v>
      </c>
      <c r="P85" s="289">
        <v>9.4070999999999998</v>
      </c>
      <c r="Q85" s="289">
        <v>9.5427</v>
      </c>
      <c r="R85" s="289">
        <v>9.0602999999999998</v>
      </c>
      <c r="S85" s="290">
        <v>8.8143999999999991</v>
      </c>
      <c r="T85" s="288">
        <v>10.5349</v>
      </c>
      <c r="U85" s="289">
        <v>9.7603000000000009</v>
      </c>
      <c r="V85" s="289">
        <v>10.2331</v>
      </c>
      <c r="W85" s="289">
        <v>9.9933999999999994</v>
      </c>
      <c r="X85" s="289">
        <v>9.1987000000000005</v>
      </c>
      <c r="Y85" s="289">
        <v>9.3468999999999998</v>
      </c>
      <c r="Z85" s="289">
        <v>9.2270000000000003</v>
      </c>
      <c r="AA85" s="289">
        <v>8.7192000000000007</v>
      </c>
      <c r="AB85" s="290">
        <v>8.7423999999999999</v>
      </c>
      <c r="AC85" s="288"/>
      <c r="AD85" s="289">
        <v>10.2309</v>
      </c>
      <c r="AE85" s="289">
        <v>9.6934000000000005</v>
      </c>
      <c r="AF85" s="289"/>
      <c r="AG85" s="289">
        <v>9.7347000000000001</v>
      </c>
      <c r="AH85" s="289">
        <v>9.4222999999999999</v>
      </c>
      <c r="AI85" s="289"/>
      <c r="AJ85" s="289">
        <v>9.06</v>
      </c>
      <c r="AK85" s="290">
        <v>8.8364999999999991</v>
      </c>
    </row>
    <row r="86" spans="1:37">
      <c r="A86" s="348">
        <v>45376</v>
      </c>
      <c r="B86" s="288">
        <v>8.0383999999999993</v>
      </c>
      <c r="C86" s="289">
        <v>8.4326000000000008</v>
      </c>
      <c r="D86" s="289">
        <v>8.2596000000000007</v>
      </c>
      <c r="E86" s="289">
        <v>9.1214999999999993</v>
      </c>
      <c r="F86" s="289">
        <v>8.7264999999999997</v>
      </c>
      <c r="G86" s="289">
        <v>8.5664999999999996</v>
      </c>
      <c r="H86" s="289">
        <v>9.2970000000000006</v>
      </c>
      <c r="I86" s="289">
        <v>8.6704000000000008</v>
      </c>
      <c r="J86" s="290">
        <v>8.4346999999999994</v>
      </c>
      <c r="K86" s="288">
        <v>8.3239000000000001</v>
      </c>
      <c r="L86" s="289">
        <v>8.4260000000000002</v>
      </c>
      <c r="M86" s="289">
        <v>7.7864000000000004</v>
      </c>
      <c r="N86" s="289">
        <v>9.1067</v>
      </c>
      <c r="O86" s="289">
        <v>9.0525000000000002</v>
      </c>
      <c r="P86" s="289">
        <v>8.5734999999999992</v>
      </c>
      <c r="Q86" s="289">
        <v>9.2090999999999994</v>
      </c>
      <c r="R86" s="289">
        <v>9.0231999999999992</v>
      </c>
      <c r="S86" s="290">
        <v>8.7043999999999997</v>
      </c>
      <c r="T86" s="288">
        <v>8.7260000000000009</v>
      </c>
      <c r="U86" s="289">
        <v>8.7354000000000003</v>
      </c>
      <c r="V86" s="289">
        <v>8.1225000000000005</v>
      </c>
      <c r="W86" s="289">
        <v>9.1349999999999998</v>
      </c>
      <c r="X86" s="289">
        <v>8.85</v>
      </c>
      <c r="Y86" s="289">
        <v>8.8275000000000006</v>
      </c>
      <c r="Z86" s="289">
        <v>9.0563000000000002</v>
      </c>
      <c r="AA86" s="289">
        <v>8.6852</v>
      </c>
      <c r="AB86" s="290">
        <v>8.7872000000000003</v>
      </c>
      <c r="AC86" s="288"/>
      <c r="AD86" s="289">
        <v>8.3026999999999997</v>
      </c>
      <c r="AE86" s="289">
        <v>8.5444999999999993</v>
      </c>
      <c r="AF86" s="289"/>
      <c r="AG86" s="289">
        <v>8.9807000000000006</v>
      </c>
      <c r="AH86" s="289">
        <v>8.8613999999999997</v>
      </c>
      <c r="AI86" s="289"/>
      <c r="AJ86" s="289">
        <v>8.9581</v>
      </c>
      <c r="AK86" s="290">
        <v>8.8048999999999999</v>
      </c>
    </row>
    <row r="87" spans="1:37">
      <c r="A87" s="348">
        <v>45377</v>
      </c>
      <c r="B87" s="288">
        <v>8.1471999999999998</v>
      </c>
      <c r="C87" s="289">
        <v>8.4468999999999994</v>
      </c>
      <c r="D87" s="289">
        <v>7.9941000000000004</v>
      </c>
      <c r="E87" s="289">
        <v>9.0753000000000004</v>
      </c>
      <c r="F87" s="289">
        <v>8.4185999999999996</v>
      </c>
      <c r="G87" s="289">
        <v>8.2322000000000006</v>
      </c>
      <c r="H87" s="289">
        <v>8.8673999999999999</v>
      </c>
      <c r="I87" s="289">
        <v>8.2955000000000005</v>
      </c>
      <c r="J87" s="290">
        <v>8.0946999999999996</v>
      </c>
      <c r="K87" s="288">
        <v>8.0723000000000003</v>
      </c>
      <c r="L87" s="289">
        <v>8.2205999999999992</v>
      </c>
      <c r="M87" s="289">
        <v>7.3578999999999999</v>
      </c>
      <c r="N87" s="289">
        <v>8.9444999999999997</v>
      </c>
      <c r="O87" s="289">
        <v>8.6875999999999998</v>
      </c>
      <c r="P87" s="289">
        <v>8.3186</v>
      </c>
      <c r="Q87" s="289">
        <v>8.8527000000000005</v>
      </c>
      <c r="R87" s="289">
        <v>8.5509000000000004</v>
      </c>
      <c r="S87" s="290">
        <v>8.3619000000000003</v>
      </c>
      <c r="T87" s="288">
        <v>8.6283999999999992</v>
      </c>
      <c r="U87" s="289">
        <v>8.5976999999999997</v>
      </c>
      <c r="V87" s="289">
        <v>8.0830000000000002</v>
      </c>
      <c r="W87" s="289">
        <v>8.9075000000000006</v>
      </c>
      <c r="X87" s="289">
        <v>8.4712999999999994</v>
      </c>
      <c r="Y87" s="289">
        <v>8.5281000000000002</v>
      </c>
      <c r="Z87" s="289">
        <v>8.6568000000000005</v>
      </c>
      <c r="AA87" s="289">
        <v>8.2851999999999997</v>
      </c>
      <c r="AB87" s="290">
        <v>8.4001999999999999</v>
      </c>
      <c r="AC87" s="288"/>
      <c r="AD87" s="289">
        <v>8.2093000000000007</v>
      </c>
      <c r="AE87" s="289">
        <v>8.4300999999999995</v>
      </c>
      <c r="AF87" s="289"/>
      <c r="AG87" s="289">
        <v>8.7316000000000003</v>
      </c>
      <c r="AH87" s="289">
        <v>8.6304999999999996</v>
      </c>
      <c r="AI87" s="289"/>
      <c r="AJ87" s="289">
        <v>8.5571000000000002</v>
      </c>
      <c r="AK87" s="290">
        <v>8.4436</v>
      </c>
    </row>
    <row r="88" spans="1:37">
      <c r="A88" s="348">
        <v>45378</v>
      </c>
      <c r="B88" s="288">
        <v>8.2439</v>
      </c>
      <c r="C88" s="289">
        <v>8.3569999999999993</v>
      </c>
      <c r="D88" s="289">
        <v>7.8539000000000003</v>
      </c>
      <c r="E88" s="289">
        <v>8.9438999999999993</v>
      </c>
      <c r="F88" s="289">
        <v>8.26</v>
      </c>
      <c r="G88" s="289">
        <v>8.0219000000000005</v>
      </c>
      <c r="H88" s="289">
        <v>8.6692</v>
      </c>
      <c r="I88" s="289">
        <v>8.1370000000000005</v>
      </c>
      <c r="J88" s="290">
        <v>7.9173</v>
      </c>
      <c r="K88" s="288">
        <v>8.1120000000000001</v>
      </c>
      <c r="L88" s="289">
        <v>8.2713000000000001</v>
      </c>
      <c r="M88" s="289">
        <v>7.3120000000000003</v>
      </c>
      <c r="N88" s="289">
        <v>8.7570999999999994</v>
      </c>
      <c r="O88" s="289">
        <v>8.5203000000000007</v>
      </c>
      <c r="P88" s="289">
        <v>8.1439000000000004</v>
      </c>
      <c r="Q88" s="289">
        <v>8.6138999999999992</v>
      </c>
      <c r="R88" s="289">
        <v>8.3556000000000008</v>
      </c>
      <c r="S88" s="290">
        <v>8.1770999999999994</v>
      </c>
      <c r="T88" s="288">
        <v>8.5823999999999998</v>
      </c>
      <c r="U88" s="289">
        <v>8.4206000000000003</v>
      </c>
      <c r="V88" s="289">
        <v>8.1006999999999998</v>
      </c>
      <c r="W88" s="289">
        <v>8.7204999999999995</v>
      </c>
      <c r="X88" s="289">
        <v>8.2737999999999996</v>
      </c>
      <c r="Y88" s="289">
        <v>8.3299000000000003</v>
      </c>
      <c r="Z88" s="289">
        <v>8.4575999999999993</v>
      </c>
      <c r="AA88" s="289">
        <v>8.0783000000000005</v>
      </c>
      <c r="AB88" s="290">
        <v>8.2234999999999996</v>
      </c>
      <c r="AC88" s="288"/>
      <c r="AD88" s="289">
        <v>8.3297000000000008</v>
      </c>
      <c r="AE88" s="289">
        <v>8.2187999999999999</v>
      </c>
      <c r="AF88" s="289"/>
      <c r="AG88" s="289">
        <v>8.5950000000000006</v>
      </c>
      <c r="AH88" s="289">
        <v>8.4048999999999996</v>
      </c>
      <c r="AI88" s="289"/>
      <c r="AJ88" s="289">
        <v>8.3620000000000001</v>
      </c>
      <c r="AK88" s="290">
        <v>8.2525999999999993</v>
      </c>
    </row>
    <row r="89" spans="1:37">
      <c r="A89" s="348">
        <v>45379</v>
      </c>
      <c r="B89" s="288">
        <v>8.8364999999999991</v>
      </c>
      <c r="C89" s="289">
        <v>8.5686999999999998</v>
      </c>
      <c r="D89" s="289">
        <v>7.8407</v>
      </c>
      <c r="E89" s="289">
        <v>9.1854999999999993</v>
      </c>
      <c r="F89" s="289">
        <v>8.1804000000000006</v>
      </c>
      <c r="G89" s="289">
        <v>7.9112999999999998</v>
      </c>
      <c r="H89" s="289">
        <v>8.5867000000000004</v>
      </c>
      <c r="I89" s="289">
        <v>7.9592000000000001</v>
      </c>
      <c r="J89" s="290">
        <v>7.7331000000000003</v>
      </c>
      <c r="K89" s="288">
        <v>8.4791000000000007</v>
      </c>
      <c r="L89" s="289">
        <v>8.5281000000000002</v>
      </c>
      <c r="M89" s="289">
        <v>7.5418000000000003</v>
      </c>
      <c r="N89" s="289">
        <v>8.9481000000000002</v>
      </c>
      <c r="O89" s="289">
        <v>8.5401000000000007</v>
      </c>
      <c r="P89" s="289">
        <v>8.2301000000000002</v>
      </c>
      <c r="Q89" s="289">
        <v>8.5786999999999995</v>
      </c>
      <c r="R89" s="289">
        <v>8.2231000000000005</v>
      </c>
      <c r="S89" s="290">
        <v>8.0836000000000006</v>
      </c>
      <c r="T89" s="288">
        <v>8.8698999999999995</v>
      </c>
      <c r="U89" s="289">
        <v>8.4687999999999999</v>
      </c>
      <c r="V89" s="289">
        <v>8.4039000000000001</v>
      </c>
      <c r="W89" s="289">
        <v>8.8109000000000002</v>
      </c>
      <c r="X89" s="289">
        <v>8.1611999999999991</v>
      </c>
      <c r="Y89" s="289">
        <v>8.2984000000000009</v>
      </c>
      <c r="Z89" s="289">
        <v>8.3427000000000007</v>
      </c>
      <c r="AA89" s="289">
        <v>7.9100999999999999</v>
      </c>
      <c r="AB89" s="290">
        <v>8.0695999999999994</v>
      </c>
      <c r="AC89" s="288"/>
      <c r="AD89" s="289">
        <v>8.5317000000000007</v>
      </c>
      <c r="AE89" s="289">
        <v>8.2955000000000005</v>
      </c>
      <c r="AF89" s="289"/>
      <c r="AG89" s="289">
        <v>8.5458999999999996</v>
      </c>
      <c r="AH89" s="289">
        <v>8.3658999999999999</v>
      </c>
      <c r="AI89" s="289"/>
      <c r="AJ89" s="289">
        <v>8.1920999999999999</v>
      </c>
      <c r="AK89" s="290">
        <v>8.0870999999999995</v>
      </c>
    </row>
    <row r="90" spans="1:37">
      <c r="A90" s="348">
        <v>45380</v>
      </c>
      <c r="B90" s="288">
        <v>10.6713</v>
      </c>
      <c r="C90" s="289">
        <v>9.3928999999999991</v>
      </c>
      <c r="D90" s="289">
        <v>8.5640000000000001</v>
      </c>
      <c r="E90" s="289">
        <v>9.7192000000000007</v>
      </c>
      <c r="F90" s="289">
        <v>8.4757999999999996</v>
      </c>
      <c r="G90" s="289">
        <v>8.1606000000000005</v>
      </c>
      <c r="H90" s="289">
        <v>8.7608999999999995</v>
      </c>
      <c r="I90" s="289">
        <v>8.0991999999999997</v>
      </c>
      <c r="J90" s="290">
        <v>7.8076999999999996</v>
      </c>
      <c r="K90" s="288">
        <v>10.1416</v>
      </c>
      <c r="L90" s="289">
        <v>9.5891999999999999</v>
      </c>
      <c r="M90" s="289">
        <v>9.1113</v>
      </c>
      <c r="N90" s="289">
        <v>9.3926999999999996</v>
      </c>
      <c r="O90" s="289">
        <v>8.8335000000000008</v>
      </c>
      <c r="P90" s="289">
        <v>8.6286000000000005</v>
      </c>
      <c r="Q90" s="289">
        <v>8.7218999999999998</v>
      </c>
      <c r="R90" s="289">
        <v>8.3767999999999994</v>
      </c>
      <c r="S90" s="290">
        <v>8.2151999999999994</v>
      </c>
      <c r="T90" s="288">
        <v>9.9748999999999999</v>
      </c>
      <c r="U90" s="289">
        <v>8.9605999999999995</v>
      </c>
      <c r="V90" s="289">
        <v>9.6902000000000008</v>
      </c>
      <c r="W90" s="289">
        <v>9.2047000000000008</v>
      </c>
      <c r="X90" s="289">
        <v>8.4321999999999999</v>
      </c>
      <c r="Y90" s="289">
        <v>8.5734999999999992</v>
      </c>
      <c r="Z90" s="289">
        <v>8.5063999999999993</v>
      </c>
      <c r="AA90" s="289">
        <v>8.0566999999999993</v>
      </c>
      <c r="AB90" s="290">
        <v>8.1982999999999997</v>
      </c>
      <c r="AC90" s="288"/>
      <c r="AD90" s="289">
        <v>9.6708999999999996</v>
      </c>
      <c r="AE90" s="289">
        <v>8.9215</v>
      </c>
      <c r="AF90" s="289"/>
      <c r="AG90" s="289">
        <v>8.9289000000000005</v>
      </c>
      <c r="AH90" s="289">
        <v>8.6418999999999997</v>
      </c>
      <c r="AI90" s="289"/>
      <c r="AJ90" s="289">
        <v>8.3559999999999999</v>
      </c>
      <c r="AK90" s="290">
        <v>8.2256999999999998</v>
      </c>
    </row>
    <row r="91" spans="1:37">
      <c r="A91" s="348">
        <v>45381</v>
      </c>
      <c r="B91" s="288">
        <v>10.071199999999999</v>
      </c>
      <c r="C91" s="289">
        <v>9.5305</v>
      </c>
      <c r="D91" s="289">
        <v>8.9621999999999993</v>
      </c>
      <c r="E91" s="289">
        <v>9.8958999999999993</v>
      </c>
      <c r="F91" s="289">
        <v>8.9507999999999992</v>
      </c>
      <c r="G91" s="289">
        <v>8.6895000000000007</v>
      </c>
      <c r="H91" s="289">
        <v>9.2609999999999992</v>
      </c>
      <c r="I91" s="289">
        <v>8.5649999999999995</v>
      </c>
      <c r="J91" s="290">
        <v>8.2335999999999991</v>
      </c>
      <c r="K91" s="288">
        <v>9.9488000000000003</v>
      </c>
      <c r="L91" s="289">
        <v>9.6399000000000008</v>
      </c>
      <c r="M91" s="289">
        <v>9.0982000000000003</v>
      </c>
      <c r="N91" s="289">
        <v>9.7568000000000001</v>
      </c>
      <c r="O91" s="289">
        <v>9.3317999999999994</v>
      </c>
      <c r="P91" s="289">
        <v>9.0306999999999995</v>
      </c>
      <c r="Q91" s="289">
        <v>9.2401999999999997</v>
      </c>
      <c r="R91" s="289">
        <v>8.8958999999999993</v>
      </c>
      <c r="S91" s="290">
        <v>8.6576000000000004</v>
      </c>
      <c r="T91" s="288">
        <v>10.016</v>
      </c>
      <c r="U91" s="289">
        <v>9.3646999999999991</v>
      </c>
      <c r="V91" s="289">
        <v>9.5962999999999994</v>
      </c>
      <c r="W91" s="289">
        <v>9.6135000000000002</v>
      </c>
      <c r="X91" s="289">
        <v>8.9585000000000008</v>
      </c>
      <c r="Y91" s="289">
        <v>9.0686</v>
      </c>
      <c r="Z91" s="289">
        <v>9.0198999999999998</v>
      </c>
      <c r="AA91" s="289">
        <v>8.5792999999999999</v>
      </c>
      <c r="AB91" s="290">
        <v>8.6527999999999992</v>
      </c>
      <c r="AC91" s="288"/>
      <c r="AD91" s="289">
        <v>9.6319999999999997</v>
      </c>
      <c r="AE91" s="289">
        <v>9.2754999999999992</v>
      </c>
      <c r="AF91" s="289"/>
      <c r="AG91" s="289">
        <v>9.3885000000000005</v>
      </c>
      <c r="AH91" s="289">
        <v>9.1376000000000008</v>
      </c>
      <c r="AI91" s="289"/>
      <c r="AJ91" s="289">
        <v>8.9032</v>
      </c>
      <c r="AK91" s="290">
        <v>8.7015999999999991</v>
      </c>
    </row>
    <row r="92" spans="1:37">
      <c r="A92" s="348">
        <v>45382</v>
      </c>
      <c r="B92" s="288">
        <v>10.7601</v>
      </c>
      <c r="C92" s="289">
        <v>9.9998000000000005</v>
      </c>
      <c r="D92" s="289">
        <v>9.33</v>
      </c>
      <c r="E92" s="289">
        <v>10.3072</v>
      </c>
      <c r="F92" s="289">
        <v>9.2443000000000008</v>
      </c>
      <c r="G92" s="289">
        <v>8.9969999999999999</v>
      </c>
      <c r="H92" s="289">
        <v>9.4883000000000006</v>
      </c>
      <c r="I92" s="289">
        <v>8.7913999999999994</v>
      </c>
      <c r="J92" s="290">
        <v>8.4733000000000001</v>
      </c>
      <c r="K92" s="288">
        <v>10.4803</v>
      </c>
      <c r="L92" s="289">
        <v>10.157500000000001</v>
      </c>
      <c r="M92" s="289">
        <v>9.3945000000000007</v>
      </c>
      <c r="N92" s="289">
        <v>10.1182</v>
      </c>
      <c r="O92" s="289">
        <v>9.6593999999999998</v>
      </c>
      <c r="P92" s="289">
        <v>9.3873999999999995</v>
      </c>
      <c r="Q92" s="289">
        <v>9.4870000000000001</v>
      </c>
      <c r="R92" s="289">
        <v>9.1309000000000005</v>
      </c>
      <c r="S92" s="290">
        <v>8.9026999999999994</v>
      </c>
      <c r="T92" s="288">
        <v>10.4976</v>
      </c>
      <c r="U92" s="289">
        <v>9.7097999999999995</v>
      </c>
      <c r="V92" s="289">
        <v>10.046099999999999</v>
      </c>
      <c r="W92" s="289">
        <v>9.9434000000000005</v>
      </c>
      <c r="X92" s="289">
        <v>9.2363999999999997</v>
      </c>
      <c r="Y92" s="289">
        <v>9.3537999999999997</v>
      </c>
      <c r="Z92" s="289">
        <v>9.2513000000000005</v>
      </c>
      <c r="AA92" s="289">
        <v>8.8192000000000004</v>
      </c>
      <c r="AB92" s="290">
        <v>8.8630999999999993</v>
      </c>
      <c r="AC92" s="288"/>
      <c r="AD92" s="289">
        <v>10.151</v>
      </c>
      <c r="AE92" s="289">
        <v>9.6372</v>
      </c>
      <c r="AF92" s="289"/>
      <c r="AG92" s="289">
        <v>9.7479999999999993</v>
      </c>
      <c r="AH92" s="289">
        <v>9.4443000000000001</v>
      </c>
      <c r="AI92" s="289"/>
      <c r="AJ92" s="289">
        <v>9.1569000000000003</v>
      </c>
      <c r="AK92" s="290">
        <v>8.9497</v>
      </c>
    </row>
    <row r="93" spans="1:37">
      <c r="A93" s="348">
        <v>45383</v>
      </c>
      <c r="B93" s="288">
        <v>9.5734999999999992</v>
      </c>
      <c r="C93" s="289">
        <v>9.1705000000000005</v>
      </c>
      <c r="D93" s="289">
        <v>8.6853999999999996</v>
      </c>
      <c r="E93" s="289">
        <v>9.7678999999999991</v>
      </c>
      <c r="F93" s="289">
        <v>9.0326000000000004</v>
      </c>
      <c r="G93" s="289">
        <v>8.7784999999999993</v>
      </c>
      <c r="H93" s="289">
        <v>9.4208999999999996</v>
      </c>
      <c r="I93" s="289">
        <v>8.8595000000000006</v>
      </c>
      <c r="J93" s="290">
        <v>8.5569000000000006</v>
      </c>
      <c r="K93" s="288">
        <v>9.3462999999999994</v>
      </c>
      <c r="L93" s="289">
        <v>9.0983999999999998</v>
      </c>
      <c r="M93" s="289">
        <v>8.3483000000000001</v>
      </c>
      <c r="N93" s="289">
        <v>9.6189</v>
      </c>
      <c r="O93" s="289">
        <v>9.3194999999999997</v>
      </c>
      <c r="P93" s="289">
        <v>8.9118999999999993</v>
      </c>
      <c r="Q93" s="289">
        <v>9.3940999999999999</v>
      </c>
      <c r="R93" s="289">
        <v>9.1555</v>
      </c>
      <c r="S93" s="290">
        <v>8.8710000000000004</v>
      </c>
      <c r="T93" s="288">
        <v>9.5977999999999994</v>
      </c>
      <c r="U93" s="289">
        <v>9.2370999999999999</v>
      </c>
      <c r="V93" s="289">
        <v>8.9056999999999995</v>
      </c>
      <c r="W93" s="289">
        <v>9.5480999999999998</v>
      </c>
      <c r="X93" s="289">
        <v>9.0793999999999997</v>
      </c>
      <c r="Y93" s="289">
        <v>9.0908999999999995</v>
      </c>
      <c r="Z93" s="289">
        <v>9.2273999999999994</v>
      </c>
      <c r="AA93" s="289">
        <v>8.8569999999999993</v>
      </c>
      <c r="AB93" s="290">
        <v>8.9343000000000004</v>
      </c>
      <c r="AC93" s="288"/>
      <c r="AD93" s="289">
        <v>9.1311</v>
      </c>
      <c r="AE93" s="289">
        <v>9.1008999999999993</v>
      </c>
      <c r="AF93" s="289"/>
      <c r="AG93" s="289">
        <v>9.3856999999999999</v>
      </c>
      <c r="AH93" s="289">
        <v>9.2041000000000004</v>
      </c>
      <c r="AI93" s="289"/>
      <c r="AJ93" s="289">
        <v>9.1582000000000008</v>
      </c>
      <c r="AK93" s="290">
        <v>8.9839000000000002</v>
      </c>
    </row>
    <row r="94" spans="1:37">
      <c r="A94" s="348">
        <v>45384</v>
      </c>
      <c r="B94" s="288">
        <v>9.9518000000000004</v>
      </c>
      <c r="C94" s="289">
        <v>9.4271999999999991</v>
      </c>
      <c r="D94" s="289">
        <v>8.8210999999999995</v>
      </c>
      <c r="E94" s="289">
        <v>9.9651999999999994</v>
      </c>
      <c r="F94" s="289">
        <v>9.0375999999999994</v>
      </c>
      <c r="G94" s="289">
        <v>8.7596000000000007</v>
      </c>
      <c r="H94" s="289">
        <v>9.3591999999999995</v>
      </c>
      <c r="I94" s="289">
        <v>8.7573000000000008</v>
      </c>
      <c r="J94" s="290">
        <v>8.4695999999999998</v>
      </c>
      <c r="K94" s="288">
        <v>9.7209000000000003</v>
      </c>
      <c r="L94" s="289">
        <v>9.3729999999999993</v>
      </c>
      <c r="M94" s="289">
        <v>8.7764000000000006</v>
      </c>
      <c r="N94" s="289">
        <v>9.7431000000000001</v>
      </c>
      <c r="O94" s="289">
        <v>9.3272999999999993</v>
      </c>
      <c r="P94" s="289">
        <v>9.0380000000000003</v>
      </c>
      <c r="Q94" s="289">
        <v>9.3429000000000002</v>
      </c>
      <c r="R94" s="289">
        <v>9.0424000000000007</v>
      </c>
      <c r="S94" s="290">
        <v>8.8438999999999997</v>
      </c>
      <c r="T94" s="288">
        <v>9.8621999999999996</v>
      </c>
      <c r="U94" s="289">
        <v>9.3508999999999993</v>
      </c>
      <c r="V94" s="289">
        <v>9.3626000000000005</v>
      </c>
      <c r="W94" s="289">
        <v>9.6023999999999994</v>
      </c>
      <c r="X94" s="289">
        <v>9.0422999999999991</v>
      </c>
      <c r="Y94" s="289">
        <v>9.1430000000000007</v>
      </c>
      <c r="Z94" s="289">
        <v>9.1189999999999998</v>
      </c>
      <c r="AA94" s="289">
        <v>8.7520000000000007</v>
      </c>
      <c r="AB94" s="290">
        <v>8.8630999999999993</v>
      </c>
      <c r="AC94" s="288">
        <v>9.3375000000000004</v>
      </c>
      <c r="AD94" s="289">
        <v>9.3795000000000002</v>
      </c>
      <c r="AE94" s="289">
        <v>9.2521000000000004</v>
      </c>
      <c r="AF94" s="289">
        <v>9.7362000000000002</v>
      </c>
      <c r="AG94" s="289">
        <v>9.3750999999999998</v>
      </c>
      <c r="AH94" s="289">
        <v>9.2372999999999994</v>
      </c>
      <c r="AI94" s="289">
        <v>9.3367000000000004</v>
      </c>
      <c r="AJ94" s="289">
        <v>9.0398999999999994</v>
      </c>
      <c r="AK94" s="290">
        <v>8.9164999999999992</v>
      </c>
    </row>
    <row r="95" spans="1:37">
      <c r="A95" s="348">
        <v>45385</v>
      </c>
      <c r="B95" s="288">
        <v>11.382</v>
      </c>
      <c r="C95" s="289">
        <v>10.170999999999999</v>
      </c>
      <c r="D95" s="289">
        <v>9.4738000000000007</v>
      </c>
      <c r="E95" s="289">
        <v>10.7255</v>
      </c>
      <c r="F95" s="289">
        <v>9.3155000000000001</v>
      </c>
      <c r="G95" s="289">
        <v>9.0076000000000001</v>
      </c>
      <c r="H95" s="289">
        <v>9.5297000000000001</v>
      </c>
      <c r="I95" s="289">
        <v>8.8117000000000001</v>
      </c>
      <c r="J95" s="290">
        <v>8.4831000000000003</v>
      </c>
      <c r="K95" s="288">
        <v>10.7599</v>
      </c>
      <c r="L95" s="289">
        <v>10.260899999999999</v>
      </c>
      <c r="M95" s="289">
        <v>9.5982000000000003</v>
      </c>
      <c r="N95" s="289">
        <v>10.4657</v>
      </c>
      <c r="O95" s="289">
        <v>9.7750000000000004</v>
      </c>
      <c r="P95" s="289">
        <v>9.5968999999999998</v>
      </c>
      <c r="Q95" s="289">
        <v>9.6015999999999995</v>
      </c>
      <c r="R95" s="289">
        <v>9.1669999999999998</v>
      </c>
      <c r="S95" s="290">
        <v>8.9814000000000007</v>
      </c>
      <c r="T95" s="288">
        <v>10.844200000000001</v>
      </c>
      <c r="U95" s="289">
        <v>9.9216999999999995</v>
      </c>
      <c r="V95" s="289">
        <v>10.184100000000001</v>
      </c>
      <c r="W95" s="289">
        <v>10.1449</v>
      </c>
      <c r="X95" s="289">
        <v>9.3026</v>
      </c>
      <c r="Y95" s="289">
        <v>9.5004000000000008</v>
      </c>
      <c r="Z95" s="289">
        <v>9.2681000000000004</v>
      </c>
      <c r="AA95" s="289">
        <v>8.8589000000000002</v>
      </c>
      <c r="AB95" s="290">
        <v>8.9183000000000003</v>
      </c>
      <c r="AC95" s="288">
        <v>10.2835</v>
      </c>
      <c r="AD95" s="289">
        <v>10.532999999999999</v>
      </c>
      <c r="AE95" s="289">
        <v>9.8032000000000004</v>
      </c>
      <c r="AF95" s="289">
        <v>10.3238</v>
      </c>
      <c r="AG95" s="289">
        <v>9.7690000000000001</v>
      </c>
      <c r="AH95" s="289">
        <v>9.6044999999999998</v>
      </c>
      <c r="AI95" s="289">
        <v>9.4968000000000004</v>
      </c>
      <c r="AJ95" s="289">
        <v>9.0686</v>
      </c>
      <c r="AK95" s="290">
        <v>9.0063999999999993</v>
      </c>
    </row>
    <row r="96" spans="1:37">
      <c r="A96" s="348">
        <v>45386</v>
      </c>
      <c r="B96" s="288">
        <v>12.689</v>
      </c>
      <c r="C96" s="289">
        <v>11.0953</v>
      </c>
      <c r="D96" s="289">
        <v>10.136900000000001</v>
      </c>
      <c r="E96" s="289">
        <v>11.5533</v>
      </c>
      <c r="F96" s="289">
        <v>9.8257999999999992</v>
      </c>
      <c r="G96" s="289">
        <v>9.4115000000000002</v>
      </c>
      <c r="H96" s="289">
        <v>10.0023</v>
      </c>
      <c r="I96" s="289">
        <v>9.1062999999999992</v>
      </c>
      <c r="J96" s="290">
        <v>8.7049000000000003</v>
      </c>
      <c r="K96" s="288">
        <v>11.8277</v>
      </c>
      <c r="L96" s="289">
        <v>11.1065</v>
      </c>
      <c r="M96" s="289">
        <v>10.530200000000001</v>
      </c>
      <c r="N96" s="289">
        <v>11.1585</v>
      </c>
      <c r="O96" s="289">
        <v>10.2911</v>
      </c>
      <c r="P96" s="289">
        <v>10.1569</v>
      </c>
      <c r="Q96" s="289">
        <v>10.0541</v>
      </c>
      <c r="R96" s="289">
        <v>9.4888999999999992</v>
      </c>
      <c r="S96" s="290">
        <v>9.2843999999999998</v>
      </c>
      <c r="T96" s="288">
        <v>11.797700000000001</v>
      </c>
      <c r="U96" s="289">
        <v>10.5823</v>
      </c>
      <c r="V96" s="289">
        <v>11.206</v>
      </c>
      <c r="W96" s="289">
        <v>10.8009</v>
      </c>
      <c r="X96" s="289">
        <v>9.7607999999999997</v>
      </c>
      <c r="Y96" s="289">
        <v>10.016400000000001</v>
      </c>
      <c r="Z96" s="289">
        <v>9.6862999999999992</v>
      </c>
      <c r="AA96" s="289">
        <v>9.2029999999999994</v>
      </c>
      <c r="AB96" s="290">
        <v>9.2127999999999997</v>
      </c>
      <c r="AC96" s="288"/>
      <c r="AD96" s="289">
        <v>11.523199999999999</v>
      </c>
      <c r="AE96" s="289">
        <v>10.4925</v>
      </c>
      <c r="AF96" s="289"/>
      <c r="AG96" s="289">
        <v>10.335000000000001</v>
      </c>
      <c r="AH96" s="289">
        <v>10.1051</v>
      </c>
      <c r="AI96" s="289"/>
      <c r="AJ96" s="289">
        <v>9.3916000000000004</v>
      </c>
      <c r="AK96" s="290">
        <v>9.3247</v>
      </c>
    </row>
    <row r="97" spans="1:37">
      <c r="A97" s="348">
        <v>45387</v>
      </c>
      <c r="B97" s="288">
        <v>13.0725</v>
      </c>
      <c r="C97" s="289">
        <v>11.5533</v>
      </c>
      <c r="D97" s="289">
        <v>10.6234</v>
      </c>
      <c r="E97" s="289">
        <v>11.981</v>
      </c>
      <c r="F97" s="289">
        <v>10.2723</v>
      </c>
      <c r="G97" s="289">
        <v>9.8551000000000002</v>
      </c>
      <c r="H97" s="289">
        <v>10.52</v>
      </c>
      <c r="I97" s="289">
        <v>9.5081000000000007</v>
      </c>
      <c r="J97" s="290">
        <v>9.0629000000000008</v>
      </c>
      <c r="K97" s="288">
        <v>12.3428</v>
      </c>
      <c r="L97" s="289">
        <v>11.683400000000001</v>
      </c>
      <c r="M97" s="289">
        <v>11.3</v>
      </c>
      <c r="N97" s="289">
        <v>11.5486</v>
      </c>
      <c r="O97" s="289">
        <v>10.785</v>
      </c>
      <c r="P97" s="289">
        <v>10.6846</v>
      </c>
      <c r="Q97" s="289">
        <v>10.498699999999999</v>
      </c>
      <c r="R97" s="289">
        <v>9.9526000000000003</v>
      </c>
      <c r="S97" s="290">
        <v>9.7241999999999997</v>
      </c>
      <c r="T97" s="288">
        <v>12.286199999999999</v>
      </c>
      <c r="U97" s="289">
        <v>11.000999999999999</v>
      </c>
      <c r="V97" s="289">
        <v>11.8035</v>
      </c>
      <c r="W97" s="289">
        <v>11.2812</v>
      </c>
      <c r="X97" s="289">
        <v>10.2204</v>
      </c>
      <c r="Y97" s="289">
        <v>10.4885</v>
      </c>
      <c r="Z97" s="289">
        <v>10.1632</v>
      </c>
      <c r="AA97" s="289">
        <v>9.6225000000000005</v>
      </c>
      <c r="AB97" s="290">
        <v>9.6353000000000009</v>
      </c>
      <c r="AC97" s="288">
        <v>12.3284</v>
      </c>
      <c r="AD97" s="289">
        <v>11.9909</v>
      </c>
      <c r="AE97" s="289">
        <v>10.9102</v>
      </c>
      <c r="AF97" s="289">
        <v>11.553900000000001</v>
      </c>
      <c r="AG97" s="289">
        <v>10.7918</v>
      </c>
      <c r="AH97" s="289">
        <v>10.5128</v>
      </c>
      <c r="AI97" s="289">
        <v>10.3948</v>
      </c>
      <c r="AJ97" s="289">
        <v>9.8392999999999997</v>
      </c>
      <c r="AK97" s="290">
        <v>9.7263999999999999</v>
      </c>
    </row>
    <row r="98" spans="1:37">
      <c r="A98" s="348">
        <v>45388</v>
      </c>
      <c r="B98" s="288">
        <v>13.136200000000001</v>
      </c>
      <c r="C98" s="289">
        <v>11.8401</v>
      </c>
      <c r="D98" s="289">
        <v>10.8508</v>
      </c>
      <c r="E98" s="289">
        <v>12.3314</v>
      </c>
      <c r="F98" s="289">
        <v>10.7417</v>
      </c>
      <c r="G98" s="289">
        <v>10.2875</v>
      </c>
      <c r="H98" s="289">
        <v>11.101900000000001</v>
      </c>
      <c r="I98" s="289">
        <v>9.9974000000000007</v>
      </c>
      <c r="J98" s="290">
        <v>9.5200999999999993</v>
      </c>
      <c r="K98" s="288">
        <v>12.427</v>
      </c>
      <c r="L98" s="289">
        <v>11.9034</v>
      </c>
      <c r="M98" s="289">
        <v>11.4336</v>
      </c>
      <c r="N98" s="289">
        <v>11.9102</v>
      </c>
      <c r="O98" s="289">
        <v>11.205</v>
      </c>
      <c r="P98" s="289">
        <v>11.023300000000001</v>
      </c>
      <c r="Q98" s="289">
        <v>11.014200000000001</v>
      </c>
      <c r="R98" s="289">
        <v>10.473100000000001</v>
      </c>
      <c r="S98" s="290">
        <v>10.193199999999999</v>
      </c>
      <c r="T98" s="288">
        <v>12.5114</v>
      </c>
      <c r="U98" s="289">
        <v>11.2211</v>
      </c>
      <c r="V98" s="289">
        <v>11.999700000000001</v>
      </c>
      <c r="W98" s="289">
        <v>11.7448</v>
      </c>
      <c r="X98" s="289">
        <v>10.6287</v>
      </c>
      <c r="Y98" s="289">
        <v>10.9251</v>
      </c>
      <c r="Z98" s="289">
        <v>10.712999999999999</v>
      </c>
      <c r="AA98" s="289">
        <v>10.077199999999999</v>
      </c>
      <c r="AB98" s="290">
        <v>10.109500000000001</v>
      </c>
      <c r="AC98" s="288">
        <v>12.6098</v>
      </c>
      <c r="AD98" s="289">
        <v>12.2339</v>
      </c>
      <c r="AE98" s="289">
        <v>11.094799999999999</v>
      </c>
      <c r="AF98" s="289">
        <v>12.0154</v>
      </c>
      <c r="AG98" s="289">
        <v>11.264900000000001</v>
      </c>
      <c r="AH98" s="289">
        <v>10.8561</v>
      </c>
      <c r="AI98" s="289">
        <v>10.9915</v>
      </c>
      <c r="AJ98" s="289">
        <v>10.382300000000001</v>
      </c>
      <c r="AK98" s="290">
        <v>10.164099999999999</v>
      </c>
    </row>
    <row r="99" spans="1:37">
      <c r="A99" s="348">
        <v>45389</v>
      </c>
      <c r="B99" s="288">
        <v>9.4469999999999992</v>
      </c>
      <c r="C99" s="289">
        <v>9.4090000000000007</v>
      </c>
      <c r="D99" s="289">
        <v>8.9788999999999994</v>
      </c>
      <c r="E99" s="289">
        <v>10.4071</v>
      </c>
      <c r="F99" s="289">
        <v>9.7750000000000004</v>
      </c>
      <c r="G99" s="289">
        <v>9.4236000000000004</v>
      </c>
      <c r="H99" s="289">
        <v>10.443</v>
      </c>
      <c r="I99" s="289">
        <v>9.7771000000000008</v>
      </c>
      <c r="J99" s="290">
        <v>9.4008000000000003</v>
      </c>
      <c r="K99" s="288">
        <v>9.2254000000000005</v>
      </c>
      <c r="L99" s="289">
        <v>9.2036999999999995</v>
      </c>
      <c r="M99" s="289">
        <v>8.3754000000000008</v>
      </c>
      <c r="N99" s="289">
        <v>10.2501</v>
      </c>
      <c r="O99" s="289">
        <v>10.068</v>
      </c>
      <c r="P99" s="289">
        <v>9.6781000000000006</v>
      </c>
      <c r="Q99" s="289">
        <v>10.308</v>
      </c>
      <c r="R99" s="289">
        <v>10.1152</v>
      </c>
      <c r="S99" s="290">
        <v>9.8238000000000003</v>
      </c>
      <c r="T99" s="288">
        <v>9.8360000000000003</v>
      </c>
      <c r="U99" s="289">
        <v>9.6334</v>
      </c>
      <c r="V99" s="289">
        <v>8.9497999999999998</v>
      </c>
      <c r="W99" s="289">
        <v>10.2958</v>
      </c>
      <c r="X99" s="289">
        <v>9.8206000000000007</v>
      </c>
      <c r="Y99" s="289">
        <v>9.9227000000000007</v>
      </c>
      <c r="Z99" s="289">
        <v>10.207100000000001</v>
      </c>
      <c r="AA99" s="289">
        <v>9.7308000000000003</v>
      </c>
      <c r="AB99" s="290">
        <v>9.9184000000000001</v>
      </c>
      <c r="AC99" s="288">
        <v>8.6539000000000001</v>
      </c>
      <c r="AD99" s="289">
        <v>9.4565000000000001</v>
      </c>
      <c r="AE99" s="289">
        <v>9.2809000000000008</v>
      </c>
      <c r="AF99" s="289">
        <v>10.3644</v>
      </c>
      <c r="AG99" s="289">
        <v>10.065</v>
      </c>
      <c r="AH99" s="289">
        <v>9.8035999999999994</v>
      </c>
      <c r="AI99" s="289">
        <v>10.4337</v>
      </c>
      <c r="AJ99" s="289">
        <v>10.025700000000001</v>
      </c>
      <c r="AK99" s="290">
        <v>9.8316999999999997</v>
      </c>
    </row>
    <row r="100" spans="1:37">
      <c r="A100" s="348">
        <v>45390</v>
      </c>
      <c r="B100" s="288">
        <v>10.8002</v>
      </c>
      <c r="C100" s="289">
        <v>9.8322000000000003</v>
      </c>
      <c r="D100" s="289">
        <v>8.9118999999999993</v>
      </c>
      <c r="E100" s="289">
        <v>10.604699999999999</v>
      </c>
      <c r="F100" s="289">
        <v>9.3975000000000009</v>
      </c>
      <c r="G100" s="289">
        <v>8.8750999999999998</v>
      </c>
      <c r="H100" s="289">
        <v>9.8338000000000001</v>
      </c>
      <c r="I100" s="289">
        <v>9.1780000000000008</v>
      </c>
      <c r="J100" s="290">
        <v>8.7691999999999997</v>
      </c>
      <c r="K100" s="288">
        <v>10.2592</v>
      </c>
      <c r="L100" s="289">
        <v>9.6819000000000006</v>
      </c>
      <c r="M100" s="289">
        <v>8.9736999999999991</v>
      </c>
      <c r="N100" s="289">
        <v>10.337</v>
      </c>
      <c r="O100" s="289">
        <v>9.6914999999999996</v>
      </c>
      <c r="P100" s="289">
        <v>9.5269999999999992</v>
      </c>
      <c r="Q100" s="289">
        <v>9.7881</v>
      </c>
      <c r="R100" s="289">
        <v>9.4172999999999991</v>
      </c>
      <c r="S100" s="290">
        <v>9.2848000000000006</v>
      </c>
      <c r="T100" s="288">
        <v>10.428699999999999</v>
      </c>
      <c r="U100" s="289">
        <v>9.5420999999999996</v>
      </c>
      <c r="V100" s="289">
        <v>9.6210000000000004</v>
      </c>
      <c r="W100" s="289">
        <v>10.0943</v>
      </c>
      <c r="X100" s="289">
        <v>9.2581000000000007</v>
      </c>
      <c r="Y100" s="289">
        <v>9.5349000000000004</v>
      </c>
      <c r="Z100" s="289">
        <v>9.5437999999999992</v>
      </c>
      <c r="AA100" s="289">
        <v>9.0551999999999992</v>
      </c>
      <c r="AB100" s="290">
        <v>9.3084000000000007</v>
      </c>
      <c r="AC100" s="288">
        <v>10.0718</v>
      </c>
      <c r="AD100" s="289">
        <v>10.218299999999999</v>
      </c>
      <c r="AE100" s="289">
        <v>9.3609000000000009</v>
      </c>
      <c r="AF100" s="289">
        <v>10.521699999999999</v>
      </c>
      <c r="AG100" s="289">
        <v>9.7531999999999996</v>
      </c>
      <c r="AH100" s="289">
        <v>9.4878</v>
      </c>
      <c r="AI100" s="289">
        <v>9.9079999999999995</v>
      </c>
      <c r="AJ100" s="289">
        <v>9.3575999999999997</v>
      </c>
      <c r="AK100" s="290">
        <v>9.2493999999999996</v>
      </c>
    </row>
    <row r="101" spans="1:37">
      <c r="A101" s="348">
        <v>45391</v>
      </c>
      <c r="B101" s="288">
        <v>11.3683</v>
      </c>
      <c r="C101" s="289">
        <v>10.099600000000001</v>
      </c>
      <c r="D101" s="289">
        <v>9.0380000000000003</v>
      </c>
      <c r="E101" s="289">
        <v>10.918900000000001</v>
      </c>
      <c r="F101" s="289">
        <v>9.4626999999999999</v>
      </c>
      <c r="G101" s="289">
        <v>8.8850999999999996</v>
      </c>
      <c r="H101" s="289">
        <v>9.9135000000000009</v>
      </c>
      <c r="I101" s="289">
        <v>9.1280000000000001</v>
      </c>
      <c r="J101" s="290">
        <v>8.6556999999999995</v>
      </c>
      <c r="K101" s="288">
        <v>10.567</v>
      </c>
      <c r="L101" s="289">
        <v>9.8717000000000006</v>
      </c>
      <c r="M101" s="289">
        <v>9.1006999999999998</v>
      </c>
      <c r="N101" s="289">
        <v>10.491899999999999</v>
      </c>
      <c r="O101" s="289">
        <v>9.7363999999999997</v>
      </c>
      <c r="P101" s="289">
        <v>9.5835000000000008</v>
      </c>
      <c r="Q101" s="289">
        <v>9.8232999999999997</v>
      </c>
      <c r="R101" s="289">
        <v>9.3762000000000008</v>
      </c>
      <c r="S101" s="290">
        <v>9.2411999999999992</v>
      </c>
      <c r="T101" s="288">
        <v>10.6762</v>
      </c>
      <c r="U101" s="289">
        <v>9.6685999999999996</v>
      </c>
      <c r="V101" s="289">
        <v>9.8743999999999996</v>
      </c>
      <c r="W101" s="289">
        <v>10.228199999999999</v>
      </c>
      <c r="X101" s="289">
        <v>9.2616999999999994</v>
      </c>
      <c r="Y101" s="289">
        <v>9.6112000000000002</v>
      </c>
      <c r="Z101" s="289">
        <v>9.5408000000000008</v>
      </c>
      <c r="AA101" s="289">
        <v>8.9853000000000005</v>
      </c>
      <c r="AB101" s="290">
        <v>9.2711000000000006</v>
      </c>
      <c r="AC101" s="288">
        <v>10.333399999999999</v>
      </c>
      <c r="AD101" s="289">
        <v>10.371</v>
      </c>
      <c r="AE101" s="289">
        <v>9.5174000000000003</v>
      </c>
      <c r="AF101" s="289">
        <v>10.6378</v>
      </c>
      <c r="AG101" s="289">
        <v>9.7698</v>
      </c>
      <c r="AH101" s="289">
        <v>9.5624000000000002</v>
      </c>
      <c r="AI101" s="289">
        <v>9.9132999999999996</v>
      </c>
      <c r="AJ101" s="289">
        <v>9.2797999999999998</v>
      </c>
      <c r="AK101" s="290">
        <v>9.2104999999999997</v>
      </c>
    </row>
    <row r="102" spans="1:37">
      <c r="A102" s="348">
        <v>45392</v>
      </c>
      <c r="B102" s="288">
        <v>12.544</v>
      </c>
      <c r="C102" s="289">
        <v>10.9268</v>
      </c>
      <c r="D102" s="289">
        <v>9.7224000000000004</v>
      </c>
      <c r="E102" s="289">
        <v>11.546900000000001</v>
      </c>
      <c r="F102" s="289">
        <v>9.8270999999999997</v>
      </c>
      <c r="G102" s="289">
        <v>9.1943000000000001</v>
      </c>
      <c r="H102" s="289">
        <v>10.196</v>
      </c>
      <c r="I102" s="289">
        <v>9.2521000000000004</v>
      </c>
      <c r="J102" s="290">
        <v>8.7166999999999994</v>
      </c>
      <c r="K102" s="288">
        <v>11.7285</v>
      </c>
      <c r="L102" s="289">
        <v>10.8484</v>
      </c>
      <c r="M102" s="289">
        <v>10.296200000000001</v>
      </c>
      <c r="N102" s="289">
        <v>11.088699999999999</v>
      </c>
      <c r="O102" s="289">
        <v>10.1662</v>
      </c>
      <c r="P102" s="289">
        <v>10.1205</v>
      </c>
      <c r="Q102" s="289">
        <v>10.0975</v>
      </c>
      <c r="R102" s="289">
        <v>9.5350000000000001</v>
      </c>
      <c r="S102" s="290">
        <v>9.4291</v>
      </c>
      <c r="T102" s="288">
        <v>11.6602</v>
      </c>
      <c r="U102" s="289">
        <v>10.234999999999999</v>
      </c>
      <c r="V102" s="289">
        <v>11.0091</v>
      </c>
      <c r="W102" s="289">
        <v>10.767799999999999</v>
      </c>
      <c r="X102" s="289">
        <v>9.5607000000000006</v>
      </c>
      <c r="Y102" s="289">
        <v>10.0252</v>
      </c>
      <c r="Z102" s="289">
        <v>9.7629000000000001</v>
      </c>
      <c r="AA102" s="289">
        <v>9.1062999999999992</v>
      </c>
      <c r="AB102" s="290">
        <v>9.4047999999999998</v>
      </c>
      <c r="AC102" s="288">
        <v>11.6724</v>
      </c>
      <c r="AD102" s="289">
        <v>11.258699999999999</v>
      </c>
      <c r="AE102" s="289">
        <v>10.1327</v>
      </c>
      <c r="AF102" s="289">
        <v>11.210900000000001</v>
      </c>
      <c r="AG102" s="289">
        <v>10.1563</v>
      </c>
      <c r="AH102" s="289">
        <v>9.9149999999999991</v>
      </c>
      <c r="AI102" s="289">
        <v>10.1607</v>
      </c>
      <c r="AJ102" s="289">
        <v>9.4130000000000003</v>
      </c>
      <c r="AK102" s="290">
        <v>9.3419000000000008</v>
      </c>
    </row>
    <row r="103" spans="1:37">
      <c r="A103" s="348">
        <v>45393</v>
      </c>
      <c r="B103" s="288">
        <v>13.604200000000001</v>
      </c>
      <c r="C103" s="289">
        <v>11.8393</v>
      </c>
      <c r="D103" s="289">
        <v>10.5944</v>
      </c>
      <c r="E103" s="289">
        <v>12.4298</v>
      </c>
      <c r="F103" s="289">
        <v>10.4976</v>
      </c>
      <c r="G103" s="289">
        <v>9.8588000000000005</v>
      </c>
      <c r="H103" s="289">
        <v>10.8537</v>
      </c>
      <c r="I103" s="289">
        <v>9.7058</v>
      </c>
      <c r="J103" s="290">
        <v>9.1137999999999995</v>
      </c>
      <c r="K103" s="288">
        <v>12.7052</v>
      </c>
      <c r="L103" s="289">
        <v>11.859400000000001</v>
      </c>
      <c r="M103" s="289">
        <v>11.1843</v>
      </c>
      <c r="N103" s="289">
        <v>11.954800000000001</v>
      </c>
      <c r="O103" s="289">
        <v>10.9666</v>
      </c>
      <c r="P103" s="289">
        <v>10.9002</v>
      </c>
      <c r="Q103" s="289">
        <v>10.7599</v>
      </c>
      <c r="R103" s="289">
        <v>10.113899999999999</v>
      </c>
      <c r="S103" s="290">
        <v>9.9501000000000008</v>
      </c>
      <c r="T103" s="288">
        <v>12.6562</v>
      </c>
      <c r="U103" s="289">
        <v>11.040800000000001</v>
      </c>
      <c r="V103" s="289">
        <v>11.9298</v>
      </c>
      <c r="W103" s="289">
        <v>11.599399999999999</v>
      </c>
      <c r="X103" s="289">
        <v>10.2227</v>
      </c>
      <c r="Y103" s="289">
        <v>10.741400000000001</v>
      </c>
      <c r="Z103" s="289">
        <v>10.374700000000001</v>
      </c>
      <c r="AA103" s="289">
        <v>9.6311</v>
      </c>
      <c r="AB103" s="290">
        <v>9.8798999999999992</v>
      </c>
      <c r="AC103" s="288">
        <v>12.6473</v>
      </c>
      <c r="AD103" s="289">
        <v>12.226100000000001</v>
      </c>
      <c r="AE103" s="289">
        <v>10.937200000000001</v>
      </c>
      <c r="AF103" s="289">
        <v>12.0154</v>
      </c>
      <c r="AG103" s="289">
        <v>10.895799999999999</v>
      </c>
      <c r="AH103" s="289">
        <v>10.5962</v>
      </c>
      <c r="AI103" s="289">
        <v>10.755699999999999</v>
      </c>
      <c r="AJ103" s="289">
        <v>9.9390000000000001</v>
      </c>
      <c r="AK103" s="290">
        <v>9.8139000000000003</v>
      </c>
    </row>
    <row r="104" spans="1:37">
      <c r="A104" s="348">
        <v>45394</v>
      </c>
      <c r="B104" s="288">
        <v>14.4102</v>
      </c>
      <c r="C104" s="289">
        <v>12.4938</v>
      </c>
      <c r="D104" s="289">
        <v>11.168699999999999</v>
      </c>
      <c r="E104" s="289">
        <v>13.0901</v>
      </c>
      <c r="F104" s="289">
        <v>11.0229</v>
      </c>
      <c r="G104" s="289">
        <v>10.360799999999999</v>
      </c>
      <c r="H104" s="289">
        <v>11.373799999999999</v>
      </c>
      <c r="I104" s="289">
        <v>10.1365</v>
      </c>
      <c r="J104" s="290">
        <v>9.5032999999999994</v>
      </c>
      <c r="K104" s="288">
        <v>13.4328</v>
      </c>
      <c r="L104" s="289">
        <v>12.539199999999999</v>
      </c>
      <c r="M104" s="289">
        <v>11.8712</v>
      </c>
      <c r="N104" s="289">
        <v>12.5861</v>
      </c>
      <c r="O104" s="289">
        <v>11.569699999999999</v>
      </c>
      <c r="P104" s="289">
        <v>11.468400000000001</v>
      </c>
      <c r="Q104" s="289">
        <v>11.2827</v>
      </c>
      <c r="R104" s="289">
        <v>10.6075</v>
      </c>
      <c r="S104" s="290">
        <v>10.398899999999999</v>
      </c>
      <c r="T104" s="288">
        <v>13.3688</v>
      </c>
      <c r="U104" s="289">
        <v>11.676299999999999</v>
      </c>
      <c r="V104" s="289">
        <v>12.650399999999999</v>
      </c>
      <c r="W104" s="289">
        <v>12.209300000000001</v>
      </c>
      <c r="X104" s="289">
        <v>10.781599999999999</v>
      </c>
      <c r="Y104" s="289">
        <v>11.276999999999999</v>
      </c>
      <c r="Z104" s="289">
        <v>10.8843</v>
      </c>
      <c r="AA104" s="289">
        <v>10.116199999999999</v>
      </c>
      <c r="AB104" s="290">
        <v>10.29</v>
      </c>
      <c r="AC104" s="288">
        <v>13.378399999999999</v>
      </c>
      <c r="AD104" s="289">
        <v>12.9442</v>
      </c>
      <c r="AE104" s="289">
        <v>11.558199999999999</v>
      </c>
      <c r="AF104" s="289">
        <v>12.6068</v>
      </c>
      <c r="AG104" s="289">
        <v>11.4757</v>
      </c>
      <c r="AH104" s="289">
        <v>11.14</v>
      </c>
      <c r="AI104" s="289">
        <v>11.257199999999999</v>
      </c>
      <c r="AJ104" s="289">
        <v>10.4236</v>
      </c>
      <c r="AK104" s="290">
        <v>10.262600000000001</v>
      </c>
    </row>
    <row r="105" spans="1:37">
      <c r="A105" s="348">
        <v>45395</v>
      </c>
      <c r="B105" s="288">
        <v>15.507</v>
      </c>
      <c r="C105" s="289">
        <v>13.4877</v>
      </c>
      <c r="D105" s="289">
        <v>12.0809</v>
      </c>
      <c r="E105" s="289">
        <v>13.8598</v>
      </c>
      <c r="F105" s="289">
        <v>11.6951</v>
      </c>
      <c r="G105" s="289">
        <v>10.994199999999999</v>
      </c>
      <c r="H105" s="289">
        <v>12.0092</v>
      </c>
      <c r="I105" s="289">
        <v>10.645200000000001</v>
      </c>
      <c r="J105" s="290">
        <v>9.9440000000000008</v>
      </c>
      <c r="K105" s="288">
        <v>14.722899999999999</v>
      </c>
      <c r="L105" s="289">
        <v>13.6898</v>
      </c>
      <c r="M105" s="289">
        <v>13.3004</v>
      </c>
      <c r="N105" s="289">
        <v>13.3916</v>
      </c>
      <c r="O105" s="289">
        <v>12.293699999999999</v>
      </c>
      <c r="P105" s="289">
        <v>12.2425</v>
      </c>
      <c r="Q105" s="289">
        <v>11.908099999999999</v>
      </c>
      <c r="R105" s="289">
        <v>11.1836</v>
      </c>
      <c r="S105" s="290">
        <v>10.9298</v>
      </c>
      <c r="T105" s="288">
        <v>14.452400000000001</v>
      </c>
      <c r="U105" s="289">
        <v>12.4968</v>
      </c>
      <c r="V105" s="289">
        <v>13.876099999999999</v>
      </c>
      <c r="W105" s="289">
        <v>13.0082</v>
      </c>
      <c r="X105" s="289">
        <v>11.4398</v>
      </c>
      <c r="Y105" s="289">
        <v>11.963900000000001</v>
      </c>
      <c r="Z105" s="289">
        <v>11.489800000000001</v>
      </c>
      <c r="AA105" s="289">
        <v>10.6736</v>
      </c>
      <c r="AB105" s="290">
        <v>10.792199999999999</v>
      </c>
      <c r="AC105" s="288"/>
      <c r="AD105" s="289">
        <v>14.1173</v>
      </c>
      <c r="AE105" s="289">
        <v>12.4216</v>
      </c>
      <c r="AF105" s="289"/>
      <c r="AG105" s="289">
        <v>12.270200000000001</v>
      </c>
      <c r="AH105" s="289">
        <v>11.826000000000001</v>
      </c>
      <c r="AI105" s="289"/>
      <c r="AJ105" s="289">
        <v>11.015499999999999</v>
      </c>
      <c r="AK105" s="290">
        <v>10.7902</v>
      </c>
    </row>
    <row r="106" spans="1:37">
      <c r="A106" s="348">
        <v>45396</v>
      </c>
      <c r="B106" s="288">
        <v>16.922799999999999</v>
      </c>
      <c r="C106" s="289">
        <v>14.6656</v>
      </c>
      <c r="D106" s="289">
        <v>13.1462</v>
      </c>
      <c r="E106" s="289">
        <v>15.187799999999999</v>
      </c>
      <c r="F106" s="289">
        <v>12.7242</v>
      </c>
      <c r="G106" s="289">
        <v>11.9566</v>
      </c>
      <c r="H106" s="289">
        <v>13.0388</v>
      </c>
      <c r="I106" s="289">
        <v>11.457599999999999</v>
      </c>
      <c r="J106" s="290">
        <v>10.664899999999999</v>
      </c>
      <c r="K106" s="288">
        <v>15.893599999999999</v>
      </c>
      <c r="L106" s="289">
        <v>14.8424</v>
      </c>
      <c r="M106" s="289">
        <v>14.083500000000001</v>
      </c>
      <c r="N106" s="289">
        <v>14.676299999999999</v>
      </c>
      <c r="O106" s="289">
        <v>13.469900000000001</v>
      </c>
      <c r="P106" s="289">
        <v>13.317</v>
      </c>
      <c r="Q106" s="289">
        <v>12.969900000000001</v>
      </c>
      <c r="R106" s="289">
        <v>12.1264</v>
      </c>
      <c r="S106" s="290">
        <v>11.802</v>
      </c>
      <c r="T106" s="288">
        <v>15.709899999999999</v>
      </c>
      <c r="U106" s="289">
        <v>13.6709</v>
      </c>
      <c r="V106" s="289">
        <v>14.880599999999999</v>
      </c>
      <c r="W106" s="289">
        <v>14.22</v>
      </c>
      <c r="X106" s="289">
        <v>12.486599999999999</v>
      </c>
      <c r="Y106" s="289">
        <v>13.0152</v>
      </c>
      <c r="Z106" s="289">
        <v>12.460800000000001</v>
      </c>
      <c r="AA106" s="289">
        <v>11.569699999999999</v>
      </c>
      <c r="AB106" s="290">
        <v>11.583600000000001</v>
      </c>
      <c r="AC106" s="288">
        <v>15.854900000000001</v>
      </c>
      <c r="AD106" s="289">
        <v>15.363899999999999</v>
      </c>
      <c r="AE106" s="289">
        <v>13.536</v>
      </c>
      <c r="AF106" s="289">
        <v>14.5768</v>
      </c>
      <c r="AG106" s="289">
        <v>13.4339</v>
      </c>
      <c r="AH106" s="289">
        <v>12.872</v>
      </c>
      <c r="AI106" s="289">
        <v>12.835599999999999</v>
      </c>
      <c r="AJ106" s="289">
        <v>11.9664</v>
      </c>
      <c r="AK106" s="290">
        <v>11.616400000000001</v>
      </c>
    </row>
    <row r="107" spans="1:37">
      <c r="A107" s="348">
        <v>45397</v>
      </c>
      <c r="B107" s="288">
        <v>17.296399999999998</v>
      </c>
      <c r="C107" s="289">
        <v>15.069699999999999</v>
      </c>
      <c r="D107" s="289">
        <v>13.566599999999999</v>
      </c>
      <c r="E107" s="289">
        <v>15.637600000000001</v>
      </c>
      <c r="F107" s="289">
        <v>13.207000000000001</v>
      </c>
      <c r="G107" s="289">
        <v>12.422499999999999</v>
      </c>
      <c r="H107" s="289">
        <v>13.6007</v>
      </c>
      <c r="I107" s="289">
        <v>11.98</v>
      </c>
      <c r="J107" s="290">
        <v>11.1706</v>
      </c>
      <c r="K107" s="288">
        <v>16.113800000000001</v>
      </c>
      <c r="L107" s="289">
        <v>15.2256</v>
      </c>
      <c r="M107" s="289">
        <v>14.516400000000001</v>
      </c>
      <c r="N107" s="289">
        <v>14.966799999999999</v>
      </c>
      <c r="O107" s="289">
        <v>13.908099999999999</v>
      </c>
      <c r="P107" s="289">
        <v>13.7134</v>
      </c>
      <c r="Q107" s="289">
        <v>13.4354</v>
      </c>
      <c r="R107" s="289">
        <v>12.662800000000001</v>
      </c>
      <c r="S107" s="290">
        <v>12.296200000000001</v>
      </c>
      <c r="T107" s="288">
        <v>16.1816</v>
      </c>
      <c r="U107" s="289">
        <v>14.1027</v>
      </c>
      <c r="V107" s="289">
        <v>15.363200000000001</v>
      </c>
      <c r="W107" s="289">
        <v>14.733000000000001</v>
      </c>
      <c r="X107" s="289">
        <v>12.976000000000001</v>
      </c>
      <c r="Y107" s="289">
        <v>13.499499999999999</v>
      </c>
      <c r="Z107" s="289">
        <v>13.027200000000001</v>
      </c>
      <c r="AA107" s="289">
        <v>12.103400000000001</v>
      </c>
      <c r="AB107" s="290">
        <v>12.091200000000001</v>
      </c>
      <c r="AC107" s="288">
        <v>16.311</v>
      </c>
      <c r="AD107" s="289">
        <v>15.655799999999999</v>
      </c>
      <c r="AE107" s="289">
        <v>14.0001</v>
      </c>
      <c r="AF107" s="289">
        <v>15.0585</v>
      </c>
      <c r="AG107" s="289">
        <v>13.8561</v>
      </c>
      <c r="AH107" s="289">
        <v>13.3469</v>
      </c>
      <c r="AI107" s="289">
        <v>13.3766</v>
      </c>
      <c r="AJ107" s="289">
        <v>12.4817</v>
      </c>
      <c r="AK107" s="290">
        <v>12.1275</v>
      </c>
    </row>
    <row r="108" spans="1:37">
      <c r="A108" s="348">
        <v>45398</v>
      </c>
      <c r="B108" s="288">
        <v>14.226000000000001</v>
      </c>
      <c r="C108" s="289">
        <v>13.3245</v>
      </c>
      <c r="D108" s="289">
        <v>12.3942</v>
      </c>
      <c r="E108" s="289">
        <v>14.2517</v>
      </c>
      <c r="F108" s="289">
        <v>12.778600000000001</v>
      </c>
      <c r="G108" s="289">
        <v>12.089399999999999</v>
      </c>
      <c r="H108" s="289">
        <v>13.4702</v>
      </c>
      <c r="I108" s="289">
        <v>12.1647</v>
      </c>
      <c r="J108" s="290">
        <v>11.418699999999999</v>
      </c>
      <c r="K108" s="288">
        <v>13.923400000000001</v>
      </c>
      <c r="L108" s="289">
        <v>13.4122</v>
      </c>
      <c r="M108" s="289">
        <v>12.696300000000001</v>
      </c>
      <c r="N108" s="289">
        <v>13.853300000000001</v>
      </c>
      <c r="O108" s="289">
        <v>13.2905</v>
      </c>
      <c r="P108" s="289">
        <v>12.8164</v>
      </c>
      <c r="Q108" s="289">
        <v>13.204599999999999</v>
      </c>
      <c r="R108" s="289">
        <v>12.724600000000001</v>
      </c>
      <c r="S108" s="290">
        <v>12.254099999999999</v>
      </c>
      <c r="T108" s="288">
        <v>14.0907</v>
      </c>
      <c r="U108" s="289">
        <v>12.9924</v>
      </c>
      <c r="V108" s="289">
        <v>13.242599999999999</v>
      </c>
      <c r="W108" s="289">
        <v>13.7697</v>
      </c>
      <c r="X108" s="289">
        <v>12.642799999999999</v>
      </c>
      <c r="Y108" s="289">
        <v>12.912800000000001</v>
      </c>
      <c r="Z108" s="289">
        <v>12.9489</v>
      </c>
      <c r="AA108" s="289">
        <v>12.1936</v>
      </c>
      <c r="AB108" s="290">
        <v>12.232200000000001</v>
      </c>
      <c r="AC108" s="288"/>
      <c r="AD108" s="289">
        <v>13.7242</v>
      </c>
      <c r="AE108" s="289">
        <v>12.8462</v>
      </c>
      <c r="AF108" s="289"/>
      <c r="AG108" s="289">
        <v>13.295500000000001</v>
      </c>
      <c r="AH108" s="289">
        <v>12.803599999999999</v>
      </c>
      <c r="AI108" s="289"/>
      <c r="AJ108" s="289">
        <v>12.585800000000001</v>
      </c>
      <c r="AK108" s="290">
        <v>12.215400000000001</v>
      </c>
    </row>
    <row r="109" spans="1:37">
      <c r="A109" s="348">
        <v>45399</v>
      </c>
      <c r="B109" s="288">
        <v>16.136900000000001</v>
      </c>
      <c r="C109" s="289">
        <v>14.335100000000001</v>
      </c>
      <c r="D109" s="289">
        <v>13.0487</v>
      </c>
      <c r="E109" s="289">
        <v>14.9688</v>
      </c>
      <c r="F109" s="289">
        <v>13.004799999999999</v>
      </c>
      <c r="G109" s="289">
        <v>12.273</v>
      </c>
      <c r="H109" s="289">
        <v>13.4268</v>
      </c>
      <c r="I109" s="289">
        <v>12.131399999999999</v>
      </c>
      <c r="J109" s="290">
        <v>11.369</v>
      </c>
      <c r="K109" s="288">
        <v>15.4117</v>
      </c>
      <c r="L109" s="289">
        <v>14.512700000000001</v>
      </c>
      <c r="M109" s="289">
        <v>13.755599999999999</v>
      </c>
      <c r="N109" s="289">
        <v>14.6312</v>
      </c>
      <c r="O109" s="289">
        <v>13.6434</v>
      </c>
      <c r="P109" s="289">
        <v>13.3886</v>
      </c>
      <c r="Q109" s="289">
        <v>13.361599999999999</v>
      </c>
      <c r="R109" s="289">
        <v>12.7097</v>
      </c>
      <c r="S109" s="290">
        <v>12.350099999999999</v>
      </c>
      <c r="T109" s="288">
        <v>15.3916</v>
      </c>
      <c r="U109" s="289">
        <v>13.7271</v>
      </c>
      <c r="V109" s="289">
        <v>14.474500000000001</v>
      </c>
      <c r="W109" s="289">
        <v>14.3146</v>
      </c>
      <c r="X109" s="289">
        <v>12.8802</v>
      </c>
      <c r="Y109" s="289">
        <v>13.2203</v>
      </c>
      <c r="Z109" s="289">
        <v>12.9801</v>
      </c>
      <c r="AA109" s="289">
        <v>12.2174</v>
      </c>
      <c r="AB109" s="290">
        <v>12.2113</v>
      </c>
      <c r="AC109" s="288"/>
      <c r="AD109" s="289">
        <v>15.0694</v>
      </c>
      <c r="AE109" s="289">
        <v>13.556900000000001</v>
      </c>
      <c r="AF109" s="289"/>
      <c r="AG109" s="289">
        <v>13.690899999999999</v>
      </c>
      <c r="AH109" s="289">
        <v>13.1724</v>
      </c>
      <c r="AI109" s="289"/>
      <c r="AJ109" s="289">
        <v>12.603300000000001</v>
      </c>
      <c r="AK109" s="290">
        <v>12.2578</v>
      </c>
    </row>
    <row r="110" spans="1:37">
      <c r="A110" s="348">
        <v>45400</v>
      </c>
      <c r="B110" s="288">
        <v>17.0566</v>
      </c>
      <c r="C110" s="289">
        <v>15.0388</v>
      </c>
      <c r="D110" s="289">
        <v>13.646800000000001</v>
      </c>
      <c r="E110" s="289">
        <v>15.542400000000001</v>
      </c>
      <c r="F110" s="289">
        <v>13.432399999999999</v>
      </c>
      <c r="G110" s="289">
        <v>12.639099999999999</v>
      </c>
      <c r="H110" s="289">
        <v>13.8215</v>
      </c>
      <c r="I110" s="289">
        <v>12.426299999999999</v>
      </c>
      <c r="J110" s="290">
        <v>11.611000000000001</v>
      </c>
      <c r="K110" s="288">
        <v>16.432500000000001</v>
      </c>
      <c r="L110" s="289">
        <v>15.457800000000001</v>
      </c>
      <c r="M110" s="289">
        <v>14.8529</v>
      </c>
      <c r="N110" s="289">
        <v>15.236499999999999</v>
      </c>
      <c r="O110" s="289">
        <v>14.2087</v>
      </c>
      <c r="P110" s="289">
        <v>13.9434</v>
      </c>
      <c r="Q110" s="289">
        <v>13.7928</v>
      </c>
      <c r="R110" s="289">
        <v>13.1043</v>
      </c>
      <c r="S110" s="290">
        <v>12.7013</v>
      </c>
      <c r="T110" s="288">
        <v>16.3279</v>
      </c>
      <c r="U110" s="289">
        <v>14.2578</v>
      </c>
      <c r="V110" s="289">
        <v>15.382300000000001</v>
      </c>
      <c r="W110" s="289">
        <v>14.9331</v>
      </c>
      <c r="X110" s="289">
        <v>13.293100000000001</v>
      </c>
      <c r="Y110" s="289">
        <v>13.6736</v>
      </c>
      <c r="Z110" s="289">
        <v>13.403499999999999</v>
      </c>
      <c r="AA110" s="289">
        <v>12.5556</v>
      </c>
      <c r="AB110" s="290">
        <v>12.506</v>
      </c>
      <c r="AC110" s="288">
        <v>16.721900000000002</v>
      </c>
      <c r="AD110" s="289">
        <v>15.9038</v>
      </c>
      <c r="AE110" s="289">
        <v>14.1699</v>
      </c>
      <c r="AF110" s="289">
        <v>15.3028</v>
      </c>
      <c r="AG110" s="289">
        <v>14.1934</v>
      </c>
      <c r="AH110" s="289">
        <v>13.5966</v>
      </c>
      <c r="AI110" s="289">
        <v>13.798400000000001</v>
      </c>
      <c r="AJ110" s="289">
        <v>12.9619</v>
      </c>
      <c r="AK110" s="290">
        <v>12.555899999999999</v>
      </c>
    </row>
    <row r="111" spans="1:37">
      <c r="A111" s="348">
        <v>45401</v>
      </c>
      <c r="B111" s="288">
        <v>17.871600000000001</v>
      </c>
      <c r="C111" s="289">
        <v>15.6959</v>
      </c>
      <c r="D111" s="289">
        <v>14.183400000000001</v>
      </c>
      <c r="E111" s="289">
        <v>16.124099999999999</v>
      </c>
      <c r="F111" s="289">
        <v>13.9635</v>
      </c>
      <c r="G111" s="289">
        <v>13.108700000000001</v>
      </c>
      <c r="H111" s="289">
        <v>14.36</v>
      </c>
      <c r="I111" s="289">
        <v>12.894399999999999</v>
      </c>
      <c r="J111" s="290">
        <v>12.021000000000001</v>
      </c>
      <c r="K111" s="288">
        <v>17.2958</v>
      </c>
      <c r="L111" s="289">
        <v>16.170400000000001</v>
      </c>
      <c r="M111" s="289">
        <v>15.644399999999999</v>
      </c>
      <c r="N111" s="289">
        <v>15.851599999999999</v>
      </c>
      <c r="O111" s="289">
        <v>14.759399999999999</v>
      </c>
      <c r="P111" s="289">
        <v>14.4312</v>
      </c>
      <c r="Q111" s="289">
        <v>14.3338</v>
      </c>
      <c r="R111" s="289">
        <v>13.6111</v>
      </c>
      <c r="S111" s="290">
        <v>13.1433</v>
      </c>
      <c r="T111" s="288">
        <v>17.070799999999998</v>
      </c>
      <c r="U111" s="289">
        <v>14.8506</v>
      </c>
      <c r="V111" s="289">
        <v>16.195699999999999</v>
      </c>
      <c r="W111" s="289">
        <v>15.540900000000001</v>
      </c>
      <c r="X111" s="289">
        <v>13.8308</v>
      </c>
      <c r="Y111" s="289">
        <v>14.1852</v>
      </c>
      <c r="Z111" s="289">
        <v>13.946899999999999</v>
      </c>
      <c r="AA111" s="289">
        <v>13.044600000000001</v>
      </c>
      <c r="AB111" s="290">
        <v>12.9543</v>
      </c>
      <c r="AC111" s="288">
        <v>17.7394</v>
      </c>
      <c r="AD111" s="289">
        <v>16.738</v>
      </c>
      <c r="AE111" s="289">
        <v>14.8133</v>
      </c>
      <c r="AF111" s="289">
        <v>15.933</v>
      </c>
      <c r="AG111" s="289">
        <v>14.856199999999999</v>
      </c>
      <c r="AH111" s="289">
        <v>14.1295</v>
      </c>
      <c r="AI111" s="289">
        <v>14.356999999999999</v>
      </c>
      <c r="AJ111" s="289">
        <v>13.539199999999999</v>
      </c>
      <c r="AK111" s="290">
        <v>13.0123</v>
      </c>
    </row>
    <row r="112" spans="1:37">
      <c r="A112" s="348">
        <v>45402</v>
      </c>
      <c r="B112" s="288">
        <v>17.915199999999999</v>
      </c>
      <c r="C112" s="289">
        <v>16.036899999999999</v>
      </c>
      <c r="D112" s="289">
        <v>14.6442</v>
      </c>
      <c r="E112" s="289">
        <v>16.512</v>
      </c>
      <c r="F112" s="289">
        <v>14.4636</v>
      </c>
      <c r="G112" s="289">
        <v>13.6225</v>
      </c>
      <c r="H112" s="289">
        <v>14.9132</v>
      </c>
      <c r="I112" s="289">
        <v>13.398300000000001</v>
      </c>
      <c r="J112" s="290">
        <v>12.491</v>
      </c>
      <c r="K112" s="288">
        <v>17.4085</v>
      </c>
      <c r="L112" s="289">
        <v>16.522200000000002</v>
      </c>
      <c r="M112" s="289">
        <v>15.833299999999999</v>
      </c>
      <c r="N112" s="289">
        <v>16.208100000000002</v>
      </c>
      <c r="O112" s="289">
        <v>15.261200000000001</v>
      </c>
      <c r="P112" s="289">
        <v>14.8041</v>
      </c>
      <c r="Q112" s="289">
        <v>14.8232</v>
      </c>
      <c r="R112" s="289">
        <v>14.1317</v>
      </c>
      <c r="S112" s="290">
        <v>13.574</v>
      </c>
      <c r="T112" s="288">
        <v>14.9062</v>
      </c>
      <c r="U112" s="289">
        <v>14.383599999999999</v>
      </c>
      <c r="V112" s="289">
        <v>14.1084</v>
      </c>
      <c r="W112" s="289">
        <v>15.5031</v>
      </c>
      <c r="X112" s="289">
        <v>14.651199999999999</v>
      </c>
      <c r="Y112" s="289">
        <v>15.119</v>
      </c>
      <c r="Z112" s="289">
        <v>15.6332</v>
      </c>
      <c r="AA112" s="289">
        <v>14.7165</v>
      </c>
      <c r="AB112" s="290">
        <v>14.8179</v>
      </c>
      <c r="AC112" s="288">
        <v>17.476199999999999</v>
      </c>
      <c r="AD112" s="289">
        <v>16.418600000000001</v>
      </c>
      <c r="AE112" s="289">
        <v>14.267200000000001</v>
      </c>
      <c r="AF112" s="289">
        <v>16.267600000000002</v>
      </c>
      <c r="AG112" s="289">
        <v>16.2834</v>
      </c>
      <c r="AH112" s="289">
        <v>14.654400000000001</v>
      </c>
      <c r="AI112" s="289">
        <v>14.909599999999999</v>
      </c>
      <c r="AJ112" s="289">
        <v>14.966699999999999</v>
      </c>
      <c r="AK112" s="290">
        <v>14.3428</v>
      </c>
    </row>
    <row r="113" spans="1:37">
      <c r="A113" s="348">
        <v>45403</v>
      </c>
      <c r="B113" s="288">
        <v>17.450299999999999</v>
      </c>
      <c r="C113" s="289">
        <v>16.882000000000001</v>
      </c>
      <c r="D113" s="289">
        <v>14.9916</v>
      </c>
      <c r="E113" s="289">
        <v>17.401800000000001</v>
      </c>
      <c r="F113" s="289">
        <v>16.401800000000001</v>
      </c>
      <c r="G113" s="289">
        <v>14.9734</v>
      </c>
      <c r="H113" s="289">
        <v>15.9474</v>
      </c>
      <c r="I113" s="289">
        <v>15.3081</v>
      </c>
      <c r="J113" s="290">
        <v>14.4587</v>
      </c>
      <c r="K113" s="288">
        <v>16.854299999999999</v>
      </c>
      <c r="L113" s="289">
        <v>15.273899999999999</v>
      </c>
      <c r="M113" s="289">
        <v>14.145300000000001</v>
      </c>
      <c r="N113" s="289">
        <v>17.564800000000002</v>
      </c>
      <c r="O113" s="289">
        <v>16.0684</v>
      </c>
      <c r="P113" s="289">
        <v>14.7746</v>
      </c>
      <c r="Q113" s="289">
        <v>17.363399999999999</v>
      </c>
      <c r="R113" s="289">
        <v>16.071999999999999</v>
      </c>
      <c r="S113" s="290">
        <v>14.476000000000001</v>
      </c>
      <c r="T113" s="288">
        <v>15.8256</v>
      </c>
      <c r="U113" s="289">
        <v>14.9016</v>
      </c>
      <c r="V113" s="289">
        <v>14.7921</v>
      </c>
      <c r="W113" s="289">
        <v>15.39</v>
      </c>
      <c r="X113" s="289">
        <v>14.363899999999999</v>
      </c>
      <c r="Y113" s="289">
        <v>14.3528</v>
      </c>
      <c r="Z113" s="289">
        <v>14.5029</v>
      </c>
      <c r="AA113" s="289">
        <v>13.836</v>
      </c>
      <c r="AB113" s="290">
        <v>13.560700000000001</v>
      </c>
      <c r="AC113" s="288">
        <v>15.9764</v>
      </c>
      <c r="AD113" s="289">
        <v>15.6873</v>
      </c>
      <c r="AE113" s="289">
        <v>14.8011</v>
      </c>
      <c r="AF113" s="289">
        <v>15.8963</v>
      </c>
      <c r="AG113" s="289">
        <v>15.1379</v>
      </c>
      <c r="AH113" s="289">
        <v>14.597099999999999</v>
      </c>
      <c r="AI113" s="289">
        <v>14.8834</v>
      </c>
      <c r="AJ113" s="289">
        <v>14.264799999999999</v>
      </c>
      <c r="AK113" s="290">
        <v>13.879</v>
      </c>
    </row>
    <row r="114" spans="1:37">
      <c r="A114" s="348">
        <v>45404</v>
      </c>
      <c r="B114" s="288">
        <v>17.1631</v>
      </c>
      <c r="C114" s="289">
        <v>15.8507</v>
      </c>
      <c r="D114" s="289">
        <v>14.485799999999999</v>
      </c>
      <c r="E114" s="289">
        <v>16.771799999999999</v>
      </c>
      <c r="F114" s="289">
        <v>14.979200000000001</v>
      </c>
      <c r="G114" s="289">
        <v>13.9316</v>
      </c>
      <c r="H114" s="289">
        <v>15.446199999999999</v>
      </c>
      <c r="I114" s="289">
        <v>14.203900000000001</v>
      </c>
      <c r="J114" s="290">
        <v>13.2781</v>
      </c>
      <c r="K114" s="288">
        <v>17.106200000000001</v>
      </c>
      <c r="L114" s="289">
        <v>15.764200000000001</v>
      </c>
      <c r="M114" s="289">
        <v>14.737299999999999</v>
      </c>
      <c r="N114" s="289">
        <v>16.875599999999999</v>
      </c>
      <c r="O114" s="289">
        <v>15.4199</v>
      </c>
      <c r="P114" s="289">
        <v>14.4946</v>
      </c>
      <c r="Q114" s="289">
        <v>15.935700000000001</v>
      </c>
      <c r="R114" s="289">
        <v>14.763999999999999</v>
      </c>
      <c r="S114" s="290">
        <v>13.6068</v>
      </c>
      <c r="T114" s="288">
        <v>16.133600000000001</v>
      </c>
      <c r="U114" s="289">
        <v>14.976000000000001</v>
      </c>
      <c r="V114" s="289">
        <v>15.4315</v>
      </c>
      <c r="W114" s="289">
        <v>15.332000000000001</v>
      </c>
      <c r="X114" s="289">
        <v>14.1983</v>
      </c>
      <c r="Y114" s="289">
        <v>14.3971</v>
      </c>
      <c r="Z114" s="289">
        <v>14.2386</v>
      </c>
      <c r="AA114" s="289">
        <v>13.5883</v>
      </c>
      <c r="AB114" s="290">
        <v>13.412599999999999</v>
      </c>
      <c r="AC114" s="288">
        <v>16.5123</v>
      </c>
      <c r="AD114" s="289">
        <v>15.936999999999999</v>
      </c>
      <c r="AE114" s="289">
        <v>15.0495</v>
      </c>
      <c r="AF114" s="289">
        <v>15.972</v>
      </c>
      <c r="AG114" s="289">
        <v>14.994199999999999</v>
      </c>
      <c r="AH114" s="289">
        <v>14.6205</v>
      </c>
      <c r="AI114" s="289">
        <v>14.7507</v>
      </c>
      <c r="AJ114" s="289">
        <v>14.023999999999999</v>
      </c>
      <c r="AK114" s="290">
        <v>13.6881</v>
      </c>
    </row>
    <row r="115" spans="1:37">
      <c r="A115" s="348">
        <v>45405</v>
      </c>
      <c r="B115" s="288">
        <v>17.543199999999999</v>
      </c>
      <c r="C115" s="289">
        <v>15.473699999999999</v>
      </c>
      <c r="D115" s="289">
        <v>14.2437</v>
      </c>
      <c r="E115" s="289">
        <v>16.593399999999999</v>
      </c>
      <c r="F115" s="289">
        <v>14.6572</v>
      </c>
      <c r="G115" s="289">
        <v>13.705500000000001</v>
      </c>
      <c r="H115" s="289">
        <v>15.241400000000001</v>
      </c>
      <c r="I115" s="289">
        <v>13.990500000000001</v>
      </c>
      <c r="J115" s="290">
        <v>13.0593</v>
      </c>
      <c r="K115" s="288">
        <v>16.791799999999999</v>
      </c>
      <c r="L115" s="289">
        <v>15.893000000000001</v>
      </c>
      <c r="M115" s="289">
        <v>15.1214</v>
      </c>
      <c r="N115" s="289">
        <v>16.303000000000001</v>
      </c>
      <c r="O115" s="289">
        <v>15.240500000000001</v>
      </c>
      <c r="P115" s="289">
        <v>14.478199999999999</v>
      </c>
      <c r="Q115" s="289">
        <v>15.460100000000001</v>
      </c>
      <c r="R115" s="289">
        <v>14.513199999999999</v>
      </c>
      <c r="S115" s="290">
        <v>13.602600000000001</v>
      </c>
      <c r="T115" s="288">
        <v>16.186399999999999</v>
      </c>
      <c r="U115" s="289">
        <v>14.9322</v>
      </c>
      <c r="V115" s="289">
        <v>15.861700000000001</v>
      </c>
      <c r="W115" s="289">
        <v>15.3186</v>
      </c>
      <c r="X115" s="289">
        <v>14.1937</v>
      </c>
      <c r="Y115" s="289">
        <v>14.4841</v>
      </c>
      <c r="Z115" s="289">
        <v>14.2463</v>
      </c>
      <c r="AA115" s="289">
        <v>13.612</v>
      </c>
      <c r="AB115" s="290">
        <v>13.5184</v>
      </c>
      <c r="AC115" s="288">
        <v>17.860600000000002</v>
      </c>
      <c r="AD115" s="289">
        <v>16.335699999999999</v>
      </c>
      <c r="AE115" s="289">
        <v>15.041600000000001</v>
      </c>
      <c r="AF115" s="289">
        <v>16.242899999999999</v>
      </c>
      <c r="AG115" s="289">
        <v>15.0381</v>
      </c>
      <c r="AH115" s="289">
        <v>14.5678</v>
      </c>
      <c r="AI115" s="289">
        <v>14.8672</v>
      </c>
      <c r="AJ115" s="289">
        <v>14.0406</v>
      </c>
      <c r="AK115" s="290">
        <v>13.690300000000001</v>
      </c>
    </row>
    <row r="116" spans="1:37">
      <c r="A116" s="348">
        <v>45406</v>
      </c>
      <c r="B116" s="288">
        <v>18.274999999999999</v>
      </c>
      <c r="C116" s="289">
        <v>16.087199999999999</v>
      </c>
      <c r="D116" s="289">
        <v>14.7742</v>
      </c>
      <c r="E116" s="289">
        <v>17.423500000000001</v>
      </c>
      <c r="F116" s="289">
        <v>15.0929</v>
      </c>
      <c r="G116" s="289">
        <v>14.142200000000001</v>
      </c>
      <c r="H116" s="289">
        <v>15.734299999999999</v>
      </c>
      <c r="I116" s="289">
        <v>14.2247</v>
      </c>
      <c r="J116" s="290">
        <v>13.2593</v>
      </c>
      <c r="K116" s="288">
        <v>16.9758</v>
      </c>
      <c r="L116" s="289">
        <v>16.148599999999998</v>
      </c>
      <c r="M116" s="289">
        <v>15.168799999999999</v>
      </c>
      <c r="N116" s="289">
        <v>16.735399999999998</v>
      </c>
      <c r="O116" s="289">
        <v>15.704000000000001</v>
      </c>
      <c r="P116" s="289">
        <v>15.051500000000001</v>
      </c>
      <c r="Q116" s="289">
        <v>15.703099999999999</v>
      </c>
      <c r="R116" s="289">
        <v>14.7789</v>
      </c>
      <c r="S116" s="290">
        <v>14.0059</v>
      </c>
      <c r="T116" s="288">
        <v>16.8965</v>
      </c>
      <c r="U116" s="289">
        <v>15.7646</v>
      </c>
      <c r="V116" s="289">
        <v>16.5974</v>
      </c>
      <c r="W116" s="289">
        <v>16.0017</v>
      </c>
      <c r="X116" s="289">
        <v>14.8269</v>
      </c>
      <c r="Y116" s="289">
        <v>15.2874</v>
      </c>
      <c r="Z116" s="289">
        <v>14.725300000000001</v>
      </c>
      <c r="AA116" s="289">
        <v>14.079599999999999</v>
      </c>
      <c r="AB116" s="290">
        <v>14.0223</v>
      </c>
      <c r="AC116" s="288">
        <v>18.232399999999998</v>
      </c>
      <c r="AD116" s="289">
        <v>17.132000000000001</v>
      </c>
      <c r="AE116" s="289">
        <v>15.7559</v>
      </c>
      <c r="AF116" s="289">
        <v>17.1875</v>
      </c>
      <c r="AG116" s="289">
        <v>15.854699999999999</v>
      </c>
      <c r="AH116" s="289">
        <v>15.307399999999999</v>
      </c>
      <c r="AI116" s="289">
        <v>15.5749</v>
      </c>
      <c r="AJ116" s="289">
        <v>14.6196</v>
      </c>
      <c r="AK116" s="290">
        <v>14.199199999999999</v>
      </c>
    </row>
    <row r="117" spans="1:37">
      <c r="A117" s="348">
        <v>45407</v>
      </c>
      <c r="B117" s="288">
        <v>19.0044</v>
      </c>
      <c r="C117" s="289">
        <v>16.4832</v>
      </c>
      <c r="D117" s="289">
        <v>14.911199999999999</v>
      </c>
      <c r="E117" s="289">
        <v>17.7227</v>
      </c>
      <c r="F117" s="289">
        <v>15.221399999999999</v>
      </c>
      <c r="G117" s="289">
        <v>14.173400000000001</v>
      </c>
      <c r="H117" s="289">
        <v>15.907</v>
      </c>
      <c r="I117" s="289">
        <v>14.322900000000001</v>
      </c>
      <c r="J117" s="290">
        <v>13.3322</v>
      </c>
      <c r="K117" s="288">
        <v>17.500299999999999</v>
      </c>
      <c r="L117" s="289">
        <v>16.4496</v>
      </c>
      <c r="M117" s="289">
        <v>15.711</v>
      </c>
      <c r="N117" s="289">
        <v>16.848199999999999</v>
      </c>
      <c r="O117" s="289">
        <v>15.7227</v>
      </c>
      <c r="P117" s="289">
        <v>15.208500000000001</v>
      </c>
      <c r="Q117" s="289">
        <v>15.6998</v>
      </c>
      <c r="R117" s="289">
        <v>14.796200000000001</v>
      </c>
      <c r="S117" s="290">
        <v>14.1126</v>
      </c>
      <c r="T117" s="288">
        <v>17.522600000000001</v>
      </c>
      <c r="U117" s="289">
        <v>16.081600000000002</v>
      </c>
      <c r="V117" s="289">
        <v>17.4025</v>
      </c>
      <c r="W117" s="289">
        <v>16.3339</v>
      </c>
      <c r="X117" s="289">
        <v>15.050599999999999</v>
      </c>
      <c r="Y117" s="289">
        <v>15.635</v>
      </c>
      <c r="Z117" s="289">
        <v>14.9476</v>
      </c>
      <c r="AA117" s="289">
        <v>14.2963</v>
      </c>
      <c r="AB117" s="290">
        <v>14.297599999999999</v>
      </c>
      <c r="AC117" s="288">
        <v>19.048300000000001</v>
      </c>
      <c r="AD117" s="289">
        <v>17.6524</v>
      </c>
      <c r="AE117" s="289">
        <v>16.2088</v>
      </c>
      <c r="AF117" s="289">
        <v>17.538900000000002</v>
      </c>
      <c r="AG117" s="289">
        <v>16.120999999999999</v>
      </c>
      <c r="AH117" s="289">
        <v>15.6174</v>
      </c>
      <c r="AI117" s="289">
        <v>15.86</v>
      </c>
      <c r="AJ117" s="289">
        <v>14.863899999999999</v>
      </c>
      <c r="AK117" s="290">
        <v>14.445399999999999</v>
      </c>
    </row>
    <row r="118" spans="1:37">
      <c r="A118" s="348">
        <v>45408</v>
      </c>
      <c r="B118" s="288">
        <v>16.1448</v>
      </c>
      <c r="C118" s="289">
        <v>14.889699999999999</v>
      </c>
      <c r="D118" s="289">
        <v>13.7845</v>
      </c>
      <c r="E118" s="289">
        <v>16.1829</v>
      </c>
      <c r="F118" s="289">
        <v>14.616400000000001</v>
      </c>
      <c r="G118" s="289">
        <v>13.7394</v>
      </c>
      <c r="H118" s="289">
        <v>15.503399999999999</v>
      </c>
      <c r="I118" s="289">
        <v>14.2033</v>
      </c>
      <c r="J118" s="290">
        <v>13.334099999999999</v>
      </c>
      <c r="K118" s="288">
        <v>15.000400000000001</v>
      </c>
      <c r="L118" s="289">
        <v>14.492800000000001</v>
      </c>
      <c r="M118" s="289">
        <v>13.6934</v>
      </c>
      <c r="N118" s="289">
        <v>15.3309</v>
      </c>
      <c r="O118" s="289">
        <v>14.7989</v>
      </c>
      <c r="P118" s="289">
        <v>14.1348</v>
      </c>
      <c r="Q118" s="289">
        <v>15.0265</v>
      </c>
      <c r="R118" s="289">
        <v>14.497400000000001</v>
      </c>
      <c r="S118" s="290">
        <v>13.831</v>
      </c>
      <c r="T118" s="288">
        <v>15.5372</v>
      </c>
      <c r="U118" s="289">
        <v>14.870200000000001</v>
      </c>
      <c r="V118" s="289">
        <v>15.140499999999999</v>
      </c>
      <c r="W118" s="289">
        <v>15.3452</v>
      </c>
      <c r="X118" s="289">
        <v>14.5411</v>
      </c>
      <c r="Y118" s="289">
        <v>14.894299999999999</v>
      </c>
      <c r="Z118" s="289">
        <v>14.719200000000001</v>
      </c>
      <c r="AA118" s="289">
        <v>14.176399999999999</v>
      </c>
      <c r="AB118" s="290">
        <v>14.3133</v>
      </c>
      <c r="AC118" s="288">
        <v>16.145</v>
      </c>
      <c r="AD118" s="289">
        <v>15.5328</v>
      </c>
      <c r="AE118" s="289">
        <v>14.7674</v>
      </c>
      <c r="AF118" s="289">
        <v>16.291399999999999</v>
      </c>
      <c r="AG118" s="289">
        <v>15.264200000000001</v>
      </c>
      <c r="AH118" s="289">
        <v>14.8277</v>
      </c>
      <c r="AI118" s="289">
        <v>15.601100000000001</v>
      </c>
      <c r="AJ118" s="289">
        <v>14.6844</v>
      </c>
      <c r="AK118" s="290">
        <v>14.3238</v>
      </c>
    </row>
    <row r="119" spans="1:37">
      <c r="A119" s="348">
        <v>45409</v>
      </c>
      <c r="B119" s="288">
        <v>14.205500000000001</v>
      </c>
      <c r="C119" s="289">
        <v>13.797599999999999</v>
      </c>
      <c r="D119" s="289">
        <v>13.021599999999999</v>
      </c>
      <c r="E119" s="289">
        <v>14.895200000000001</v>
      </c>
      <c r="F119" s="289">
        <v>13.9345</v>
      </c>
      <c r="G119" s="289">
        <v>13.2166</v>
      </c>
      <c r="H119" s="289">
        <v>14.797599999999999</v>
      </c>
      <c r="I119" s="289">
        <v>13.798400000000001</v>
      </c>
      <c r="J119" s="290">
        <v>13.023300000000001</v>
      </c>
      <c r="K119" s="288">
        <v>13.644</v>
      </c>
      <c r="L119" s="289">
        <v>13.46</v>
      </c>
      <c r="M119" s="289">
        <v>12.710800000000001</v>
      </c>
      <c r="N119" s="289">
        <v>14.307</v>
      </c>
      <c r="O119" s="289">
        <v>14.026199999999999</v>
      </c>
      <c r="P119" s="289">
        <v>13.363200000000001</v>
      </c>
      <c r="Q119" s="289">
        <v>14.310700000000001</v>
      </c>
      <c r="R119" s="289">
        <v>13.987</v>
      </c>
      <c r="S119" s="290">
        <v>13.382899999999999</v>
      </c>
      <c r="T119" s="288">
        <v>14.2288</v>
      </c>
      <c r="U119" s="289">
        <v>13.939</v>
      </c>
      <c r="V119" s="289">
        <v>13.665100000000001</v>
      </c>
      <c r="W119" s="289">
        <v>14.430999999999999</v>
      </c>
      <c r="X119" s="289">
        <v>13.912699999999999</v>
      </c>
      <c r="Y119" s="289">
        <v>14.111599999999999</v>
      </c>
      <c r="Z119" s="289">
        <v>14.164400000000001</v>
      </c>
      <c r="AA119" s="289">
        <v>13.7316</v>
      </c>
      <c r="AB119" s="290">
        <v>13.920500000000001</v>
      </c>
      <c r="AC119" s="288"/>
      <c r="AD119" s="289">
        <v>14.1021</v>
      </c>
      <c r="AE119" s="289">
        <v>13.8461</v>
      </c>
      <c r="AF119" s="289"/>
      <c r="AG119" s="289">
        <v>14.4009</v>
      </c>
      <c r="AH119" s="289">
        <v>14.085000000000001</v>
      </c>
      <c r="AI119" s="289"/>
      <c r="AJ119" s="289">
        <v>14.171200000000001</v>
      </c>
      <c r="AK119" s="290">
        <v>13.897399999999999</v>
      </c>
    </row>
    <row r="120" spans="1:37">
      <c r="A120" s="348">
        <v>45410</v>
      </c>
      <c r="B120" s="288">
        <v>12.9846</v>
      </c>
      <c r="C120" s="289">
        <v>12.985300000000001</v>
      </c>
      <c r="D120" s="289">
        <v>12.311999999999999</v>
      </c>
      <c r="E120" s="289">
        <v>13.7582</v>
      </c>
      <c r="F120" s="289">
        <v>13.162000000000001</v>
      </c>
      <c r="G120" s="289">
        <v>12.5396</v>
      </c>
      <c r="H120" s="289">
        <v>13.8163</v>
      </c>
      <c r="I120" s="289">
        <v>13.189</v>
      </c>
      <c r="J120" s="290">
        <v>12.5502</v>
      </c>
      <c r="K120" s="288">
        <v>12.648199999999999</v>
      </c>
      <c r="L120" s="289">
        <v>12.561199999999999</v>
      </c>
      <c r="M120" s="289">
        <v>11.877000000000001</v>
      </c>
      <c r="N120" s="289">
        <v>13.288500000000001</v>
      </c>
      <c r="O120" s="289">
        <v>13.1374</v>
      </c>
      <c r="P120" s="289">
        <v>12.580299999999999</v>
      </c>
      <c r="Q120" s="289">
        <v>13.4224</v>
      </c>
      <c r="R120" s="289">
        <v>13.263400000000001</v>
      </c>
      <c r="S120" s="290">
        <v>12.740600000000001</v>
      </c>
      <c r="T120" s="288">
        <v>13.219200000000001</v>
      </c>
      <c r="U120" s="289">
        <v>13.0922</v>
      </c>
      <c r="V120" s="289">
        <v>12.596399999999999</v>
      </c>
      <c r="W120" s="289">
        <v>13.432600000000001</v>
      </c>
      <c r="X120" s="289">
        <v>13.1136</v>
      </c>
      <c r="Y120" s="289">
        <v>13.158899999999999</v>
      </c>
      <c r="Z120" s="289">
        <v>13.3339</v>
      </c>
      <c r="AA120" s="289">
        <v>13.024699999999999</v>
      </c>
      <c r="AB120" s="290">
        <v>13.21</v>
      </c>
      <c r="AC120" s="288"/>
      <c r="AD120" s="289">
        <v>13.052199999999999</v>
      </c>
      <c r="AE120" s="289">
        <v>12.9321</v>
      </c>
      <c r="AF120" s="289"/>
      <c r="AG120" s="289">
        <v>13.4146</v>
      </c>
      <c r="AH120" s="289">
        <v>13.2462</v>
      </c>
      <c r="AI120" s="289"/>
      <c r="AJ120" s="289">
        <v>13.3584</v>
      </c>
      <c r="AK120" s="290">
        <v>13.215299999999999</v>
      </c>
    </row>
    <row r="121" spans="1:37">
      <c r="A121" s="348">
        <v>45411</v>
      </c>
      <c r="B121" s="288">
        <v>15.0444</v>
      </c>
      <c r="C121" s="289">
        <v>13.9229</v>
      </c>
      <c r="D121" s="289">
        <v>12.817299999999999</v>
      </c>
      <c r="E121" s="289">
        <v>14.6365</v>
      </c>
      <c r="F121" s="289">
        <v>13.2957</v>
      </c>
      <c r="G121" s="289">
        <v>12.548299999999999</v>
      </c>
      <c r="H121" s="289">
        <v>13.6996</v>
      </c>
      <c r="I121" s="289">
        <v>12.9139</v>
      </c>
      <c r="J121" s="290">
        <v>12.247199999999999</v>
      </c>
      <c r="K121" s="288">
        <v>14.528700000000001</v>
      </c>
      <c r="L121" s="289">
        <v>13.911799999999999</v>
      </c>
      <c r="M121" s="289">
        <v>13.3588</v>
      </c>
      <c r="N121" s="289">
        <v>14.158099999999999</v>
      </c>
      <c r="O121" s="289">
        <v>13.5242</v>
      </c>
      <c r="P121" s="289">
        <v>13.157999999999999</v>
      </c>
      <c r="Q121" s="289">
        <v>13.459300000000001</v>
      </c>
      <c r="R121" s="289">
        <v>13.0692</v>
      </c>
      <c r="S121" s="290">
        <v>12.671099999999999</v>
      </c>
      <c r="T121" s="288">
        <v>14.550800000000001</v>
      </c>
      <c r="U121" s="289">
        <v>13.684799999999999</v>
      </c>
      <c r="V121" s="289">
        <v>14.2013</v>
      </c>
      <c r="W121" s="289">
        <v>13.928800000000001</v>
      </c>
      <c r="X121" s="289">
        <v>13.1539</v>
      </c>
      <c r="Y121" s="289">
        <v>13.4521</v>
      </c>
      <c r="Z121" s="289">
        <v>13.164999999999999</v>
      </c>
      <c r="AA121" s="289">
        <v>12.7806</v>
      </c>
      <c r="AB121" s="290">
        <v>12.932499999999999</v>
      </c>
      <c r="AC121" s="288"/>
      <c r="AD121" s="289">
        <v>14.6149</v>
      </c>
      <c r="AE121" s="289">
        <v>13.829800000000001</v>
      </c>
      <c r="AF121" s="289"/>
      <c r="AG121" s="289">
        <v>13.8065</v>
      </c>
      <c r="AH121" s="289">
        <v>13.5892</v>
      </c>
      <c r="AI121" s="289"/>
      <c r="AJ121" s="289">
        <v>13.1554</v>
      </c>
      <c r="AK121" s="290">
        <v>13.0184</v>
      </c>
    </row>
    <row r="122" spans="1:37">
      <c r="A122" s="348">
        <v>45412</v>
      </c>
      <c r="B122" s="288">
        <v>16.595500000000001</v>
      </c>
      <c r="C122" s="289">
        <v>14.909000000000001</v>
      </c>
      <c r="D122" s="289">
        <v>13.572699999999999</v>
      </c>
      <c r="E122" s="289">
        <v>15.613200000000001</v>
      </c>
      <c r="F122" s="289">
        <v>13.840199999999999</v>
      </c>
      <c r="G122" s="289">
        <v>13.005000000000001</v>
      </c>
      <c r="H122" s="289">
        <v>14.1981</v>
      </c>
      <c r="I122" s="289">
        <v>13.1602</v>
      </c>
      <c r="J122" s="290">
        <v>12.4162</v>
      </c>
      <c r="K122" s="288">
        <v>15.4985</v>
      </c>
      <c r="L122" s="289">
        <v>14.753299999999999</v>
      </c>
      <c r="M122" s="289">
        <v>14.4452</v>
      </c>
      <c r="N122" s="289">
        <v>14.784599999999999</v>
      </c>
      <c r="O122" s="289">
        <v>14.0434</v>
      </c>
      <c r="P122" s="289">
        <v>13.8185</v>
      </c>
      <c r="Q122" s="289">
        <v>13.8698</v>
      </c>
      <c r="R122" s="289">
        <v>13.3712</v>
      </c>
      <c r="S122" s="290">
        <v>13.013999999999999</v>
      </c>
      <c r="T122" s="288">
        <v>15.702</v>
      </c>
      <c r="U122" s="289">
        <v>14.468999999999999</v>
      </c>
      <c r="V122" s="289">
        <v>15.6126</v>
      </c>
      <c r="W122" s="289">
        <v>14.6669</v>
      </c>
      <c r="X122" s="289">
        <v>13.646800000000001</v>
      </c>
      <c r="Y122" s="289">
        <v>14.1876</v>
      </c>
      <c r="Z122" s="289">
        <v>13.577500000000001</v>
      </c>
      <c r="AA122" s="289">
        <v>13.083500000000001</v>
      </c>
      <c r="AB122" s="290">
        <v>13.265599999999999</v>
      </c>
      <c r="AC122" s="288"/>
      <c r="AD122" s="289">
        <v>15.6302</v>
      </c>
      <c r="AE122" s="289">
        <v>14.6389</v>
      </c>
      <c r="AF122" s="289"/>
      <c r="AG122" s="289">
        <v>14.412800000000001</v>
      </c>
      <c r="AH122" s="289">
        <v>14.190200000000001</v>
      </c>
      <c r="AI122" s="289"/>
      <c r="AJ122" s="289">
        <v>13.4756</v>
      </c>
      <c r="AK122" s="290">
        <v>13.3512</v>
      </c>
    </row>
    <row r="123" spans="1:37">
      <c r="A123" s="348">
        <v>45413</v>
      </c>
      <c r="B123" s="288">
        <v>17.863700000000001</v>
      </c>
      <c r="C123" s="289">
        <v>15.634600000000001</v>
      </c>
      <c r="D123" s="289">
        <v>13.916</v>
      </c>
      <c r="E123" s="289">
        <v>16.658799999999999</v>
      </c>
      <c r="F123" s="289">
        <v>14.4437</v>
      </c>
      <c r="G123" s="289">
        <v>13.437799999999999</v>
      </c>
      <c r="H123" s="289">
        <v>14.948</v>
      </c>
      <c r="I123" s="289">
        <v>13.5937</v>
      </c>
      <c r="J123" s="290">
        <v>12.759600000000001</v>
      </c>
      <c r="K123" s="288">
        <v>16.521599999999999</v>
      </c>
      <c r="L123" s="289">
        <v>15.3584</v>
      </c>
      <c r="M123" s="289">
        <v>14.891299999999999</v>
      </c>
      <c r="N123" s="289">
        <v>15.732100000000001</v>
      </c>
      <c r="O123" s="289">
        <v>14.707599999999999</v>
      </c>
      <c r="P123" s="289">
        <v>14.450699999999999</v>
      </c>
      <c r="Q123" s="289">
        <v>14.565</v>
      </c>
      <c r="R123" s="289">
        <v>13.8727</v>
      </c>
      <c r="S123" s="290">
        <v>13.518800000000001</v>
      </c>
      <c r="T123" s="288">
        <v>16.716999999999999</v>
      </c>
      <c r="U123" s="289">
        <v>15.1563</v>
      </c>
      <c r="V123" s="289">
        <v>16.531199999999998</v>
      </c>
      <c r="W123" s="289">
        <v>15.5738</v>
      </c>
      <c r="X123" s="289">
        <v>14.263199999999999</v>
      </c>
      <c r="Y123" s="289">
        <v>15.003</v>
      </c>
      <c r="Z123" s="289">
        <v>14.2378</v>
      </c>
      <c r="AA123" s="289">
        <v>13.5929</v>
      </c>
      <c r="AB123" s="290">
        <v>13.8398</v>
      </c>
      <c r="AC123" s="288"/>
      <c r="AD123" s="289">
        <v>16.64</v>
      </c>
      <c r="AE123" s="289">
        <v>15.375999999999999</v>
      </c>
      <c r="AF123" s="289"/>
      <c r="AG123" s="289">
        <v>15.2293</v>
      </c>
      <c r="AH123" s="289">
        <v>14.912100000000001</v>
      </c>
      <c r="AI123" s="289"/>
      <c r="AJ123" s="289">
        <v>14.1036</v>
      </c>
      <c r="AK123" s="290">
        <v>13.893599999999999</v>
      </c>
    </row>
    <row r="124" spans="1:37">
      <c r="A124" s="348">
        <v>45414</v>
      </c>
      <c r="B124" s="288">
        <v>16.559100000000001</v>
      </c>
      <c r="C124" s="289">
        <v>14.908799999999999</v>
      </c>
      <c r="D124" s="289">
        <v>13.438000000000001</v>
      </c>
      <c r="E124" s="289">
        <v>16.139600000000002</v>
      </c>
      <c r="F124" s="289">
        <v>14.2654</v>
      </c>
      <c r="G124" s="289">
        <v>13.3352</v>
      </c>
      <c r="H124" s="289">
        <v>15.0105</v>
      </c>
      <c r="I124" s="289">
        <v>13.7171</v>
      </c>
      <c r="J124" s="290">
        <v>12.901300000000001</v>
      </c>
      <c r="K124" s="288">
        <v>15.111499999999999</v>
      </c>
      <c r="L124" s="289">
        <v>14.2834</v>
      </c>
      <c r="M124" s="289">
        <v>13.5221</v>
      </c>
      <c r="N124" s="289">
        <v>15.087199999999999</v>
      </c>
      <c r="O124" s="289">
        <v>14.3401</v>
      </c>
      <c r="P124" s="289">
        <v>13.9831</v>
      </c>
      <c r="Q124" s="289">
        <v>14.4293</v>
      </c>
      <c r="R124" s="289">
        <v>13.885199999999999</v>
      </c>
      <c r="S124" s="290">
        <v>13.5182</v>
      </c>
      <c r="T124" s="288">
        <v>15.611000000000001</v>
      </c>
      <c r="U124" s="289">
        <v>14.684200000000001</v>
      </c>
      <c r="V124" s="289">
        <v>15.273400000000001</v>
      </c>
      <c r="W124" s="289">
        <v>15.169</v>
      </c>
      <c r="X124" s="289">
        <v>14.1622</v>
      </c>
      <c r="Y124" s="289">
        <v>14.763</v>
      </c>
      <c r="Z124" s="289">
        <v>14.317399999999999</v>
      </c>
      <c r="AA124" s="289">
        <v>13.702299999999999</v>
      </c>
      <c r="AB124" s="290">
        <v>14.030099999999999</v>
      </c>
      <c r="AC124" s="288"/>
      <c r="AD124" s="289">
        <v>15.6092</v>
      </c>
      <c r="AE124" s="289">
        <v>14.7249</v>
      </c>
      <c r="AF124" s="289"/>
      <c r="AG124" s="289">
        <v>14.9482</v>
      </c>
      <c r="AH124" s="289">
        <v>14.677</v>
      </c>
      <c r="AI124" s="289"/>
      <c r="AJ124" s="289">
        <v>14.2188</v>
      </c>
      <c r="AK124" s="290">
        <v>14.0192</v>
      </c>
    </row>
    <row r="125" spans="1:37">
      <c r="A125" s="348">
        <v>45415</v>
      </c>
      <c r="B125" s="288">
        <v>16.807700000000001</v>
      </c>
      <c r="C125" s="289">
        <v>14.976000000000001</v>
      </c>
      <c r="D125" s="289">
        <v>13.287000000000001</v>
      </c>
      <c r="E125" s="289">
        <v>16.222200000000001</v>
      </c>
      <c r="F125" s="289">
        <v>14.145200000000001</v>
      </c>
      <c r="G125" s="289">
        <v>13.083500000000001</v>
      </c>
      <c r="H125" s="289">
        <v>14.892799999999999</v>
      </c>
      <c r="I125" s="289">
        <v>13.5436</v>
      </c>
      <c r="J125" s="290">
        <v>12.6937</v>
      </c>
      <c r="K125" s="288">
        <v>15.5526</v>
      </c>
      <c r="L125" s="289">
        <v>14.330500000000001</v>
      </c>
      <c r="M125" s="289">
        <v>13.7036</v>
      </c>
      <c r="N125" s="289">
        <v>15.2524</v>
      </c>
      <c r="O125" s="289">
        <v>14.1874</v>
      </c>
      <c r="P125" s="289">
        <v>13.988300000000001</v>
      </c>
      <c r="Q125" s="289">
        <v>14.344099999999999</v>
      </c>
      <c r="R125" s="289">
        <v>13.6525</v>
      </c>
      <c r="S125" s="290">
        <v>13.3851</v>
      </c>
      <c r="T125" s="288">
        <v>16.019500000000001</v>
      </c>
      <c r="U125" s="289">
        <v>14.657500000000001</v>
      </c>
      <c r="V125" s="289">
        <v>15.479200000000001</v>
      </c>
      <c r="W125" s="289">
        <v>15.269299999999999</v>
      </c>
      <c r="X125" s="289">
        <v>13.9992</v>
      </c>
      <c r="Y125" s="289">
        <v>14.7448</v>
      </c>
      <c r="Z125" s="289">
        <v>14.199400000000001</v>
      </c>
      <c r="AA125" s="289">
        <v>13.507999999999999</v>
      </c>
      <c r="AB125" s="290">
        <v>13.910299999999999</v>
      </c>
      <c r="AC125" s="288"/>
      <c r="AD125" s="289">
        <v>15.8162</v>
      </c>
      <c r="AE125" s="289">
        <v>14.815300000000001</v>
      </c>
      <c r="AF125" s="289"/>
      <c r="AG125" s="289">
        <v>14.9329</v>
      </c>
      <c r="AH125" s="289">
        <v>14.629300000000001</v>
      </c>
      <c r="AI125" s="289"/>
      <c r="AJ125" s="289">
        <v>14.0763</v>
      </c>
      <c r="AK125" s="290">
        <v>13.8796</v>
      </c>
    </row>
    <row r="126" spans="1:37">
      <c r="A126" s="348">
        <v>45416</v>
      </c>
      <c r="B126" s="288">
        <v>17.0304</v>
      </c>
      <c r="C126" s="289">
        <v>15.370900000000001</v>
      </c>
      <c r="D126" s="289">
        <v>13.7088</v>
      </c>
      <c r="E126" s="289">
        <v>16.493400000000001</v>
      </c>
      <c r="F126" s="289">
        <v>14.416399999999999</v>
      </c>
      <c r="G126" s="289">
        <v>13.3538</v>
      </c>
      <c r="H126" s="289">
        <v>15.1387</v>
      </c>
      <c r="I126" s="289">
        <v>13.694599999999999</v>
      </c>
      <c r="J126" s="290">
        <v>12.792899999999999</v>
      </c>
      <c r="K126" s="288">
        <v>16.085000000000001</v>
      </c>
      <c r="L126" s="289">
        <v>14.9695</v>
      </c>
      <c r="M126" s="289">
        <v>14.233599999999999</v>
      </c>
      <c r="N126" s="289">
        <v>15.7158</v>
      </c>
      <c r="O126" s="289">
        <v>14.5838</v>
      </c>
      <c r="P126" s="289">
        <v>14.4162</v>
      </c>
      <c r="Q126" s="289">
        <v>14.658200000000001</v>
      </c>
      <c r="R126" s="289">
        <v>13.861599999999999</v>
      </c>
      <c r="S126" s="290">
        <v>13.6142</v>
      </c>
      <c r="T126" s="288">
        <v>16.876200000000001</v>
      </c>
      <c r="U126" s="289">
        <v>16.383700000000001</v>
      </c>
      <c r="V126" s="289">
        <v>14.729900000000001</v>
      </c>
      <c r="W126" s="289">
        <v>16.9221</v>
      </c>
      <c r="X126" s="289">
        <v>16.230499999999999</v>
      </c>
      <c r="Y126" s="289">
        <v>15.6778</v>
      </c>
      <c r="Z126" s="289">
        <v>16.2103</v>
      </c>
      <c r="AA126" s="289">
        <v>15.8256</v>
      </c>
      <c r="AB126" s="290">
        <v>15.1547</v>
      </c>
      <c r="AC126" s="288"/>
      <c r="AD126" s="289">
        <v>17.026199999999999</v>
      </c>
      <c r="AE126" s="289">
        <v>14.664</v>
      </c>
      <c r="AF126" s="289"/>
      <c r="AG126" s="289">
        <v>17.275600000000001</v>
      </c>
      <c r="AH126" s="289">
        <v>14.888999999999999</v>
      </c>
      <c r="AI126" s="289"/>
      <c r="AJ126" s="289">
        <v>16.787700000000001</v>
      </c>
      <c r="AK126" s="290">
        <v>14.683299999999999</v>
      </c>
    </row>
    <row r="127" spans="1:37">
      <c r="A127" s="348">
        <v>45417</v>
      </c>
      <c r="B127" s="288">
        <v>18.662700000000001</v>
      </c>
      <c r="C127" s="289">
        <v>16.326000000000001</v>
      </c>
      <c r="D127" s="289">
        <v>14.4544</v>
      </c>
      <c r="E127" s="289">
        <v>17.344999999999999</v>
      </c>
      <c r="F127" s="289">
        <v>14.8668</v>
      </c>
      <c r="G127" s="289">
        <v>13.7331</v>
      </c>
      <c r="H127" s="289">
        <v>15.4528</v>
      </c>
      <c r="I127" s="289">
        <v>13.905799999999999</v>
      </c>
      <c r="J127" s="290">
        <v>12.947900000000001</v>
      </c>
      <c r="K127" s="288">
        <v>17.097999999999999</v>
      </c>
      <c r="L127" s="289">
        <v>15.805999999999999</v>
      </c>
      <c r="M127" s="289">
        <v>15.365600000000001</v>
      </c>
      <c r="N127" s="289">
        <v>16.244399999999999</v>
      </c>
      <c r="O127" s="289">
        <v>14.956099999999999</v>
      </c>
      <c r="P127" s="289">
        <v>14.937200000000001</v>
      </c>
      <c r="Q127" s="289">
        <v>14.9331</v>
      </c>
      <c r="R127" s="289">
        <v>14.058299999999999</v>
      </c>
      <c r="S127" s="290">
        <v>13.8626</v>
      </c>
      <c r="T127" s="288">
        <v>16.771799999999999</v>
      </c>
      <c r="U127" s="289">
        <v>15.457800000000001</v>
      </c>
      <c r="V127" s="289">
        <v>15.7034</v>
      </c>
      <c r="W127" s="289">
        <v>15.8584</v>
      </c>
      <c r="X127" s="289">
        <v>14.644299999999999</v>
      </c>
      <c r="Y127" s="289">
        <v>14.6442</v>
      </c>
      <c r="Z127" s="289">
        <v>14.7744</v>
      </c>
      <c r="AA127" s="289">
        <v>14.1204</v>
      </c>
      <c r="AB127" s="290">
        <v>13.8544</v>
      </c>
      <c r="AC127" s="288"/>
      <c r="AD127" s="289">
        <v>16.551400000000001</v>
      </c>
      <c r="AE127" s="289">
        <v>15.097</v>
      </c>
      <c r="AF127" s="289"/>
      <c r="AG127" s="289">
        <v>15.7277</v>
      </c>
      <c r="AH127" s="289">
        <v>14.641500000000001</v>
      </c>
      <c r="AI127" s="289"/>
      <c r="AJ127" s="289">
        <v>14.9198</v>
      </c>
      <c r="AK127" s="290">
        <v>13.8367</v>
      </c>
    </row>
    <row r="128" spans="1:37">
      <c r="A128" s="348">
        <v>45418</v>
      </c>
      <c r="B128" s="288">
        <v>16.84</v>
      </c>
      <c r="C128" s="289">
        <v>15.504200000000001</v>
      </c>
      <c r="D128" s="289">
        <v>14.2371</v>
      </c>
      <c r="E128" s="289">
        <v>16.5108</v>
      </c>
      <c r="F128" s="289">
        <v>14.815300000000001</v>
      </c>
      <c r="G128" s="289">
        <v>13.941000000000001</v>
      </c>
      <c r="H128" s="289">
        <v>15.588200000000001</v>
      </c>
      <c r="I128" s="289">
        <v>14.212899999999999</v>
      </c>
      <c r="J128" s="290">
        <v>13.3649</v>
      </c>
      <c r="K128" s="288">
        <v>15.7722</v>
      </c>
      <c r="L128" s="289">
        <v>15.124499999999999</v>
      </c>
      <c r="M128" s="289">
        <v>14.5661</v>
      </c>
      <c r="N128" s="289">
        <v>15.561400000000001</v>
      </c>
      <c r="O128" s="289">
        <v>14.828900000000001</v>
      </c>
      <c r="P128" s="289">
        <v>14.6463</v>
      </c>
      <c r="Q128" s="289">
        <v>14.950900000000001</v>
      </c>
      <c r="R128" s="289">
        <v>14.312200000000001</v>
      </c>
      <c r="S128" s="290">
        <v>14.073700000000001</v>
      </c>
      <c r="T128" s="288">
        <v>14.8437</v>
      </c>
      <c r="U128" s="289">
        <v>14.2799</v>
      </c>
      <c r="V128" s="289">
        <v>13.887</v>
      </c>
      <c r="W128" s="289">
        <v>14.835800000000001</v>
      </c>
      <c r="X128" s="289">
        <v>14.128500000000001</v>
      </c>
      <c r="Y128" s="289">
        <v>14.104900000000001</v>
      </c>
      <c r="Z128" s="289">
        <v>14.4472</v>
      </c>
      <c r="AA128" s="289">
        <v>13.890499999999999</v>
      </c>
      <c r="AB128" s="290">
        <v>13.8513</v>
      </c>
      <c r="AC128" s="288"/>
      <c r="AD128" s="289">
        <v>14.7605</v>
      </c>
      <c r="AE128" s="289">
        <v>14.015700000000001</v>
      </c>
      <c r="AF128" s="289"/>
      <c r="AG128" s="289">
        <v>14.833600000000001</v>
      </c>
      <c r="AH128" s="289">
        <v>14.141999999999999</v>
      </c>
      <c r="AI128" s="289"/>
      <c r="AJ128" s="289">
        <v>14.5496</v>
      </c>
      <c r="AK128" s="290">
        <v>13.845599999999999</v>
      </c>
    </row>
    <row r="129" spans="1:37">
      <c r="A129" s="348">
        <v>45419</v>
      </c>
      <c r="B129" s="288">
        <v>14.3851</v>
      </c>
      <c r="C129" s="289">
        <v>13.6607</v>
      </c>
      <c r="D129" s="289">
        <v>12.412800000000001</v>
      </c>
      <c r="E129" s="289">
        <v>14.9596</v>
      </c>
      <c r="F129" s="289">
        <v>13.820600000000001</v>
      </c>
      <c r="G129" s="289">
        <v>12.908300000000001</v>
      </c>
      <c r="H129" s="289">
        <v>14.6846</v>
      </c>
      <c r="I129" s="289">
        <v>13.731199999999999</v>
      </c>
      <c r="J129" s="290">
        <v>12.9754</v>
      </c>
      <c r="K129" s="288">
        <v>13.411300000000001</v>
      </c>
      <c r="L129" s="289">
        <v>13.0749</v>
      </c>
      <c r="M129" s="289">
        <v>12.127000000000001</v>
      </c>
      <c r="N129" s="289">
        <v>14.192600000000001</v>
      </c>
      <c r="O129" s="289">
        <v>13.799899999999999</v>
      </c>
      <c r="P129" s="289">
        <v>13.3675</v>
      </c>
      <c r="Q129" s="289">
        <v>14.1348</v>
      </c>
      <c r="R129" s="289">
        <v>13.788</v>
      </c>
      <c r="S129" s="290">
        <v>13.5123</v>
      </c>
      <c r="T129" s="288">
        <v>13.314299999999999</v>
      </c>
      <c r="U129" s="289">
        <v>12.8765</v>
      </c>
      <c r="V129" s="289">
        <v>12.0792</v>
      </c>
      <c r="W129" s="289">
        <v>13.682700000000001</v>
      </c>
      <c r="X129" s="289">
        <v>13.054500000000001</v>
      </c>
      <c r="Y129" s="289">
        <v>13.0838</v>
      </c>
      <c r="Z129" s="289">
        <v>13.5762</v>
      </c>
      <c r="AA129" s="289">
        <v>13.066000000000001</v>
      </c>
      <c r="AB129" s="290">
        <v>13.188599999999999</v>
      </c>
      <c r="AC129" s="288"/>
      <c r="AD129" s="289">
        <v>13.2712</v>
      </c>
      <c r="AE129" s="289">
        <v>12.629</v>
      </c>
      <c r="AF129" s="289"/>
      <c r="AG129" s="289">
        <v>13.7392</v>
      </c>
      <c r="AH129" s="289">
        <v>13.0844</v>
      </c>
      <c r="AI129" s="289"/>
      <c r="AJ129" s="289">
        <v>13.7036</v>
      </c>
      <c r="AK129" s="290">
        <v>13.149800000000001</v>
      </c>
    </row>
    <row r="130" spans="1:37">
      <c r="A130" s="348">
        <v>45420</v>
      </c>
      <c r="B130" s="288">
        <v>15.3009</v>
      </c>
      <c r="C130" s="289">
        <v>14.0932</v>
      </c>
      <c r="D130" s="289">
        <v>12.468999999999999</v>
      </c>
      <c r="E130" s="289">
        <v>15.1892</v>
      </c>
      <c r="F130" s="289">
        <v>13.7273</v>
      </c>
      <c r="G130" s="289">
        <v>12.6584</v>
      </c>
      <c r="H130" s="289">
        <v>14.397600000000001</v>
      </c>
      <c r="I130" s="289">
        <v>13.4122</v>
      </c>
      <c r="J130" s="290">
        <v>12.566700000000001</v>
      </c>
      <c r="K130" s="288">
        <v>14.1937</v>
      </c>
      <c r="L130" s="289">
        <v>13.3543</v>
      </c>
      <c r="M130" s="289">
        <v>12.7438</v>
      </c>
      <c r="N130" s="289">
        <v>14.3384</v>
      </c>
      <c r="O130" s="289">
        <v>13.611800000000001</v>
      </c>
      <c r="P130" s="289">
        <v>13.3512</v>
      </c>
      <c r="Q130" s="289">
        <v>13.8894</v>
      </c>
      <c r="R130" s="289">
        <v>13.4146</v>
      </c>
      <c r="S130" s="290">
        <v>13.1778</v>
      </c>
      <c r="T130" s="288">
        <v>13.361000000000001</v>
      </c>
      <c r="U130" s="289">
        <v>12.861599999999999</v>
      </c>
      <c r="V130" s="289">
        <v>12.0922</v>
      </c>
      <c r="W130" s="289">
        <v>13.5032</v>
      </c>
      <c r="X130" s="289">
        <v>12.800800000000001</v>
      </c>
      <c r="Y130" s="289">
        <v>12.8406</v>
      </c>
      <c r="Z130" s="289">
        <v>13.180199999999999</v>
      </c>
      <c r="AA130" s="289">
        <v>12.6683</v>
      </c>
      <c r="AB130" s="290">
        <v>12.791399999999999</v>
      </c>
      <c r="AC130" s="288"/>
      <c r="AD130" s="289">
        <v>13.6092</v>
      </c>
      <c r="AE130" s="289">
        <v>12.4621</v>
      </c>
      <c r="AF130" s="289"/>
      <c r="AG130" s="289">
        <v>13.5647</v>
      </c>
      <c r="AH130" s="289">
        <v>12.870699999999999</v>
      </c>
      <c r="AI130" s="289"/>
      <c r="AJ130" s="289">
        <v>13.287699999999999</v>
      </c>
      <c r="AK130" s="290">
        <v>12.792400000000001</v>
      </c>
    </row>
    <row r="131" spans="1:37">
      <c r="A131" s="348">
        <v>45421</v>
      </c>
      <c r="B131" s="288">
        <v>15.897</v>
      </c>
      <c r="C131" s="289">
        <v>14.465299999999999</v>
      </c>
      <c r="D131" s="289">
        <v>12.568199999999999</v>
      </c>
      <c r="E131" s="289">
        <v>15.445399999999999</v>
      </c>
      <c r="F131" s="289">
        <v>13.7569</v>
      </c>
      <c r="G131" s="289">
        <v>12.5435</v>
      </c>
      <c r="H131" s="289">
        <v>14.350199999999999</v>
      </c>
      <c r="I131" s="289">
        <v>13.283099999999999</v>
      </c>
      <c r="J131" s="290">
        <v>12.3438</v>
      </c>
      <c r="K131" s="288">
        <v>14.8032</v>
      </c>
      <c r="L131" s="289">
        <v>13.7179</v>
      </c>
      <c r="M131" s="289">
        <v>13.2033</v>
      </c>
      <c r="N131" s="289">
        <v>14.6013</v>
      </c>
      <c r="O131" s="289">
        <v>13.6442</v>
      </c>
      <c r="P131" s="289">
        <v>13.4704</v>
      </c>
      <c r="Q131" s="289">
        <v>13.869</v>
      </c>
      <c r="R131" s="289">
        <v>13.269</v>
      </c>
      <c r="S131" s="290">
        <v>13.083500000000001</v>
      </c>
      <c r="T131" s="288">
        <v>14.029500000000001</v>
      </c>
      <c r="U131" s="289">
        <v>13.002000000000001</v>
      </c>
      <c r="V131" s="289">
        <v>13.094799999999999</v>
      </c>
      <c r="W131" s="289">
        <v>13.6</v>
      </c>
      <c r="X131" s="289">
        <v>12.636799999999999</v>
      </c>
      <c r="Y131" s="289">
        <v>12.8832</v>
      </c>
      <c r="Z131" s="289">
        <v>12.935700000000001</v>
      </c>
      <c r="AA131" s="289">
        <v>12.3796</v>
      </c>
      <c r="AB131" s="290">
        <v>12.518800000000001</v>
      </c>
      <c r="AC131" s="288"/>
      <c r="AD131" s="289">
        <v>13.927300000000001</v>
      </c>
      <c r="AE131" s="289">
        <v>12.7555</v>
      </c>
      <c r="AF131" s="289"/>
      <c r="AG131" s="289">
        <v>13.4137</v>
      </c>
      <c r="AH131" s="289">
        <v>12.797599999999999</v>
      </c>
      <c r="AI131" s="289"/>
      <c r="AJ131" s="289">
        <v>12.950200000000001</v>
      </c>
      <c r="AK131" s="290">
        <v>12.501099999999999</v>
      </c>
    </row>
    <row r="132" spans="1:37">
      <c r="A132" s="348">
        <v>45422</v>
      </c>
      <c r="B132" s="288">
        <v>17.341000000000001</v>
      </c>
      <c r="C132" s="289">
        <v>15.609299999999999</v>
      </c>
      <c r="D132" s="289">
        <v>13.6274</v>
      </c>
      <c r="E132" s="289">
        <v>16.4298</v>
      </c>
      <c r="F132" s="289">
        <v>14.4131</v>
      </c>
      <c r="G132" s="289">
        <v>13.1572</v>
      </c>
      <c r="H132" s="289">
        <v>14.9057</v>
      </c>
      <c r="I132" s="289">
        <v>13.615500000000001</v>
      </c>
      <c r="J132" s="290">
        <v>12.5753</v>
      </c>
      <c r="K132" s="288">
        <v>16.143699999999999</v>
      </c>
      <c r="L132" s="289">
        <v>14.966200000000001</v>
      </c>
      <c r="M132" s="289">
        <v>14.566000000000001</v>
      </c>
      <c r="N132" s="289">
        <v>15.448600000000001</v>
      </c>
      <c r="O132" s="289">
        <v>14.340400000000001</v>
      </c>
      <c r="P132" s="289">
        <v>14.2369</v>
      </c>
      <c r="Q132" s="289">
        <v>14.3851</v>
      </c>
      <c r="R132" s="289">
        <v>13.6122</v>
      </c>
      <c r="S132" s="290">
        <v>13.435</v>
      </c>
      <c r="T132" s="288">
        <v>15.462</v>
      </c>
      <c r="U132" s="289">
        <v>13.946899999999999</v>
      </c>
      <c r="V132" s="289">
        <v>14.9176</v>
      </c>
      <c r="W132" s="289">
        <v>14.558199999999999</v>
      </c>
      <c r="X132" s="289">
        <v>13.226699999999999</v>
      </c>
      <c r="Y132" s="289">
        <v>13.831</v>
      </c>
      <c r="Z132" s="289">
        <v>13.4419</v>
      </c>
      <c r="AA132" s="289">
        <v>12.6965</v>
      </c>
      <c r="AB132" s="290">
        <v>12.9054</v>
      </c>
      <c r="AC132" s="288"/>
      <c r="AD132" s="289">
        <v>15.2372</v>
      </c>
      <c r="AE132" s="289">
        <v>13.8996</v>
      </c>
      <c r="AF132" s="289"/>
      <c r="AG132" s="289">
        <v>14.165800000000001</v>
      </c>
      <c r="AH132" s="289">
        <v>13.623799999999999</v>
      </c>
      <c r="AI132" s="289"/>
      <c r="AJ132" s="289">
        <v>13.3048</v>
      </c>
      <c r="AK132" s="290">
        <v>12.911300000000001</v>
      </c>
    </row>
    <row r="133" spans="1:37">
      <c r="A133" s="348">
        <v>45423</v>
      </c>
      <c r="B133" s="288">
        <v>14.805199999999999</v>
      </c>
      <c r="C133" s="289">
        <v>14.110099999999999</v>
      </c>
      <c r="D133" s="289">
        <v>13.013199999999999</v>
      </c>
      <c r="E133" s="289">
        <v>15.0396</v>
      </c>
      <c r="F133" s="289">
        <v>13.936</v>
      </c>
      <c r="G133" s="289">
        <v>13.0444</v>
      </c>
      <c r="H133" s="289">
        <v>14.642200000000001</v>
      </c>
      <c r="I133" s="289">
        <v>13.670999999999999</v>
      </c>
      <c r="J133" s="290">
        <v>12.785500000000001</v>
      </c>
      <c r="K133" s="288">
        <v>13.7575</v>
      </c>
      <c r="L133" s="289">
        <v>13.473800000000001</v>
      </c>
      <c r="M133" s="289">
        <v>12.867900000000001</v>
      </c>
      <c r="N133" s="289">
        <v>14.222200000000001</v>
      </c>
      <c r="O133" s="289">
        <v>13.792299999999999</v>
      </c>
      <c r="P133" s="289">
        <v>13.552899999999999</v>
      </c>
      <c r="Q133" s="289">
        <v>14.019</v>
      </c>
      <c r="R133" s="289">
        <v>13.6188</v>
      </c>
      <c r="S133" s="290">
        <v>13.3988</v>
      </c>
      <c r="T133" s="288">
        <v>13.9145</v>
      </c>
      <c r="U133" s="289">
        <v>13.2098</v>
      </c>
      <c r="V133" s="289">
        <v>13.2545</v>
      </c>
      <c r="W133" s="289">
        <v>13.848699999999999</v>
      </c>
      <c r="X133" s="289">
        <v>12.9968</v>
      </c>
      <c r="Y133" s="289">
        <v>13.4276</v>
      </c>
      <c r="Z133" s="289">
        <v>13.435</v>
      </c>
      <c r="AA133" s="289">
        <v>12.7613</v>
      </c>
      <c r="AB133" s="290">
        <v>13.1204</v>
      </c>
      <c r="AC133" s="288"/>
      <c r="AD133" s="289">
        <v>13.679600000000001</v>
      </c>
      <c r="AE133" s="289">
        <v>13.144600000000001</v>
      </c>
      <c r="AF133" s="289"/>
      <c r="AG133" s="289">
        <v>13.5953</v>
      </c>
      <c r="AH133" s="289">
        <v>13.250999999999999</v>
      </c>
      <c r="AI133" s="289"/>
      <c r="AJ133" s="289">
        <v>13.2994</v>
      </c>
      <c r="AK133" s="290">
        <v>12.982900000000001</v>
      </c>
    </row>
    <row r="134" spans="1:37">
      <c r="A134" s="348">
        <v>45424</v>
      </c>
      <c r="B134" s="288">
        <v>15.4983</v>
      </c>
      <c r="C134" s="289">
        <v>14.35</v>
      </c>
      <c r="D134" s="289">
        <v>13.0123</v>
      </c>
      <c r="E134" s="289">
        <v>15.072699999999999</v>
      </c>
      <c r="F134" s="289">
        <v>13.7225</v>
      </c>
      <c r="G134" s="289">
        <v>12.833500000000001</v>
      </c>
      <c r="H134" s="289">
        <v>14.2376</v>
      </c>
      <c r="I134" s="289">
        <v>13.340999999999999</v>
      </c>
      <c r="J134" s="290">
        <v>12.5589</v>
      </c>
      <c r="K134" s="288">
        <v>14.177300000000001</v>
      </c>
      <c r="L134" s="289">
        <v>13.5794</v>
      </c>
      <c r="M134" s="289">
        <v>13.2196</v>
      </c>
      <c r="N134" s="289">
        <v>14.018800000000001</v>
      </c>
      <c r="O134" s="289">
        <v>13.428000000000001</v>
      </c>
      <c r="P134" s="289">
        <v>13.325799999999999</v>
      </c>
      <c r="Q134" s="289">
        <v>13.575100000000001</v>
      </c>
      <c r="R134" s="289">
        <v>13.1693</v>
      </c>
      <c r="S134" s="290">
        <v>13.049099999999999</v>
      </c>
      <c r="T134" s="288">
        <v>14.0923</v>
      </c>
      <c r="U134" s="289">
        <v>13.2644</v>
      </c>
      <c r="V134" s="289">
        <v>13.7514</v>
      </c>
      <c r="W134" s="289">
        <v>13.645300000000001</v>
      </c>
      <c r="X134" s="289">
        <v>12.813800000000001</v>
      </c>
      <c r="Y134" s="289">
        <v>13.2582</v>
      </c>
      <c r="Z134" s="289">
        <v>13.0519</v>
      </c>
      <c r="AA134" s="289">
        <v>12.5024</v>
      </c>
      <c r="AB134" s="290">
        <v>12.832599999999999</v>
      </c>
      <c r="AC134" s="288"/>
      <c r="AD134" s="289">
        <v>14.1645</v>
      </c>
      <c r="AE134" s="289">
        <v>13.3028</v>
      </c>
      <c r="AF134" s="289"/>
      <c r="AG134" s="289">
        <v>13.550599999999999</v>
      </c>
      <c r="AH134" s="289">
        <v>13.238899999999999</v>
      </c>
      <c r="AI134" s="289"/>
      <c r="AJ134" s="289">
        <v>13.0366</v>
      </c>
      <c r="AK134" s="290">
        <v>12.834099999999999</v>
      </c>
    </row>
    <row r="135" spans="1:37">
      <c r="A135" s="348">
        <v>45425</v>
      </c>
      <c r="B135" s="288">
        <v>16.972100000000001</v>
      </c>
      <c r="C135" s="289">
        <v>16.035799999999998</v>
      </c>
      <c r="D135" s="289">
        <v>13.5738</v>
      </c>
      <c r="E135" s="289">
        <v>16.369399999999999</v>
      </c>
      <c r="F135" s="289">
        <v>15.002599999999999</v>
      </c>
      <c r="G135" s="289">
        <v>13.1767</v>
      </c>
      <c r="H135" s="289">
        <v>14.975</v>
      </c>
      <c r="I135" s="289">
        <v>14.0997</v>
      </c>
      <c r="J135" s="290">
        <v>12.726100000000001</v>
      </c>
      <c r="K135" s="288">
        <v>16.227</v>
      </c>
      <c r="L135" s="289">
        <v>14.5221</v>
      </c>
      <c r="M135" s="289">
        <v>13.3712</v>
      </c>
      <c r="N135" s="289">
        <v>15.8706</v>
      </c>
      <c r="O135" s="289">
        <v>14.3558</v>
      </c>
      <c r="P135" s="289">
        <v>13.228899999999999</v>
      </c>
      <c r="Q135" s="289">
        <v>15.102499999999999</v>
      </c>
      <c r="R135" s="289">
        <v>14.1922</v>
      </c>
      <c r="S135" s="290">
        <v>13.0166</v>
      </c>
      <c r="T135" s="288">
        <v>15.8287</v>
      </c>
      <c r="U135" s="289">
        <v>14.353899999999999</v>
      </c>
      <c r="V135" s="289">
        <v>15.6058</v>
      </c>
      <c r="W135" s="289">
        <v>14.7227</v>
      </c>
      <c r="X135" s="289">
        <v>13.451499999999999</v>
      </c>
      <c r="Y135" s="289">
        <v>14.19</v>
      </c>
      <c r="Z135" s="289">
        <v>13.546200000000001</v>
      </c>
      <c r="AA135" s="289">
        <v>12.8512</v>
      </c>
      <c r="AB135" s="290">
        <v>13.198600000000001</v>
      </c>
      <c r="AC135" s="288">
        <v>16.095500000000001</v>
      </c>
      <c r="AD135" s="289">
        <v>15.6816</v>
      </c>
      <c r="AE135" s="289">
        <v>14.5282</v>
      </c>
      <c r="AF135" s="289">
        <v>15.243600000000001</v>
      </c>
      <c r="AG135" s="289">
        <v>14.3864</v>
      </c>
      <c r="AH135" s="289">
        <v>14.0358</v>
      </c>
      <c r="AI135" s="289">
        <v>14.024900000000001</v>
      </c>
      <c r="AJ135" s="289">
        <v>13.432399999999999</v>
      </c>
      <c r="AK135" s="290">
        <v>13.1854</v>
      </c>
    </row>
    <row r="136" spans="1:37">
      <c r="A136" s="348">
        <v>45426</v>
      </c>
      <c r="B136" s="288">
        <v>18.098700000000001</v>
      </c>
      <c r="C136" s="289">
        <v>16.530100000000001</v>
      </c>
      <c r="D136" s="289">
        <v>14.6579</v>
      </c>
      <c r="E136" s="289">
        <v>17.2485</v>
      </c>
      <c r="F136" s="289">
        <v>15.162599999999999</v>
      </c>
      <c r="G136" s="289">
        <v>13.8202</v>
      </c>
      <c r="H136" s="289">
        <v>15.632300000000001</v>
      </c>
      <c r="I136" s="289">
        <v>14.193199999999999</v>
      </c>
      <c r="J136" s="290">
        <v>12.979200000000001</v>
      </c>
      <c r="K136" s="288">
        <v>17.170000000000002</v>
      </c>
      <c r="L136" s="289">
        <v>15.8279</v>
      </c>
      <c r="M136" s="289">
        <v>15.299799999999999</v>
      </c>
      <c r="N136" s="289">
        <v>16.227699999999999</v>
      </c>
      <c r="O136" s="289">
        <v>14.8705</v>
      </c>
      <c r="P136" s="289">
        <v>14.4808</v>
      </c>
      <c r="Q136" s="289">
        <v>14.9473</v>
      </c>
      <c r="R136" s="289">
        <v>13.9811</v>
      </c>
      <c r="S136" s="290">
        <v>13.446300000000001</v>
      </c>
      <c r="T136" s="288">
        <v>17.9438</v>
      </c>
      <c r="U136" s="289">
        <v>15.8704</v>
      </c>
      <c r="V136" s="289">
        <v>17.556799999999999</v>
      </c>
      <c r="W136" s="289">
        <v>16.357299999999999</v>
      </c>
      <c r="X136" s="289">
        <v>14.598000000000001</v>
      </c>
      <c r="Y136" s="289">
        <v>15.688000000000001</v>
      </c>
      <c r="Z136" s="289">
        <v>14.6172</v>
      </c>
      <c r="AA136" s="289">
        <v>13.6968</v>
      </c>
      <c r="AB136" s="290">
        <v>14.1206</v>
      </c>
      <c r="AC136" s="288">
        <v>17.947299999999998</v>
      </c>
      <c r="AD136" s="289">
        <v>17.485900000000001</v>
      </c>
      <c r="AE136" s="289">
        <v>16.078099999999999</v>
      </c>
      <c r="AF136" s="289">
        <v>16.739599999999999</v>
      </c>
      <c r="AG136" s="289">
        <v>15.72</v>
      </c>
      <c r="AH136" s="289">
        <v>15.39</v>
      </c>
      <c r="AI136" s="289">
        <v>15.030900000000001</v>
      </c>
      <c r="AJ136" s="289">
        <v>14.3255</v>
      </c>
      <c r="AK136" s="290">
        <v>14.1029</v>
      </c>
    </row>
    <row r="137" spans="1:37">
      <c r="A137" s="348">
        <v>45427</v>
      </c>
      <c r="B137" s="288">
        <v>17.642199999999999</v>
      </c>
      <c r="C137" s="289">
        <v>16.389199999999999</v>
      </c>
      <c r="D137" s="289">
        <v>14.9621</v>
      </c>
      <c r="E137" s="289">
        <v>17.314299999999999</v>
      </c>
      <c r="F137" s="289">
        <v>15.501099999999999</v>
      </c>
      <c r="G137" s="289">
        <v>14.4048</v>
      </c>
      <c r="H137" s="289">
        <v>16.156300000000002</v>
      </c>
      <c r="I137" s="289">
        <v>14.68</v>
      </c>
      <c r="J137" s="290">
        <v>13.567299999999999</v>
      </c>
      <c r="K137" s="288">
        <v>16.823399999999999</v>
      </c>
      <c r="L137" s="289">
        <v>15.8925</v>
      </c>
      <c r="M137" s="289">
        <v>15.4254</v>
      </c>
      <c r="N137" s="289">
        <v>16.3431</v>
      </c>
      <c r="O137" s="289">
        <v>15.3432</v>
      </c>
      <c r="P137" s="289">
        <v>14.9864</v>
      </c>
      <c r="Q137" s="289">
        <v>15.396800000000001</v>
      </c>
      <c r="R137" s="289">
        <v>14.552099999999999</v>
      </c>
      <c r="S137" s="290">
        <v>14.1313</v>
      </c>
      <c r="T137" s="288">
        <v>18.088799999999999</v>
      </c>
      <c r="U137" s="289">
        <v>16.3399</v>
      </c>
      <c r="V137" s="289">
        <v>17.491800000000001</v>
      </c>
      <c r="W137" s="289">
        <v>17.055399999999999</v>
      </c>
      <c r="X137" s="289">
        <v>15.383800000000001</v>
      </c>
      <c r="Y137" s="289">
        <v>16.378</v>
      </c>
      <c r="Z137" s="289">
        <v>15.574999999999999</v>
      </c>
      <c r="AA137" s="289">
        <v>14.546200000000001</v>
      </c>
      <c r="AB137" s="290">
        <v>15.0098</v>
      </c>
      <c r="AC137" s="288">
        <v>17.617899999999999</v>
      </c>
      <c r="AD137" s="289">
        <v>17.403400000000001</v>
      </c>
      <c r="AE137" s="289">
        <v>16.3703</v>
      </c>
      <c r="AF137" s="289">
        <v>17.186299999999999</v>
      </c>
      <c r="AG137" s="289">
        <v>16.340800000000002</v>
      </c>
      <c r="AH137" s="289">
        <v>15.9293</v>
      </c>
      <c r="AI137" s="289">
        <v>15.8904</v>
      </c>
      <c r="AJ137" s="289">
        <v>15.195600000000001</v>
      </c>
      <c r="AK137" s="290">
        <v>14.8773</v>
      </c>
    </row>
    <row r="138" spans="1:37">
      <c r="A138" s="348">
        <v>45428</v>
      </c>
      <c r="B138" s="288">
        <v>17.982099999999999</v>
      </c>
      <c r="C138" s="289">
        <v>16.615500000000001</v>
      </c>
      <c r="D138" s="289">
        <v>15.154999999999999</v>
      </c>
      <c r="E138" s="289">
        <v>17.5792</v>
      </c>
      <c r="F138" s="289">
        <v>15.6525</v>
      </c>
      <c r="G138" s="289">
        <v>14.5809</v>
      </c>
      <c r="H138" s="289">
        <v>16.262899999999998</v>
      </c>
      <c r="I138" s="289">
        <v>14.8278</v>
      </c>
      <c r="J138" s="290">
        <v>13.7866</v>
      </c>
      <c r="K138" s="288">
        <v>16.8064</v>
      </c>
      <c r="L138" s="289">
        <v>15.842000000000001</v>
      </c>
      <c r="M138" s="289">
        <v>15.389799999999999</v>
      </c>
      <c r="N138" s="289">
        <v>16.460699999999999</v>
      </c>
      <c r="O138" s="289">
        <v>15.4003</v>
      </c>
      <c r="P138" s="289">
        <v>15.167</v>
      </c>
      <c r="Q138" s="289">
        <v>15.505100000000001</v>
      </c>
      <c r="R138" s="289">
        <v>14.6645</v>
      </c>
      <c r="S138" s="290">
        <v>14.3316</v>
      </c>
      <c r="T138" s="288">
        <v>18.053999999999998</v>
      </c>
      <c r="U138" s="289">
        <v>16.398499999999999</v>
      </c>
      <c r="V138" s="289">
        <v>17.168399999999998</v>
      </c>
      <c r="W138" s="289">
        <v>17.135999999999999</v>
      </c>
      <c r="X138" s="289">
        <v>15.5121</v>
      </c>
      <c r="Y138" s="289">
        <v>16.393899999999999</v>
      </c>
      <c r="Z138" s="289">
        <v>15.7669</v>
      </c>
      <c r="AA138" s="289">
        <v>14.7628</v>
      </c>
      <c r="AB138" s="290">
        <v>15.2098</v>
      </c>
      <c r="AC138" s="288">
        <v>17.378599999999999</v>
      </c>
      <c r="AD138" s="289">
        <v>17.427700000000002</v>
      </c>
      <c r="AE138" s="289">
        <v>16.3506</v>
      </c>
      <c r="AF138" s="289">
        <v>17.238499999999998</v>
      </c>
      <c r="AG138" s="289">
        <v>16.452500000000001</v>
      </c>
      <c r="AH138" s="289">
        <v>16.035</v>
      </c>
      <c r="AI138" s="289">
        <v>16.028600000000001</v>
      </c>
      <c r="AJ138" s="289">
        <v>15.395300000000001</v>
      </c>
      <c r="AK138" s="290">
        <v>15.0672</v>
      </c>
    </row>
    <row r="139" spans="1:37">
      <c r="A139" s="348">
        <v>45429</v>
      </c>
      <c r="B139" s="288">
        <v>19.782</v>
      </c>
      <c r="C139" s="289">
        <v>17.350100000000001</v>
      </c>
      <c r="D139" s="289">
        <v>15.706899999999999</v>
      </c>
      <c r="E139" s="289">
        <v>18.585799999999999</v>
      </c>
      <c r="F139" s="289">
        <v>16.036000000000001</v>
      </c>
      <c r="G139" s="289">
        <v>14.940799999999999</v>
      </c>
      <c r="H139" s="289">
        <v>16.6919</v>
      </c>
      <c r="I139" s="289">
        <v>15.0572</v>
      </c>
      <c r="J139" s="290">
        <v>14.021000000000001</v>
      </c>
      <c r="K139" s="288">
        <v>17.643799999999999</v>
      </c>
      <c r="L139" s="289">
        <v>16.370899999999999</v>
      </c>
      <c r="M139" s="289">
        <v>16.005199999999999</v>
      </c>
      <c r="N139" s="289">
        <v>16.964700000000001</v>
      </c>
      <c r="O139" s="289">
        <v>15.690099999999999</v>
      </c>
      <c r="P139" s="289">
        <v>15.578900000000001</v>
      </c>
      <c r="Q139" s="289">
        <v>15.766400000000001</v>
      </c>
      <c r="R139" s="289">
        <v>14.8361</v>
      </c>
      <c r="S139" s="290">
        <v>14.5809</v>
      </c>
      <c r="T139" s="288">
        <v>19.657800000000002</v>
      </c>
      <c r="U139" s="289">
        <v>17.244</v>
      </c>
      <c r="V139" s="289">
        <v>18.7517</v>
      </c>
      <c r="W139" s="289">
        <v>18.094100000000001</v>
      </c>
      <c r="X139" s="289">
        <v>15.9932</v>
      </c>
      <c r="Y139" s="289">
        <v>17.0779</v>
      </c>
      <c r="Z139" s="289">
        <v>16.266500000000001</v>
      </c>
      <c r="AA139" s="289">
        <v>15.078900000000001</v>
      </c>
      <c r="AB139" s="290">
        <v>15.523099999999999</v>
      </c>
      <c r="AC139" s="288">
        <v>19.316199999999998</v>
      </c>
      <c r="AD139" s="289">
        <v>18.8428</v>
      </c>
      <c r="AE139" s="289">
        <v>17.3658</v>
      </c>
      <c r="AF139" s="289">
        <v>18.212299999999999</v>
      </c>
      <c r="AG139" s="289">
        <v>17.1463</v>
      </c>
      <c r="AH139" s="289">
        <v>16.728000000000002</v>
      </c>
      <c r="AI139" s="289">
        <v>16.460899999999999</v>
      </c>
      <c r="AJ139" s="289">
        <v>15.75</v>
      </c>
      <c r="AK139" s="290">
        <v>15.4267</v>
      </c>
    </row>
    <row r="140" spans="1:37">
      <c r="A140" s="348">
        <v>45430</v>
      </c>
      <c r="B140" s="288">
        <v>19.954899999999999</v>
      </c>
      <c r="C140" s="289">
        <v>17.5472</v>
      </c>
      <c r="D140" s="289">
        <v>15.810700000000001</v>
      </c>
      <c r="E140" s="289">
        <v>18.840699999999998</v>
      </c>
      <c r="F140" s="289">
        <v>16.281400000000001</v>
      </c>
      <c r="G140" s="289">
        <v>15.1523</v>
      </c>
      <c r="H140" s="289">
        <v>17.083600000000001</v>
      </c>
      <c r="I140" s="289">
        <v>15.3241</v>
      </c>
      <c r="J140" s="290">
        <v>14.288600000000001</v>
      </c>
      <c r="K140" s="288">
        <v>17.8706</v>
      </c>
      <c r="L140" s="289">
        <v>16.441700000000001</v>
      </c>
      <c r="M140" s="289">
        <v>16.305700000000002</v>
      </c>
      <c r="N140" s="289">
        <v>17.137699999999999</v>
      </c>
      <c r="O140" s="289">
        <v>15.803900000000001</v>
      </c>
      <c r="P140" s="289">
        <v>15.73</v>
      </c>
      <c r="Q140" s="289">
        <v>15.9947</v>
      </c>
      <c r="R140" s="289">
        <v>15.023400000000001</v>
      </c>
      <c r="S140" s="290">
        <v>14.7834</v>
      </c>
      <c r="T140" s="288">
        <v>19.638999999999999</v>
      </c>
      <c r="U140" s="289">
        <v>18.674900000000001</v>
      </c>
      <c r="V140" s="289">
        <v>17.861000000000001</v>
      </c>
      <c r="W140" s="289">
        <v>19.7089</v>
      </c>
      <c r="X140" s="289">
        <v>18.597100000000001</v>
      </c>
      <c r="Y140" s="289">
        <v>18.055299999999999</v>
      </c>
      <c r="Z140" s="289">
        <v>19.0932</v>
      </c>
      <c r="AA140" s="289">
        <v>18.410900000000002</v>
      </c>
      <c r="AB140" s="290">
        <v>17.460699999999999</v>
      </c>
      <c r="AC140" s="288">
        <v>18.875699999999998</v>
      </c>
      <c r="AD140" s="289">
        <v>18.695699999999999</v>
      </c>
      <c r="AE140" s="289">
        <v>17.4556</v>
      </c>
      <c r="AF140" s="289">
        <v>19.396599999999999</v>
      </c>
      <c r="AG140" s="289">
        <v>18.931799999999999</v>
      </c>
      <c r="AH140" s="289">
        <v>17.497599999999998</v>
      </c>
      <c r="AI140" s="289">
        <v>18.895399999999999</v>
      </c>
      <c r="AJ140" s="289">
        <v>18.639600000000002</v>
      </c>
      <c r="AK140" s="290">
        <v>17.226600000000001</v>
      </c>
    </row>
    <row r="141" spans="1:37">
      <c r="A141" s="348">
        <v>45431</v>
      </c>
      <c r="B141" s="288">
        <v>19.8309</v>
      </c>
      <c r="C141" s="289">
        <v>17.623699999999999</v>
      </c>
      <c r="D141" s="289">
        <v>15.9839</v>
      </c>
      <c r="E141" s="289">
        <v>18.850999999999999</v>
      </c>
      <c r="F141" s="289">
        <v>16.471699999999998</v>
      </c>
      <c r="G141" s="289">
        <v>15.388199999999999</v>
      </c>
      <c r="H141" s="289">
        <v>17.353200000000001</v>
      </c>
      <c r="I141" s="289">
        <v>15.584</v>
      </c>
      <c r="J141" s="290">
        <v>14.5809</v>
      </c>
      <c r="K141" s="288">
        <v>17.898199999999999</v>
      </c>
      <c r="L141" s="289">
        <v>16.453900000000001</v>
      </c>
      <c r="M141" s="289">
        <v>16.520700000000001</v>
      </c>
      <c r="N141" s="289">
        <v>17.117999999999999</v>
      </c>
      <c r="O141" s="289">
        <v>15.8485</v>
      </c>
      <c r="P141" s="289">
        <v>15.818199999999999</v>
      </c>
      <c r="Q141" s="289">
        <v>16.136199999999999</v>
      </c>
      <c r="R141" s="289">
        <v>15.173999999999999</v>
      </c>
      <c r="S141" s="290">
        <v>14.998699999999999</v>
      </c>
      <c r="T141" s="288">
        <v>18.986699999999999</v>
      </c>
      <c r="U141" s="289">
        <v>17.762799999999999</v>
      </c>
      <c r="V141" s="289">
        <v>17.812799999999999</v>
      </c>
      <c r="W141" s="289">
        <v>18.286899999999999</v>
      </c>
      <c r="X141" s="289">
        <v>17.159400000000002</v>
      </c>
      <c r="Y141" s="289">
        <v>17.030100000000001</v>
      </c>
      <c r="Z141" s="289">
        <v>17.265699999999999</v>
      </c>
      <c r="AA141" s="289">
        <v>16.606400000000001</v>
      </c>
      <c r="AB141" s="290">
        <v>16.154800000000002</v>
      </c>
      <c r="AC141" s="288">
        <v>18.600000000000001</v>
      </c>
      <c r="AD141" s="289">
        <v>18.4193</v>
      </c>
      <c r="AE141" s="289">
        <v>17.218399999999999</v>
      </c>
      <c r="AF141" s="289">
        <v>18.403300000000002</v>
      </c>
      <c r="AG141" s="289">
        <v>17.8508</v>
      </c>
      <c r="AH141" s="289">
        <v>16.866499999999998</v>
      </c>
      <c r="AI141" s="289">
        <v>17.519500000000001</v>
      </c>
      <c r="AJ141" s="289">
        <v>17.105</v>
      </c>
      <c r="AK141" s="290">
        <v>16.090399999999999</v>
      </c>
    </row>
    <row r="142" spans="1:37">
      <c r="A142" s="348">
        <v>45432</v>
      </c>
      <c r="B142" s="288">
        <v>21.0319</v>
      </c>
      <c r="C142" s="289">
        <v>18.560600000000001</v>
      </c>
      <c r="D142" s="289">
        <v>16.7515</v>
      </c>
      <c r="E142" s="289">
        <v>19.796399999999998</v>
      </c>
      <c r="F142" s="289">
        <v>17.0854</v>
      </c>
      <c r="G142" s="289">
        <v>15.9564</v>
      </c>
      <c r="H142" s="289">
        <v>17.927900000000001</v>
      </c>
      <c r="I142" s="289">
        <v>15.9687</v>
      </c>
      <c r="J142" s="290">
        <v>14.9331</v>
      </c>
      <c r="K142" s="288">
        <v>18.839600000000001</v>
      </c>
      <c r="L142" s="289">
        <v>17.113900000000001</v>
      </c>
      <c r="M142" s="289">
        <v>17.319400000000002</v>
      </c>
      <c r="N142" s="289">
        <v>17.916599999999999</v>
      </c>
      <c r="O142" s="289">
        <v>16.366499999999998</v>
      </c>
      <c r="P142" s="289">
        <v>16.546199999999999</v>
      </c>
      <c r="Q142" s="289">
        <v>16.6478</v>
      </c>
      <c r="R142" s="289">
        <v>15.5143</v>
      </c>
      <c r="S142" s="290">
        <v>15.446400000000001</v>
      </c>
      <c r="T142" s="288">
        <v>19.3231</v>
      </c>
      <c r="U142" s="289">
        <v>17.888300000000001</v>
      </c>
      <c r="V142" s="289">
        <v>18.110199999999999</v>
      </c>
      <c r="W142" s="289">
        <v>18.463799999999999</v>
      </c>
      <c r="X142" s="289">
        <v>17.0504</v>
      </c>
      <c r="Y142" s="289">
        <v>17.255500000000001</v>
      </c>
      <c r="Z142" s="289">
        <v>17.235199999999999</v>
      </c>
      <c r="AA142" s="289">
        <v>16.356999999999999</v>
      </c>
      <c r="AB142" s="290">
        <v>16.1953</v>
      </c>
      <c r="AC142" s="288">
        <v>18.793399999999998</v>
      </c>
      <c r="AD142" s="289">
        <v>18.881699999999999</v>
      </c>
      <c r="AE142" s="289">
        <v>17.561699999999998</v>
      </c>
      <c r="AF142" s="289">
        <v>18.554600000000001</v>
      </c>
      <c r="AG142" s="289">
        <v>17.9923</v>
      </c>
      <c r="AH142" s="289">
        <v>17.135999999999999</v>
      </c>
      <c r="AI142" s="289">
        <v>17.4635</v>
      </c>
      <c r="AJ142" s="289">
        <v>17.0136</v>
      </c>
      <c r="AK142" s="290">
        <v>16.191400000000002</v>
      </c>
    </row>
    <row r="143" spans="1:37">
      <c r="A143" s="348">
        <v>45433</v>
      </c>
      <c r="B143" s="288">
        <v>19.924600000000002</v>
      </c>
      <c r="C143" s="289">
        <v>18.080400000000001</v>
      </c>
      <c r="D143" s="289">
        <v>16.514099999999999</v>
      </c>
      <c r="E143" s="289">
        <v>19.317799999999998</v>
      </c>
      <c r="F143" s="289">
        <v>17.085799999999999</v>
      </c>
      <c r="G143" s="289">
        <v>16.071100000000001</v>
      </c>
      <c r="H143" s="289">
        <v>18.0319</v>
      </c>
      <c r="I143" s="289">
        <v>16.2182</v>
      </c>
      <c r="J143" s="290">
        <v>15.244</v>
      </c>
      <c r="K143" s="288">
        <v>18.081499999999998</v>
      </c>
      <c r="L143" s="289">
        <v>16.6919</v>
      </c>
      <c r="M143" s="289">
        <v>16.8963</v>
      </c>
      <c r="N143" s="289">
        <v>17.608599999999999</v>
      </c>
      <c r="O143" s="289">
        <v>16.323399999999999</v>
      </c>
      <c r="P143" s="289">
        <v>16.483000000000001</v>
      </c>
      <c r="Q143" s="289">
        <v>16.713999999999999</v>
      </c>
      <c r="R143" s="289">
        <v>15.6921</v>
      </c>
      <c r="S143" s="290">
        <v>15.6714</v>
      </c>
      <c r="T143" s="288">
        <v>18.416</v>
      </c>
      <c r="U143" s="289">
        <v>17.190100000000001</v>
      </c>
      <c r="V143" s="289">
        <v>17.053599999999999</v>
      </c>
      <c r="W143" s="289">
        <v>18.0383</v>
      </c>
      <c r="X143" s="289">
        <v>16.717199999999998</v>
      </c>
      <c r="Y143" s="289">
        <v>16.972300000000001</v>
      </c>
      <c r="Z143" s="289">
        <v>17.116499999999998</v>
      </c>
      <c r="AA143" s="289">
        <v>16.200099999999999</v>
      </c>
      <c r="AB143" s="290">
        <v>16.208300000000001</v>
      </c>
      <c r="AC143" s="288">
        <v>17.566099999999999</v>
      </c>
      <c r="AD143" s="289">
        <v>18.025200000000002</v>
      </c>
      <c r="AE143" s="289">
        <v>16.7395</v>
      </c>
      <c r="AF143" s="289">
        <v>17.979900000000001</v>
      </c>
      <c r="AG143" s="289">
        <v>17.563099999999999</v>
      </c>
      <c r="AH143" s="289">
        <v>16.723600000000001</v>
      </c>
      <c r="AI143" s="289">
        <v>17.273700000000002</v>
      </c>
      <c r="AJ143" s="289">
        <v>16.865100000000002</v>
      </c>
      <c r="AK143" s="290">
        <v>16.125699999999998</v>
      </c>
    </row>
    <row r="144" spans="1:37">
      <c r="A144" s="348">
        <v>45434</v>
      </c>
      <c r="B144" s="288">
        <v>17.632899999999999</v>
      </c>
      <c r="C144" s="289">
        <v>16.690799999999999</v>
      </c>
      <c r="D144" s="289">
        <v>15.3645</v>
      </c>
      <c r="E144" s="289">
        <v>18.143699999999999</v>
      </c>
      <c r="F144" s="289">
        <v>16.522200000000002</v>
      </c>
      <c r="G144" s="289">
        <v>15.5464</v>
      </c>
      <c r="H144" s="289">
        <v>17.503599999999999</v>
      </c>
      <c r="I144" s="289">
        <v>16.033000000000001</v>
      </c>
      <c r="J144" s="290">
        <v>15.165699999999999</v>
      </c>
      <c r="K144" s="288">
        <v>16.066500000000001</v>
      </c>
      <c r="L144" s="289">
        <v>15.092000000000001</v>
      </c>
      <c r="M144" s="289">
        <v>15.009600000000001</v>
      </c>
      <c r="N144" s="289">
        <v>16.680599999999998</v>
      </c>
      <c r="O144" s="289">
        <v>15.690200000000001</v>
      </c>
      <c r="P144" s="289">
        <v>15.6921</v>
      </c>
      <c r="Q144" s="289">
        <v>16.306999999999999</v>
      </c>
      <c r="R144" s="289">
        <v>15.4717</v>
      </c>
      <c r="S144" s="290">
        <v>15.4526</v>
      </c>
      <c r="T144" s="288">
        <v>17.216799999999999</v>
      </c>
      <c r="U144" s="289">
        <v>16.5059</v>
      </c>
      <c r="V144" s="289">
        <v>15.738300000000001</v>
      </c>
      <c r="W144" s="289">
        <v>17.232500000000002</v>
      </c>
      <c r="X144" s="289">
        <v>16.200600000000001</v>
      </c>
      <c r="Y144" s="289">
        <v>16.3491</v>
      </c>
      <c r="Z144" s="289">
        <v>16.619499999999999</v>
      </c>
      <c r="AA144" s="289">
        <v>15.8089</v>
      </c>
      <c r="AB144" s="290">
        <v>15.878500000000001</v>
      </c>
      <c r="AC144" s="288">
        <v>16.034500000000001</v>
      </c>
      <c r="AD144" s="289">
        <v>16.698899999999998</v>
      </c>
      <c r="AE144" s="289">
        <v>16.021799999999999</v>
      </c>
      <c r="AF144" s="289">
        <v>17.245200000000001</v>
      </c>
      <c r="AG144" s="289">
        <v>16.831399999999999</v>
      </c>
      <c r="AH144" s="289">
        <v>16.203199999999999</v>
      </c>
      <c r="AI144" s="289">
        <v>16.8111</v>
      </c>
      <c r="AJ144" s="289">
        <v>16.424299999999999</v>
      </c>
      <c r="AK144" s="290">
        <v>15.8027</v>
      </c>
    </row>
    <row r="145" spans="1:37">
      <c r="A145" s="348">
        <v>45435</v>
      </c>
      <c r="B145" s="288">
        <v>19.379899999999999</v>
      </c>
      <c r="C145" s="289">
        <v>17.2758</v>
      </c>
      <c r="D145" s="289">
        <v>15.5075</v>
      </c>
      <c r="E145" s="289">
        <v>18.589200000000002</v>
      </c>
      <c r="F145" s="289">
        <v>16.329999999999998</v>
      </c>
      <c r="G145" s="289">
        <v>15.221399999999999</v>
      </c>
      <c r="H145" s="289">
        <v>17.137</v>
      </c>
      <c r="I145" s="289">
        <v>15.642300000000001</v>
      </c>
      <c r="J145" s="290">
        <v>14.7525</v>
      </c>
      <c r="K145" s="288">
        <v>16.821899999999999</v>
      </c>
      <c r="L145" s="289">
        <v>15.397500000000001</v>
      </c>
      <c r="M145" s="289">
        <v>15.433999999999999</v>
      </c>
      <c r="N145" s="289">
        <v>16.602499999999999</v>
      </c>
      <c r="O145" s="289">
        <v>15.3307</v>
      </c>
      <c r="P145" s="289">
        <v>15.426399999999999</v>
      </c>
      <c r="Q145" s="289">
        <v>15.8485</v>
      </c>
      <c r="R145" s="289">
        <v>14.980399999999999</v>
      </c>
      <c r="S145" s="290">
        <v>14.978199999999999</v>
      </c>
      <c r="T145" s="288">
        <v>17.937200000000001</v>
      </c>
      <c r="U145" s="289">
        <v>16.523599999999998</v>
      </c>
      <c r="V145" s="289">
        <v>16.850999999999999</v>
      </c>
      <c r="W145" s="289">
        <v>17.188400000000001</v>
      </c>
      <c r="X145" s="289">
        <v>15.8355</v>
      </c>
      <c r="Y145" s="289">
        <v>16.2334</v>
      </c>
      <c r="Z145" s="289">
        <v>16.1675</v>
      </c>
      <c r="AA145" s="289">
        <v>15.338200000000001</v>
      </c>
      <c r="AB145" s="290">
        <v>15.4656</v>
      </c>
      <c r="AC145" s="288">
        <v>17.602699999999999</v>
      </c>
      <c r="AD145" s="289">
        <v>17.540299999999998</v>
      </c>
      <c r="AE145" s="289">
        <v>16.293600000000001</v>
      </c>
      <c r="AF145" s="289">
        <v>17.440799999999999</v>
      </c>
      <c r="AG145" s="289">
        <v>16.6692</v>
      </c>
      <c r="AH145" s="289">
        <v>16.113299999999999</v>
      </c>
      <c r="AI145" s="289">
        <v>16.409300000000002</v>
      </c>
      <c r="AJ145" s="289">
        <v>15.9163</v>
      </c>
      <c r="AK145" s="290">
        <v>15.418100000000001</v>
      </c>
    </row>
    <row r="146" spans="1:37">
      <c r="A146" s="348">
        <v>45436</v>
      </c>
      <c r="B146" s="288">
        <v>17.747499999999999</v>
      </c>
      <c r="C146" s="289">
        <v>16.692799999999998</v>
      </c>
      <c r="D146" s="289">
        <v>15.184799999999999</v>
      </c>
      <c r="E146" s="289">
        <v>17.927</v>
      </c>
      <c r="F146" s="289">
        <v>16.226099999999999</v>
      </c>
      <c r="G146" s="289">
        <v>15.173</v>
      </c>
      <c r="H146" s="289">
        <v>17.099</v>
      </c>
      <c r="I146" s="289">
        <v>15.649900000000001</v>
      </c>
      <c r="J146" s="290">
        <v>14.7516</v>
      </c>
      <c r="K146" s="288">
        <v>16.213100000000001</v>
      </c>
      <c r="L146" s="289">
        <v>14.9154</v>
      </c>
      <c r="M146" s="289">
        <v>14.982799999999999</v>
      </c>
      <c r="N146" s="289">
        <v>16.413499999999999</v>
      </c>
      <c r="O146" s="289">
        <v>15.2339</v>
      </c>
      <c r="P146" s="289">
        <v>15.382999999999999</v>
      </c>
      <c r="Q146" s="289">
        <v>15.8058</v>
      </c>
      <c r="R146" s="289">
        <v>14.9316</v>
      </c>
      <c r="S146" s="290">
        <v>15.0067</v>
      </c>
      <c r="T146" s="288">
        <v>17.2014</v>
      </c>
      <c r="U146" s="289">
        <v>16.060099999999998</v>
      </c>
      <c r="V146" s="289">
        <v>16.007400000000001</v>
      </c>
      <c r="W146" s="289">
        <v>16.993500000000001</v>
      </c>
      <c r="X146" s="289">
        <v>15.660500000000001</v>
      </c>
      <c r="Y146" s="289">
        <v>16.1845</v>
      </c>
      <c r="Z146" s="289">
        <v>16.1981</v>
      </c>
      <c r="AA146" s="289">
        <v>15.2464</v>
      </c>
      <c r="AB146" s="290">
        <v>15.545500000000001</v>
      </c>
      <c r="AC146" s="288"/>
      <c r="AD146" s="289">
        <v>16.674900000000001</v>
      </c>
      <c r="AE146" s="289">
        <v>15.620699999999999</v>
      </c>
      <c r="AF146" s="289"/>
      <c r="AG146" s="289">
        <v>16.456099999999999</v>
      </c>
      <c r="AH146" s="289">
        <v>15.833600000000001</v>
      </c>
      <c r="AI146" s="289"/>
      <c r="AJ146" s="289">
        <v>15.8728</v>
      </c>
      <c r="AK146" s="290">
        <v>15.4122</v>
      </c>
    </row>
    <row r="147" spans="1:37">
      <c r="A147" s="348">
        <v>45437</v>
      </c>
      <c r="B147" s="288">
        <v>18.162099999999999</v>
      </c>
      <c r="C147" s="289">
        <v>16.3508</v>
      </c>
      <c r="D147" s="289">
        <v>14.957599999999999</v>
      </c>
      <c r="E147" s="289">
        <v>17.531400000000001</v>
      </c>
      <c r="F147" s="289">
        <v>15.6967</v>
      </c>
      <c r="G147" s="289">
        <v>14.7698</v>
      </c>
      <c r="H147" s="289">
        <v>16.5624</v>
      </c>
      <c r="I147" s="289">
        <v>15.2758</v>
      </c>
      <c r="J147" s="290">
        <v>14.474500000000001</v>
      </c>
      <c r="K147" s="288">
        <v>15.981</v>
      </c>
      <c r="L147" s="289">
        <v>14.6839</v>
      </c>
      <c r="M147" s="289">
        <v>14.8795</v>
      </c>
      <c r="N147" s="289">
        <v>15.726000000000001</v>
      </c>
      <c r="O147" s="289">
        <v>14.6616</v>
      </c>
      <c r="P147" s="289">
        <v>14.8622</v>
      </c>
      <c r="Q147" s="289">
        <v>15.223800000000001</v>
      </c>
      <c r="R147" s="289">
        <v>14.5068</v>
      </c>
      <c r="S147" s="290">
        <v>14.628399999999999</v>
      </c>
      <c r="T147" s="288">
        <v>17.121200000000002</v>
      </c>
      <c r="U147" s="289">
        <v>15.631500000000001</v>
      </c>
      <c r="V147" s="289">
        <v>16.3508</v>
      </c>
      <c r="W147" s="289">
        <v>16.4773</v>
      </c>
      <c r="X147" s="289">
        <v>15.1089</v>
      </c>
      <c r="Y147" s="289">
        <v>15.7387</v>
      </c>
      <c r="Z147" s="289">
        <v>15.699</v>
      </c>
      <c r="AA147" s="289">
        <v>14.757099999999999</v>
      </c>
      <c r="AB147" s="290">
        <v>15.194699999999999</v>
      </c>
      <c r="AC147" s="288"/>
      <c r="AD147" s="289">
        <v>16.512499999999999</v>
      </c>
      <c r="AE147" s="289">
        <v>15.529299999999999</v>
      </c>
      <c r="AF147" s="289"/>
      <c r="AG147" s="289">
        <v>15.854900000000001</v>
      </c>
      <c r="AH147" s="289">
        <v>15.414199999999999</v>
      </c>
      <c r="AI147" s="289"/>
      <c r="AJ147" s="289">
        <v>15.3459</v>
      </c>
      <c r="AK147" s="290">
        <v>14.986599999999999</v>
      </c>
    </row>
    <row r="148" spans="1:37">
      <c r="A148" s="348">
        <v>45438</v>
      </c>
      <c r="B148" s="288">
        <v>16.759699999999999</v>
      </c>
      <c r="C148" s="289">
        <v>16.065100000000001</v>
      </c>
      <c r="D148" s="289">
        <v>14.902699999999999</v>
      </c>
      <c r="E148" s="289">
        <v>17.280899999999999</v>
      </c>
      <c r="F148" s="289">
        <v>15.787599999999999</v>
      </c>
      <c r="G148" s="289">
        <v>14.935700000000001</v>
      </c>
      <c r="H148" s="289">
        <v>16.6751</v>
      </c>
      <c r="I148" s="289">
        <v>15.3287</v>
      </c>
      <c r="J148" s="290">
        <v>14.542</v>
      </c>
      <c r="K148" s="288">
        <v>15.5792</v>
      </c>
      <c r="L148" s="289">
        <v>14.480399999999999</v>
      </c>
      <c r="M148" s="289">
        <v>14.5799</v>
      </c>
      <c r="N148" s="289">
        <v>15.879799999999999</v>
      </c>
      <c r="O148" s="289">
        <v>14.8011</v>
      </c>
      <c r="P148" s="289">
        <v>15.0289</v>
      </c>
      <c r="Q148" s="289">
        <v>15.3933</v>
      </c>
      <c r="R148" s="289">
        <v>14.5573</v>
      </c>
      <c r="S148" s="290">
        <v>14.7334</v>
      </c>
      <c r="T148" s="288">
        <v>16.730699999999999</v>
      </c>
      <c r="U148" s="289">
        <v>15.6226</v>
      </c>
      <c r="V148" s="289">
        <v>15.6092</v>
      </c>
      <c r="W148" s="289">
        <v>16.596599999999999</v>
      </c>
      <c r="X148" s="289">
        <v>15.2638</v>
      </c>
      <c r="Y148" s="289">
        <v>15.9513</v>
      </c>
      <c r="Z148" s="289">
        <v>15.8749</v>
      </c>
      <c r="AA148" s="289">
        <v>14.8628</v>
      </c>
      <c r="AB148" s="290">
        <v>15.391299999999999</v>
      </c>
      <c r="AC148" s="288"/>
      <c r="AD148" s="289">
        <v>15.952</v>
      </c>
      <c r="AE148" s="289">
        <v>15.3436</v>
      </c>
      <c r="AF148" s="289"/>
      <c r="AG148" s="289">
        <v>15.9656</v>
      </c>
      <c r="AH148" s="289">
        <v>15.5146</v>
      </c>
      <c r="AI148" s="289"/>
      <c r="AJ148" s="289">
        <v>15.477600000000001</v>
      </c>
      <c r="AK148" s="290">
        <v>15.1221</v>
      </c>
    </row>
    <row r="149" spans="1:37">
      <c r="A149" s="348">
        <v>45439</v>
      </c>
      <c r="B149" s="288">
        <v>19.091699999999999</v>
      </c>
      <c r="C149" s="289">
        <v>17.088699999999999</v>
      </c>
      <c r="D149" s="289">
        <v>15.448600000000001</v>
      </c>
      <c r="E149" s="289">
        <v>18.156500000000001</v>
      </c>
      <c r="F149" s="289">
        <v>16.000599999999999</v>
      </c>
      <c r="G149" s="289">
        <v>15.0015</v>
      </c>
      <c r="H149" s="289">
        <v>16.645800000000001</v>
      </c>
      <c r="I149" s="289">
        <v>15.2438</v>
      </c>
      <c r="J149" s="290">
        <v>14.4397</v>
      </c>
      <c r="K149" s="288">
        <v>16.8323</v>
      </c>
      <c r="L149" s="289">
        <v>15.228</v>
      </c>
      <c r="M149" s="289">
        <v>15.356999999999999</v>
      </c>
      <c r="N149" s="289">
        <v>16.3324</v>
      </c>
      <c r="O149" s="289">
        <v>14.900700000000001</v>
      </c>
      <c r="P149" s="289">
        <v>15.2308</v>
      </c>
      <c r="Q149" s="289">
        <v>15.3972</v>
      </c>
      <c r="R149" s="289">
        <v>14.457800000000001</v>
      </c>
      <c r="S149" s="290">
        <v>14.6599</v>
      </c>
      <c r="T149" s="288">
        <v>18.302600000000002</v>
      </c>
      <c r="U149" s="289">
        <v>16.495100000000001</v>
      </c>
      <c r="V149" s="289">
        <v>17.399000000000001</v>
      </c>
      <c r="W149" s="289">
        <v>17.1936</v>
      </c>
      <c r="X149" s="289">
        <v>15.5122</v>
      </c>
      <c r="Y149" s="289">
        <v>16.3705</v>
      </c>
      <c r="Z149" s="289">
        <v>15.897399999999999</v>
      </c>
      <c r="AA149" s="289">
        <v>14.8637</v>
      </c>
      <c r="AB149" s="290">
        <v>15.3538</v>
      </c>
      <c r="AC149" s="288"/>
      <c r="AD149" s="289">
        <v>17.615200000000002</v>
      </c>
      <c r="AE149" s="289">
        <v>16.359500000000001</v>
      </c>
      <c r="AF149" s="289"/>
      <c r="AG149" s="289">
        <v>16.433399999999999</v>
      </c>
      <c r="AH149" s="289">
        <v>15.989800000000001</v>
      </c>
      <c r="AI149" s="289"/>
      <c r="AJ149" s="289">
        <v>15.4598</v>
      </c>
      <c r="AK149" s="290">
        <v>15.1447</v>
      </c>
    </row>
    <row r="150" spans="1:37">
      <c r="A150" s="348">
        <v>45440</v>
      </c>
      <c r="B150" s="288">
        <v>21.194099999999999</v>
      </c>
      <c r="C150" s="289">
        <v>18.508800000000001</v>
      </c>
      <c r="D150" s="289">
        <v>16.6281</v>
      </c>
      <c r="E150" s="289">
        <v>19.535499999999999</v>
      </c>
      <c r="F150" s="289">
        <v>16.7683</v>
      </c>
      <c r="G150" s="289">
        <v>15.678100000000001</v>
      </c>
      <c r="H150" s="289">
        <v>17.3749</v>
      </c>
      <c r="I150" s="289">
        <v>15.6541</v>
      </c>
      <c r="J150" s="290">
        <v>14.7433</v>
      </c>
      <c r="K150" s="288">
        <v>18.4191</v>
      </c>
      <c r="L150" s="289">
        <v>16.476600000000001</v>
      </c>
      <c r="M150" s="289">
        <v>16.843299999999999</v>
      </c>
      <c r="N150" s="289">
        <v>17.338699999999999</v>
      </c>
      <c r="O150" s="289">
        <v>15.5855</v>
      </c>
      <c r="P150" s="289">
        <v>16.046800000000001</v>
      </c>
      <c r="Q150" s="289">
        <v>15.9649</v>
      </c>
      <c r="R150" s="289">
        <v>14.7995</v>
      </c>
      <c r="S150" s="290">
        <v>15.040699999999999</v>
      </c>
      <c r="T150" s="288">
        <v>20.0428</v>
      </c>
      <c r="U150" s="289">
        <v>17.609300000000001</v>
      </c>
      <c r="V150" s="289">
        <v>19.105799999999999</v>
      </c>
      <c r="W150" s="289">
        <v>18.428100000000001</v>
      </c>
      <c r="X150" s="289">
        <v>16.275700000000001</v>
      </c>
      <c r="Y150" s="289">
        <v>17.350999999999999</v>
      </c>
      <c r="Z150" s="289">
        <v>16.651299999999999</v>
      </c>
      <c r="AA150" s="289">
        <v>15.3841</v>
      </c>
      <c r="AB150" s="290">
        <v>15.904199999999999</v>
      </c>
      <c r="AC150" s="288"/>
      <c r="AD150" s="289">
        <v>19.203299999999999</v>
      </c>
      <c r="AE150" s="289">
        <v>17.6648</v>
      </c>
      <c r="AF150" s="289"/>
      <c r="AG150" s="289">
        <v>17.410299999999999</v>
      </c>
      <c r="AH150" s="289">
        <v>16.955500000000001</v>
      </c>
      <c r="AI150" s="289"/>
      <c r="AJ150" s="289">
        <v>16.054600000000001</v>
      </c>
      <c r="AK150" s="290">
        <v>15.704000000000001</v>
      </c>
    </row>
    <row r="151" spans="1:37">
      <c r="A151" s="348">
        <v>45441</v>
      </c>
      <c r="B151" s="288">
        <v>22.845700000000001</v>
      </c>
      <c r="C151" s="289">
        <v>19.774699999999999</v>
      </c>
      <c r="D151" s="289">
        <v>17.7973</v>
      </c>
      <c r="E151" s="289">
        <v>20.773599999999998</v>
      </c>
      <c r="F151" s="289">
        <v>17.670100000000001</v>
      </c>
      <c r="G151" s="289">
        <v>16.5549</v>
      </c>
      <c r="H151" s="289">
        <v>18.334499999999998</v>
      </c>
      <c r="I151" s="289">
        <v>16.3048</v>
      </c>
      <c r="J151" s="290">
        <v>15.319100000000001</v>
      </c>
      <c r="K151" s="288">
        <v>19.983699999999999</v>
      </c>
      <c r="L151" s="289">
        <v>17.695399999999999</v>
      </c>
      <c r="M151" s="289">
        <v>18.085899999999999</v>
      </c>
      <c r="N151" s="289">
        <v>18.4818</v>
      </c>
      <c r="O151" s="289">
        <v>16.437799999999999</v>
      </c>
      <c r="P151" s="289">
        <v>16.928699999999999</v>
      </c>
      <c r="Q151" s="289">
        <v>16.7773</v>
      </c>
      <c r="R151" s="289">
        <v>15.4084</v>
      </c>
      <c r="S151" s="290">
        <v>15.6576</v>
      </c>
      <c r="T151" s="288">
        <v>21.625599999999999</v>
      </c>
      <c r="U151" s="289">
        <v>18.7119</v>
      </c>
      <c r="V151" s="289">
        <v>20.6736</v>
      </c>
      <c r="W151" s="289">
        <v>19.676300000000001</v>
      </c>
      <c r="X151" s="289">
        <v>17.174199999999999</v>
      </c>
      <c r="Y151" s="289">
        <v>18.416699999999999</v>
      </c>
      <c r="Z151" s="289">
        <v>17.606000000000002</v>
      </c>
      <c r="AA151" s="289">
        <v>16.119499999999999</v>
      </c>
      <c r="AB151" s="290">
        <v>16.6647</v>
      </c>
      <c r="AC151" s="288"/>
      <c r="AD151" s="289">
        <v>20.548999999999999</v>
      </c>
      <c r="AE151" s="289">
        <v>18.8965</v>
      </c>
      <c r="AF151" s="289"/>
      <c r="AG151" s="289">
        <v>18.420200000000001</v>
      </c>
      <c r="AH151" s="289">
        <v>17.989000000000001</v>
      </c>
      <c r="AI151" s="289"/>
      <c r="AJ151" s="289">
        <v>16.848800000000001</v>
      </c>
      <c r="AK151" s="290">
        <v>16.488</v>
      </c>
    </row>
    <row r="152" spans="1:37">
      <c r="A152" s="348">
        <v>45442</v>
      </c>
      <c r="B152" s="288">
        <v>23.0307</v>
      </c>
      <c r="C152" s="289">
        <v>20.257300000000001</v>
      </c>
      <c r="D152" s="289">
        <v>18.462900000000001</v>
      </c>
      <c r="E152" s="289">
        <v>21.371600000000001</v>
      </c>
      <c r="F152" s="289">
        <v>18.3079</v>
      </c>
      <c r="G152" s="289">
        <v>17.2818</v>
      </c>
      <c r="H152" s="289">
        <v>19.077000000000002</v>
      </c>
      <c r="I152" s="289">
        <v>16.944900000000001</v>
      </c>
      <c r="J152" s="290">
        <v>15.954800000000001</v>
      </c>
      <c r="K152" s="288">
        <v>20.318300000000001</v>
      </c>
      <c r="L152" s="289">
        <v>18.202100000000002</v>
      </c>
      <c r="M152" s="289">
        <v>18.485700000000001</v>
      </c>
      <c r="N152" s="289">
        <v>19.1692</v>
      </c>
      <c r="O152" s="289">
        <v>17.133800000000001</v>
      </c>
      <c r="P152" s="289">
        <v>17.582999999999998</v>
      </c>
      <c r="Q152" s="289">
        <v>17.495999999999999</v>
      </c>
      <c r="R152" s="289">
        <v>16.047699999999999</v>
      </c>
      <c r="S152" s="290">
        <v>16.277999999999999</v>
      </c>
      <c r="T152" s="288">
        <v>22.1312</v>
      </c>
      <c r="U152" s="289">
        <v>19.057200000000002</v>
      </c>
      <c r="V152" s="289">
        <v>20.8401</v>
      </c>
      <c r="W152" s="289">
        <v>20.472100000000001</v>
      </c>
      <c r="X152" s="289">
        <v>17.749300000000002</v>
      </c>
      <c r="Y152" s="289">
        <v>19.102499999999999</v>
      </c>
      <c r="Z152" s="289">
        <v>18.445399999999999</v>
      </c>
      <c r="AA152" s="289">
        <v>16.747699999999998</v>
      </c>
      <c r="AB152" s="290">
        <v>17.395199999999999</v>
      </c>
      <c r="AC152" s="288"/>
      <c r="AD152" s="289">
        <v>20.8169</v>
      </c>
      <c r="AE152" s="289">
        <v>19.381599999999999</v>
      </c>
      <c r="AF152" s="289"/>
      <c r="AG152" s="289">
        <v>18.963699999999999</v>
      </c>
      <c r="AH152" s="289">
        <v>18.615300000000001</v>
      </c>
      <c r="AI152" s="289"/>
      <c r="AJ152" s="289">
        <v>17.474599999999999</v>
      </c>
      <c r="AK152" s="290">
        <v>17.171600000000002</v>
      </c>
    </row>
    <row r="153" spans="1:37">
      <c r="A153" s="348">
        <v>45443</v>
      </c>
      <c r="B153" s="288">
        <v>23.606200000000001</v>
      </c>
      <c r="C153" s="289">
        <v>20.9754</v>
      </c>
      <c r="D153" s="289">
        <v>19.0624</v>
      </c>
      <c r="E153" s="289">
        <v>21.815999999999999</v>
      </c>
      <c r="F153" s="289">
        <v>18.865100000000002</v>
      </c>
      <c r="G153" s="289">
        <v>17.834099999999999</v>
      </c>
      <c r="H153" s="289">
        <v>19.554300000000001</v>
      </c>
      <c r="I153" s="289">
        <v>17.426400000000001</v>
      </c>
      <c r="J153" s="290">
        <v>16.4406</v>
      </c>
      <c r="K153" s="288">
        <v>20.616800000000001</v>
      </c>
      <c r="L153" s="289">
        <v>18.473800000000001</v>
      </c>
      <c r="M153" s="289">
        <v>18.8217</v>
      </c>
      <c r="N153" s="289">
        <v>19.400400000000001</v>
      </c>
      <c r="O153" s="289">
        <v>17.510999999999999</v>
      </c>
      <c r="P153" s="289">
        <v>17.934999999999999</v>
      </c>
      <c r="Q153" s="289">
        <v>17.844200000000001</v>
      </c>
      <c r="R153" s="289">
        <v>16.479199999999999</v>
      </c>
      <c r="S153" s="290">
        <v>16.673100000000002</v>
      </c>
      <c r="T153" s="288">
        <v>22.780899999999999</v>
      </c>
      <c r="U153" s="289">
        <v>19.518000000000001</v>
      </c>
      <c r="V153" s="289">
        <v>21.609300000000001</v>
      </c>
      <c r="W153" s="289">
        <v>21.058700000000002</v>
      </c>
      <c r="X153" s="289">
        <v>18.2014</v>
      </c>
      <c r="Y153" s="289">
        <v>19.651800000000001</v>
      </c>
      <c r="Z153" s="289">
        <v>19.006399999999999</v>
      </c>
      <c r="AA153" s="289">
        <v>17.198899999999998</v>
      </c>
      <c r="AB153" s="290">
        <v>17.896899999999999</v>
      </c>
      <c r="AC153" s="288"/>
      <c r="AD153" s="289">
        <v>21.514399999999998</v>
      </c>
      <c r="AE153" s="289">
        <v>20.079999999999998</v>
      </c>
      <c r="AF153" s="289"/>
      <c r="AG153" s="289">
        <v>19.427700000000002</v>
      </c>
      <c r="AH153" s="289">
        <v>19.208600000000001</v>
      </c>
      <c r="AI153" s="289"/>
      <c r="AJ153" s="289">
        <v>17.908000000000001</v>
      </c>
      <c r="AK153" s="290">
        <v>17.700800000000001</v>
      </c>
    </row>
    <row r="154" spans="1:37">
      <c r="A154" s="348">
        <v>45444</v>
      </c>
      <c r="B154" s="288">
        <v>22.854900000000001</v>
      </c>
      <c r="C154" s="289">
        <v>20.6678</v>
      </c>
      <c r="D154" s="289">
        <v>19.153199999999998</v>
      </c>
      <c r="E154" s="289">
        <v>21.4785</v>
      </c>
      <c r="F154" s="289">
        <v>18.9313</v>
      </c>
      <c r="G154" s="289">
        <v>18.0609</v>
      </c>
      <c r="H154" s="289">
        <v>19.6586</v>
      </c>
      <c r="I154" s="289">
        <v>17.693300000000001</v>
      </c>
      <c r="J154" s="290">
        <v>16.7822</v>
      </c>
      <c r="K154" s="288">
        <v>20.277799999999999</v>
      </c>
      <c r="L154" s="289">
        <v>18.511399999999998</v>
      </c>
      <c r="M154" s="289">
        <v>18.7699</v>
      </c>
      <c r="N154" s="289">
        <v>19.272200000000002</v>
      </c>
      <c r="O154" s="289">
        <v>17.669699999999999</v>
      </c>
      <c r="P154" s="289">
        <v>17.933599999999998</v>
      </c>
      <c r="Q154" s="289">
        <v>17.962800000000001</v>
      </c>
      <c r="R154" s="289">
        <v>16.7287</v>
      </c>
      <c r="S154" s="290">
        <v>16.8583</v>
      </c>
      <c r="T154" s="288">
        <v>22.178999999999998</v>
      </c>
      <c r="U154" s="289">
        <v>19.3995</v>
      </c>
      <c r="V154" s="289">
        <v>21.2316</v>
      </c>
      <c r="W154" s="289">
        <v>20.825700000000001</v>
      </c>
      <c r="X154" s="289">
        <v>18.3095</v>
      </c>
      <c r="Y154" s="289">
        <v>19.609100000000002</v>
      </c>
      <c r="Z154" s="289">
        <v>19.145900000000001</v>
      </c>
      <c r="AA154" s="289">
        <v>17.4589</v>
      </c>
      <c r="AB154" s="290">
        <v>18.159600000000001</v>
      </c>
      <c r="AC154" s="288"/>
      <c r="AD154" s="289">
        <v>20.8659</v>
      </c>
      <c r="AE154" s="289">
        <v>19.844000000000001</v>
      </c>
      <c r="AF154" s="289"/>
      <c r="AG154" s="289">
        <v>19.233699999999999</v>
      </c>
      <c r="AH154" s="289">
        <v>19.1648</v>
      </c>
      <c r="AI154" s="289"/>
      <c r="AJ154" s="289">
        <v>18.007300000000001</v>
      </c>
      <c r="AK154" s="290">
        <v>17.932300000000001</v>
      </c>
    </row>
    <row r="155" spans="1:37">
      <c r="A155" s="348">
        <v>45445</v>
      </c>
      <c r="B155" s="288">
        <v>24.132899999999999</v>
      </c>
      <c r="C155" s="289">
        <v>21.202200000000001</v>
      </c>
      <c r="D155" s="289">
        <v>19.1203</v>
      </c>
      <c r="E155" s="289">
        <v>22.2134</v>
      </c>
      <c r="F155" s="289">
        <v>19.648299999999999</v>
      </c>
      <c r="G155" s="289">
        <v>18.921800000000001</v>
      </c>
      <c r="H155" s="289">
        <v>19.983699999999999</v>
      </c>
      <c r="I155" s="289">
        <v>18.001999999999999</v>
      </c>
      <c r="J155" s="290">
        <v>18.343800000000002</v>
      </c>
      <c r="K155" s="288">
        <v>16.938199999999998</v>
      </c>
      <c r="L155" s="289">
        <v>17.592199999999998</v>
      </c>
      <c r="M155" s="289">
        <v>18.363099999999999</v>
      </c>
      <c r="N155" s="289">
        <v>17.0792</v>
      </c>
      <c r="O155" s="289">
        <v>17.834099999999999</v>
      </c>
      <c r="P155" s="289">
        <v>18.462299999999999</v>
      </c>
      <c r="Q155" s="289">
        <v>17.261700000000001</v>
      </c>
      <c r="R155" s="289">
        <v>17.8126</v>
      </c>
      <c r="S155" s="290">
        <v>18.299600000000002</v>
      </c>
      <c r="T155" s="288">
        <v>21.8993</v>
      </c>
      <c r="U155" s="289">
        <v>20.660499999999999</v>
      </c>
      <c r="V155" s="289">
        <v>19.948</v>
      </c>
      <c r="W155" s="289">
        <v>21.751100000000001</v>
      </c>
      <c r="X155" s="289">
        <v>20.2517</v>
      </c>
      <c r="Y155" s="289">
        <v>19.8019</v>
      </c>
      <c r="Z155" s="289">
        <v>21.135300000000001</v>
      </c>
      <c r="AA155" s="289">
        <v>19.8154</v>
      </c>
      <c r="AB155" s="290">
        <v>19.2224</v>
      </c>
      <c r="AC155" s="288"/>
      <c r="AD155" s="289">
        <v>21.477399999999999</v>
      </c>
      <c r="AE155" s="289">
        <v>18.364799999999999</v>
      </c>
      <c r="AF155" s="289"/>
      <c r="AG155" s="289">
        <v>21.326799999999999</v>
      </c>
      <c r="AH155" s="289">
        <v>18.254999999999999</v>
      </c>
      <c r="AI155" s="289"/>
      <c r="AJ155" s="289">
        <v>20.800699999999999</v>
      </c>
      <c r="AK155" s="290">
        <v>17.932700000000001</v>
      </c>
    </row>
    <row r="156" spans="1:37">
      <c r="A156" s="348">
        <v>45446</v>
      </c>
      <c r="B156" s="288">
        <v>20.590699999999998</v>
      </c>
      <c r="C156" s="289">
        <v>19.2973</v>
      </c>
      <c r="D156" s="289">
        <v>18.756</v>
      </c>
      <c r="E156" s="289">
        <v>20.318999999999999</v>
      </c>
      <c r="F156" s="289">
        <v>18.479299999999999</v>
      </c>
      <c r="G156" s="289">
        <v>18.134399999999999</v>
      </c>
      <c r="H156" s="289">
        <v>19.313600000000001</v>
      </c>
      <c r="I156" s="289">
        <v>17.792200000000001</v>
      </c>
      <c r="J156" s="290">
        <v>17.335999999999999</v>
      </c>
      <c r="K156" s="288">
        <v>18.894600000000001</v>
      </c>
      <c r="L156" s="289">
        <v>18.010400000000001</v>
      </c>
      <c r="M156" s="289">
        <v>18.737100000000002</v>
      </c>
      <c r="N156" s="289">
        <v>18.1631</v>
      </c>
      <c r="O156" s="289">
        <v>17.3019</v>
      </c>
      <c r="P156" s="289">
        <v>18.0992</v>
      </c>
      <c r="Q156" s="289">
        <v>17.252400000000002</v>
      </c>
      <c r="R156" s="289">
        <v>16.5579</v>
      </c>
      <c r="S156" s="290">
        <v>17.299099999999999</v>
      </c>
      <c r="T156" s="288">
        <v>21.056899999999999</v>
      </c>
      <c r="U156" s="289">
        <v>19.601500000000001</v>
      </c>
      <c r="V156" s="289">
        <v>19.5123</v>
      </c>
      <c r="W156" s="289">
        <v>20.427600000000002</v>
      </c>
      <c r="X156" s="289">
        <v>18.880199999999999</v>
      </c>
      <c r="Y156" s="289">
        <v>18.695699999999999</v>
      </c>
      <c r="Z156" s="289">
        <v>19.441800000000001</v>
      </c>
      <c r="AA156" s="289">
        <v>18.236899999999999</v>
      </c>
      <c r="AB156" s="290">
        <v>17.841200000000001</v>
      </c>
      <c r="AC156" s="288"/>
      <c r="AD156" s="289">
        <v>20.3201</v>
      </c>
      <c r="AE156" s="289">
        <v>18.645199999999999</v>
      </c>
      <c r="AF156" s="289"/>
      <c r="AG156" s="289">
        <v>19.573899999999998</v>
      </c>
      <c r="AH156" s="289">
        <v>18.218900000000001</v>
      </c>
      <c r="AI156" s="289"/>
      <c r="AJ156" s="289">
        <v>18.7014</v>
      </c>
      <c r="AK156" s="290">
        <v>17.412400000000002</v>
      </c>
    </row>
    <row r="157" spans="1:37">
      <c r="A157" s="348">
        <v>45447</v>
      </c>
      <c r="B157" s="288">
        <v>19.926300000000001</v>
      </c>
      <c r="C157" s="289">
        <v>18.8489</v>
      </c>
      <c r="D157" s="289">
        <v>18.566600000000001</v>
      </c>
      <c r="E157" s="289">
        <v>19.7926</v>
      </c>
      <c r="F157" s="289">
        <v>18.297599999999999</v>
      </c>
      <c r="G157" s="289">
        <v>18.107600000000001</v>
      </c>
      <c r="H157" s="289">
        <v>19.033899999999999</v>
      </c>
      <c r="I157" s="289">
        <v>17.689599999999999</v>
      </c>
      <c r="J157" s="290">
        <v>17.340599999999998</v>
      </c>
      <c r="K157" s="288">
        <v>18.633600000000001</v>
      </c>
      <c r="L157" s="289">
        <v>17.991199999999999</v>
      </c>
      <c r="M157" s="289">
        <v>18.419799999999999</v>
      </c>
      <c r="N157" s="289">
        <v>18.359300000000001</v>
      </c>
      <c r="O157" s="289">
        <v>17.54</v>
      </c>
      <c r="P157" s="289">
        <v>17.9358</v>
      </c>
      <c r="Q157" s="289">
        <v>17.7254</v>
      </c>
      <c r="R157" s="289">
        <v>16.960999999999999</v>
      </c>
      <c r="S157" s="290">
        <v>17.276800000000001</v>
      </c>
      <c r="T157" s="288">
        <v>20.0946</v>
      </c>
      <c r="U157" s="289">
        <v>19.014600000000002</v>
      </c>
      <c r="V157" s="289">
        <v>18.861999999999998</v>
      </c>
      <c r="W157" s="289">
        <v>19.733699999999999</v>
      </c>
      <c r="X157" s="289">
        <v>18.460899999999999</v>
      </c>
      <c r="Y157" s="289">
        <v>18.485099999999999</v>
      </c>
      <c r="Z157" s="289">
        <v>18.9222</v>
      </c>
      <c r="AA157" s="289">
        <v>17.875800000000002</v>
      </c>
      <c r="AB157" s="290">
        <v>17.742899999999999</v>
      </c>
      <c r="AC157" s="288"/>
      <c r="AD157" s="289">
        <v>19.407800000000002</v>
      </c>
      <c r="AE157" s="289">
        <v>18.422799999999999</v>
      </c>
      <c r="AF157" s="289"/>
      <c r="AG157" s="289">
        <v>18.969000000000001</v>
      </c>
      <c r="AH157" s="289">
        <v>18.189900000000002</v>
      </c>
      <c r="AI157" s="289"/>
      <c r="AJ157" s="289">
        <v>18.2575</v>
      </c>
      <c r="AK157" s="290">
        <v>17.527699999999999</v>
      </c>
    </row>
    <row r="158" spans="1:37">
      <c r="A158" s="348">
        <v>45448</v>
      </c>
      <c r="B158" s="288">
        <v>21.880500000000001</v>
      </c>
      <c r="C158" s="289">
        <v>19.817900000000002</v>
      </c>
      <c r="D158" s="289">
        <v>19.267499999999998</v>
      </c>
      <c r="E158" s="289">
        <v>20.908000000000001</v>
      </c>
      <c r="F158" s="289">
        <v>18.672599999999999</v>
      </c>
      <c r="G158" s="289">
        <v>18.4255</v>
      </c>
      <c r="H158" s="289">
        <v>19.299700000000001</v>
      </c>
      <c r="I158" s="289">
        <v>17.743500000000001</v>
      </c>
      <c r="J158" s="290">
        <v>17.380199999999999</v>
      </c>
      <c r="K158" s="288">
        <v>19.822500000000002</v>
      </c>
      <c r="L158" s="289">
        <v>18.735099999999999</v>
      </c>
      <c r="M158" s="289">
        <v>19.047599999999999</v>
      </c>
      <c r="N158" s="289">
        <v>19.164100000000001</v>
      </c>
      <c r="O158" s="289">
        <v>18.029399999999999</v>
      </c>
      <c r="P158" s="289">
        <v>18.423300000000001</v>
      </c>
      <c r="Q158" s="289">
        <v>18.112200000000001</v>
      </c>
      <c r="R158" s="289">
        <v>17.2058</v>
      </c>
      <c r="S158" s="290">
        <v>17.438099999999999</v>
      </c>
      <c r="T158" s="288">
        <v>21.1919</v>
      </c>
      <c r="U158" s="289">
        <v>19.685700000000001</v>
      </c>
      <c r="V158" s="289">
        <v>20.343399999999999</v>
      </c>
      <c r="W158" s="289">
        <v>20.203199999999999</v>
      </c>
      <c r="X158" s="289">
        <v>18.700500000000002</v>
      </c>
      <c r="Y158" s="289">
        <v>19.124700000000001</v>
      </c>
      <c r="Z158" s="289">
        <v>18.870799999999999</v>
      </c>
      <c r="AA158" s="289">
        <v>17.900700000000001</v>
      </c>
      <c r="AB158" s="290">
        <v>17.873200000000001</v>
      </c>
      <c r="AC158" s="288"/>
      <c r="AD158" s="289">
        <v>20.8507</v>
      </c>
      <c r="AE158" s="289">
        <v>19.514500000000002</v>
      </c>
      <c r="AF158" s="289"/>
      <c r="AG158" s="289">
        <v>19.525500000000001</v>
      </c>
      <c r="AH158" s="289">
        <v>18.944800000000001</v>
      </c>
      <c r="AI158" s="289"/>
      <c r="AJ158" s="289">
        <v>18.319900000000001</v>
      </c>
      <c r="AK158" s="290">
        <v>17.812999999999999</v>
      </c>
    </row>
    <row r="159" spans="1:37">
      <c r="A159" s="348">
        <v>45449</v>
      </c>
      <c r="B159" s="288">
        <v>23.5045</v>
      </c>
      <c r="C159" s="289">
        <v>20.9574</v>
      </c>
      <c r="D159" s="289">
        <v>19.890899999999998</v>
      </c>
      <c r="E159" s="289">
        <v>21.9039</v>
      </c>
      <c r="F159" s="289">
        <v>19.227499999999999</v>
      </c>
      <c r="G159" s="289">
        <v>18.783999999999999</v>
      </c>
      <c r="H159" s="289">
        <v>19.806100000000001</v>
      </c>
      <c r="I159" s="289">
        <v>18.022600000000001</v>
      </c>
      <c r="J159" s="290">
        <v>17.571200000000001</v>
      </c>
      <c r="K159" s="288">
        <v>20.941299999999998</v>
      </c>
      <c r="L159" s="289">
        <v>19.475100000000001</v>
      </c>
      <c r="M159" s="289">
        <v>19.889800000000001</v>
      </c>
      <c r="N159" s="289">
        <v>19.789300000000001</v>
      </c>
      <c r="O159" s="289">
        <v>18.425999999999998</v>
      </c>
      <c r="P159" s="289">
        <v>18.866</v>
      </c>
      <c r="Q159" s="289">
        <v>18.475300000000001</v>
      </c>
      <c r="R159" s="289">
        <v>17.456700000000001</v>
      </c>
      <c r="S159" s="290">
        <v>17.674499999999998</v>
      </c>
      <c r="T159" s="288">
        <v>22.723800000000001</v>
      </c>
      <c r="U159" s="289">
        <v>20.426500000000001</v>
      </c>
      <c r="V159" s="289">
        <v>22.129100000000001</v>
      </c>
      <c r="W159" s="289">
        <v>21.0458</v>
      </c>
      <c r="X159" s="289">
        <v>19.099699999999999</v>
      </c>
      <c r="Y159" s="289">
        <v>19.962599999999998</v>
      </c>
      <c r="Z159" s="289">
        <v>19.240600000000001</v>
      </c>
      <c r="AA159" s="289">
        <v>18.142600000000002</v>
      </c>
      <c r="AB159" s="290">
        <v>18.276</v>
      </c>
      <c r="AC159" s="288"/>
      <c r="AD159" s="289">
        <v>21.924600000000002</v>
      </c>
      <c r="AE159" s="289">
        <v>20.4861</v>
      </c>
      <c r="AF159" s="289"/>
      <c r="AG159" s="289">
        <v>20.031099999999999</v>
      </c>
      <c r="AH159" s="289">
        <v>19.645199999999999</v>
      </c>
      <c r="AI159" s="289"/>
      <c r="AJ159" s="289">
        <v>18.5489</v>
      </c>
      <c r="AK159" s="290">
        <v>18.222200000000001</v>
      </c>
    </row>
    <row r="160" spans="1:37">
      <c r="A160" s="348">
        <v>45450</v>
      </c>
      <c r="B160" s="288">
        <v>24.540600000000001</v>
      </c>
      <c r="C160" s="289">
        <v>21.917400000000001</v>
      </c>
      <c r="D160" s="289">
        <v>20.5823</v>
      </c>
      <c r="E160" s="289">
        <v>22.8398</v>
      </c>
      <c r="F160" s="289">
        <v>19.9514</v>
      </c>
      <c r="G160" s="289">
        <v>19.356100000000001</v>
      </c>
      <c r="H160" s="289">
        <v>20.545500000000001</v>
      </c>
      <c r="I160" s="289">
        <v>18.5367</v>
      </c>
      <c r="J160" s="290">
        <v>17.984500000000001</v>
      </c>
      <c r="K160" s="288">
        <v>21.702999999999999</v>
      </c>
      <c r="L160" s="289">
        <v>20.091000000000001</v>
      </c>
      <c r="M160" s="289">
        <v>20.301300000000001</v>
      </c>
      <c r="N160" s="289">
        <v>20.528099999999998</v>
      </c>
      <c r="O160" s="289">
        <v>19.004000000000001</v>
      </c>
      <c r="P160" s="289">
        <v>19.4146</v>
      </c>
      <c r="Q160" s="289">
        <v>19.058</v>
      </c>
      <c r="R160" s="289">
        <v>17.895600000000002</v>
      </c>
      <c r="S160" s="290">
        <v>18.118500000000001</v>
      </c>
      <c r="T160" s="288">
        <v>23.986899999999999</v>
      </c>
      <c r="U160" s="289">
        <v>21.2468</v>
      </c>
      <c r="V160" s="289">
        <v>23.321200000000001</v>
      </c>
      <c r="W160" s="289">
        <v>22.0672</v>
      </c>
      <c r="X160" s="289">
        <v>19.764500000000002</v>
      </c>
      <c r="Y160" s="289">
        <v>21.009399999999999</v>
      </c>
      <c r="Z160" s="289">
        <v>19.957100000000001</v>
      </c>
      <c r="AA160" s="289">
        <v>18.661100000000001</v>
      </c>
      <c r="AB160" s="290">
        <v>19.008800000000001</v>
      </c>
      <c r="AC160" s="288"/>
      <c r="AD160" s="289">
        <v>22.963000000000001</v>
      </c>
      <c r="AE160" s="289">
        <v>21.500499999999999</v>
      </c>
      <c r="AF160" s="289"/>
      <c r="AG160" s="289">
        <v>20.8063</v>
      </c>
      <c r="AH160" s="289">
        <v>20.5867</v>
      </c>
      <c r="AI160" s="289"/>
      <c r="AJ160" s="289">
        <v>19.084399999999999</v>
      </c>
      <c r="AK160" s="290">
        <v>18.940999999999999</v>
      </c>
    </row>
    <row r="161" spans="1:37">
      <c r="A161" s="348">
        <v>45451</v>
      </c>
      <c r="B161" s="288">
        <v>24.024000000000001</v>
      </c>
      <c r="C161" s="289">
        <v>21.747399999999999</v>
      </c>
      <c r="D161" s="289">
        <v>20.4513</v>
      </c>
      <c r="E161" s="289">
        <v>22.664999999999999</v>
      </c>
      <c r="F161" s="289">
        <v>20.1006</v>
      </c>
      <c r="G161" s="289">
        <v>19.495200000000001</v>
      </c>
      <c r="H161" s="289">
        <v>20.8202</v>
      </c>
      <c r="I161" s="289">
        <v>18.858699999999999</v>
      </c>
      <c r="J161" s="290">
        <v>18.3035</v>
      </c>
      <c r="K161" s="288">
        <v>21.406099999999999</v>
      </c>
      <c r="L161" s="289">
        <v>19.9556</v>
      </c>
      <c r="M161" s="289">
        <v>20.264500000000002</v>
      </c>
      <c r="N161" s="289">
        <v>20.4345</v>
      </c>
      <c r="O161" s="289">
        <v>19.056899999999999</v>
      </c>
      <c r="P161" s="289">
        <v>19.448899999999998</v>
      </c>
      <c r="Q161" s="289">
        <v>19.247199999999999</v>
      </c>
      <c r="R161" s="289">
        <v>18.133800000000001</v>
      </c>
      <c r="S161" s="290">
        <v>18.344899999999999</v>
      </c>
      <c r="T161" s="288">
        <v>23.729800000000001</v>
      </c>
      <c r="U161" s="289">
        <v>21.198899999999998</v>
      </c>
      <c r="V161" s="289">
        <v>23.129000000000001</v>
      </c>
      <c r="W161" s="289">
        <v>22.110299999999999</v>
      </c>
      <c r="X161" s="289">
        <v>19.9589</v>
      </c>
      <c r="Y161" s="289">
        <v>21.209099999999999</v>
      </c>
      <c r="Z161" s="289">
        <v>20.269400000000001</v>
      </c>
      <c r="AA161" s="289">
        <v>18.9878</v>
      </c>
      <c r="AB161" s="290">
        <v>19.504100000000001</v>
      </c>
      <c r="AC161" s="288"/>
      <c r="AD161" s="289">
        <v>22.556999999999999</v>
      </c>
      <c r="AE161" s="289">
        <v>21.497199999999999</v>
      </c>
      <c r="AF161" s="289"/>
      <c r="AG161" s="289">
        <v>20.808499999999999</v>
      </c>
      <c r="AH161" s="289">
        <v>20.766400000000001</v>
      </c>
      <c r="AI161" s="289"/>
      <c r="AJ161" s="289">
        <v>19.363900000000001</v>
      </c>
      <c r="AK161" s="290">
        <v>19.364999999999998</v>
      </c>
    </row>
    <row r="162" spans="1:37">
      <c r="A162" s="348">
        <v>45452</v>
      </c>
      <c r="B162" s="288">
        <v>24.763400000000001</v>
      </c>
      <c r="C162" s="289">
        <v>22.405899999999999</v>
      </c>
      <c r="D162" s="289">
        <v>21.0107</v>
      </c>
      <c r="E162" s="289">
        <v>23.329599999999999</v>
      </c>
      <c r="F162" s="289">
        <v>20.5946</v>
      </c>
      <c r="G162" s="289">
        <v>19.9558</v>
      </c>
      <c r="H162" s="289">
        <v>21.297599999999999</v>
      </c>
      <c r="I162" s="289">
        <v>19.207100000000001</v>
      </c>
      <c r="J162" s="290">
        <v>18.627700000000001</v>
      </c>
      <c r="K162" s="288">
        <v>22.1751</v>
      </c>
      <c r="L162" s="289">
        <v>20.4831</v>
      </c>
      <c r="M162" s="289">
        <v>20.9451</v>
      </c>
      <c r="N162" s="289">
        <v>21.0456</v>
      </c>
      <c r="O162" s="289">
        <v>19.482800000000001</v>
      </c>
      <c r="P162" s="289">
        <v>19.9693</v>
      </c>
      <c r="Q162" s="289">
        <v>19.652699999999999</v>
      </c>
      <c r="R162" s="289">
        <v>18.450500000000002</v>
      </c>
      <c r="S162" s="290">
        <v>18.6995</v>
      </c>
      <c r="T162" s="288">
        <v>24.702999999999999</v>
      </c>
      <c r="U162" s="289">
        <v>21.8598</v>
      </c>
      <c r="V162" s="289">
        <v>23.912600000000001</v>
      </c>
      <c r="W162" s="289">
        <v>22.835000000000001</v>
      </c>
      <c r="X162" s="289">
        <v>20.469899999999999</v>
      </c>
      <c r="Y162" s="289">
        <v>21.870899999999999</v>
      </c>
      <c r="Z162" s="289">
        <v>20.727599999999999</v>
      </c>
      <c r="AA162" s="289">
        <v>19.373000000000001</v>
      </c>
      <c r="AB162" s="290">
        <v>19.9817</v>
      </c>
      <c r="AC162" s="288"/>
      <c r="AD162" s="289">
        <v>23.332599999999999</v>
      </c>
      <c r="AE162" s="289">
        <v>22.179300000000001</v>
      </c>
      <c r="AF162" s="289"/>
      <c r="AG162" s="289">
        <v>21.395700000000001</v>
      </c>
      <c r="AH162" s="289">
        <v>21.3705</v>
      </c>
      <c r="AI162" s="289"/>
      <c r="AJ162" s="289">
        <v>19.7563</v>
      </c>
      <c r="AK162" s="290">
        <v>19.8477</v>
      </c>
    </row>
    <row r="163" spans="1:37">
      <c r="A163" s="348">
        <v>45453</v>
      </c>
      <c r="B163" s="288">
        <v>25.226500000000001</v>
      </c>
      <c r="C163" s="289">
        <v>22.816700000000001</v>
      </c>
      <c r="D163" s="289">
        <v>21.390599999999999</v>
      </c>
      <c r="E163" s="289">
        <v>23.7364</v>
      </c>
      <c r="F163" s="289">
        <v>20.979800000000001</v>
      </c>
      <c r="G163" s="289">
        <v>20.3431</v>
      </c>
      <c r="H163" s="289">
        <v>21.701699999999999</v>
      </c>
      <c r="I163" s="289">
        <v>19.5623</v>
      </c>
      <c r="J163" s="290">
        <v>18.998200000000001</v>
      </c>
      <c r="K163" s="288">
        <v>22.403600000000001</v>
      </c>
      <c r="L163" s="289">
        <v>20.790600000000001</v>
      </c>
      <c r="M163" s="289">
        <v>21.229600000000001</v>
      </c>
      <c r="N163" s="289">
        <v>21.311599999999999</v>
      </c>
      <c r="O163" s="289">
        <v>19.7959</v>
      </c>
      <c r="P163" s="289">
        <v>20.3276</v>
      </c>
      <c r="Q163" s="289">
        <v>19.9724</v>
      </c>
      <c r="R163" s="289">
        <v>18.750399999999999</v>
      </c>
      <c r="S163" s="290">
        <v>19.062000000000001</v>
      </c>
      <c r="T163" s="288">
        <v>25.110600000000002</v>
      </c>
      <c r="U163" s="289">
        <v>22.2378</v>
      </c>
      <c r="V163" s="289">
        <v>24.3292</v>
      </c>
      <c r="W163" s="289">
        <v>23.242999999999999</v>
      </c>
      <c r="X163" s="289">
        <v>20.858000000000001</v>
      </c>
      <c r="Y163" s="289">
        <v>22.302800000000001</v>
      </c>
      <c r="Z163" s="289">
        <v>21.1357</v>
      </c>
      <c r="AA163" s="289">
        <v>19.7364</v>
      </c>
      <c r="AB163" s="290">
        <v>20.448</v>
      </c>
      <c r="AC163" s="288"/>
      <c r="AD163" s="289">
        <v>23.585000000000001</v>
      </c>
      <c r="AE163" s="289">
        <v>22.5564</v>
      </c>
      <c r="AF163" s="289"/>
      <c r="AG163" s="289">
        <v>21.709399999999999</v>
      </c>
      <c r="AH163" s="289">
        <v>21.766100000000002</v>
      </c>
      <c r="AI163" s="289"/>
      <c r="AJ163" s="289">
        <v>20.1096</v>
      </c>
      <c r="AK163" s="290">
        <v>20.274000000000001</v>
      </c>
    </row>
    <row r="164" spans="1:37">
      <c r="A164" s="348">
        <v>45454</v>
      </c>
      <c r="B164" s="288">
        <v>25.579799999999999</v>
      </c>
      <c r="C164" s="289">
        <v>23.1235</v>
      </c>
      <c r="D164" s="289">
        <v>21.784199999999998</v>
      </c>
      <c r="E164" s="289">
        <v>23.9956</v>
      </c>
      <c r="F164" s="289">
        <v>21.2606</v>
      </c>
      <c r="G164" s="289">
        <v>20.702999999999999</v>
      </c>
      <c r="H164" s="289">
        <v>22.0139</v>
      </c>
      <c r="I164" s="289">
        <v>19.875399999999999</v>
      </c>
      <c r="J164" s="290">
        <v>19.3522</v>
      </c>
      <c r="K164" s="288">
        <v>22.820499999999999</v>
      </c>
      <c r="L164" s="289">
        <v>21.105899999999998</v>
      </c>
      <c r="M164" s="289">
        <v>21.9924</v>
      </c>
      <c r="N164" s="289">
        <v>21.604500000000002</v>
      </c>
      <c r="O164" s="289">
        <v>20.064</v>
      </c>
      <c r="P164" s="289">
        <v>20.686399999999999</v>
      </c>
      <c r="Q164" s="289">
        <v>20.253900000000002</v>
      </c>
      <c r="R164" s="289">
        <v>19.020099999999999</v>
      </c>
      <c r="S164" s="290">
        <v>19.400600000000001</v>
      </c>
      <c r="T164" s="288">
        <v>25.416899999999998</v>
      </c>
      <c r="U164" s="289">
        <v>22.550599999999999</v>
      </c>
      <c r="V164" s="289">
        <v>24.783799999999999</v>
      </c>
      <c r="W164" s="289">
        <v>23.522400000000001</v>
      </c>
      <c r="X164" s="289">
        <v>21.149000000000001</v>
      </c>
      <c r="Y164" s="289">
        <v>22.645800000000001</v>
      </c>
      <c r="Z164" s="289">
        <v>21.4572</v>
      </c>
      <c r="AA164" s="289">
        <v>20.036999999999999</v>
      </c>
      <c r="AB164" s="290">
        <v>20.835899999999999</v>
      </c>
      <c r="AC164" s="288"/>
      <c r="AD164" s="289">
        <v>24.004200000000001</v>
      </c>
      <c r="AE164" s="289">
        <v>23.0106</v>
      </c>
      <c r="AF164" s="289"/>
      <c r="AG164" s="289">
        <v>22.0366</v>
      </c>
      <c r="AH164" s="289">
        <v>22.164300000000001</v>
      </c>
      <c r="AI164" s="289"/>
      <c r="AJ164" s="289">
        <v>20.444900000000001</v>
      </c>
      <c r="AK164" s="290">
        <v>20.655899999999999</v>
      </c>
    </row>
    <row r="165" spans="1:37">
      <c r="A165" s="348">
        <v>45455</v>
      </c>
      <c r="B165" s="288">
        <v>26.696100000000001</v>
      </c>
      <c r="C165" s="289">
        <v>24.090299999999999</v>
      </c>
      <c r="D165" s="289">
        <v>22.5474</v>
      </c>
      <c r="E165" s="289">
        <v>24.878699999999998</v>
      </c>
      <c r="F165" s="289">
        <v>21.907800000000002</v>
      </c>
      <c r="G165" s="289">
        <v>21.3048</v>
      </c>
      <c r="H165" s="289">
        <v>22.540299999999998</v>
      </c>
      <c r="I165" s="289">
        <v>20.282900000000001</v>
      </c>
      <c r="J165" s="290">
        <v>19.7423</v>
      </c>
      <c r="K165" s="288">
        <v>23.665099999999999</v>
      </c>
      <c r="L165" s="289">
        <v>21.724900000000002</v>
      </c>
      <c r="M165" s="289">
        <v>22.691600000000001</v>
      </c>
      <c r="N165" s="289">
        <v>22.3017</v>
      </c>
      <c r="O165" s="289">
        <v>20.565899999999999</v>
      </c>
      <c r="P165" s="289">
        <v>21.366599999999998</v>
      </c>
      <c r="Q165" s="289">
        <v>20.720300000000002</v>
      </c>
      <c r="R165" s="289">
        <v>19.369</v>
      </c>
      <c r="S165" s="290">
        <v>19.831600000000002</v>
      </c>
      <c r="T165" s="288">
        <v>26.539100000000001</v>
      </c>
      <c r="U165" s="289">
        <v>23.337900000000001</v>
      </c>
      <c r="V165" s="289">
        <v>25.813600000000001</v>
      </c>
      <c r="W165" s="289">
        <v>24.4024</v>
      </c>
      <c r="X165" s="289">
        <v>21.709499999999998</v>
      </c>
      <c r="Y165" s="289">
        <v>23.421500000000002</v>
      </c>
      <c r="Z165" s="289">
        <v>22.046900000000001</v>
      </c>
      <c r="AA165" s="289">
        <v>20.457899999999999</v>
      </c>
      <c r="AB165" s="290">
        <v>21.316800000000001</v>
      </c>
      <c r="AC165" s="288"/>
      <c r="AD165" s="289">
        <v>25.049199999999999</v>
      </c>
      <c r="AE165" s="289">
        <v>23.953700000000001</v>
      </c>
      <c r="AF165" s="289"/>
      <c r="AG165" s="289">
        <v>22.7746</v>
      </c>
      <c r="AH165" s="289">
        <v>22.963999999999999</v>
      </c>
      <c r="AI165" s="289"/>
      <c r="AJ165" s="289">
        <v>20.9345</v>
      </c>
      <c r="AK165" s="290">
        <v>21.179300000000001</v>
      </c>
    </row>
    <row r="166" spans="1:37">
      <c r="A166" s="348">
        <v>45456</v>
      </c>
      <c r="B166" s="288">
        <v>26.969200000000001</v>
      </c>
      <c r="C166" s="289">
        <v>24.443999999999999</v>
      </c>
      <c r="D166" s="289">
        <v>22.847899999999999</v>
      </c>
      <c r="E166" s="289">
        <v>25.3141</v>
      </c>
      <c r="F166" s="289">
        <v>22.3279</v>
      </c>
      <c r="G166" s="289">
        <v>21.708600000000001</v>
      </c>
      <c r="H166" s="289">
        <v>22.988399999999999</v>
      </c>
      <c r="I166" s="289">
        <v>20.6889</v>
      </c>
      <c r="J166" s="290">
        <v>20.158999999999999</v>
      </c>
      <c r="K166" s="288">
        <v>23.8476</v>
      </c>
      <c r="L166" s="289">
        <v>21.926600000000001</v>
      </c>
      <c r="M166" s="289">
        <v>22.747199999999999</v>
      </c>
      <c r="N166" s="289">
        <v>22.674399999999999</v>
      </c>
      <c r="O166" s="289">
        <v>20.9084</v>
      </c>
      <c r="P166" s="289">
        <v>21.746700000000001</v>
      </c>
      <c r="Q166" s="289">
        <v>21.091200000000001</v>
      </c>
      <c r="R166" s="289">
        <v>19.706499999999998</v>
      </c>
      <c r="S166" s="290">
        <v>20.277100000000001</v>
      </c>
      <c r="T166" s="288">
        <v>26.993500000000001</v>
      </c>
      <c r="U166" s="289">
        <v>23.758199999999999</v>
      </c>
      <c r="V166" s="289">
        <v>25.8627</v>
      </c>
      <c r="W166" s="289">
        <v>24.99</v>
      </c>
      <c r="X166" s="289">
        <v>22.1493</v>
      </c>
      <c r="Y166" s="289">
        <v>23.898</v>
      </c>
      <c r="Z166" s="289">
        <v>22.6129</v>
      </c>
      <c r="AA166" s="289">
        <v>20.888999999999999</v>
      </c>
      <c r="AB166" s="290">
        <v>21.796099999999999</v>
      </c>
      <c r="AC166" s="288"/>
      <c r="AD166" s="289">
        <v>25.407800000000002</v>
      </c>
      <c r="AE166" s="289">
        <v>24.377600000000001</v>
      </c>
      <c r="AF166" s="289"/>
      <c r="AG166" s="289">
        <v>23.254200000000001</v>
      </c>
      <c r="AH166" s="289">
        <v>23.431999999999999</v>
      </c>
      <c r="AI166" s="289"/>
      <c r="AJ166" s="289">
        <v>21.407800000000002</v>
      </c>
      <c r="AK166" s="290">
        <v>21.654699999999998</v>
      </c>
    </row>
    <row r="167" spans="1:37">
      <c r="A167" s="348">
        <v>45457</v>
      </c>
      <c r="B167" s="288">
        <v>27.068200000000001</v>
      </c>
      <c r="C167" s="289">
        <v>24.4864</v>
      </c>
      <c r="D167" s="289">
        <v>23.007999999999999</v>
      </c>
      <c r="E167" s="289">
        <v>25.260899999999999</v>
      </c>
      <c r="F167" s="289">
        <v>22.403300000000002</v>
      </c>
      <c r="G167" s="289">
        <v>21.845199999999998</v>
      </c>
      <c r="H167" s="289">
        <v>23.076599999999999</v>
      </c>
      <c r="I167" s="289">
        <v>20.864599999999999</v>
      </c>
      <c r="J167" s="290">
        <v>20.3506</v>
      </c>
      <c r="K167" s="288">
        <v>24.2011</v>
      </c>
      <c r="L167" s="289">
        <v>22.243500000000001</v>
      </c>
      <c r="M167" s="289">
        <v>23.387799999999999</v>
      </c>
      <c r="N167" s="289">
        <v>22.735700000000001</v>
      </c>
      <c r="O167" s="289">
        <v>21.007400000000001</v>
      </c>
      <c r="P167" s="289">
        <v>21.973700000000001</v>
      </c>
      <c r="Q167" s="289">
        <v>21.2075</v>
      </c>
      <c r="R167" s="289">
        <v>19.840399999999999</v>
      </c>
      <c r="S167" s="290">
        <v>20.4849</v>
      </c>
      <c r="T167" s="288">
        <v>27.23</v>
      </c>
      <c r="U167" s="289">
        <v>23.796199999999999</v>
      </c>
      <c r="V167" s="289">
        <v>26.415400000000002</v>
      </c>
      <c r="W167" s="289">
        <v>25.151299999999999</v>
      </c>
      <c r="X167" s="289">
        <v>22.283799999999999</v>
      </c>
      <c r="Y167" s="289">
        <v>24.0139</v>
      </c>
      <c r="Z167" s="289">
        <v>22.890499999999999</v>
      </c>
      <c r="AA167" s="289">
        <v>21.102599999999999</v>
      </c>
      <c r="AB167" s="290">
        <v>22.020199999999999</v>
      </c>
      <c r="AC167" s="288"/>
      <c r="AD167" s="289">
        <v>25.430099999999999</v>
      </c>
      <c r="AE167" s="289">
        <v>24.429600000000001</v>
      </c>
      <c r="AF167" s="289"/>
      <c r="AG167" s="289">
        <v>23.346900000000002</v>
      </c>
      <c r="AH167" s="289">
        <v>23.507999999999999</v>
      </c>
      <c r="AI167" s="289"/>
      <c r="AJ167" s="289">
        <v>21.6435</v>
      </c>
      <c r="AK167" s="290">
        <v>21.860299999999999</v>
      </c>
    </row>
    <row r="168" spans="1:37">
      <c r="A168" s="348">
        <v>45458</v>
      </c>
      <c r="B168" s="288">
        <v>24.091799999999999</v>
      </c>
      <c r="C168" s="289">
        <v>22.804500000000001</v>
      </c>
      <c r="D168" s="289">
        <v>22.050699999999999</v>
      </c>
      <c r="E168" s="289">
        <v>23.9816</v>
      </c>
      <c r="F168" s="289">
        <v>21.970500000000001</v>
      </c>
      <c r="G168" s="289">
        <v>21.650600000000001</v>
      </c>
      <c r="H168" s="289">
        <v>22.869199999999999</v>
      </c>
      <c r="I168" s="289">
        <v>20.966699999999999</v>
      </c>
      <c r="J168" s="290">
        <v>20.582699999999999</v>
      </c>
      <c r="K168" s="288">
        <v>21.977900000000002</v>
      </c>
      <c r="L168" s="289">
        <v>20.9937</v>
      </c>
      <c r="M168" s="289">
        <v>21.185700000000001</v>
      </c>
      <c r="N168" s="289">
        <v>21.943300000000001</v>
      </c>
      <c r="O168" s="289">
        <v>20.782</v>
      </c>
      <c r="P168" s="289">
        <v>21.5213</v>
      </c>
      <c r="Q168" s="289">
        <v>21.1371</v>
      </c>
      <c r="R168" s="289">
        <v>20.018000000000001</v>
      </c>
      <c r="S168" s="290">
        <v>20.6479</v>
      </c>
      <c r="T168" s="288">
        <v>24.424399999999999</v>
      </c>
      <c r="U168" s="289">
        <v>22.782699999999998</v>
      </c>
      <c r="V168" s="289">
        <v>23.528400000000001</v>
      </c>
      <c r="W168" s="289">
        <v>23.9664</v>
      </c>
      <c r="X168" s="289">
        <v>22.038799999999998</v>
      </c>
      <c r="Y168" s="289">
        <v>23.403600000000001</v>
      </c>
      <c r="Z168" s="289">
        <v>22.729099999999999</v>
      </c>
      <c r="AA168" s="289">
        <v>21.2118</v>
      </c>
      <c r="AB168" s="290">
        <v>22.163</v>
      </c>
      <c r="AC168" s="288"/>
      <c r="AD168" s="289">
        <v>23.278300000000002</v>
      </c>
      <c r="AE168" s="289">
        <v>23.116299999999999</v>
      </c>
      <c r="AF168" s="289"/>
      <c r="AG168" s="289">
        <v>22.740100000000002</v>
      </c>
      <c r="AH168" s="289">
        <v>22.927800000000001</v>
      </c>
      <c r="AI168" s="289"/>
      <c r="AJ168" s="289">
        <v>21.7454</v>
      </c>
      <c r="AK168" s="290">
        <v>21.931000000000001</v>
      </c>
    </row>
    <row r="169" spans="1:37">
      <c r="A169" s="348">
        <v>45459</v>
      </c>
      <c r="B169" s="288">
        <v>26.2911</v>
      </c>
      <c r="C169" s="289">
        <v>23.934699999999999</v>
      </c>
      <c r="D169" s="289">
        <v>22.626000000000001</v>
      </c>
      <c r="E169" s="289">
        <v>24.665500000000002</v>
      </c>
      <c r="F169" s="289">
        <v>22.031700000000001</v>
      </c>
      <c r="G169" s="289">
        <v>21.629200000000001</v>
      </c>
      <c r="H169" s="289">
        <v>22.601400000000002</v>
      </c>
      <c r="I169" s="289">
        <v>20.690799999999999</v>
      </c>
      <c r="J169" s="290">
        <v>20.351299999999998</v>
      </c>
      <c r="K169" s="288">
        <v>23.482800000000001</v>
      </c>
      <c r="L169" s="289">
        <v>21.756399999999999</v>
      </c>
      <c r="M169" s="289">
        <v>23.1737</v>
      </c>
      <c r="N169" s="289">
        <v>22.384</v>
      </c>
      <c r="O169" s="289">
        <v>20.824000000000002</v>
      </c>
      <c r="P169" s="289">
        <v>21.755700000000001</v>
      </c>
      <c r="Q169" s="289">
        <v>20.986999999999998</v>
      </c>
      <c r="R169" s="289">
        <v>19.811699999999998</v>
      </c>
      <c r="S169" s="290">
        <v>20.4847</v>
      </c>
      <c r="T169" s="288">
        <v>24.642399999999999</v>
      </c>
      <c r="U169" s="289">
        <v>23.176200000000001</v>
      </c>
      <c r="V169" s="289">
        <v>22.072700000000001</v>
      </c>
      <c r="W169" s="289">
        <v>24.450099999999999</v>
      </c>
      <c r="X169" s="289">
        <v>22.838899999999999</v>
      </c>
      <c r="Y169" s="289">
        <v>22.203299999999999</v>
      </c>
      <c r="Z169" s="289">
        <v>23.6798</v>
      </c>
      <c r="AA169" s="289">
        <v>22.447700000000001</v>
      </c>
      <c r="AB169" s="290">
        <v>21.620100000000001</v>
      </c>
      <c r="AC169" s="288"/>
      <c r="AD169" s="289">
        <v>24.712199999999999</v>
      </c>
      <c r="AE169" s="289">
        <v>20.804300000000001</v>
      </c>
      <c r="AF169" s="289"/>
      <c r="AG169" s="289">
        <v>24.549499999999998</v>
      </c>
      <c r="AH169" s="289">
        <v>20.716100000000001</v>
      </c>
      <c r="AI169" s="289"/>
      <c r="AJ169" s="289">
        <v>23.766999999999999</v>
      </c>
      <c r="AK169" s="290">
        <v>20.342400000000001</v>
      </c>
    </row>
    <row r="170" spans="1:37">
      <c r="A170" s="348">
        <v>45460</v>
      </c>
      <c r="B170" s="288">
        <v>26.8613</v>
      </c>
      <c r="C170" s="289">
        <v>24.390899999999998</v>
      </c>
      <c r="D170" s="289">
        <v>22.8826</v>
      </c>
      <c r="E170" s="289">
        <v>25.130500000000001</v>
      </c>
      <c r="F170" s="289">
        <v>22.344200000000001</v>
      </c>
      <c r="G170" s="289">
        <v>21.850999999999999</v>
      </c>
      <c r="H170" s="289">
        <v>22.931799999999999</v>
      </c>
      <c r="I170" s="289">
        <v>20.8947</v>
      </c>
      <c r="J170" s="290">
        <v>20.498799999999999</v>
      </c>
      <c r="K170" s="288">
        <v>24.013500000000001</v>
      </c>
      <c r="L170" s="289">
        <v>22.025700000000001</v>
      </c>
      <c r="M170" s="289">
        <v>22.5823</v>
      </c>
      <c r="N170" s="289">
        <v>22.817499999999999</v>
      </c>
      <c r="O170" s="289">
        <v>21.0428</v>
      </c>
      <c r="P170" s="289">
        <v>22.0319</v>
      </c>
      <c r="Q170" s="289">
        <v>21.247499999999999</v>
      </c>
      <c r="R170" s="289">
        <v>19.959800000000001</v>
      </c>
      <c r="S170" s="290">
        <v>20.685700000000001</v>
      </c>
      <c r="T170" s="288">
        <v>23.564299999999999</v>
      </c>
      <c r="U170" s="289">
        <v>22.219100000000001</v>
      </c>
      <c r="V170" s="289">
        <v>21.707899999999999</v>
      </c>
      <c r="W170" s="289">
        <v>23.121400000000001</v>
      </c>
      <c r="X170" s="289">
        <v>21.5533</v>
      </c>
      <c r="Y170" s="289">
        <v>21.4498</v>
      </c>
      <c r="Z170" s="289">
        <v>22.148599999999998</v>
      </c>
      <c r="AA170" s="289">
        <v>20.931999999999999</v>
      </c>
      <c r="AB170" s="290">
        <v>20.617599999999999</v>
      </c>
      <c r="AC170" s="288"/>
      <c r="AD170" s="289">
        <v>23.2393</v>
      </c>
      <c r="AE170" s="289">
        <v>21.3445</v>
      </c>
      <c r="AF170" s="289"/>
      <c r="AG170" s="289">
        <v>22.654900000000001</v>
      </c>
      <c r="AH170" s="289">
        <v>21.021699999999999</v>
      </c>
      <c r="AI170" s="289"/>
      <c r="AJ170" s="289">
        <v>21.723299999999998</v>
      </c>
      <c r="AK170" s="290">
        <v>20.230499999999999</v>
      </c>
    </row>
    <row r="171" spans="1:37">
      <c r="A171" s="348">
        <v>45461</v>
      </c>
      <c r="B171" s="288">
        <v>27.222100000000001</v>
      </c>
      <c r="C171" s="289">
        <v>24.688300000000002</v>
      </c>
      <c r="D171" s="289">
        <v>23.068100000000001</v>
      </c>
      <c r="E171" s="289">
        <v>25.4115</v>
      </c>
      <c r="F171" s="289">
        <v>22.604099999999999</v>
      </c>
      <c r="G171" s="289">
        <v>22.025099999999998</v>
      </c>
      <c r="H171" s="289">
        <v>23.2104</v>
      </c>
      <c r="I171" s="289">
        <v>21.120699999999999</v>
      </c>
      <c r="J171" s="290">
        <v>20.671399999999998</v>
      </c>
      <c r="K171" s="288">
        <v>24.440300000000001</v>
      </c>
      <c r="L171" s="289">
        <v>22.404</v>
      </c>
      <c r="M171" s="289">
        <v>23.338999999999999</v>
      </c>
      <c r="N171" s="289">
        <v>23.137599999999999</v>
      </c>
      <c r="O171" s="289">
        <v>21.284199999999998</v>
      </c>
      <c r="P171" s="289">
        <v>22.2988</v>
      </c>
      <c r="Q171" s="289">
        <v>21.517099999999999</v>
      </c>
      <c r="R171" s="289">
        <v>20.174700000000001</v>
      </c>
      <c r="S171" s="290">
        <v>20.902000000000001</v>
      </c>
      <c r="T171" s="288">
        <v>23.258099999999999</v>
      </c>
      <c r="U171" s="289">
        <v>21.7637</v>
      </c>
      <c r="V171" s="289">
        <v>21.782800000000002</v>
      </c>
      <c r="W171" s="289">
        <v>22.676100000000002</v>
      </c>
      <c r="X171" s="289">
        <v>21.092199999999998</v>
      </c>
      <c r="Y171" s="289">
        <v>21.3078</v>
      </c>
      <c r="Z171" s="289">
        <v>21.651</v>
      </c>
      <c r="AA171" s="289">
        <v>20.4682</v>
      </c>
      <c r="AB171" s="290">
        <v>20.395299999999999</v>
      </c>
      <c r="AC171" s="288"/>
      <c r="AD171" s="289">
        <v>22.732399999999998</v>
      </c>
      <c r="AE171" s="289">
        <v>21.247499999999999</v>
      </c>
      <c r="AF171" s="289"/>
      <c r="AG171" s="289">
        <v>22.0793</v>
      </c>
      <c r="AH171" s="289">
        <v>20.996600000000001</v>
      </c>
      <c r="AI171" s="289"/>
      <c r="AJ171" s="289">
        <v>21.198</v>
      </c>
      <c r="AK171" s="290">
        <v>20.2546</v>
      </c>
    </row>
    <row r="172" spans="1:37">
      <c r="A172" s="348">
        <v>45462</v>
      </c>
      <c r="B172" s="288">
        <v>26.045300000000001</v>
      </c>
      <c r="C172" s="289">
        <v>23.9819</v>
      </c>
      <c r="D172" s="289">
        <v>22.551300000000001</v>
      </c>
      <c r="E172" s="289">
        <v>24.9682</v>
      </c>
      <c r="F172" s="289">
        <v>22.4528</v>
      </c>
      <c r="G172" s="289">
        <v>21.893699999999999</v>
      </c>
      <c r="H172" s="289">
        <v>23.172000000000001</v>
      </c>
      <c r="I172" s="289">
        <v>21.192499999999999</v>
      </c>
      <c r="J172" s="290">
        <v>20.730799999999999</v>
      </c>
      <c r="K172" s="288">
        <v>23.570399999999999</v>
      </c>
      <c r="L172" s="289">
        <v>21.559699999999999</v>
      </c>
      <c r="M172" s="289">
        <v>21.753599999999999</v>
      </c>
      <c r="N172" s="289">
        <v>22.9436</v>
      </c>
      <c r="O172" s="289">
        <v>21.1404</v>
      </c>
      <c r="P172" s="289">
        <v>22.0198</v>
      </c>
      <c r="Q172" s="289">
        <v>21.5808</v>
      </c>
      <c r="R172" s="289">
        <v>20.258800000000001</v>
      </c>
      <c r="S172" s="290">
        <v>20.9389</v>
      </c>
      <c r="T172" s="288">
        <v>22.589200000000002</v>
      </c>
      <c r="U172" s="289">
        <v>21.0688</v>
      </c>
      <c r="V172" s="289">
        <v>21.4436</v>
      </c>
      <c r="W172" s="289">
        <v>22.072700000000001</v>
      </c>
      <c r="X172" s="289">
        <v>20.5212</v>
      </c>
      <c r="Y172" s="289">
        <v>21.0063</v>
      </c>
      <c r="Z172" s="289">
        <v>21.1311</v>
      </c>
      <c r="AA172" s="289">
        <v>20.005199999999999</v>
      </c>
      <c r="AB172" s="290">
        <v>20.103400000000001</v>
      </c>
      <c r="AC172" s="288"/>
      <c r="AD172" s="289">
        <v>22.380600000000001</v>
      </c>
      <c r="AE172" s="289">
        <v>20.874600000000001</v>
      </c>
      <c r="AF172" s="289"/>
      <c r="AG172" s="289">
        <v>21.6462</v>
      </c>
      <c r="AH172" s="289">
        <v>20.7654</v>
      </c>
      <c r="AI172" s="289"/>
      <c r="AJ172" s="289">
        <v>20.7974</v>
      </c>
      <c r="AK172" s="290">
        <v>20.026800000000001</v>
      </c>
    </row>
    <row r="173" spans="1:37">
      <c r="A173" s="348">
        <v>45463</v>
      </c>
      <c r="B173" s="288">
        <v>27.229800000000001</v>
      </c>
      <c r="C173" s="289">
        <v>24.635400000000001</v>
      </c>
      <c r="D173" s="289">
        <v>23.068200000000001</v>
      </c>
      <c r="E173" s="289">
        <v>25.356999999999999</v>
      </c>
      <c r="F173" s="289">
        <v>22.582599999999999</v>
      </c>
      <c r="G173" s="289">
        <v>22.000399999999999</v>
      </c>
      <c r="H173" s="289">
        <v>23.191500000000001</v>
      </c>
      <c r="I173" s="289">
        <v>21.160699999999999</v>
      </c>
      <c r="J173" s="290">
        <v>20.6968</v>
      </c>
      <c r="K173" s="288">
        <v>24.602599999999999</v>
      </c>
      <c r="L173" s="289">
        <v>22.353999999999999</v>
      </c>
      <c r="M173" s="289">
        <v>22.71</v>
      </c>
      <c r="N173" s="289">
        <v>23.296900000000001</v>
      </c>
      <c r="O173" s="289">
        <v>21.307600000000001</v>
      </c>
      <c r="P173" s="289">
        <v>22.2623</v>
      </c>
      <c r="Q173" s="289">
        <v>21.6402</v>
      </c>
      <c r="R173" s="289">
        <v>20.250399999999999</v>
      </c>
      <c r="S173" s="290">
        <v>20.922999999999998</v>
      </c>
      <c r="T173" s="288">
        <v>24.038399999999999</v>
      </c>
      <c r="U173" s="289">
        <v>21.6587</v>
      </c>
      <c r="V173" s="289">
        <v>23.269500000000001</v>
      </c>
      <c r="W173" s="289">
        <v>22.685199999999998</v>
      </c>
      <c r="X173" s="289">
        <v>20.645700000000001</v>
      </c>
      <c r="Y173" s="289">
        <v>21.640899999999998</v>
      </c>
      <c r="Z173" s="289">
        <v>21.199400000000001</v>
      </c>
      <c r="AA173" s="289">
        <v>19.930499999999999</v>
      </c>
      <c r="AB173" s="290">
        <v>20.218499999999999</v>
      </c>
      <c r="AC173" s="288"/>
      <c r="AD173" s="289">
        <v>23.584</v>
      </c>
      <c r="AE173" s="289">
        <v>21.857399999999998</v>
      </c>
      <c r="AF173" s="289"/>
      <c r="AG173" s="289">
        <v>22.011500000000002</v>
      </c>
      <c r="AH173" s="289">
        <v>21.3062</v>
      </c>
      <c r="AI173" s="289"/>
      <c r="AJ173" s="289">
        <v>20.7729</v>
      </c>
      <c r="AK173" s="290">
        <v>20.169599999999999</v>
      </c>
    </row>
    <row r="174" spans="1:37">
      <c r="A174" s="348">
        <v>45464</v>
      </c>
      <c r="B174" s="288">
        <v>24.1143</v>
      </c>
      <c r="C174" s="289">
        <v>22.765000000000001</v>
      </c>
      <c r="D174" s="289">
        <v>21.9208</v>
      </c>
      <c r="E174" s="289">
        <v>23.8413</v>
      </c>
      <c r="F174" s="289">
        <v>21.9815</v>
      </c>
      <c r="G174" s="289">
        <v>21.611999999999998</v>
      </c>
      <c r="H174" s="289">
        <v>22.874700000000001</v>
      </c>
      <c r="I174" s="289">
        <v>21.119599999999998</v>
      </c>
      <c r="J174" s="290">
        <v>20.7605</v>
      </c>
      <c r="K174" s="288">
        <v>22.477399999999999</v>
      </c>
      <c r="L174" s="289">
        <v>21.209299999999999</v>
      </c>
      <c r="M174" s="289">
        <v>21.656099999999999</v>
      </c>
      <c r="N174" s="289">
        <v>22.291699999999999</v>
      </c>
      <c r="O174" s="289">
        <v>20.952200000000001</v>
      </c>
      <c r="P174" s="289">
        <v>21.676200000000001</v>
      </c>
      <c r="Q174" s="289">
        <v>21.432500000000001</v>
      </c>
      <c r="R174" s="289">
        <v>20.290900000000001</v>
      </c>
      <c r="S174" s="290">
        <v>20.9084</v>
      </c>
      <c r="T174" s="288">
        <v>22.268899999999999</v>
      </c>
      <c r="U174" s="289">
        <v>20.968499999999999</v>
      </c>
      <c r="V174" s="289">
        <v>21.4617</v>
      </c>
      <c r="W174" s="289">
        <v>21.967099999999999</v>
      </c>
      <c r="X174" s="289">
        <v>20.504799999999999</v>
      </c>
      <c r="Y174" s="289">
        <v>21.2438</v>
      </c>
      <c r="Z174" s="289">
        <v>21.1569</v>
      </c>
      <c r="AA174" s="289">
        <v>19.966799999999999</v>
      </c>
      <c r="AB174" s="290">
        <v>20.423200000000001</v>
      </c>
      <c r="AC174" s="288"/>
      <c r="AD174" s="289">
        <v>21.695499999999999</v>
      </c>
      <c r="AE174" s="289">
        <v>20.9084</v>
      </c>
      <c r="AF174" s="289"/>
      <c r="AG174" s="289">
        <v>21.383500000000002</v>
      </c>
      <c r="AH174" s="289">
        <v>20.904800000000002</v>
      </c>
      <c r="AI174" s="289"/>
      <c r="AJ174" s="289">
        <v>20.741399999999999</v>
      </c>
      <c r="AK174" s="290">
        <v>20.296199999999999</v>
      </c>
    </row>
    <row r="175" spans="1:37">
      <c r="A175" s="348">
        <v>45465</v>
      </c>
      <c r="B175" s="288">
        <v>21.8523</v>
      </c>
      <c r="C175" s="289">
        <v>21.378699999999998</v>
      </c>
      <c r="D175" s="289">
        <v>20.909300000000002</v>
      </c>
      <c r="E175" s="289">
        <v>22.421600000000002</v>
      </c>
      <c r="F175" s="289">
        <v>21.142600000000002</v>
      </c>
      <c r="G175" s="289">
        <v>20.899799999999999</v>
      </c>
      <c r="H175" s="289">
        <v>22.005500000000001</v>
      </c>
      <c r="I175" s="289">
        <v>20.639600000000002</v>
      </c>
      <c r="J175" s="290">
        <v>20.387</v>
      </c>
      <c r="K175" s="288">
        <v>20.823</v>
      </c>
      <c r="L175" s="289">
        <v>20.361000000000001</v>
      </c>
      <c r="M175" s="289">
        <v>20.609200000000001</v>
      </c>
      <c r="N175" s="289">
        <v>21.133400000000002</v>
      </c>
      <c r="O175" s="289">
        <v>20.393799999999999</v>
      </c>
      <c r="P175" s="289">
        <v>20.9298</v>
      </c>
      <c r="Q175" s="289">
        <v>20.7437</v>
      </c>
      <c r="R175" s="289">
        <v>19.988099999999999</v>
      </c>
      <c r="S175" s="290">
        <v>20.4955</v>
      </c>
      <c r="T175" s="288">
        <v>21.181899999999999</v>
      </c>
      <c r="U175" s="289">
        <v>20.5367</v>
      </c>
      <c r="V175" s="289">
        <v>20.4664</v>
      </c>
      <c r="W175" s="289">
        <v>21.083600000000001</v>
      </c>
      <c r="X175" s="289">
        <v>20.105599999999999</v>
      </c>
      <c r="Y175" s="289">
        <v>20.559200000000001</v>
      </c>
      <c r="Z175" s="289">
        <v>20.546800000000001</v>
      </c>
      <c r="AA175" s="289">
        <v>19.6812</v>
      </c>
      <c r="AB175" s="290">
        <v>20.0547</v>
      </c>
      <c r="AC175" s="288"/>
      <c r="AD175" s="289">
        <v>21.258500000000002</v>
      </c>
      <c r="AE175" s="289">
        <v>20.500599999999999</v>
      </c>
      <c r="AF175" s="289"/>
      <c r="AG175" s="289">
        <v>21.002500000000001</v>
      </c>
      <c r="AH175" s="289">
        <v>20.485399999999998</v>
      </c>
      <c r="AI175" s="289"/>
      <c r="AJ175" s="289">
        <v>20.4316</v>
      </c>
      <c r="AK175" s="290">
        <v>19.983599999999999</v>
      </c>
    </row>
    <row r="176" spans="1:37">
      <c r="A176" s="348">
        <v>45466</v>
      </c>
      <c r="B176" s="288">
        <v>25.240400000000001</v>
      </c>
      <c r="C176" s="289">
        <v>24.144400000000001</v>
      </c>
      <c r="D176" s="289">
        <v>21.635300000000001</v>
      </c>
      <c r="E176" s="289">
        <v>24.293600000000001</v>
      </c>
      <c r="F176" s="289">
        <v>22.547999999999998</v>
      </c>
      <c r="G176" s="289">
        <v>20.945499999999999</v>
      </c>
      <c r="H176" s="289">
        <v>22.421099999999999</v>
      </c>
      <c r="I176" s="289">
        <v>21.1934</v>
      </c>
      <c r="J176" s="290">
        <v>20.244199999999999</v>
      </c>
      <c r="K176" s="288">
        <v>25.158100000000001</v>
      </c>
      <c r="L176" s="289">
        <v>22.676400000000001</v>
      </c>
      <c r="M176" s="289">
        <v>20.8126</v>
      </c>
      <c r="N176" s="289">
        <v>25.031199999999998</v>
      </c>
      <c r="O176" s="289">
        <v>22.4114</v>
      </c>
      <c r="P176" s="289">
        <v>20.278500000000001</v>
      </c>
      <c r="Q176" s="289">
        <v>24.360600000000002</v>
      </c>
      <c r="R176" s="289">
        <v>22.26</v>
      </c>
      <c r="S176" s="290">
        <v>19.9255</v>
      </c>
      <c r="T176" s="288">
        <v>23.495999999999999</v>
      </c>
      <c r="U176" s="289">
        <v>21.845700000000001</v>
      </c>
      <c r="V176" s="289">
        <v>22.930700000000002</v>
      </c>
      <c r="W176" s="289">
        <v>22.198</v>
      </c>
      <c r="X176" s="289">
        <v>20.642600000000002</v>
      </c>
      <c r="Y176" s="289">
        <v>21.4239</v>
      </c>
      <c r="Z176" s="289">
        <v>20.753599999999999</v>
      </c>
      <c r="AA176" s="289">
        <v>19.816800000000001</v>
      </c>
      <c r="AB176" s="290">
        <v>20.062200000000001</v>
      </c>
      <c r="AC176" s="288"/>
      <c r="AD176" s="289">
        <v>23.4038</v>
      </c>
      <c r="AE176" s="289">
        <v>22.208300000000001</v>
      </c>
      <c r="AF176" s="289"/>
      <c r="AG176" s="289">
        <v>21.8931</v>
      </c>
      <c r="AH176" s="289">
        <v>21.3857</v>
      </c>
      <c r="AI176" s="289"/>
      <c r="AJ176" s="289">
        <v>20.632899999999999</v>
      </c>
      <c r="AK176" s="290">
        <v>20.1572</v>
      </c>
    </row>
    <row r="177" spans="1:37">
      <c r="A177" s="348">
        <v>45467</v>
      </c>
      <c r="B177" s="288">
        <v>25.321899999999999</v>
      </c>
      <c r="C177" s="289">
        <v>23.817</v>
      </c>
      <c r="D177" s="289">
        <v>22.503799999999998</v>
      </c>
      <c r="E177" s="289">
        <v>24.463200000000001</v>
      </c>
      <c r="F177" s="289">
        <v>22.287400000000002</v>
      </c>
      <c r="G177" s="289">
        <v>21.450800000000001</v>
      </c>
      <c r="H177" s="289">
        <v>22.8322</v>
      </c>
      <c r="I177" s="289">
        <v>21.113600000000002</v>
      </c>
      <c r="J177" s="290">
        <v>20.327200000000001</v>
      </c>
      <c r="K177" s="288">
        <v>24.165600000000001</v>
      </c>
      <c r="L177" s="289">
        <v>23.029199999999999</v>
      </c>
      <c r="M177" s="289">
        <v>22.763400000000001</v>
      </c>
      <c r="N177" s="289">
        <v>23.448899999999998</v>
      </c>
      <c r="O177" s="289">
        <v>22.0548</v>
      </c>
      <c r="P177" s="289">
        <v>21.323499999999999</v>
      </c>
      <c r="Q177" s="289">
        <v>22.3734</v>
      </c>
      <c r="R177" s="289">
        <v>21.1358</v>
      </c>
      <c r="S177" s="290">
        <v>20.161899999999999</v>
      </c>
      <c r="T177" s="288">
        <v>24.9649</v>
      </c>
      <c r="U177" s="289">
        <v>22.691800000000001</v>
      </c>
      <c r="V177" s="289">
        <v>24.605799999999999</v>
      </c>
      <c r="W177" s="289">
        <v>23.293199999999999</v>
      </c>
      <c r="X177" s="289">
        <v>21.376000000000001</v>
      </c>
      <c r="Y177" s="289">
        <v>22.4785</v>
      </c>
      <c r="Z177" s="289">
        <v>21.479399999999998</v>
      </c>
      <c r="AA177" s="289">
        <v>20.4009</v>
      </c>
      <c r="AB177" s="290">
        <v>20.7194</v>
      </c>
      <c r="AC177" s="288"/>
      <c r="AD177" s="289">
        <v>24.822500000000002</v>
      </c>
      <c r="AE177" s="289">
        <v>23.2056</v>
      </c>
      <c r="AF177" s="289"/>
      <c r="AG177" s="289">
        <v>22.8855</v>
      </c>
      <c r="AH177" s="289">
        <v>22.283200000000001</v>
      </c>
      <c r="AI177" s="289"/>
      <c r="AJ177" s="289">
        <v>21.305399999999999</v>
      </c>
      <c r="AK177" s="290">
        <v>20.81</v>
      </c>
    </row>
    <row r="178" spans="1:37">
      <c r="A178" s="348">
        <v>45468</v>
      </c>
      <c r="B178" s="288">
        <v>26.148599999999998</v>
      </c>
      <c r="C178" s="289">
        <v>23.885200000000001</v>
      </c>
      <c r="D178" s="289">
        <v>23.014099999999999</v>
      </c>
      <c r="E178" s="289">
        <v>25.0397</v>
      </c>
      <c r="F178" s="289">
        <v>22.520299999999999</v>
      </c>
      <c r="G178" s="289">
        <v>21.989799999999999</v>
      </c>
      <c r="H178" s="289">
        <v>23.175999999999998</v>
      </c>
      <c r="I178" s="289">
        <v>21.332999999999998</v>
      </c>
      <c r="J178" s="290">
        <v>20.7074</v>
      </c>
      <c r="K178" s="288">
        <v>24.088999999999999</v>
      </c>
      <c r="L178" s="289">
        <v>23.181899999999999</v>
      </c>
      <c r="M178" s="289">
        <v>23.2608</v>
      </c>
      <c r="N178" s="289">
        <v>23.439699999999998</v>
      </c>
      <c r="O178" s="289">
        <v>22.2301</v>
      </c>
      <c r="P178" s="289">
        <v>22.094899999999999</v>
      </c>
      <c r="Q178" s="289">
        <v>22.238199999999999</v>
      </c>
      <c r="R178" s="289">
        <v>21.148800000000001</v>
      </c>
      <c r="S178" s="290">
        <v>20.766200000000001</v>
      </c>
      <c r="T178" s="288">
        <v>26.3931</v>
      </c>
      <c r="U178" s="289">
        <v>23.3797</v>
      </c>
      <c r="V178" s="289">
        <v>25.586500000000001</v>
      </c>
      <c r="W178" s="289">
        <v>24.5047</v>
      </c>
      <c r="X178" s="289">
        <v>22.014299999999999</v>
      </c>
      <c r="Y178" s="289">
        <v>23.479299999999999</v>
      </c>
      <c r="Z178" s="289">
        <v>22.3657</v>
      </c>
      <c r="AA178" s="289">
        <v>20.951000000000001</v>
      </c>
      <c r="AB178" s="290">
        <v>21.4573</v>
      </c>
      <c r="AC178" s="288"/>
      <c r="AD178" s="289">
        <v>25.632400000000001</v>
      </c>
      <c r="AE178" s="289">
        <v>23.976400000000002</v>
      </c>
      <c r="AF178" s="289"/>
      <c r="AG178" s="289">
        <v>23.6493</v>
      </c>
      <c r="AH178" s="289">
        <v>23.098600000000001</v>
      </c>
      <c r="AI178" s="289"/>
      <c r="AJ178" s="289">
        <v>21.941800000000001</v>
      </c>
      <c r="AK178" s="290">
        <v>21.478300000000001</v>
      </c>
    </row>
    <row r="179" spans="1:37">
      <c r="A179" s="348">
        <v>45469</v>
      </c>
      <c r="B179" s="288">
        <v>27.037299999999998</v>
      </c>
      <c r="C179" s="289">
        <v>24.325800000000001</v>
      </c>
      <c r="D179" s="289">
        <v>23.2803</v>
      </c>
      <c r="E179" s="289">
        <v>25.587599999999998</v>
      </c>
      <c r="F179" s="289">
        <v>22.740400000000001</v>
      </c>
      <c r="G179" s="289">
        <v>22.275200000000002</v>
      </c>
      <c r="H179" s="289">
        <v>23.5304</v>
      </c>
      <c r="I179" s="289">
        <v>21.499400000000001</v>
      </c>
      <c r="J179" s="290">
        <v>20.991199999999999</v>
      </c>
      <c r="K179" s="288">
        <v>24.3552</v>
      </c>
      <c r="L179" s="289">
        <v>23.312000000000001</v>
      </c>
      <c r="M179" s="289">
        <v>23.712299999999999</v>
      </c>
      <c r="N179" s="289">
        <v>23.476299999999998</v>
      </c>
      <c r="O179" s="289">
        <v>22.292899999999999</v>
      </c>
      <c r="P179" s="289">
        <v>22.433499999999999</v>
      </c>
      <c r="Q179" s="289">
        <v>22.224599999999999</v>
      </c>
      <c r="R179" s="289">
        <v>21.209800000000001</v>
      </c>
      <c r="S179" s="290">
        <v>21.083600000000001</v>
      </c>
      <c r="T179" s="288">
        <v>27.233699999999999</v>
      </c>
      <c r="U179" s="289">
        <v>23.987300000000001</v>
      </c>
      <c r="V179" s="289">
        <v>26.376300000000001</v>
      </c>
      <c r="W179" s="289">
        <v>25.277999999999999</v>
      </c>
      <c r="X179" s="289">
        <v>22.5456</v>
      </c>
      <c r="Y179" s="289">
        <v>24.1876</v>
      </c>
      <c r="Z179" s="289">
        <v>23.065799999999999</v>
      </c>
      <c r="AA179" s="289">
        <v>21.435600000000001</v>
      </c>
      <c r="AB179" s="290">
        <v>22.096399999999999</v>
      </c>
      <c r="AC179" s="288"/>
      <c r="AD179" s="289">
        <v>26.231300000000001</v>
      </c>
      <c r="AE179" s="289">
        <v>24.664999999999999</v>
      </c>
      <c r="AF179" s="289"/>
      <c r="AG179" s="289">
        <v>24.2044</v>
      </c>
      <c r="AH179" s="289">
        <v>23.7499</v>
      </c>
      <c r="AI179" s="289"/>
      <c r="AJ179" s="289">
        <v>22.457000000000001</v>
      </c>
      <c r="AK179" s="290">
        <v>22.045300000000001</v>
      </c>
    </row>
    <row r="180" spans="1:37">
      <c r="A180" s="348">
        <v>45470</v>
      </c>
      <c r="B180" s="288">
        <v>25.232399999999998</v>
      </c>
      <c r="C180" s="289">
        <v>23.380400000000002</v>
      </c>
      <c r="D180" s="289">
        <v>22.6449</v>
      </c>
      <c r="E180" s="289">
        <v>24.648900000000001</v>
      </c>
      <c r="F180" s="289">
        <v>22.474799999999998</v>
      </c>
      <c r="G180" s="289">
        <v>22.142700000000001</v>
      </c>
      <c r="H180" s="289">
        <v>23.427199999999999</v>
      </c>
      <c r="I180" s="289">
        <v>21.5916</v>
      </c>
      <c r="J180" s="290">
        <v>21.195799999999998</v>
      </c>
      <c r="K180" s="288">
        <v>22.967600000000001</v>
      </c>
      <c r="L180" s="289">
        <v>22.404399999999999</v>
      </c>
      <c r="M180" s="289">
        <v>22.7362</v>
      </c>
      <c r="N180" s="289">
        <v>22.718299999999999</v>
      </c>
      <c r="O180" s="289">
        <v>21.955500000000001</v>
      </c>
      <c r="P180" s="289">
        <v>22.089200000000002</v>
      </c>
      <c r="Q180" s="289">
        <v>22.020499999999998</v>
      </c>
      <c r="R180" s="289">
        <v>21.218599999999999</v>
      </c>
      <c r="S180" s="290">
        <v>21.180599999999998</v>
      </c>
      <c r="T180" s="288">
        <v>25.663799999999998</v>
      </c>
      <c r="U180" s="289">
        <v>23.4115</v>
      </c>
      <c r="V180" s="289">
        <v>24.8978</v>
      </c>
      <c r="W180" s="289">
        <v>24.606100000000001</v>
      </c>
      <c r="X180" s="289">
        <v>22.491299999999999</v>
      </c>
      <c r="Y180" s="289">
        <v>23.7624</v>
      </c>
      <c r="Z180" s="289">
        <v>23.153099999999998</v>
      </c>
      <c r="AA180" s="289">
        <v>21.651199999999999</v>
      </c>
      <c r="AB180" s="290">
        <v>22.3659</v>
      </c>
      <c r="AC180" s="288">
        <v>25.287800000000001</v>
      </c>
      <c r="AD180" s="289">
        <v>24.6174</v>
      </c>
      <c r="AE180" s="289">
        <v>23.6966</v>
      </c>
      <c r="AF180" s="289">
        <v>24.7026</v>
      </c>
      <c r="AG180" s="289">
        <v>23.609500000000001</v>
      </c>
      <c r="AH180" s="289">
        <v>23.2745</v>
      </c>
      <c r="AI180" s="289">
        <v>23.447199999999999</v>
      </c>
      <c r="AJ180" s="289">
        <v>22.524699999999999</v>
      </c>
      <c r="AK180" s="290">
        <v>22.2028</v>
      </c>
    </row>
    <row r="181" spans="1:37">
      <c r="A181" s="348">
        <v>45471</v>
      </c>
      <c r="B181" s="288">
        <v>24.8019</v>
      </c>
      <c r="C181" s="289">
        <v>23.217199999999998</v>
      </c>
      <c r="D181" s="289">
        <v>22.593800000000002</v>
      </c>
      <c r="E181" s="289">
        <v>24.5609</v>
      </c>
      <c r="F181" s="289">
        <v>22.4636</v>
      </c>
      <c r="G181" s="289">
        <v>22.187899999999999</v>
      </c>
      <c r="H181" s="289">
        <v>23.394600000000001</v>
      </c>
      <c r="I181" s="289">
        <v>21.5671</v>
      </c>
      <c r="J181" s="290">
        <v>21.217500000000001</v>
      </c>
      <c r="K181" s="288">
        <v>22.716799999999999</v>
      </c>
      <c r="L181" s="289">
        <v>22.0932</v>
      </c>
      <c r="M181" s="289">
        <v>22.537400000000002</v>
      </c>
      <c r="N181" s="289">
        <v>22.7682</v>
      </c>
      <c r="O181" s="289">
        <v>21.910699999999999</v>
      </c>
      <c r="P181" s="289">
        <v>22.158999999999999</v>
      </c>
      <c r="Q181" s="289">
        <v>22.002199999999998</v>
      </c>
      <c r="R181" s="289">
        <v>21.168500000000002</v>
      </c>
      <c r="S181" s="290">
        <v>21.214200000000002</v>
      </c>
      <c r="T181" s="288">
        <v>25.413900000000002</v>
      </c>
      <c r="U181" s="289">
        <v>23.3249</v>
      </c>
      <c r="V181" s="289">
        <v>24.4618</v>
      </c>
      <c r="W181" s="289">
        <v>24.6065</v>
      </c>
      <c r="X181" s="289">
        <v>22.5427</v>
      </c>
      <c r="Y181" s="289">
        <v>23.777699999999999</v>
      </c>
      <c r="Z181" s="289">
        <v>23.193200000000001</v>
      </c>
      <c r="AA181" s="289">
        <v>21.728899999999999</v>
      </c>
      <c r="AB181" s="290">
        <v>22.424399999999999</v>
      </c>
      <c r="AC181" s="288">
        <v>24.667200000000001</v>
      </c>
      <c r="AD181" s="289">
        <v>24.427199999999999</v>
      </c>
      <c r="AE181" s="289">
        <v>23.538499999999999</v>
      </c>
      <c r="AF181" s="289">
        <v>24.6463</v>
      </c>
      <c r="AG181" s="289">
        <v>23.689800000000002</v>
      </c>
      <c r="AH181" s="289">
        <v>23.287099999999999</v>
      </c>
      <c r="AI181" s="289">
        <v>23.499700000000001</v>
      </c>
      <c r="AJ181" s="289">
        <v>22.607399999999998</v>
      </c>
      <c r="AK181" s="290">
        <v>22.270199999999999</v>
      </c>
    </row>
    <row r="182" spans="1:37">
      <c r="A182" s="348">
        <v>45472</v>
      </c>
      <c r="B182" s="288">
        <v>26.492599999999999</v>
      </c>
      <c r="C182" s="289">
        <v>24.209800000000001</v>
      </c>
      <c r="D182" s="289">
        <v>23.365300000000001</v>
      </c>
      <c r="E182" s="289">
        <v>25.115400000000001</v>
      </c>
      <c r="F182" s="289">
        <v>22.627199999999998</v>
      </c>
      <c r="G182" s="289">
        <v>22.335799999999999</v>
      </c>
      <c r="H182" s="289">
        <v>23.364799999999999</v>
      </c>
      <c r="I182" s="289">
        <v>21.512699999999999</v>
      </c>
      <c r="J182" s="290">
        <v>21.1892</v>
      </c>
      <c r="K182" s="288">
        <v>24.195900000000002</v>
      </c>
      <c r="L182" s="289">
        <v>23.1663</v>
      </c>
      <c r="M182" s="289">
        <v>23.898900000000001</v>
      </c>
      <c r="N182" s="289">
        <v>23.158799999999999</v>
      </c>
      <c r="O182" s="289">
        <v>22.041399999999999</v>
      </c>
      <c r="P182" s="289">
        <v>22.482500000000002</v>
      </c>
      <c r="Q182" s="289">
        <v>21.9984</v>
      </c>
      <c r="R182" s="289">
        <v>21.0761</v>
      </c>
      <c r="S182" s="290">
        <v>21.249500000000001</v>
      </c>
      <c r="T182" s="288">
        <v>27.146100000000001</v>
      </c>
      <c r="U182" s="289">
        <v>25.6403</v>
      </c>
      <c r="V182" s="289">
        <v>25.7652</v>
      </c>
      <c r="W182" s="289">
        <v>25.952500000000001</v>
      </c>
      <c r="X182" s="289">
        <v>24.694099999999999</v>
      </c>
      <c r="Y182" s="289">
        <v>24.478999999999999</v>
      </c>
      <c r="Z182" s="289">
        <v>24.526299999999999</v>
      </c>
      <c r="AA182" s="289">
        <v>23.928599999999999</v>
      </c>
      <c r="AB182" s="290">
        <v>23.275400000000001</v>
      </c>
      <c r="AC182" s="288">
        <v>26.727399999999999</v>
      </c>
      <c r="AD182" s="289">
        <v>26.953600000000002</v>
      </c>
      <c r="AE182" s="289">
        <v>23.9815</v>
      </c>
      <c r="AF182" s="289">
        <v>25.511199999999999</v>
      </c>
      <c r="AG182" s="289">
        <v>25.566700000000001</v>
      </c>
      <c r="AH182" s="289">
        <v>23.271899999999999</v>
      </c>
      <c r="AI182" s="289">
        <v>23.8369</v>
      </c>
      <c r="AJ182" s="289">
        <v>24.078600000000002</v>
      </c>
      <c r="AK182" s="290">
        <v>22.363299999999999</v>
      </c>
    </row>
    <row r="183" spans="1:37">
      <c r="A183" s="348">
        <v>45473</v>
      </c>
      <c r="B183" s="288">
        <v>25.5686</v>
      </c>
      <c r="C183" s="289">
        <v>23.6922</v>
      </c>
      <c r="D183" s="289">
        <v>23.089400000000001</v>
      </c>
      <c r="E183" s="289">
        <v>24.8325</v>
      </c>
      <c r="F183" s="289">
        <v>22.651800000000001</v>
      </c>
      <c r="G183" s="289">
        <v>22.446400000000001</v>
      </c>
      <c r="H183" s="289">
        <v>23.468599999999999</v>
      </c>
      <c r="I183" s="289">
        <v>21.6722</v>
      </c>
      <c r="J183" s="290">
        <v>21.4054</v>
      </c>
      <c r="K183" s="288">
        <v>23.220400000000001</v>
      </c>
      <c r="L183" s="289">
        <v>22.666499999999999</v>
      </c>
      <c r="M183" s="289">
        <v>23.142399999999999</v>
      </c>
      <c r="N183" s="289">
        <v>22.902799999999999</v>
      </c>
      <c r="O183" s="289">
        <v>22.116199999999999</v>
      </c>
      <c r="P183" s="289">
        <v>22.396999999999998</v>
      </c>
      <c r="Q183" s="289">
        <v>22.057700000000001</v>
      </c>
      <c r="R183" s="289">
        <v>21.275300000000001</v>
      </c>
      <c r="S183" s="290">
        <v>21.3932</v>
      </c>
      <c r="T183" s="288">
        <v>25.030999999999999</v>
      </c>
      <c r="U183" s="289">
        <v>24.1645</v>
      </c>
      <c r="V183" s="289">
        <v>24.1374</v>
      </c>
      <c r="W183" s="289">
        <v>24.562799999999999</v>
      </c>
      <c r="X183" s="289">
        <v>23.3217</v>
      </c>
      <c r="Y183" s="289">
        <v>23.3931</v>
      </c>
      <c r="Z183" s="289">
        <v>23.506499999999999</v>
      </c>
      <c r="AA183" s="289">
        <v>22.554600000000001</v>
      </c>
      <c r="AB183" s="290">
        <v>22.293099999999999</v>
      </c>
      <c r="AC183" s="288">
        <v>25.074000000000002</v>
      </c>
      <c r="AD183" s="289">
        <v>25.022600000000001</v>
      </c>
      <c r="AE183" s="289">
        <v>23.645600000000002</v>
      </c>
      <c r="AF183" s="289">
        <v>24.920400000000001</v>
      </c>
      <c r="AG183" s="289">
        <v>24.189599999999999</v>
      </c>
      <c r="AH183" s="289">
        <v>23.133400000000002</v>
      </c>
      <c r="AI183" s="289">
        <v>23.776800000000001</v>
      </c>
      <c r="AJ183" s="289">
        <v>23.115600000000001</v>
      </c>
      <c r="AK183" s="290">
        <v>22.1264</v>
      </c>
    </row>
    <row r="184" spans="1:37">
      <c r="A184" s="348">
        <v>45474</v>
      </c>
      <c r="B184" s="288">
        <v>24.9528</v>
      </c>
      <c r="C184" s="289">
        <v>23.789000000000001</v>
      </c>
      <c r="D184" s="289">
        <v>23.283300000000001</v>
      </c>
      <c r="E184" s="289">
        <v>24.478999999999999</v>
      </c>
      <c r="F184" s="289">
        <v>22.630400000000002</v>
      </c>
      <c r="G184" s="289">
        <v>22.4984</v>
      </c>
      <c r="H184" s="289">
        <v>23.316199999999998</v>
      </c>
      <c r="I184" s="289">
        <v>21.6845</v>
      </c>
      <c r="J184" s="290">
        <v>21.462599999999998</v>
      </c>
      <c r="K184" s="288">
        <v>23.506</v>
      </c>
      <c r="L184" s="289">
        <v>23.053799999999999</v>
      </c>
      <c r="M184" s="289">
        <v>23.450199999999999</v>
      </c>
      <c r="N184" s="289">
        <v>22.911200000000001</v>
      </c>
      <c r="O184" s="289">
        <v>22.175799999999999</v>
      </c>
      <c r="P184" s="289">
        <v>22.4801</v>
      </c>
      <c r="Q184" s="289">
        <v>22.037800000000001</v>
      </c>
      <c r="R184" s="289">
        <v>21.315300000000001</v>
      </c>
      <c r="S184" s="290">
        <v>21.4392</v>
      </c>
      <c r="T184" s="288">
        <v>25.070499999999999</v>
      </c>
      <c r="U184" s="289">
        <v>24.0428</v>
      </c>
      <c r="V184" s="289">
        <v>24.586500000000001</v>
      </c>
      <c r="W184" s="289">
        <v>24.290900000000001</v>
      </c>
      <c r="X184" s="289">
        <v>23.0656</v>
      </c>
      <c r="Y184" s="289">
        <v>23.3414</v>
      </c>
      <c r="Z184" s="289">
        <v>23.166699999999999</v>
      </c>
      <c r="AA184" s="289">
        <v>22.273299999999999</v>
      </c>
      <c r="AB184" s="290">
        <v>22.152799999999999</v>
      </c>
      <c r="AC184" s="288"/>
      <c r="AD184" s="289">
        <v>25.200299999999999</v>
      </c>
      <c r="AE184" s="289">
        <v>23.9345</v>
      </c>
      <c r="AF184" s="289"/>
      <c r="AG184" s="289">
        <v>24.096900000000002</v>
      </c>
      <c r="AH184" s="289">
        <v>23.287199999999999</v>
      </c>
      <c r="AI184" s="289"/>
      <c r="AJ184" s="289">
        <v>22.9831</v>
      </c>
      <c r="AK184" s="290">
        <v>22.1813</v>
      </c>
    </row>
    <row r="185" spans="1:37">
      <c r="A185" s="348">
        <v>45475</v>
      </c>
      <c r="B185" s="288">
        <v>25.2349</v>
      </c>
      <c r="C185" s="289">
        <v>23.7361</v>
      </c>
      <c r="D185" s="289">
        <v>23.440799999999999</v>
      </c>
      <c r="E185" s="289">
        <v>24.614100000000001</v>
      </c>
      <c r="F185" s="289">
        <v>22.750900000000001</v>
      </c>
      <c r="G185" s="289">
        <v>22.721900000000002</v>
      </c>
      <c r="H185" s="289">
        <v>23.347899999999999</v>
      </c>
      <c r="I185" s="289">
        <v>21.8047</v>
      </c>
      <c r="J185" s="290">
        <v>21.6387</v>
      </c>
      <c r="K185" s="288">
        <v>23.445799999999998</v>
      </c>
      <c r="L185" s="289">
        <v>23.030100000000001</v>
      </c>
      <c r="M185" s="289">
        <v>23.484400000000001</v>
      </c>
      <c r="N185" s="289">
        <v>23.051200000000001</v>
      </c>
      <c r="O185" s="289">
        <v>22.367000000000001</v>
      </c>
      <c r="P185" s="289">
        <v>22.688300000000002</v>
      </c>
      <c r="Q185" s="289">
        <v>22.191400000000002</v>
      </c>
      <c r="R185" s="289">
        <v>21.482900000000001</v>
      </c>
      <c r="S185" s="290">
        <v>21.622599999999998</v>
      </c>
      <c r="T185" s="288">
        <v>24.943899999999999</v>
      </c>
      <c r="U185" s="289">
        <v>23.944800000000001</v>
      </c>
      <c r="V185" s="289">
        <v>24.308599999999998</v>
      </c>
      <c r="W185" s="289">
        <v>24.2364</v>
      </c>
      <c r="X185" s="289">
        <v>23.089300000000001</v>
      </c>
      <c r="Y185" s="289">
        <v>23.462299999999999</v>
      </c>
      <c r="Z185" s="289">
        <v>23.113199999999999</v>
      </c>
      <c r="AA185" s="289">
        <v>22.300799999999999</v>
      </c>
      <c r="AB185" s="290">
        <v>22.279900000000001</v>
      </c>
      <c r="AC185" s="288"/>
      <c r="AD185" s="289">
        <v>24.879200000000001</v>
      </c>
      <c r="AE185" s="289">
        <v>23.912700000000001</v>
      </c>
      <c r="AF185" s="289"/>
      <c r="AG185" s="289">
        <v>24.071999999999999</v>
      </c>
      <c r="AH185" s="289">
        <v>23.412099999999999</v>
      </c>
      <c r="AI185" s="289"/>
      <c r="AJ185" s="289">
        <v>23.045400000000001</v>
      </c>
      <c r="AK185" s="290">
        <v>22.355399999999999</v>
      </c>
    </row>
    <row r="186" spans="1:37">
      <c r="A186" s="348">
        <v>45476</v>
      </c>
      <c r="B186" s="288">
        <v>26.347100000000001</v>
      </c>
      <c r="C186" s="289">
        <v>24.075099999999999</v>
      </c>
      <c r="D186" s="289">
        <v>23.271699999999999</v>
      </c>
      <c r="E186" s="289">
        <v>25.360399999999998</v>
      </c>
      <c r="F186" s="289">
        <v>22.869599999999998</v>
      </c>
      <c r="G186" s="289">
        <v>22.6812</v>
      </c>
      <c r="H186" s="289">
        <v>23.574100000000001</v>
      </c>
      <c r="I186" s="289">
        <v>21.808499999999999</v>
      </c>
      <c r="J186" s="290">
        <v>21.632899999999999</v>
      </c>
      <c r="K186" s="288">
        <v>23.527000000000001</v>
      </c>
      <c r="L186" s="289">
        <v>22.6221</v>
      </c>
      <c r="M186" s="289">
        <v>23.0364</v>
      </c>
      <c r="N186" s="289">
        <v>23.232700000000001</v>
      </c>
      <c r="O186" s="289">
        <v>22.261399999999998</v>
      </c>
      <c r="P186" s="289">
        <v>22.601600000000001</v>
      </c>
      <c r="Q186" s="289">
        <v>22.1982</v>
      </c>
      <c r="R186" s="289">
        <v>21.452400000000001</v>
      </c>
      <c r="S186" s="290">
        <v>21.5868</v>
      </c>
      <c r="T186" s="288">
        <v>25.182099999999998</v>
      </c>
      <c r="U186" s="289">
        <v>23.936499999999999</v>
      </c>
      <c r="V186" s="289">
        <v>24.1204</v>
      </c>
      <c r="W186" s="289">
        <v>24.366900000000001</v>
      </c>
      <c r="X186" s="289">
        <v>23.0154</v>
      </c>
      <c r="Y186" s="289">
        <v>23.494800000000001</v>
      </c>
      <c r="Z186" s="289">
        <v>23.055499999999999</v>
      </c>
      <c r="AA186" s="289">
        <v>22.220199999999998</v>
      </c>
      <c r="AB186" s="290">
        <v>22.2501</v>
      </c>
      <c r="AC186" s="288"/>
      <c r="AD186" s="289">
        <v>24.9</v>
      </c>
      <c r="AE186" s="289">
        <v>23.957000000000001</v>
      </c>
      <c r="AF186" s="289"/>
      <c r="AG186" s="289">
        <v>24.060700000000001</v>
      </c>
      <c r="AH186" s="289">
        <v>23.489000000000001</v>
      </c>
      <c r="AI186" s="289"/>
      <c r="AJ186" s="289">
        <v>22.9573</v>
      </c>
      <c r="AK186" s="290">
        <v>22.35</v>
      </c>
    </row>
    <row r="187" spans="1:37">
      <c r="A187" s="348">
        <v>45477</v>
      </c>
      <c r="B187" s="288">
        <v>26.484400000000001</v>
      </c>
      <c r="C187" s="289">
        <v>23.969899999999999</v>
      </c>
      <c r="D187" s="289">
        <v>22.765000000000001</v>
      </c>
      <c r="E187" s="289">
        <v>25.347899999999999</v>
      </c>
      <c r="F187" s="289">
        <v>22.694600000000001</v>
      </c>
      <c r="G187" s="289">
        <v>22.287099999999999</v>
      </c>
      <c r="H187" s="289">
        <v>23.5686</v>
      </c>
      <c r="I187" s="289">
        <v>21.677</v>
      </c>
      <c r="J187" s="290">
        <v>21.4176</v>
      </c>
      <c r="K187" s="288">
        <v>23.400300000000001</v>
      </c>
      <c r="L187" s="289">
        <v>21.9405</v>
      </c>
      <c r="M187" s="289">
        <v>22.667999999999999</v>
      </c>
      <c r="N187" s="289">
        <v>22.910299999999999</v>
      </c>
      <c r="O187" s="289">
        <v>21.700399999999998</v>
      </c>
      <c r="P187" s="289">
        <v>22.273199999999999</v>
      </c>
      <c r="Q187" s="289">
        <v>21.936299999999999</v>
      </c>
      <c r="R187" s="289">
        <v>21.097799999999999</v>
      </c>
      <c r="S187" s="290">
        <v>21.338899999999999</v>
      </c>
      <c r="T187" s="288">
        <v>25.28</v>
      </c>
      <c r="U187" s="289">
        <v>23.281099999999999</v>
      </c>
      <c r="V187" s="289">
        <v>24.074200000000001</v>
      </c>
      <c r="W187" s="289">
        <v>24.280100000000001</v>
      </c>
      <c r="X187" s="289">
        <v>22.533999999999999</v>
      </c>
      <c r="Y187" s="289">
        <v>23.259</v>
      </c>
      <c r="Z187" s="289">
        <v>22.895800000000001</v>
      </c>
      <c r="AA187" s="289">
        <v>21.879000000000001</v>
      </c>
      <c r="AB187" s="290">
        <v>22.033899999999999</v>
      </c>
      <c r="AC187" s="288"/>
      <c r="AD187" s="289">
        <v>24.6328</v>
      </c>
      <c r="AE187" s="289">
        <v>23.298500000000001</v>
      </c>
      <c r="AF187" s="289"/>
      <c r="AG187" s="289">
        <v>23.658100000000001</v>
      </c>
      <c r="AH187" s="289">
        <v>23.000499999999999</v>
      </c>
      <c r="AI187" s="289"/>
      <c r="AJ187" s="289">
        <v>22.616800000000001</v>
      </c>
      <c r="AK187" s="290">
        <v>22.049800000000001</v>
      </c>
    </row>
    <row r="188" spans="1:37">
      <c r="A188" s="348">
        <v>45478</v>
      </c>
      <c r="B188" s="288">
        <v>26.6754</v>
      </c>
      <c r="C188" s="289">
        <v>24.137899999999998</v>
      </c>
      <c r="D188" s="289">
        <v>22.8291</v>
      </c>
      <c r="E188" s="289">
        <v>25.521799999999999</v>
      </c>
      <c r="F188" s="289">
        <v>22.736799999999999</v>
      </c>
      <c r="G188" s="289">
        <v>22.238700000000001</v>
      </c>
      <c r="H188" s="289">
        <v>23.665099999999999</v>
      </c>
      <c r="I188" s="289">
        <v>21.6572</v>
      </c>
      <c r="J188" s="290">
        <v>21.304300000000001</v>
      </c>
      <c r="K188" s="288">
        <v>23.5349</v>
      </c>
      <c r="L188" s="289">
        <v>21.831600000000002</v>
      </c>
      <c r="M188" s="289">
        <v>22.440899999999999</v>
      </c>
      <c r="N188" s="289">
        <v>23.014299999999999</v>
      </c>
      <c r="O188" s="289">
        <v>21.5396</v>
      </c>
      <c r="P188" s="289">
        <v>22.209599999999998</v>
      </c>
      <c r="Q188" s="289">
        <v>21.930800000000001</v>
      </c>
      <c r="R188" s="289">
        <v>20.904399999999999</v>
      </c>
      <c r="S188" s="290">
        <v>21.278199999999998</v>
      </c>
      <c r="T188" s="288">
        <v>25.857800000000001</v>
      </c>
      <c r="U188" s="289">
        <v>23.492899999999999</v>
      </c>
      <c r="V188" s="289">
        <v>24.6004</v>
      </c>
      <c r="W188" s="289">
        <v>24.597000000000001</v>
      </c>
      <c r="X188" s="289">
        <v>22.482299999999999</v>
      </c>
      <c r="Y188" s="289">
        <v>23.4725</v>
      </c>
      <c r="Z188" s="289">
        <v>22.992999999999999</v>
      </c>
      <c r="AA188" s="289">
        <v>21.716899999999999</v>
      </c>
      <c r="AB188" s="290">
        <v>22.0412</v>
      </c>
      <c r="AC188" s="288"/>
      <c r="AD188" s="289">
        <v>24.9208</v>
      </c>
      <c r="AE188" s="289">
        <v>23.654599999999999</v>
      </c>
      <c r="AF188" s="289"/>
      <c r="AG188" s="289">
        <v>23.668600000000001</v>
      </c>
      <c r="AH188" s="289">
        <v>23.1799</v>
      </c>
      <c r="AI188" s="289"/>
      <c r="AJ188" s="289">
        <v>22.478400000000001</v>
      </c>
      <c r="AK188" s="290">
        <v>22.006799999999998</v>
      </c>
    </row>
    <row r="189" spans="1:37">
      <c r="A189" s="348">
        <v>45479</v>
      </c>
      <c r="B189" s="288">
        <v>27.0703</v>
      </c>
      <c r="C189" s="289">
        <v>24.368400000000001</v>
      </c>
      <c r="D189" s="289">
        <v>22.994499999999999</v>
      </c>
      <c r="E189" s="289">
        <v>25.742000000000001</v>
      </c>
      <c r="F189" s="289">
        <v>22.870999999999999</v>
      </c>
      <c r="G189" s="289">
        <v>22.3428</v>
      </c>
      <c r="H189" s="289">
        <v>23.789200000000001</v>
      </c>
      <c r="I189" s="289">
        <v>21.7059</v>
      </c>
      <c r="J189" s="290">
        <v>21.332699999999999</v>
      </c>
      <c r="K189" s="288">
        <v>23.803899999999999</v>
      </c>
      <c r="L189" s="289">
        <v>21.918500000000002</v>
      </c>
      <c r="M189" s="289">
        <v>22.575299999999999</v>
      </c>
      <c r="N189" s="289">
        <v>23.143699999999999</v>
      </c>
      <c r="O189" s="289">
        <v>21.536000000000001</v>
      </c>
      <c r="P189" s="289">
        <v>22.309200000000001</v>
      </c>
      <c r="Q189" s="289">
        <v>21.9786</v>
      </c>
      <c r="R189" s="289">
        <v>20.851800000000001</v>
      </c>
      <c r="S189" s="290">
        <v>21.319800000000001</v>
      </c>
      <c r="T189" s="288">
        <v>26.382100000000001</v>
      </c>
      <c r="U189" s="289">
        <v>23.733699999999999</v>
      </c>
      <c r="V189" s="289">
        <v>25.024100000000001</v>
      </c>
      <c r="W189" s="289">
        <v>24.988299999999999</v>
      </c>
      <c r="X189" s="289">
        <v>22.629100000000001</v>
      </c>
      <c r="Y189" s="289">
        <v>23.814800000000002</v>
      </c>
      <c r="Z189" s="289">
        <v>23.248899999999999</v>
      </c>
      <c r="AA189" s="289">
        <v>21.786799999999999</v>
      </c>
      <c r="AB189" s="290">
        <v>22.255199999999999</v>
      </c>
      <c r="AC189" s="288"/>
      <c r="AD189" s="289">
        <v>25.245100000000001</v>
      </c>
      <c r="AE189" s="289">
        <v>23.961600000000001</v>
      </c>
      <c r="AF189" s="289"/>
      <c r="AG189" s="289">
        <v>23.853000000000002</v>
      </c>
      <c r="AH189" s="289">
        <v>23.426100000000002</v>
      </c>
      <c r="AI189" s="289"/>
      <c r="AJ189" s="289">
        <v>22.566299999999998</v>
      </c>
      <c r="AK189" s="290">
        <v>22.160599999999999</v>
      </c>
    </row>
    <row r="190" spans="1:37">
      <c r="A190" s="348">
        <v>45480</v>
      </c>
      <c r="B190" s="288">
        <v>27.4986</v>
      </c>
      <c r="C190" s="289">
        <v>24.625699999999998</v>
      </c>
      <c r="D190" s="289">
        <v>23.191700000000001</v>
      </c>
      <c r="E190" s="289">
        <v>25.908799999999999</v>
      </c>
      <c r="F190" s="289">
        <v>22.958400000000001</v>
      </c>
      <c r="G190" s="289">
        <v>22.4526</v>
      </c>
      <c r="H190" s="289">
        <v>23.890799999999999</v>
      </c>
      <c r="I190" s="289">
        <v>21.7835</v>
      </c>
      <c r="J190" s="290">
        <v>21.399000000000001</v>
      </c>
      <c r="K190" s="288">
        <v>24.220700000000001</v>
      </c>
      <c r="L190" s="289">
        <v>22.1129</v>
      </c>
      <c r="M190" s="289">
        <v>22.876200000000001</v>
      </c>
      <c r="N190" s="289">
        <v>23.323899999999998</v>
      </c>
      <c r="O190" s="289">
        <v>21.5868</v>
      </c>
      <c r="P190" s="289">
        <v>22.395199999999999</v>
      </c>
      <c r="Q190" s="289">
        <v>22.075099999999999</v>
      </c>
      <c r="R190" s="289">
        <v>20.8779</v>
      </c>
      <c r="S190" s="290">
        <v>21.3599</v>
      </c>
      <c r="T190" s="288">
        <v>26.792999999999999</v>
      </c>
      <c r="U190" s="289">
        <v>23.987300000000001</v>
      </c>
      <c r="V190" s="289">
        <v>25.4253</v>
      </c>
      <c r="W190" s="289">
        <v>25.299199999999999</v>
      </c>
      <c r="X190" s="289">
        <v>22.813300000000002</v>
      </c>
      <c r="Y190" s="289">
        <v>24.0334</v>
      </c>
      <c r="Z190" s="289">
        <v>23.477599999999999</v>
      </c>
      <c r="AA190" s="289">
        <v>21.927499999999998</v>
      </c>
      <c r="AB190" s="290">
        <v>22.448599999999999</v>
      </c>
      <c r="AC190" s="288"/>
      <c r="AD190" s="289">
        <v>25.583300000000001</v>
      </c>
      <c r="AE190" s="289">
        <v>24.275600000000001</v>
      </c>
      <c r="AF190" s="289"/>
      <c r="AG190" s="289">
        <v>24.042100000000001</v>
      </c>
      <c r="AH190" s="289">
        <v>23.651800000000001</v>
      </c>
      <c r="AI190" s="289"/>
      <c r="AJ190" s="289">
        <v>22.6922</v>
      </c>
      <c r="AK190" s="290">
        <v>22.337299999999999</v>
      </c>
    </row>
    <row r="191" spans="1:37">
      <c r="A191" s="348">
        <v>45481</v>
      </c>
      <c r="B191" s="288">
        <v>27.621200000000002</v>
      </c>
      <c r="C191" s="289">
        <v>24.853400000000001</v>
      </c>
      <c r="D191" s="289">
        <v>23.4419</v>
      </c>
      <c r="E191" s="289">
        <v>26.084299999999999</v>
      </c>
      <c r="F191" s="289">
        <v>23.138000000000002</v>
      </c>
      <c r="G191" s="289">
        <v>22.636199999999999</v>
      </c>
      <c r="H191" s="289">
        <v>24.074000000000002</v>
      </c>
      <c r="I191" s="289">
        <v>21.918199999999999</v>
      </c>
      <c r="J191" s="290">
        <v>21.530100000000001</v>
      </c>
      <c r="K191" s="288">
        <v>24.559699999999999</v>
      </c>
      <c r="L191" s="289">
        <v>22.446000000000002</v>
      </c>
      <c r="M191" s="289">
        <v>23.2288</v>
      </c>
      <c r="N191" s="289">
        <v>23.585899999999999</v>
      </c>
      <c r="O191" s="289">
        <v>21.775600000000001</v>
      </c>
      <c r="P191" s="289">
        <v>22.588100000000001</v>
      </c>
      <c r="Q191" s="289">
        <v>22.247699999999998</v>
      </c>
      <c r="R191" s="289">
        <v>20.9848</v>
      </c>
      <c r="S191" s="290">
        <v>21.490600000000001</v>
      </c>
      <c r="T191" s="288">
        <v>27.089099999999998</v>
      </c>
      <c r="U191" s="289">
        <v>24.213799999999999</v>
      </c>
      <c r="V191" s="289">
        <v>25.743200000000002</v>
      </c>
      <c r="W191" s="289">
        <v>25.602499999999999</v>
      </c>
      <c r="X191" s="289">
        <v>23.021100000000001</v>
      </c>
      <c r="Y191" s="289">
        <v>24.277000000000001</v>
      </c>
      <c r="Z191" s="289">
        <v>23.765000000000001</v>
      </c>
      <c r="AA191" s="289">
        <v>22.122199999999999</v>
      </c>
      <c r="AB191" s="290">
        <v>22.665400000000002</v>
      </c>
      <c r="AC191" s="288"/>
      <c r="AD191" s="289">
        <v>25.860800000000001</v>
      </c>
      <c r="AE191" s="289">
        <v>24.566299999999998</v>
      </c>
      <c r="AF191" s="289"/>
      <c r="AG191" s="289">
        <v>24.281199999999998</v>
      </c>
      <c r="AH191" s="289">
        <v>23.9087</v>
      </c>
      <c r="AI191" s="289"/>
      <c r="AJ191" s="289">
        <v>22.893999999999998</v>
      </c>
      <c r="AK191" s="290">
        <v>22.5364</v>
      </c>
    </row>
    <row r="192" spans="1:37">
      <c r="A192" s="348">
        <v>45482</v>
      </c>
      <c r="B192" s="288">
        <v>28.2973</v>
      </c>
      <c r="C192" s="289">
        <v>25.3276</v>
      </c>
      <c r="D192" s="289">
        <v>23.872299999999999</v>
      </c>
      <c r="E192" s="289">
        <v>26.570599999999999</v>
      </c>
      <c r="F192" s="289">
        <v>23.470800000000001</v>
      </c>
      <c r="G192" s="289">
        <v>22.978100000000001</v>
      </c>
      <c r="H192" s="289">
        <v>24.389299999999999</v>
      </c>
      <c r="I192" s="289">
        <v>22.145600000000002</v>
      </c>
      <c r="J192" s="290">
        <v>21.750499999999999</v>
      </c>
      <c r="K192" s="288">
        <v>25.0657</v>
      </c>
      <c r="L192" s="289">
        <v>22.9346</v>
      </c>
      <c r="M192" s="289">
        <v>23.723500000000001</v>
      </c>
      <c r="N192" s="289">
        <v>24.036899999999999</v>
      </c>
      <c r="O192" s="289">
        <v>22.132400000000001</v>
      </c>
      <c r="P192" s="289">
        <v>22.948</v>
      </c>
      <c r="Q192" s="289">
        <v>22.5535</v>
      </c>
      <c r="R192" s="289">
        <v>21.229399999999998</v>
      </c>
      <c r="S192" s="290">
        <v>21.7363</v>
      </c>
      <c r="T192" s="288">
        <v>27.696999999999999</v>
      </c>
      <c r="U192" s="289">
        <v>24.662199999999999</v>
      </c>
      <c r="V192" s="289">
        <v>26.131599999999999</v>
      </c>
      <c r="W192" s="289">
        <v>26.095199999999998</v>
      </c>
      <c r="X192" s="289">
        <v>23.373999999999999</v>
      </c>
      <c r="Y192" s="289">
        <v>24.692799999999998</v>
      </c>
      <c r="Z192" s="289">
        <v>24.132899999999999</v>
      </c>
      <c r="AA192" s="289">
        <v>22.397600000000001</v>
      </c>
      <c r="AB192" s="290">
        <v>22.976800000000001</v>
      </c>
      <c r="AC192" s="288"/>
      <c r="AD192" s="289">
        <v>26.394400000000001</v>
      </c>
      <c r="AE192" s="289">
        <v>25.023399999999999</v>
      </c>
      <c r="AF192" s="289"/>
      <c r="AG192" s="289">
        <v>24.681999999999999</v>
      </c>
      <c r="AH192" s="289">
        <v>24.316400000000002</v>
      </c>
      <c r="AI192" s="289"/>
      <c r="AJ192" s="289">
        <v>23.186900000000001</v>
      </c>
      <c r="AK192" s="290">
        <v>22.8508</v>
      </c>
    </row>
    <row r="193" spans="1:37">
      <c r="A193" s="348">
        <v>45483</v>
      </c>
      <c r="B193" s="288">
        <v>28.775600000000001</v>
      </c>
      <c r="C193" s="289">
        <v>25.7456</v>
      </c>
      <c r="D193" s="289">
        <v>24.248000000000001</v>
      </c>
      <c r="E193" s="289">
        <v>26.955100000000002</v>
      </c>
      <c r="F193" s="289">
        <v>23.772200000000002</v>
      </c>
      <c r="G193" s="289">
        <v>23.261600000000001</v>
      </c>
      <c r="H193" s="289">
        <v>24.708500000000001</v>
      </c>
      <c r="I193" s="289">
        <v>22.376200000000001</v>
      </c>
      <c r="J193" s="290">
        <v>21.973800000000001</v>
      </c>
      <c r="K193" s="288">
        <v>25.6968</v>
      </c>
      <c r="L193" s="289">
        <v>23.2502</v>
      </c>
      <c r="M193" s="289">
        <v>24.1617</v>
      </c>
      <c r="N193" s="289">
        <v>24.504899999999999</v>
      </c>
      <c r="O193" s="289">
        <v>22.404900000000001</v>
      </c>
      <c r="P193" s="289">
        <v>23.225000000000001</v>
      </c>
      <c r="Q193" s="289">
        <v>22.870999999999999</v>
      </c>
      <c r="R193" s="289">
        <v>21.441099999999999</v>
      </c>
      <c r="S193" s="290">
        <v>21.959599999999998</v>
      </c>
      <c r="T193" s="288">
        <v>28.218399999999999</v>
      </c>
      <c r="U193" s="289">
        <v>25.047999999999998</v>
      </c>
      <c r="V193" s="289">
        <v>26.646899999999999</v>
      </c>
      <c r="W193" s="289">
        <v>26.518799999999999</v>
      </c>
      <c r="X193" s="289">
        <v>23.704000000000001</v>
      </c>
      <c r="Y193" s="289">
        <v>25.0486</v>
      </c>
      <c r="Z193" s="289">
        <v>24.487100000000002</v>
      </c>
      <c r="AA193" s="289">
        <v>22.6904</v>
      </c>
      <c r="AB193" s="290">
        <v>23.2605</v>
      </c>
      <c r="AC193" s="288"/>
      <c r="AD193" s="289">
        <v>26.952500000000001</v>
      </c>
      <c r="AE193" s="289">
        <v>25.4755</v>
      </c>
      <c r="AF193" s="289"/>
      <c r="AG193" s="289">
        <v>25.058800000000002</v>
      </c>
      <c r="AH193" s="289">
        <v>24.680700000000002</v>
      </c>
      <c r="AI193" s="289"/>
      <c r="AJ193" s="289">
        <v>23.488700000000001</v>
      </c>
      <c r="AK193" s="290">
        <v>23.144200000000001</v>
      </c>
    </row>
    <row r="194" spans="1:37">
      <c r="A194" s="348">
        <v>45484</v>
      </c>
      <c r="B194" s="288">
        <v>29.436800000000002</v>
      </c>
      <c r="C194" s="289">
        <v>26.2133</v>
      </c>
      <c r="D194" s="289">
        <v>24.729299999999999</v>
      </c>
      <c r="E194" s="289">
        <v>27.4739</v>
      </c>
      <c r="F194" s="289">
        <v>24.154900000000001</v>
      </c>
      <c r="G194" s="289">
        <v>23.657399999999999</v>
      </c>
      <c r="H194" s="289">
        <v>25.116399999999999</v>
      </c>
      <c r="I194" s="289">
        <v>22.678799999999999</v>
      </c>
      <c r="J194" s="290">
        <v>22.2744</v>
      </c>
      <c r="K194" s="288">
        <v>26.485299999999999</v>
      </c>
      <c r="L194" s="289">
        <v>23.750299999999999</v>
      </c>
      <c r="M194" s="289">
        <v>24.8127</v>
      </c>
      <c r="N194" s="289">
        <v>25.1067</v>
      </c>
      <c r="O194" s="289">
        <v>22.789300000000001</v>
      </c>
      <c r="P194" s="289">
        <v>23.7163</v>
      </c>
      <c r="Q194" s="289">
        <v>23.3245</v>
      </c>
      <c r="R194" s="289">
        <v>21.753499999999999</v>
      </c>
      <c r="S194" s="290">
        <v>22.317499999999999</v>
      </c>
      <c r="T194" s="288">
        <v>28.901900000000001</v>
      </c>
      <c r="U194" s="289">
        <v>25.461200000000002</v>
      </c>
      <c r="V194" s="289">
        <v>27.388400000000001</v>
      </c>
      <c r="W194" s="289">
        <v>27.072700000000001</v>
      </c>
      <c r="X194" s="289">
        <v>24.082899999999999</v>
      </c>
      <c r="Y194" s="289">
        <v>25.493200000000002</v>
      </c>
      <c r="Z194" s="289">
        <v>24.941700000000001</v>
      </c>
      <c r="AA194" s="289">
        <v>23.034700000000001</v>
      </c>
      <c r="AB194" s="290">
        <v>23.626000000000001</v>
      </c>
      <c r="AC194" s="288"/>
      <c r="AD194" s="289">
        <v>27.476099999999999</v>
      </c>
      <c r="AE194" s="289">
        <v>25.981999999999999</v>
      </c>
      <c r="AF194" s="289"/>
      <c r="AG194" s="289">
        <v>25.471800000000002</v>
      </c>
      <c r="AH194" s="289">
        <v>25.114999999999998</v>
      </c>
      <c r="AI194" s="289"/>
      <c r="AJ194" s="289">
        <v>23.8508</v>
      </c>
      <c r="AK194" s="290">
        <v>23.5152</v>
      </c>
    </row>
    <row r="195" spans="1:37">
      <c r="A195" s="348">
        <v>45485</v>
      </c>
      <c r="B195" s="288">
        <v>30.4054</v>
      </c>
      <c r="C195" s="289">
        <v>26.932200000000002</v>
      </c>
      <c r="D195" s="289">
        <v>25.404399999999999</v>
      </c>
      <c r="E195" s="289">
        <v>28.243099999999998</v>
      </c>
      <c r="F195" s="289">
        <v>24.741</v>
      </c>
      <c r="G195" s="289">
        <v>24.218299999999999</v>
      </c>
      <c r="H195" s="289">
        <v>25.692299999999999</v>
      </c>
      <c r="I195" s="289">
        <v>23.1327</v>
      </c>
      <c r="J195" s="290">
        <v>22.6816</v>
      </c>
      <c r="K195" s="288">
        <v>27.438800000000001</v>
      </c>
      <c r="L195" s="289">
        <v>24.5883</v>
      </c>
      <c r="M195" s="289">
        <v>25.4755</v>
      </c>
      <c r="N195" s="289">
        <v>25.9284</v>
      </c>
      <c r="O195" s="289">
        <v>23.424399999999999</v>
      </c>
      <c r="P195" s="289">
        <v>24.242799999999999</v>
      </c>
      <c r="Q195" s="289">
        <v>23.944099999999999</v>
      </c>
      <c r="R195" s="289">
        <v>22.206800000000001</v>
      </c>
      <c r="S195" s="290">
        <v>22.725200000000001</v>
      </c>
      <c r="T195" s="288">
        <v>28.495000000000001</v>
      </c>
      <c r="U195" s="289">
        <v>26.823</v>
      </c>
      <c r="V195" s="289">
        <v>26.625699999999998</v>
      </c>
      <c r="W195" s="289">
        <v>28.321999999999999</v>
      </c>
      <c r="X195" s="289">
        <v>26.603999999999999</v>
      </c>
      <c r="Y195" s="289">
        <v>26.781099999999999</v>
      </c>
      <c r="Z195" s="289">
        <v>27.442299999999999</v>
      </c>
      <c r="AA195" s="289">
        <v>26.2135</v>
      </c>
      <c r="AB195" s="290">
        <v>25.8215</v>
      </c>
      <c r="AC195" s="288">
        <v>28.468</v>
      </c>
      <c r="AD195" s="289">
        <v>28.055700000000002</v>
      </c>
      <c r="AE195" s="289">
        <v>24.658300000000001</v>
      </c>
      <c r="AF195" s="289">
        <v>28.612400000000001</v>
      </c>
      <c r="AG195" s="289">
        <v>27.908200000000001</v>
      </c>
      <c r="AH195" s="289">
        <v>24.601500000000001</v>
      </c>
      <c r="AI195" s="289">
        <v>27.009699999999999</v>
      </c>
      <c r="AJ195" s="289">
        <v>26.919</v>
      </c>
      <c r="AK195" s="290">
        <v>24.223299999999998</v>
      </c>
    </row>
    <row r="196" spans="1:37">
      <c r="A196" s="348">
        <v>45486</v>
      </c>
      <c r="B196" s="288">
        <v>30.5593</v>
      </c>
      <c r="C196" s="289">
        <v>27.366499999999998</v>
      </c>
      <c r="D196" s="289">
        <v>25.706199999999999</v>
      </c>
      <c r="E196" s="289">
        <v>28.486699999999999</v>
      </c>
      <c r="F196" s="289">
        <v>24.9267</v>
      </c>
      <c r="G196" s="289">
        <v>24.496200000000002</v>
      </c>
      <c r="H196" s="289">
        <v>26.004200000000001</v>
      </c>
      <c r="I196" s="289">
        <v>23.351900000000001</v>
      </c>
      <c r="J196" s="290">
        <v>22.9665</v>
      </c>
      <c r="K196" s="288">
        <v>27.887899999999998</v>
      </c>
      <c r="L196" s="289">
        <v>25.209800000000001</v>
      </c>
      <c r="M196" s="289">
        <v>25.755500000000001</v>
      </c>
      <c r="N196" s="289">
        <v>26.338899999999999</v>
      </c>
      <c r="O196" s="289">
        <v>23.7561</v>
      </c>
      <c r="P196" s="289">
        <v>24.514099999999999</v>
      </c>
      <c r="Q196" s="289">
        <v>24.325099999999999</v>
      </c>
      <c r="R196" s="289">
        <v>22.513500000000001</v>
      </c>
      <c r="S196" s="290">
        <v>23.019400000000001</v>
      </c>
      <c r="T196" s="288">
        <v>27.517700000000001</v>
      </c>
      <c r="U196" s="289">
        <v>25.763500000000001</v>
      </c>
      <c r="V196" s="289">
        <v>26.124300000000002</v>
      </c>
      <c r="W196" s="289">
        <v>26.634</v>
      </c>
      <c r="X196" s="289">
        <v>24.898099999999999</v>
      </c>
      <c r="Y196" s="289">
        <v>24.9861</v>
      </c>
      <c r="Z196" s="289">
        <v>25.406700000000001</v>
      </c>
      <c r="AA196" s="289">
        <v>24.169499999999999</v>
      </c>
      <c r="AB196" s="290">
        <v>23.767900000000001</v>
      </c>
      <c r="AC196" s="288"/>
      <c r="AD196" s="289">
        <v>26.6402</v>
      </c>
      <c r="AE196" s="289">
        <v>25.168700000000001</v>
      </c>
      <c r="AF196" s="289">
        <v>26.7044</v>
      </c>
      <c r="AG196" s="289">
        <v>25.678999999999998</v>
      </c>
      <c r="AH196" s="289">
        <v>24.551500000000001</v>
      </c>
      <c r="AI196" s="289">
        <v>25.440200000000001</v>
      </c>
      <c r="AJ196" s="289">
        <v>24.589099999999998</v>
      </c>
      <c r="AK196" s="290">
        <v>23.440799999999999</v>
      </c>
    </row>
    <row r="197" spans="1:37">
      <c r="A197" s="348">
        <v>45487</v>
      </c>
      <c r="B197" s="288">
        <v>30.2423</v>
      </c>
      <c r="C197" s="289">
        <v>27.164200000000001</v>
      </c>
      <c r="D197" s="289">
        <v>25.683700000000002</v>
      </c>
      <c r="E197" s="289">
        <v>28.417200000000001</v>
      </c>
      <c r="F197" s="289">
        <v>25.0412</v>
      </c>
      <c r="G197" s="289">
        <v>24.631599999999999</v>
      </c>
      <c r="H197" s="289">
        <v>26.1783</v>
      </c>
      <c r="I197" s="289">
        <v>23.594799999999999</v>
      </c>
      <c r="J197" s="290">
        <v>23.213699999999999</v>
      </c>
      <c r="K197" s="288">
        <v>27.784500000000001</v>
      </c>
      <c r="L197" s="289">
        <v>25.339400000000001</v>
      </c>
      <c r="M197" s="289">
        <v>25.7014</v>
      </c>
      <c r="N197" s="289">
        <v>26.410900000000002</v>
      </c>
      <c r="O197" s="289">
        <v>23.997399999999999</v>
      </c>
      <c r="P197" s="289">
        <v>24.6022</v>
      </c>
      <c r="Q197" s="289">
        <v>24.567399999999999</v>
      </c>
      <c r="R197" s="289">
        <v>22.796099999999999</v>
      </c>
      <c r="S197" s="290">
        <v>23.221599999999999</v>
      </c>
      <c r="T197" s="288">
        <v>26.846499999999999</v>
      </c>
      <c r="U197" s="289">
        <v>25.240400000000001</v>
      </c>
      <c r="V197" s="289">
        <v>25.685400000000001</v>
      </c>
      <c r="W197" s="289">
        <v>26.078399999999998</v>
      </c>
      <c r="X197" s="289">
        <v>24.404599999999999</v>
      </c>
      <c r="Y197" s="289">
        <v>24.730899999999998</v>
      </c>
      <c r="Z197" s="289">
        <v>24.930599999999998</v>
      </c>
      <c r="AA197" s="289">
        <v>23.680399999999999</v>
      </c>
      <c r="AB197" s="290">
        <v>23.5334</v>
      </c>
      <c r="AC197" s="288">
        <v>26.564599999999999</v>
      </c>
      <c r="AD197" s="289">
        <v>25.9222</v>
      </c>
      <c r="AE197" s="289">
        <v>25.012799999999999</v>
      </c>
      <c r="AF197" s="289">
        <v>26.271100000000001</v>
      </c>
      <c r="AG197" s="289">
        <v>25.141400000000001</v>
      </c>
      <c r="AH197" s="289">
        <v>24.4849</v>
      </c>
      <c r="AI197" s="289">
        <v>25.1279</v>
      </c>
      <c r="AJ197" s="289">
        <v>24.2013</v>
      </c>
      <c r="AK197" s="290">
        <v>23.418900000000001</v>
      </c>
    </row>
    <row r="198" spans="1:37">
      <c r="A198" s="348">
        <v>45488</v>
      </c>
      <c r="B198" s="288">
        <v>30.752199999999998</v>
      </c>
      <c r="C198" s="289">
        <v>27.496500000000001</v>
      </c>
      <c r="D198" s="289">
        <v>25.9422</v>
      </c>
      <c r="E198" s="289">
        <v>28.716000000000001</v>
      </c>
      <c r="F198" s="289">
        <v>25.245799999999999</v>
      </c>
      <c r="G198" s="289">
        <v>24.821000000000002</v>
      </c>
      <c r="H198" s="289">
        <v>26.378900000000002</v>
      </c>
      <c r="I198" s="289">
        <v>23.758700000000001</v>
      </c>
      <c r="J198" s="290">
        <v>23.3749</v>
      </c>
      <c r="K198" s="288">
        <v>28.322199999999999</v>
      </c>
      <c r="L198" s="289">
        <v>25.623000000000001</v>
      </c>
      <c r="M198" s="289">
        <v>26.260400000000001</v>
      </c>
      <c r="N198" s="289">
        <v>26.703199999999999</v>
      </c>
      <c r="O198" s="289">
        <v>24.269300000000001</v>
      </c>
      <c r="P198" s="289">
        <v>24.820799999999998</v>
      </c>
      <c r="Q198" s="289">
        <v>24.7986</v>
      </c>
      <c r="R198" s="289">
        <v>23.004200000000001</v>
      </c>
      <c r="S198" s="290">
        <v>23.4055</v>
      </c>
      <c r="T198" s="288">
        <v>26.705100000000002</v>
      </c>
      <c r="U198" s="289">
        <v>25.0397</v>
      </c>
      <c r="V198" s="289">
        <v>25.777999999999999</v>
      </c>
      <c r="W198" s="289">
        <v>25.837700000000002</v>
      </c>
      <c r="X198" s="289">
        <v>24.1828</v>
      </c>
      <c r="Y198" s="289">
        <v>24.721499999999999</v>
      </c>
      <c r="Z198" s="289">
        <v>24.641100000000002</v>
      </c>
      <c r="AA198" s="289">
        <v>23.4513</v>
      </c>
      <c r="AB198" s="290">
        <v>23.457000000000001</v>
      </c>
      <c r="AC198" s="288">
        <v>26.864899999999999</v>
      </c>
      <c r="AD198" s="289">
        <v>26.0884</v>
      </c>
      <c r="AE198" s="289">
        <v>24.978999999999999</v>
      </c>
      <c r="AF198" s="289">
        <v>26.300699999999999</v>
      </c>
      <c r="AG198" s="289">
        <v>25.0779</v>
      </c>
      <c r="AH198" s="289">
        <v>24.499099999999999</v>
      </c>
      <c r="AI198" s="289">
        <v>25.012</v>
      </c>
      <c r="AJ198" s="289">
        <v>24.045999999999999</v>
      </c>
      <c r="AK198" s="290">
        <v>23.421099999999999</v>
      </c>
    </row>
    <row r="199" spans="1:37">
      <c r="A199" s="348">
        <v>45489</v>
      </c>
      <c r="B199" s="288">
        <v>30.1677</v>
      </c>
      <c r="C199" s="289">
        <v>27.169899999999998</v>
      </c>
      <c r="D199" s="289">
        <v>25.776199999999999</v>
      </c>
      <c r="E199" s="289">
        <v>28.401</v>
      </c>
      <c r="F199" s="289">
        <v>25.208300000000001</v>
      </c>
      <c r="G199" s="289">
        <v>24.821200000000001</v>
      </c>
      <c r="H199" s="289">
        <v>26.3782</v>
      </c>
      <c r="I199" s="289">
        <v>23.890799999999999</v>
      </c>
      <c r="J199" s="290">
        <v>23.525300000000001</v>
      </c>
      <c r="K199" s="288">
        <v>27.953299999999999</v>
      </c>
      <c r="L199" s="289">
        <v>25.3977</v>
      </c>
      <c r="M199" s="289">
        <v>25.869599999999998</v>
      </c>
      <c r="N199" s="289">
        <v>26.584800000000001</v>
      </c>
      <c r="O199" s="289">
        <v>24.275500000000001</v>
      </c>
      <c r="P199" s="289">
        <v>24.7011</v>
      </c>
      <c r="Q199" s="289">
        <v>24.8675</v>
      </c>
      <c r="R199" s="289">
        <v>23.1647</v>
      </c>
      <c r="S199" s="290">
        <v>23.4864</v>
      </c>
      <c r="T199" s="288">
        <v>26.5246</v>
      </c>
      <c r="U199" s="289">
        <v>24.7849</v>
      </c>
      <c r="V199" s="289">
        <v>25.8325</v>
      </c>
      <c r="W199" s="289">
        <v>25.581</v>
      </c>
      <c r="X199" s="289">
        <v>23.947800000000001</v>
      </c>
      <c r="Y199" s="289">
        <v>24.6296</v>
      </c>
      <c r="Z199" s="289">
        <v>24.4176</v>
      </c>
      <c r="AA199" s="289">
        <v>23.273499999999999</v>
      </c>
      <c r="AB199" s="290">
        <v>23.413399999999999</v>
      </c>
      <c r="AC199" s="288">
        <v>26.765000000000001</v>
      </c>
      <c r="AD199" s="289">
        <v>25.905000000000001</v>
      </c>
      <c r="AE199" s="289">
        <v>24.878599999999999</v>
      </c>
      <c r="AF199" s="289">
        <v>26.091200000000001</v>
      </c>
      <c r="AG199" s="289">
        <v>24.875499999999999</v>
      </c>
      <c r="AH199" s="289">
        <v>24.395499999999998</v>
      </c>
      <c r="AI199" s="289">
        <v>24.878499999999999</v>
      </c>
      <c r="AJ199" s="289">
        <v>23.9329</v>
      </c>
      <c r="AK199" s="290">
        <v>23.369800000000001</v>
      </c>
    </row>
    <row r="200" spans="1:37">
      <c r="A200" s="348">
        <v>45490</v>
      </c>
      <c r="B200" s="288">
        <v>30.412600000000001</v>
      </c>
      <c r="C200" s="289">
        <v>27.5016</v>
      </c>
      <c r="D200" s="289">
        <v>26.0307</v>
      </c>
      <c r="E200" s="289">
        <v>28.7196</v>
      </c>
      <c r="F200" s="289">
        <v>25.489799999999999</v>
      </c>
      <c r="G200" s="289">
        <v>25.052900000000001</v>
      </c>
      <c r="H200" s="289">
        <v>26.598199999999999</v>
      </c>
      <c r="I200" s="289">
        <v>24.081</v>
      </c>
      <c r="J200" s="290">
        <v>23.691600000000001</v>
      </c>
      <c r="K200" s="288">
        <v>28.3034</v>
      </c>
      <c r="L200" s="289">
        <v>25.667300000000001</v>
      </c>
      <c r="M200" s="289">
        <v>26.078700000000001</v>
      </c>
      <c r="N200" s="289">
        <v>26.956199999999999</v>
      </c>
      <c r="O200" s="289">
        <v>24.5456</v>
      </c>
      <c r="P200" s="289">
        <v>24.976199999999999</v>
      </c>
      <c r="Q200" s="289">
        <v>25.1538</v>
      </c>
      <c r="R200" s="289">
        <v>23.379000000000001</v>
      </c>
      <c r="S200" s="290">
        <v>23.674900000000001</v>
      </c>
      <c r="T200" s="288">
        <v>27.180199999999999</v>
      </c>
      <c r="U200" s="289">
        <v>25.027999999999999</v>
      </c>
      <c r="V200" s="289">
        <v>26.331900000000001</v>
      </c>
      <c r="W200" s="289">
        <v>26.0275</v>
      </c>
      <c r="X200" s="289">
        <v>24.1021</v>
      </c>
      <c r="Y200" s="289">
        <v>25.081399999999999</v>
      </c>
      <c r="Z200" s="289">
        <v>24.607199999999999</v>
      </c>
      <c r="AA200" s="289">
        <v>23.332000000000001</v>
      </c>
      <c r="AB200" s="290">
        <v>23.641300000000001</v>
      </c>
      <c r="AC200" s="288">
        <v>27.220700000000001</v>
      </c>
      <c r="AD200" s="289">
        <v>26.269400000000001</v>
      </c>
      <c r="AE200" s="289">
        <v>25.101299999999998</v>
      </c>
      <c r="AF200" s="289">
        <v>26.500800000000002</v>
      </c>
      <c r="AG200" s="289">
        <v>25.1434</v>
      </c>
      <c r="AH200" s="289">
        <v>24.651599999999998</v>
      </c>
      <c r="AI200" s="289">
        <v>25.083300000000001</v>
      </c>
      <c r="AJ200" s="289">
        <v>24.0655</v>
      </c>
      <c r="AK200" s="290">
        <v>23.541699999999999</v>
      </c>
    </row>
    <row r="201" spans="1:37">
      <c r="A201" s="348">
        <v>45491</v>
      </c>
      <c r="B201" s="288">
        <v>31.151199999999999</v>
      </c>
      <c r="C201" s="289">
        <v>28.040099999999999</v>
      </c>
      <c r="D201" s="289">
        <v>26.3886</v>
      </c>
      <c r="E201" s="289">
        <v>29.201000000000001</v>
      </c>
      <c r="F201" s="289">
        <v>25.769400000000001</v>
      </c>
      <c r="G201" s="289">
        <v>25.298100000000002</v>
      </c>
      <c r="H201" s="289">
        <v>26.827500000000001</v>
      </c>
      <c r="I201" s="289">
        <v>24.257400000000001</v>
      </c>
      <c r="J201" s="290">
        <v>23.85</v>
      </c>
      <c r="K201" s="288">
        <v>28.988</v>
      </c>
      <c r="L201" s="289">
        <v>26.027000000000001</v>
      </c>
      <c r="M201" s="289">
        <v>26.2056</v>
      </c>
      <c r="N201" s="289">
        <v>27.504799999999999</v>
      </c>
      <c r="O201" s="289">
        <v>24.848600000000001</v>
      </c>
      <c r="P201" s="289">
        <v>25.2135</v>
      </c>
      <c r="Q201" s="289">
        <v>25.490600000000001</v>
      </c>
      <c r="R201" s="289">
        <v>23.591999999999999</v>
      </c>
      <c r="S201" s="290">
        <v>23.8445</v>
      </c>
      <c r="T201" s="288">
        <v>27.941700000000001</v>
      </c>
      <c r="U201" s="289">
        <v>25.4513</v>
      </c>
      <c r="V201" s="289">
        <v>26.9194</v>
      </c>
      <c r="W201" s="289">
        <v>26.553899999999999</v>
      </c>
      <c r="X201" s="289">
        <v>24.343800000000002</v>
      </c>
      <c r="Y201" s="289">
        <v>25.5153</v>
      </c>
      <c r="Z201" s="289">
        <v>24.8948</v>
      </c>
      <c r="AA201" s="289">
        <v>23.476900000000001</v>
      </c>
      <c r="AB201" s="290">
        <v>23.9085</v>
      </c>
      <c r="AC201" s="288">
        <v>27.9954</v>
      </c>
      <c r="AD201" s="289">
        <v>26.8674</v>
      </c>
      <c r="AE201" s="289">
        <v>25.625599999999999</v>
      </c>
      <c r="AF201" s="289">
        <v>27.0242</v>
      </c>
      <c r="AG201" s="289">
        <v>25.4709</v>
      </c>
      <c r="AH201" s="289">
        <v>25.0243</v>
      </c>
      <c r="AI201" s="289">
        <v>25.346</v>
      </c>
      <c r="AJ201" s="289">
        <v>24.223299999999998</v>
      </c>
      <c r="AK201" s="290">
        <v>23.727799999999998</v>
      </c>
    </row>
    <row r="202" spans="1:37">
      <c r="A202" s="348">
        <v>45492</v>
      </c>
      <c r="B202" s="288">
        <v>29.893899999999999</v>
      </c>
      <c r="C202" s="289">
        <v>27.287199999999999</v>
      </c>
      <c r="D202" s="289">
        <v>25.9665</v>
      </c>
      <c r="E202" s="289">
        <v>28.6342</v>
      </c>
      <c r="F202" s="289">
        <v>25.596499999999999</v>
      </c>
      <c r="G202" s="289">
        <v>25.175999999999998</v>
      </c>
      <c r="H202" s="289">
        <v>26.791799999999999</v>
      </c>
      <c r="I202" s="289">
        <v>24.349900000000002</v>
      </c>
      <c r="J202" s="290">
        <v>23.9419</v>
      </c>
      <c r="K202" s="288">
        <v>28.112200000000001</v>
      </c>
      <c r="L202" s="289">
        <v>25.763300000000001</v>
      </c>
      <c r="M202" s="289">
        <v>25.612200000000001</v>
      </c>
      <c r="N202" s="289">
        <v>27.111499999999999</v>
      </c>
      <c r="O202" s="289">
        <v>24.8156</v>
      </c>
      <c r="P202" s="289">
        <v>25.009799999999998</v>
      </c>
      <c r="Q202" s="289">
        <v>25.475300000000001</v>
      </c>
      <c r="R202" s="289">
        <v>23.702200000000001</v>
      </c>
      <c r="S202" s="290">
        <v>23.889299999999999</v>
      </c>
      <c r="T202" s="288">
        <v>27.398399999999999</v>
      </c>
      <c r="U202" s="289">
        <v>25.287099999999999</v>
      </c>
      <c r="V202" s="289">
        <v>26.2866</v>
      </c>
      <c r="W202" s="289">
        <v>26.392600000000002</v>
      </c>
      <c r="X202" s="289">
        <v>24.389600000000002</v>
      </c>
      <c r="Y202" s="289">
        <v>25.442900000000002</v>
      </c>
      <c r="Z202" s="289">
        <v>25.005199999999999</v>
      </c>
      <c r="AA202" s="289">
        <v>23.617799999999999</v>
      </c>
      <c r="AB202" s="290">
        <v>24.095099999999999</v>
      </c>
      <c r="AC202" s="288">
        <v>27.286899999999999</v>
      </c>
      <c r="AD202" s="289">
        <v>26.235199999999999</v>
      </c>
      <c r="AE202" s="289">
        <v>25.244199999999999</v>
      </c>
      <c r="AF202" s="289">
        <v>26.7804</v>
      </c>
      <c r="AG202" s="289">
        <v>25.3217</v>
      </c>
      <c r="AH202" s="289">
        <v>24.902000000000001</v>
      </c>
      <c r="AI202" s="289">
        <v>25.4772</v>
      </c>
      <c r="AJ202" s="289">
        <v>24.3203</v>
      </c>
      <c r="AK202" s="290">
        <v>23.8566</v>
      </c>
    </row>
    <row r="203" spans="1:37">
      <c r="A203" s="348">
        <v>45493</v>
      </c>
      <c r="B203" s="288">
        <v>30.5838</v>
      </c>
      <c r="C203" s="289">
        <v>27.5794</v>
      </c>
      <c r="D203" s="289">
        <v>26.038</v>
      </c>
      <c r="E203" s="289">
        <v>28.767800000000001</v>
      </c>
      <c r="F203" s="289">
        <v>25.585000000000001</v>
      </c>
      <c r="G203" s="289">
        <v>25.111699999999999</v>
      </c>
      <c r="H203" s="289">
        <v>26.687100000000001</v>
      </c>
      <c r="I203" s="289">
        <v>24.287199999999999</v>
      </c>
      <c r="J203" s="290">
        <v>23.888000000000002</v>
      </c>
      <c r="K203" s="288">
        <v>28.549900000000001</v>
      </c>
      <c r="L203" s="289">
        <v>25.7883</v>
      </c>
      <c r="M203" s="289">
        <v>25.978999999999999</v>
      </c>
      <c r="N203" s="289">
        <v>27.100200000000001</v>
      </c>
      <c r="O203" s="289">
        <v>24.692799999999998</v>
      </c>
      <c r="P203" s="289">
        <v>24.974</v>
      </c>
      <c r="Q203" s="289">
        <v>25.371700000000001</v>
      </c>
      <c r="R203" s="289">
        <v>23.6295</v>
      </c>
      <c r="S203" s="290">
        <v>23.8111</v>
      </c>
      <c r="T203" s="288">
        <v>27.755299999999998</v>
      </c>
      <c r="U203" s="289">
        <v>25.468800000000002</v>
      </c>
      <c r="V203" s="289">
        <v>26.9679</v>
      </c>
      <c r="W203" s="289">
        <v>26.449300000000001</v>
      </c>
      <c r="X203" s="289">
        <v>24.438300000000002</v>
      </c>
      <c r="Y203" s="289">
        <v>25.5123</v>
      </c>
      <c r="Z203" s="289">
        <v>24.9465</v>
      </c>
      <c r="AA203" s="289">
        <v>23.6248</v>
      </c>
      <c r="AB203" s="290">
        <v>24.084399999999999</v>
      </c>
      <c r="AC203" s="288">
        <v>28.241800000000001</v>
      </c>
      <c r="AD203" s="289">
        <v>26.8965</v>
      </c>
      <c r="AE203" s="289">
        <v>25.739000000000001</v>
      </c>
      <c r="AF203" s="289">
        <v>27.154599999999999</v>
      </c>
      <c r="AG203" s="289">
        <v>25.515699999999999</v>
      </c>
      <c r="AH203" s="289">
        <v>25.159099999999999</v>
      </c>
      <c r="AI203" s="289">
        <v>25.576599999999999</v>
      </c>
      <c r="AJ203" s="289">
        <v>24.345800000000001</v>
      </c>
      <c r="AK203" s="290">
        <v>23.931000000000001</v>
      </c>
    </row>
    <row r="204" spans="1:37">
      <c r="A204" s="348">
        <v>45494</v>
      </c>
      <c r="B204" s="288">
        <v>28.835799999999999</v>
      </c>
      <c r="C204" s="289">
        <v>28.0198</v>
      </c>
      <c r="D204" s="289">
        <v>25.490200000000002</v>
      </c>
      <c r="E204" s="289">
        <v>28.9773</v>
      </c>
      <c r="F204" s="289">
        <v>27.150300000000001</v>
      </c>
      <c r="G204" s="289">
        <v>25.369800000000001</v>
      </c>
      <c r="H204" s="289">
        <v>27.492000000000001</v>
      </c>
      <c r="I204" s="289">
        <v>25.8688</v>
      </c>
      <c r="J204" s="290">
        <v>24.792300000000001</v>
      </c>
      <c r="K204" s="288">
        <v>27.3797</v>
      </c>
      <c r="L204" s="289">
        <v>25.827999999999999</v>
      </c>
      <c r="M204" s="289">
        <v>24.101199999999999</v>
      </c>
      <c r="N204" s="289">
        <v>27.917999999999999</v>
      </c>
      <c r="O204" s="289">
        <v>26.157599999999999</v>
      </c>
      <c r="P204" s="289">
        <v>24.483799999999999</v>
      </c>
      <c r="Q204" s="289">
        <v>27.595500000000001</v>
      </c>
      <c r="R204" s="289">
        <v>26.1096</v>
      </c>
      <c r="S204" s="290">
        <v>24.2454</v>
      </c>
      <c r="T204" s="288">
        <v>28.157800000000002</v>
      </c>
      <c r="U204" s="289">
        <v>25.908799999999999</v>
      </c>
      <c r="V204" s="289">
        <v>27.066299999999998</v>
      </c>
      <c r="W204" s="289">
        <v>26.933299999999999</v>
      </c>
      <c r="X204" s="289">
        <v>24.8429</v>
      </c>
      <c r="Y204" s="289">
        <v>25.9041</v>
      </c>
      <c r="Z204" s="289">
        <v>25.355</v>
      </c>
      <c r="AA204" s="289">
        <v>23.945399999999999</v>
      </c>
      <c r="AB204" s="290">
        <v>24.392199999999999</v>
      </c>
      <c r="AC204" s="288">
        <v>28.247299999999999</v>
      </c>
      <c r="AD204" s="289">
        <v>26.965599999999998</v>
      </c>
      <c r="AE204" s="289">
        <v>25.8658</v>
      </c>
      <c r="AF204" s="289">
        <v>27.476099999999999</v>
      </c>
      <c r="AG204" s="289">
        <v>25.801200000000001</v>
      </c>
      <c r="AH204" s="289">
        <v>25.382000000000001</v>
      </c>
      <c r="AI204" s="289">
        <v>25.936199999999999</v>
      </c>
      <c r="AJ204" s="289">
        <v>24.6313</v>
      </c>
      <c r="AK204" s="290">
        <v>24.183199999999999</v>
      </c>
    </row>
    <row r="205" spans="1:37">
      <c r="A205" s="348">
        <v>45495</v>
      </c>
      <c r="B205" s="288">
        <v>26.486599999999999</v>
      </c>
      <c r="C205" s="289">
        <v>25.758800000000001</v>
      </c>
      <c r="D205" s="289">
        <v>24.919599999999999</v>
      </c>
      <c r="E205" s="289">
        <v>26.9773</v>
      </c>
      <c r="F205" s="289">
        <v>25.21</v>
      </c>
      <c r="G205" s="289">
        <v>24.630700000000001</v>
      </c>
      <c r="H205" s="289">
        <v>26.334700000000002</v>
      </c>
      <c r="I205" s="289">
        <v>24.542200000000001</v>
      </c>
      <c r="J205" s="290">
        <v>23.961400000000001</v>
      </c>
      <c r="K205" s="288">
        <v>25.944199999999999</v>
      </c>
      <c r="L205" s="289">
        <v>25.421199999999999</v>
      </c>
      <c r="M205" s="289">
        <v>24.054500000000001</v>
      </c>
      <c r="N205" s="289">
        <v>26.192399999999999</v>
      </c>
      <c r="O205" s="289">
        <v>25.418600000000001</v>
      </c>
      <c r="P205" s="289">
        <v>23.972000000000001</v>
      </c>
      <c r="Q205" s="289">
        <v>25.575299999999999</v>
      </c>
      <c r="R205" s="289">
        <v>25.055299999999999</v>
      </c>
      <c r="S205" s="290">
        <v>23.413</v>
      </c>
      <c r="T205" s="288">
        <v>28.534300000000002</v>
      </c>
      <c r="U205" s="289">
        <v>25.995000000000001</v>
      </c>
      <c r="V205" s="289">
        <v>27.3035</v>
      </c>
      <c r="W205" s="289">
        <v>27.175699999999999</v>
      </c>
      <c r="X205" s="289">
        <v>24.9406</v>
      </c>
      <c r="Y205" s="289">
        <v>26.049199999999999</v>
      </c>
      <c r="Z205" s="289">
        <v>25.5166</v>
      </c>
      <c r="AA205" s="289">
        <v>24.055900000000001</v>
      </c>
      <c r="AB205" s="290">
        <v>24.520600000000002</v>
      </c>
      <c r="AC205" s="288">
        <v>28.604199999999999</v>
      </c>
      <c r="AD205" s="289">
        <v>27.464200000000002</v>
      </c>
      <c r="AE205" s="289">
        <v>26.198699999999999</v>
      </c>
      <c r="AF205" s="289">
        <v>27.733699999999999</v>
      </c>
      <c r="AG205" s="289">
        <v>26.020800000000001</v>
      </c>
      <c r="AH205" s="289">
        <v>25.595199999999998</v>
      </c>
      <c r="AI205" s="289">
        <v>26.1006</v>
      </c>
      <c r="AJ205" s="289">
        <v>24.758900000000001</v>
      </c>
      <c r="AK205" s="290">
        <v>24.310600000000001</v>
      </c>
    </row>
    <row r="206" spans="1:37">
      <c r="A206" s="348">
        <v>45496</v>
      </c>
      <c r="B206" s="288">
        <v>26.753</v>
      </c>
      <c r="C206" s="289">
        <v>25.286899999999999</v>
      </c>
      <c r="D206" s="289">
        <v>24.5121</v>
      </c>
      <c r="E206" s="289">
        <v>26.565899999999999</v>
      </c>
      <c r="F206" s="289">
        <v>24.502800000000001</v>
      </c>
      <c r="G206" s="289">
        <v>24.142700000000001</v>
      </c>
      <c r="H206" s="289">
        <v>25.572099999999999</v>
      </c>
      <c r="I206" s="289">
        <v>23.895800000000001</v>
      </c>
      <c r="J206" s="290">
        <v>23.502800000000001</v>
      </c>
      <c r="K206" s="288">
        <v>25.067399999999999</v>
      </c>
      <c r="L206" s="289">
        <v>24.682400000000001</v>
      </c>
      <c r="M206" s="289">
        <v>24.0122</v>
      </c>
      <c r="N206" s="289">
        <v>25.17</v>
      </c>
      <c r="O206" s="289">
        <v>24.565200000000001</v>
      </c>
      <c r="P206" s="289">
        <v>23.674299999999999</v>
      </c>
      <c r="Q206" s="289">
        <v>24.5639</v>
      </c>
      <c r="R206" s="289">
        <v>24.163</v>
      </c>
      <c r="S206" s="290">
        <v>23.050899999999999</v>
      </c>
      <c r="T206" s="288">
        <v>28.5991</v>
      </c>
      <c r="U206" s="289">
        <v>26.023800000000001</v>
      </c>
      <c r="V206" s="289">
        <v>27.072500000000002</v>
      </c>
      <c r="W206" s="289">
        <v>27.291799999999999</v>
      </c>
      <c r="X206" s="289">
        <v>24.994800000000001</v>
      </c>
      <c r="Y206" s="289">
        <v>26.1</v>
      </c>
      <c r="Z206" s="289">
        <v>25.621300000000002</v>
      </c>
      <c r="AA206" s="289">
        <v>24.118300000000001</v>
      </c>
      <c r="AB206" s="290">
        <v>24.602</v>
      </c>
      <c r="AC206" s="288">
        <v>28.641400000000001</v>
      </c>
      <c r="AD206" s="289">
        <v>27.417400000000001</v>
      </c>
      <c r="AE206" s="289">
        <v>26.1279</v>
      </c>
      <c r="AF206" s="289">
        <v>27.835799999999999</v>
      </c>
      <c r="AG206" s="289">
        <v>26.066400000000002</v>
      </c>
      <c r="AH206" s="289">
        <v>25.637699999999999</v>
      </c>
      <c r="AI206" s="289">
        <v>26.1968</v>
      </c>
      <c r="AJ206" s="289">
        <v>24.816400000000002</v>
      </c>
      <c r="AK206" s="290">
        <v>24.383700000000001</v>
      </c>
    </row>
    <row r="207" spans="1:37">
      <c r="A207" s="348">
        <v>45497</v>
      </c>
      <c r="B207" s="288">
        <v>26.859200000000001</v>
      </c>
      <c r="C207" s="289">
        <v>24.958600000000001</v>
      </c>
      <c r="D207" s="289">
        <v>24.183499999999999</v>
      </c>
      <c r="E207" s="289">
        <v>26.264600000000002</v>
      </c>
      <c r="F207" s="289">
        <v>24.049099999999999</v>
      </c>
      <c r="G207" s="289">
        <v>23.756</v>
      </c>
      <c r="H207" s="289">
        <v>25.131399999999999</v>
      </c>
      <c r="I207" s="289">
        <v>23.472100000000001</v>
      </c>
      <c r="J207" s="290">
        <v>23.156199999999998</v>
      </c>
      <c r="K207" s="288">
        <v>24.674399999999999</v>
      </c>
      <c r="L207" s="289">
        <v>24.1889</v>
      </c>
      <c r="M207" s="289">
        <v>23.962900000000001</v>
      </c>
      <c r="N207" s="289">
        <v>24.500800000000002</v>
      </c>
      <c r="O207" s="289">
        <v>23.8812</v>
      </c>
      <c r="P207" s="289">
        <v>23.382400000000001</v>
      </c>
      <c r="Q207" s="289">
        <v>23.881900000000002</v>
      </c>
      <c r="R207" s="289">
        <v>23.4878</v>
      </c>
      <c r="S207" s="290">
        <v>22.766200000000001</v>
      </c>
      <c r="T207" s="288">
        <v>28.657399999999999</v>
      </c>
      <c r="U207" s="289">
        <v>25.950199999999999</v>
      </c>
      <c r="V207" s="289">
        <v>27.282699999999998</v>
      </c>
      <c r="W207" s="289">
        <v>27.2072</v>
      </c>
      <c r="X207" s="289">
        <v>24.895900000000001</v>
      </c>
      <c r="Y207" s="289">
        <v>26.005299999999998</v>
      </c>
      <c r="Z207" s="289">
        <v>25.574200000000001</v>
      </c>
      <c r="AA207" s="289">
        <v>24.058499999999999</v>
      </c>
      <c r="AB207" s="290">
        <v>24.543399999999998</v>
      </c>
      <c r="AC207" s="288">
        <v>28.9132</v>
      </c>
      <c r="AD207" s="289">
        <v>27.530100000000001</v>
      </c>
      <c r="AE207" s="289">
        <v>26.1617</v>
      </c>
      <c r="AF207" s="289">
        <v>27.827300000000001</v>
      </c>
      <c r="AG207" s="289">
        <v>26.015000000000001</v>
      </c>
      <c r="AH207" s="289">
        <v>25.575099999999999</v>
      </c>
      <c r="AI207" s="289">
        <v>26.194400000000002</v>
      </c>
      <c r="AJ207" s="289">
        <v>24.7775</v>
      </c>
      <c r="AK207" s="290">
        <v>24.341899999999999</v>
      </c>
    </row>
    <row r="208" spans="1:37">
      <c r="A208" s="348">
        <v>45498</v>
      </c>
      <c r="B208" s="288">
        <v>27.5031</v>
      </c>
      <c r="C208" s="289">
        <v>25.191400000000002</v>
      </c>
      <c r="D208" s="289">
        <v>24.3748</v>
      </c>
      <c r="E208" s="289">
        <v>26.548300000000001</v>
      </c>
      <c r="F208" s="289">
        <v>24.018599999999999</v>
      </c>
      <c r="G208" s="289">
        <v>23.7667</v>
      </c>
      <c r="H208" s="289">
        <v>25.132100000000001</v>
      </c>
      <c r="I208" s="289">
        <v>23.301100000000002</v>
      </c>
      <c r="J208" s="290">
        <v>23.017600000000002</v>
      </c>
      <c r="K208" s="288">
        <v>25.01</v>
      </c>
      <c r="L208" s="289">
        <v>24.294</v>
      </c>
      <c r="M208" s="289">
        <v>24.211300000000001</v>
      </c>
      <c r="N208" s="289">
        <v>24.5352</v>
      </c>
      <c r="O208" s="289">
        <v>23.718599999999999</v>
      </c>
      <c r="P208" s="289">
        <v>23.471</v>
      </c>
      <c r="Q208" s="289">
        <v>23.7119</v>
      </c>
      <c r="R208" s="289">
        <v>23.164100000000001</v>
      </c>
      <c r="S208" s="290">
        <v>22.711099999999998</v>
      </c>
      <c r="T208" s="288">
        <v>29.398099999999999</v>
      </c>
      <c r="U208" s="289">
        <v>26.3248</v>
      </c>
      <c r="V208" s="289">
        <v>27.9161</v>
      </c>
      <c r="W208" s="289">
        <v>27.658899999999999</v>
      </c>
      <c r="X208" s="289">
        <v>25.128</v>
      </c>
      <c r="Y208" s="289">
        <v>26.316600000000001</v>
      </c>
      <c r="Z208" s="289">
        <v>25.807099999999998</v>
      </c>
      <c r="AA208" s="289">
        <v>24.206800000000001</v>
      </c>
      <c r="AB208" s="290">
        <v>24.6876</v>
      </c>
      <c r="AC208" s="288">
        <v>29.671299999999999</v>
      </c>
      <c r="AD208" s="289">
        <v>28.214600000000001</v>
      </c>
      <c r="AE208" s="289">
        <v>26.6586</v>
      </c>
      <c r="AF208" s="289">
        <v>28.251899999999999</v>
      </c>
      <c r="AG208" s="289">
        <v>26.370100000000001</v>
      </c>
      <c r="AH208" s="289">
        <v>25.895199999999999</v>
      </c>
      <c r="AI208" s="289">
        <v>26.418800000000001</v>
      </c>
      <c r="AJ208" s="289">
        <v>24.9649</v>
      </c>
      <c r="AK208" s="290">
        <v>24.508900000000001</v>
      </c>
    </row>
    <row r="209" spans="1:37">
      <c r="A209" s="348">
        <v>45499</v>
      </c>
      <c r="B209" s="288">
        <v>27.486899999999999</v>
      </c>
      <c r="C209" s="289">
        <v>25.150300000000001</v>
      </c>
      <c r="D209" s="289">
        <v>24.427199999999999</v>
      </c>
      <c r="E209" s="289">
        <v>26.66</v>
      </c>
      <c r="F209" s="289">
        <v>24.1204</v>
      </c>
      <c r="G209" s="289">
        <v>23.895900000000001</v>
      </c>
      <c r="H209" s="289">
        <v>25.3432</v>
      </c>
      <c r="I209" s="289">
        <v>23.3626</v>
      </c>
      <c r="J209" s="290">
        <v>23.108799999999999</v>
      </c>
      <c r="K209" s="288">
        <v>25.0657</v>
      </c>
      <c r="L209" s="289">
        <v>24.283999999999999</v>
      </c>
      <c r="M209" s="289">
        <v>24.314699999999998</v>
      </c>
      <c r="N209" s="289">
        <v>24.588899999999999</v>
      </c>
      <c r="O209" s="289">
        <v>23.753399999999999</v>
      </c>
      <c r="P209" s="289">
        <v>23.6188</v>
      </c>
      <c r="Q209" s="289">
        <v>23.771100000000001</v>
      </c>
      <c r="R209" s="289">
        <v>23.1557</v>
      </c>
      <c r="S209" s="290">
        <v>22.827999999999999</v>
      </c>
      <c r="T209" s="288">
        <v>29.712900000000001</v>
      </c>
      <c r="U209" s="289">
        <v>26.5413</v>
      </c>
      <c r="V209" s="289">
        <v>28.328700000000001</v>
      </c>
      <c r="W209" s="289">
        <v>28.034400000000002</v>
      </c>
      <c r="X209" s="289">
        <v>25.4161</v>
      </c>
      <c r="Y209" s="289">
        <v>26.665900000000001</v>
      </c>
      <c r="Z209" s="289">
        <v>26.187100000000001</v>
      </c>
      <c r="AA209" s="289">
        <v>24.494700000000002</v>
      </c>
      <c r="AB209" s="290">
        <v>25.030799999999999</v>
      </c>
      <c r="AC209" s="288">
        <v>29.6114</v>
      </c>
      <c r="AD209" s="289">
        <v>28.236799999999999</v>
      </c>
      <c r="AE209" s="289">
        <v>26.853200000000001</v>
      </c>
      <c r="AF209" s="289">
        <v>28.404599999999999</v>
      </c>
      <c r="AG209" s="289">
        <v>26.6083</v>
      </c>
      <c r="AH209" s="289">
        <v>26.1572</v>
      </c>
      <c r="AI209" s="289">
        <v>26.728000000000002</v>
      </c>
      <c r="AJ209" s="289">
        <v>25.2637</v>
      </c>
      <c r="AK209" s="290">
        <v>24.825299999999999</v>
      </c>
    </row>
    <row r="210" spans="1:37">
      <c r="A210" s="348">
        <v>45500</v>
      </c>
      <c r="B210" s="288">
        <v>28.071100000000001</v>
      </c>
      <c r="C210" s="289">
        <v>25.730799999999999</v>
      </c>
      <c r="D210" s="289">
        <v>24.8323</v>
      </c>
      <c r="E210" s="289">
        <v>27.094000000000001</v>
      </c>
      <c r="F210" s="289">
        <v>24.4163</v>
      </c>
      <c r="G210" s="289">
        <v>24.2303</v>
      </c>
      <c r="H210" s="289">
        <v>25.611999999999998</v>
      </c>
      <c r="I210" s="289">
        <v>23.49</v>
      </c>
      <c r="J210" s="290">
        <v>23.269300000000001</v>
      </c>
      <c r="K210" s="288">
        <v>26.360399999999998</v>
      </c>
      <c r="L210" s="289">
        <v>24.980699999999999</v>
      </c>
      <c r="M210" s="289">
        <v>25.231300000000001</v>
      </c>
      <c r="N210" s="289">
        <v>25.470099999999999</v>
      </c>
      <c r="O210" s="289">
        <v>24.1434</v>
      </c>
      <c r="P210" s="289">
        <v>24.344100000000001</v>
      </c>
      <c r="Q210" s="289">
        <v>24.203299999999999</v>
      </c>
      <c r="R210" s="289">
        <v>23.289899999999999</v>
      </c>
      <c r="S210" s="290">
        <v>23.164100000000001</v>
      </c>
      <c r="T210" s="288">
        <v>27.732299999999999</v>
      </c>
      <c r="U210" s="289">
        <v>24.603200000000001</v>
      </c>
      <c r="V210" s="289">
        <v>24.837499999999999</v>
      </c>
      <c r="W210" s="289">
        <v>28.44</v>
      </c>
      <c r="X210" s="289">
        <v>24.92</v>
      </c>
      <c r="Y210" s="289">
        <v>26.400400000000001</v>
      </c>
      <c r="Z210" s="289">
        <v>27.4133</v>
      </c>
      <c r="AA210" s="289">
        <v>24.815999999999999</v>
      </c>
      <c r="AB210" s="290">
        <v>26.1389</v>
      </c>
      <c r="AC210" s="288">
        <v>30.541399999999999</v>
      </c>
      <c r="AD210" s="289">
        <v>29.2484</v>
      </c>
      <c r="AE210" s="289">
        <v>25.438300000000002</v>
      </c>
      <c r="AF210" s="289">
        <v>29.078700000000001</v>
      </c>
      <c r="AG210" s="289">
        <v>27.2499</v>
      </c>
      <c r="AH210" s="289">
        <v>25.309799999999999</v>
      </c>
      <c r="AI210" s="289"/>
      <c r="AJ210" s="289">
        <v>25.651599999999998</v>
      </c>
      <c r="AK210" s="290">
        <v>24.702000000000002</v>
      </c>
    </row>
    <row r="211" spans="1:37">
      <c r="A211" s="348">
        <v>45501</v>
      </c>
      <c r="B211" s="288">
        <v>27.8782</v>
      </c>
      <c r="C211" s="289">
        <v>25.809899999999999</v>
      </c>
      <c r="D211" s="289">
        <v>24.971</v>
      </c>
      <c r="E211" s="289">
        <v>27.090399999999999</v>
      </c>
      <c r="F211" s="289">
        <v>24.6142</v>
      </c>
      <c r="G211" s="289">
        <v>24.470600000000001</v>
      </c>
      <c r="H211" s="289">
        <v>25.751000000000001</v>
      </c>
      <c r="I211" s="289">
        <v>23.667899999999999</v>
      </c>
      <c r="J211" s="290">
        <v>23.4861</v>
      </c>
      <c r="K211" s="288">
        <v>26.4312</v>
      </c>
      <c r="L211" s="289">
        <v>24.8948</v>
      </c>
      <c r="M211" s="289">
        <v>25.054400000000001</v>
      </c>
      <c r="N211" s="289">
        <v>25.8034</v>
      </c>
      <c r="O211" s="289">
        <v>24.293299999999999</v>
      </c>
      <c r="P211" s="289">
        <v>24.645900000000001</v>
      </c>
      <c r="Q211" s="289">
        <v>24.546700000000001</v>
      </c>
      <c r="R211" s="289">
        <v>23.449400000000001</v>
      </c>
      <c r="S211" s="290">
        <v>23.504899999999999</v>
      </c>
      <c r="T211" s="288">
        <v>26.9499</v>
      </c>
      <c r="U211" s="289">
        <v>25.623699999999999</v>
      </c>
      <c r="V211" s="289">
        <v>26.507200000000001</v>
      </c>
      <c r="W211" s="289">
        <v>26.519400000000001</v>
      </c>
      <c r="X211" s="289">
        <v>24.784800000000001</v>
      </c>
      <c r="Y211" s="289">
        <v>26.0548</v>
      </c>
      <c r="Z211" s="289">
        <v>25.6692</v>
      </c>
      <c r="AA211" s="289">
        <v>24.143999999999998</v>
      </c>
      <c r="AB211" s="290">
        <v>24.979199999999999</v>
      </c>
      <c r="AC211" s="288">
        <v>27.3474</v>
      </c>
      <c r="AD211" s="289">
        <v>26.825600000000001</v>
      </c>
      <c r="AE211" s="289">
        <v>25.831199999999999</v>
      </c>
      <c r="AF211" s="289">
        <v>27.585100000000001</v>
      </c>
      <c r="AG211" s="289">
        <v>26.178899999999999</v>
      </c>
      <c r="AH211" s="289">
        <v>25.554400000000001</v>
      </c>
      <c r="AI211" s="289"/>
      <c r="AJ211" s="289">
        <v>25.3078</v>
      </c>
      <c r="AK211" s="290">
        <v>24.671099999999999</v>
      </c>
    </row>
    <row r="212" spans="1:37">
      <c r="A212" s="348">
        <v>45502</v>
      </c>
      <c r="B212" s="288">
        <v>27.336500000000001</v>
      </c>
      <c r="C212" s="289">
        <v>25.348800000000001</v>
      </c>
      <c r="D212" s="289">
        <v>24.3264</v>
      </c>
      <c r="E212" s="289">
        <v>26.740200000000002</v>
      </c>
      <c r="F212" s="289">
        <v>24.335999999999999</v>
      </c>
      <c r="G212" s="289">
        <v>24.092300000000002</v>
      </c>
      <c r="H212" s="289">
        <v>25.513100000000001</v>
      </c>
      <c r="I212" s="289">
        <v>23.529</v>
      </c>
      <c r="J212" s="290">
        <v>23.3324</v>
      </c>
      <c r="K212" s="288">
        <v>25.954699999999999</v>
      </c>
      <c r="L212" s="289">
        <v>24.054300000000001</v>
      </c>
      <c r="M212" s="289">
        <v>24.261199999999999</v>
      </c>
      <c r="N212" s="289">
        <v>25.564699999999998</v>
      </c>
      <c r="O212" s="289">
        <v>23.843</v>
      </c>
      <c r="P212" s="289">
        <v>24.3504</v>
      </c>
      <c r="Q212" s="289">
        <v>24.401499999999999</v>
      </c>
      <c r="R212" s="289">
        <v>23.226800000000001</v>
      </c>
      <c r="S212" s="290">
        <v>23.398299999999999</v>
      </c>
      <c r="T212" s="288">
        <v>25.555</v>
      </c>
      <c r="U212" s="289">
        <v>24.763400000000001</v>
      </c>
      <c r="V212" s="289">
        <v>24.613</v>
      </c>
      <c r="W212" s="289">
        <v>25.5047</v>
      </c>
      <c r="X212" s="289">
        <v>24.372399999999999</v>
      </c>
      <c r="Y212" s="289">
        <v>25.0352</v>
      </c>
      <c r="Z212" s="289">
        <v>24.912600000000001</v>
      </c>
      <c r="AA212" s="289">
        <v>23.978000000000002</v>
      </c>
      <c r="AB212" s="290">
        <v>24.464099999999998</v>
      </c>
      <c r="AC212" s="288">
        <v>25.380099999999999</v>
      </c>
      <c r="AD212" s="289">
        <v>25.394200000000001</v>
      </c>
      <c r="AE212" s="289">
        <v>24.620699999999999</v>
      </c>
      <c r="AF212" s="289">
        <v>26.140899999999998</v>
      </c>
      <c r="AG212" s="289">
        <v>25.269400000000001</v>
      </c>
      <c r="AH212" s="289">
        <v>24.6982</v>
      </c>
      <c r="AI212" s="289"/>
      <c r="AJ212" s="289">
        <v>24.715399999999999</v>
      </c>
      <c r="AK212" s="290">
        <v>24.226800000000001</v>
      </c>
    </row>
    <row r="213" spans="1:37">
      <c r="A213" s="348">
        <v>45503</v>
      </c>
      <c r="B213" s="288">
        <v>27.215599999999998</v>
      </c>
      <c r="C213" s="289">
        <v>25.191400000000002</v>
      </c>
      <c r="D213" s="289">
        <v>24.0214</v>
      </c>
      <c r="E213" s="289">
        <v>26.556000000000001</v>
      </c>
      <c r="F213" s="289">
        <v>24.114799999999999</v>
      </c>
      <c r="G213" s="289">
        <v>23.802299999999999</v>
      </c>
      <c r="H213" s="289">
        <v>25.282599999999999</v>
      </c>
      <c r="I213" s="289">
        <v>23.319500000000001</v>
      </c>
      <c r="J213" s="290">
        <v>23.1066</v>
      </c>
      <c r="K213" s="288">
        <v>25.873000000000001</v>
      </c>
      <c r="L213" s="289">
        <v>23.6858</v>
      </c>
      <c r="M213" s="289">
        <v>23.726500000000001</v>
      </c>
      <c r="N213" s="289">
        <v>25.416</v>
      </c>
      <c r="O213" s="289">
        <v>23.496200000000002</v>
      </c>
      <c r="P213" s="289">
        <v>24.099299999999999</v>
      </c>
      <c r="Q213" s="289">
        <v>24.2393</v>
      </c>
      <c r="R213" s="289">
        <v>22.940200000000001</v>
      </c>
      <c r="S213" s="290">
        <v>23.219200000000001</v>
      </c>
      <c r="T213" s="288">
        <v>24.7773</v>
      </c>
      <c r="U213" s="289">
        <v>24.009399999999999</v>
      </c>
      <c r="V213" s="289">
        <v>23.805199999999999</v>
      </c>
      <c r="W213" s="289">
        <v>24.692399999999999</v>
      </c>
      <c r="X213" s="289">
        <v>23.691099999999999</v>
      </c>
      <c r="Y213" s="289">
        <v>24.2087</v>
      </c>
      <c r="Z213" s="289">
        <v>24.134599999999999</v>
      </c>
      <c r="AA213" s="289">
        <v>23.379300000000001</v>
      </c>
      <c r="AB213" s="290">
        <v>23.750599999999999</v>
      </c>
      <c r="AC213" s="288">
        <v>25.143999999999998</v>
      </c>
      <c r="AD213" s="289">
        <v>24.6296</v>
      </c>
      <c r="AE213" s="289">
        <v>23.802299999999999</v>
      </c>
      <c r="AF213" s="289">
        <v>25.505299999999998</v>
      </c>
      <c r="AG213" s="289">
        <v>24.460100000000001</v>
      </c>
      <c r="AH213" s="289">
        <v>23.922499999999999</v>
      </c>
      <c r="AI213" s="289"/>
      <c r="AJ213" s="289">
        <v>23.9771</v>
      </c>
      <c r="AK213" s="290">
        <v>23.546800000000001</v>
      </c>
    </row>
    <row r="214" spans="1:37">
      <c r="A214" s="348">
        <v>45504</v>
      </c>
      <c r="B214" s="288">
        <v>27.0733</v>
      </c>
      <c r="C214" s="289">
        <v>25.087900000000001</v>
      </c>
      <c r="D214" s="289">
        <v>23.8583</v>
      </c>
      <c r="E214" s="289">
        <v>26.384499999999999</v>
      </c>
      <c r="F214" s="289">
        <v>23.996300000000002</v>
      </c>
      <c r="G214" s="289">
        <v>23.628399999999999</v>
      </c>
      <c r="H214" s="289">
        <v>25.133099999999999</v>
      </c>
      <c r="I214" s="289">
        <v>23.215800000000002</v>
      </c>
      <c r="J214" s="290">
        <v>22.957000000000001</v>
      </c>
      <c r="K214" s="288">
        <v>25.746700000000001</v>
      </c>
      <c r="L214" s="289">
        <v>23.487400000000001</v>
      </c>
      <c r="M214" s="289">
        <v>24.195399999999999</v>
      </c>
      <c r="N214" s="289">
        <v>25.276900000000001</v>
      </c>
      <c r="O214" s="289">
        <v>23.282399999999999</v>
      </c>
      <c r="P214" s="289">
        <v>24.080300000000001</v>
      </c>
      <c r="Q214" s="289">
        <v>24.1097</v>
      </c>
      <c r="R214" s="289">
        <v>22.748000000000001</v>
      </c>
      <c r="S214" s="290">
        <v>23.154699999999998</v>
      </c>
      <c r="T214" s="288">
        <v>24.581299999999999</v>
      </c>
      <c r="U214" s="289">
        <v>23.484999999999999</v>
      </c>
      <c r="V214" s="289">
        <v>23.966999999999999</v>
      </c>
      <c r="W214" s="289">
        <v>24.277000000000001</v>
      </c>
      <c r="X214" s="289">
        <v>23.1584</v>
      </c>
      <c r="Y214" s="289">
        <v>23.844999999999999</v>
      </c>
      <c r="Z214" s="289">
        <v>23.622900000000001</v>
      </c>
      <c r="AA214" s="289">
        <v>22.879300000000001</v>
      </c>
      <c r="AB214" s="290">
        <v>23.240400000000001</v>
      </c>
      <c r="AC214" s="288">
        <v>25.3749</v>
      </c>
      <c r="AD214" s="289">
        <v>24.375900000000001</v>
      </c>
      <c r="AE214" s="289">
        <v>23.333100000000002</v>
      </c>
      <c r="AF214" s="289">
        <v>25.325800000000001</v>
      </c>
      <c r="AG214" s="289">
        <v>23.954599999999999</v>
      </c>
      <c r="AH214" s="289">
        <v>23.403199999999998</v>
      </c>
      <c r="AI214" s="289"/>
      <c r="AJ214" s="289">
        <v>23.435099999999998</v>
      </c>
      <c r="AK214" s="290">
        <v>23.023499999999999</v>
      </c>
    </row>
    <row r="215" spans="1:37">
      <c r="A215" s="348">
        <v>45505</v>
      </c>
      <c r="B215" s="288">
        <v>27.4999</v>
      </c>
      <c r="C215" s="289">
        <v>25.379300000000001</v>
      </c>
      <c r="D215" s="289">
        <v>24.101900000000001</v>
      </c>
      <c r="E215" s="289">
        <v>26.604399999999998</v>
      </c>
      <c r="F215" s="289">
        <v>24.092099999999999</v>
      </c>
      <c r="G215" s="289">
        <v>23.6998</v>
      </c>
      <c r="H215" s="289">
        <v>25.152200000000001</v>
      </c>
      <c r="I215" s="289">
        <v>23.182700000000001</v>
      </c>
      <c r="J215" s="290">
        <v>22.893999999999998</v>
      </c>
      <c r="K215" s="288">
        <v>26.052600000000002</v>
      </c>
      <c r="L215" s="289">
        <v>23.726700000000001</v>
      </c>
      <c r="M215" s="289">
        <v>24.424800000000001</v>
      </c>
      <c r="N215" s="289">
        <v>25.406500000000001</v>
      </c>
      <c r="O215" s="289">
        <v>23.33</v>
      </c>
      <c r="P215" s="289">
        <v>24.175000000000001</v>
      </c>
      <c r="Q215" s="289">
        <v>24.134599999999999</v>
      </c>
      <c r="R215" s="289">
        <v>22.6859</v>
      </c>
      <c r="S215" s="290">
        <v>23.147200000000002</v>
      </c>
      <c r="T215" s="288">
        <v>25.4221</v>
      </c>
      <c r="U215" s="289">
        <v>23.959199999999999</v>
      </c>
      <c r="V215" s="289">
        <v>25.2178</v>
      </c>
      <c r="W215" s="289">
        <v>24.579799999999999</v>
      </c>
      <c r="X215" s="289">
        <v>23.216699999999999</v>
      </c>
      <c r="Y215" s="289">
        <v>24.245999999999999</v>
      </c>
      <c r="Z215" s="289">
        <v>23.535399999999999</v>
      </c>
      <c r="AA215" s="289">
        <v>22.6907</v>
      </c>
      <c r="AB215" s="290">
        <v>23.183</v>
      </c>
      <c r="AC215" s="288">
        <v>26.1585</v>
      </c>
      <c r="AD215" s="289">
        <v>25.135899999999999</v>
      </c>
      <c r="AE215" s="289">
        <v>24.1157</v>
      </c>
      <c r="AF215" s="289">
        <v>25.6861</v>
      </c>
      <c r="AG215" s="289">
        <v>24.139800000000001</v>
      </c>
      <c r="AH215" s="289">
        <v>23.812999999999999</v>
      </c>
      <c r="AI215" s="289"/>
      <c r="AJ215" s="289">
        <v>23.257400000000001</v>
      </c>
      <c r="AK215" s="290">
        <v>22.989899999999999</v>
      </c>
    </row>
    <row r="216" spans="1:37">
      <c r="A216" s="348">
        <v>45506</v>
      </c>
      <c r="B216" s="288">
        <v>28.168800000000001</v>
      </c>
      <c r="C216" s="289">
        <v>25.7818</v>
      </c>
      <c r="D216" s="289">
        <v>24.464700000000001</v>
      </c>
      <c r="E216" s="289">
        <v>26.930700000000002</v>
      </c>
      <c r="F216" s="289">
        <v>24.249700000000001</v>
      </c>
      <c r="G216" s="289">
        <v>23.869900000000001</v>
      </c>
      <c r="H216" s="289">
        <v>25.303799999999999</v>
      </c>
      <c r="I216" s="289">
        <v>23.269100000000002</v>
      </c>
      <c r="J216" s="290">
        <v>22.978300000000001</v>
      </c>
      <c r="K216" s="288">
        <v>26.699100000000001</v>
      </c>
      <c r="L216" s="289">
        <v>24.190899999999999</v>
      </c>
      <c r="M216" s="289">
        <v>25.157399999999999</v>
      </c>
      <c r="N216" s="289">
        <v>25.682600000000001</v>
      </c>
      <c r="O216" s="289">
        <v>23.5229</v>
      </c>
      <c r="P216" s="289">
        <v>24.474900000000002</v>
      </c>
      <c r="Q216" s="289">
        <v>24.285299999999999</v>
      </c>
      <c r="R216" s="289">
        <v>22.761900000000001</v>
      </c>
      <c r="S216" s="290">
        <v>23.273499999999999</v>
      </c>
      <c r="T216" s="288">
        <v>26.314699999999998</v>
      </c>
      <c r="U216" s="289">
        <v>24.4499</v>
      </c>
      <c r="V216" s="289">
        <v>26.237100000000002</v>
      </c>
      <c r="W216" s="289">
        <v>25.063099999999999</v>
      </c>
      <c r="X216" s="289">
        <v>23.4465</v>
      </c>
      <c r="Y216" s="289">
        <v>24.7441</v>
      </c>
      <c r="Z216" s="289">
        <v>23.750800000000002</v>
      </c>
      <c r="AA216" s="289">
        <v>22.770900000000001</v>
      </c>
      <c r="AB216" s="290">
        <v>23.432700000000001</v>
      </c>
      <c r="AC216" s="288">
        <v>27.139399999999998</v>
      </c>
      <c r="AD216" s="289">
        <v>25.926100000000002</v>
      </c>
      <c r="AE216" s="289">
        <v>24.869</v>
      </c>
      <c r="AF216" s="289">
        <v>26.221599999999999</v>
      </c>
      <c r="AG216" s="289">
        <v>24.491</v>
      </c>
      <c r="AH216" s="289">
        <v>24.314900000000002</v>
      </c>
      <c r="AI216" s="289"/>
      <c r="AJ216" s="289">
        <v>23.3688</v>
      </c>
      <c r="AK216" s="290">
        <v>23.2224</v>
      </c>
    </row>
    <row r="217" spans="1:37">
      <c r="A217" s="348">
        <v>45507</v>
      </c>
      <c r="B217" s="288">
        <v>28.797000000000001</v>
      </c>
      <c r="C217" s="289">
        <v>26.249199999999998</v>
      </c>
      <c r="D217" s="289">
        <v>24.970700000000001</v>
      </c>
      <c r="E217" s="289">
        <v>27.419899999999998</v>
      </c>
      <c r="F217" s="289">
        <v>24.610199999999999</v>
      </c>
      <c r="G217" s="289">
        <v>24.263200000000001</v>
      </c>
      <c r="H217" s="289">
        <v>25.664899999999999</v>
      </c>
      <c r="I217" s="289">
        <v>23.529499999999999</v>
      </c>
      <c r="J217" s="290">
        <v>23.226199999999999</v>
      </c>
      <c r="K217" s="288">
        <v>27.3291</v>
      </c>
      <c r="L217" s="289">
        <v>24.798400000000001</v>
      </c>
      <c r="M217" s="289">
        <v>25.351199999999999</v>
      </c>
      <c r="N217" s="289">
        <v>26.1785</v>
      </c>
      <c r="O217" s="289">
        <v>23.956600000000002</v>
      </c>
      <c r="P217" s="289">
        <v>24.8553</v>
      </c>
      <c r="Q217" s="289">
        <v>24.6707</v>
      </c>
      <c r="R217" s="289">
        <v>23.065200000000001</v>
      </c>
      <c r="S217" s="290">
        <v>23.5701</v>
      </c>
      <c r="T217" s="288">
        <v>27.184200000000001</v>
      </c>
      <c r="U217" s="289">
        <v>25.145900000000001</v>
      </c>
      <c r="V217" s="289">
        <v>27.124500000000001</v>
      </c>
      <c r="W217" s="289">
        <v>25.752300000000002</v>
      </c>
      <c r="X217" s="289">
        <v>23.966200000000001</v>
      </c>
      <c r="Y217" s="289">
        <v>25.409199999999998</v>
      </c>
      <c r="Z217" s="289">
        <v>24.227499999999999</v>
      </c>
      <c r="AA217" s="289">
        <v>23.1509</v>
      </c>
      <c r="AB217" s="290">
        <v>23.882100000000001</v>
      </c>
      <c r="AC217" s="288">
        <v>27.951000000000001</v>
      </c>
      <c r="AD217" s="289">
        <v>26.675999999999998</v>
      </c>
      <c r="AE217" s="289">
        <v>25.662800000000001</v>
      </c>
      <c r="AF217" s="289">
        <v>26.886299999999999</v>
      </c>
      <c r="AG217" s="289">
        <v>25.064800000000002</v>
      </c>
      <c r="AH217" s="289">
        <v>24.9938</v>
      </c>
      <c r="AI217" s="289"/>
      <c r="AJ217" s="289">
        <v>23.765899999999998</v>
      </c>
      <c r="AK217" s="290">
        <v>23.706199999999999</v>
      </c>
    </row>
    <row r="218" spans="1:37">
      <c r="A218" s="348">
        <v>45508</v>
      </c>
      <c r="B218" s="288">
        <v>29.456199999999999</v>
      </c>
      <c r="C218" s="289">
        <v>26.740400000000001</v>
      </c>
      <c r="D218" s="289">
        <v>25.469899999999999</v>
      </c>
      <c r="E218" s="289">
        <v>27.934699999999999</v>
      </c>
      <c r="F218" s="289">
        <v>25.017199999999999</v>
      </c>
      <c r="G218" s="289">
        <v>24.705200000000001</v>
      </c>
      <c r="H218" s="289">
        <v>26.08</v>
      </c>
      <c r="I218" s="289">
        <v>23.8476</v>
      </c>
      <c r="J218" s="290">
        <v>23.556000000000001</v>
      </c>
      <c r="K218" s="288">
        <v>27.954799999999999</v>
      </c>
      <c r="L218" s="289">
        <v>25.3538</v>
      </c>
      <c r="M218" s="289">
        <v>26.107800000000001</v>
      </c>
      <c r="N218" s="289">
        <v>26.665700000000001</v>
      </c>
      <c r="O218" s="289">
        <v>24.4068</v>
      </c>
      <c r="P218" s="289">
        <v>25.324999999999999</v>
      </c>
      <c r="Q218" s="289">
        <v>25.083100000000002</v>
      </c>
      <c r="R218" s="289">
        <v>23.428100000000001</v>
      </c>
      <c r="S218" s="290">
        <v>23.925699999999999</v>
      </c>
      <c r="T218" s="288">
        <v>27.921600000000002</v>
      </c>
      <c r="U218" s="289">
        <v>25.792400000000001</v>
      </c>
      <c r="V218" s="289">
        <v>27.854399999999998</v>
      </c>
      <c r="W218" s="289">
        <v>26.395800000000001</v>
      </c>
      <c r="X218" s="289">
        <v>24.507999999999999</v>
      </c>
      <c r="Y218" s="289">
        <v>26.021000000000001</v>
      </c>
      <c r="Z218" s="289">
        <v>24.737200000000001</v>
      </c>
      <c r="AA218" s="289">
        <v>23.592500000000001</v>
      </c>
      <c r="AB218" s="290">
        <v>24.374099999999999</v>
      </c>
      <c r="AC218" s="288">
        <v>28.769300000000001</v>
      </c>
      <c r="AD218" s="289">
        <v>27.354800000000001</v>
      </c>
      <c r="AE218" s="289">
        <v>26.34</v>
      </c>
      <c r="AF218" s="289">
        <v>27.554500000000001</v>
      </c>
      <c r="AG218" s="289">
        <v>25.636700000000001</v>
      </c>
      <c r="AH218" s="289">
        <v>25.6205</v>
      </c>
      <c r="AI218" s="289"/>
      <c r="AJ218" s="289">
        <v>24.224900000000002</v>
      </c>
      <c r="AK218" s="290">
        <v>24.223199999999999</v>
      </c>
    </row>
    <row r="219" spans="1:37">
      <c r="A219" s="348">
        <v>45509</v>
      </c>
      <c r="B219" s="288">
        <v>28.2517</v>
      </c>
      <c r="C219" s="289">
        <v>26.1938</v>
      </c>
      <c r="D219" s="289">
        <v>25.288799999999998</v>
      </c>
      <c r="E219" s="289">
        <v>27.5228</v>
      </c>
      <c r="F219" s="289">
        <v>25.081800000000001</v>
      </c>
      <c r="G219" s="289">
        <v>24.826599999999999</v>
      </c>
      <c r="H219" s="289">
        <v>26.27</v>
      </c>
      <c r="I219" s="289">
        <v>24.120699999999999</v>
      </c>
      <c r="J219" s="290">
        <v>23.870799999999999</v>
      </c>
      <c r="K219" s="288">
        <v>27.015499999999999</v>
      </c>
      <c r="L219" s="289">
        <v>25.051200000000001</v>
      </c>
      <c r="M219" s="289">
        <v>25.5944</v>
      </c>
      <c r="N219" s="289">
        <v>26.3705</v>
      </c>
      <c r="O219" s="289">
        <v>24.504300000000001</v>
      </c>
      <c r="P219" s="289">
        <v>25.242100000000001</v>
      </c>
      <c r="Q219" s="289">
        <v>25.237500000000001</v>
      </c>
      <c r="R219" s="289">
        <v>23.7302</v>
      </c>
      <c r="S219" s="290">
        <v>24.178599999999999</v>
      </c>
      <c r="T219" s="288">
        <v>27.252800000000001</v>
      </c>
      <c r="U219" s="289">
        <v>25.581800000000001</v>
      </c>
      <c r="V219" s="289">
        <v>26.974900000000002</v>
      </c>
      <c r="W219" s="289">
        <v>26.309699999999999</v>
      </c>
      <c r="X219" s="289">
        <v>24.7041</v>
      </c>
      <c r="Y219" s="289">
        <v>26.029199999999999</v>
      </c>
      <c r="Z219" s="289">
        <v>25.042899999999999</v>
      </c>
      <c r="AA219" s="289">
        <v>23.9223</v>
      </c>
      <c r="AB219" s="290">
        <v>24.7561</v>
      </c>
      <c r="AC219" s="288">
        <v>27.668299999999999</v>
      </c>
      <c r="AD219" s="289">
        <v>26.491099999999999</v>
      </c>
      <c r="AE219" s="289">
        <v>25.944099999999999</v>
      </c>
      <c r="AF219" s="289">
        <v>27.2301</v>
      </c>
      <c r="AG219" s="289">
        <v>25.55</v>
      </c>
      <c r="AH219" s="289">
        <v>25.604500000000002</v>
      </c>
      <c r="AI219" s="289"/>
      <c r="AJ219" s="289">
        <v>24.533200000000001</v>
      </c>
      <c r="AK219" s="290">
        <v>24.575800000000001</v>
      </c>
    </row>
    <row r="220" spans="1:37">
      <c r="A220" s="348">
        <v>45510</v>
      </c>
      <c r="B220" s="288">
        <v>29.756699999999999</v>
      </c>
      <c r="C220" s="289">
        <v>27.112200000000001</v>
      </c>
      <c r="D220" s="289">
        <v>25.8276</v>
      </c>
      <c r="E220" s="289">
        <v>28.276399999999999</v>
      </c>
      <c r="F220" s="289">
        <v>25.4163</v>
      </c>
      <c r="G220" s="289">
        <v>25.106000000000002</v>
      </c>
      <c r="H220" s="289">
        <v>26.482299999999999</v>
      </c>
      <c r="I220" s="289">
        <v>24.243200000000002</v>
      </c>
      <c r="J220" s="290">
        <v>23.985600000000002</v>
      </c>
      <c r="K220" s="288">
        <v>28.332100000000001</v>
      </c>
      <c r="L220" s="289">
        <v>25.721299999999999</v>
      </c>
      <c r="M220" s="289">
        <v>26.508700000000001</v>
      </c>
      <c r="N220" s="289">
        <v>27.078399999999998</v>
      </c>
      <c r="O220" s="289">
        <v>24.831</v>
      </c>
      <c r="P220" s="289">
        <v>25.6753</v>
      </c>
      <c r="Q220" s="289">
        <v>25.500800000000002</v>
      </c>
      <c r="R220" s="289">
        <v>23.879300000000001</v>
      </c>
      <c r="S220" s="290">
        <v>24.371700000000001</v>
      </c>
      <c r="T220" s="288">
        <v>28.432200000000002</v>
      </c>
      <c r="U220" s="289">
        <v>26.2578</v>
      </c>
      <c r="V220" s="289">
        <v>28.305299999999999</v>
      </c>
      <c r="W220" s="289">
        <v>26.940999999999999</v>
      </c>
      <c r="X220" s="289">
        <v>25.031500000000001</v>
      </c>
      <c r="Y220" s="289">
        <v>26.542100000000001</v>
      </c>
      <c r="Z220" s="289">
        <v>25.285599999999999</v>
      </c>
      <c r="AA220" s="289">
        <v>24.113299999999999</v>
      </c>
      <c r="AB220" s="290">
        <v>24.932600000000001</v>
      </c>
      <c r="AC220" s="288">
        <v>29.2315</v>
      </c>
      <c r="AD220" s="289">
        <v>27.802499999999998</v>
      </c>
      <c r="AE220" s="289">
        <v>26.8809</v>
      </c>
      <c r="AF220" s="289">
        <v>28.075199999999999</v>
      </c>
      <c r="AG220" s="289">
        <v>26.141300000000001</v>
      </c>
      <c r="AH220" s="289">
        <v>26.2011</v>
      </c>
      <c r="AI220" s="289"/>
      <c r="AJ220" s="289">
        <v>24.766999999999999</v>
      </c>
      <c r="AK220" s="290">
        <v>24.8262</v>
      </c>
    </row>
    <row r="221" spans="1:37">
      <c r="A221" s="348">
        <v>45511</v>
      </c>
      <c r="B221" s="288">
        <v>30.316099999999999</v>
      </c>
      <c r="C221" s="289">
        <v>27.6023</v>
      </c>
      <c r="D221" s="289">
        <v>26.207100000000001</v>
      </c>
      <c r="E221" s="289">
        <v>28.8155</v>
      </c>
      <c r="F221" s="289">
        <v>25.8474</v>
      </c>
      <c r="G221" s="289">
        <v>25.457999999999998</v>
      </c>
      <c r="H221" s="289">
        <v>26.9375</v>
      </c>
      <c r="I221" s="289">
        <v>24.578499999999998</v>
      </c>
      <c r="J221" s="290">
        <v>24.270399999999999</v>
      </c>
      <c r="K221" s="288">
        <v>28.902899999999999</v>
      </c>
      <c r="L221" s="289">
        <v>26.1204</v>
      </c>
      <c r="M221" s="289">
        <v>27.168900000000001</v>
      </c>
      <c r="N221" s="289">
        <v>27.574000000000002</v>
      </c>
      <c r="O221" s="289">
        <v>25.1996</v>
      </c>
      <c r="P221" s="289">
        <v>26.114000000000001</v>
      </c>
      <c r="Q221" s="289">
        <v>25.917200000000001</v>
      </c>
      <c r="R221" s="289">
        <v>24.186699999999998</v>
      </c>
      <c r="S221" s="290">
        <v>24.711300000000001</v>
      </c>
      <c r="T221" s="288">
        <v>28.984300000000001</v>
      </c>
      <c r="U221" s="289">
        <v>26.695900000000002</v>
      </c>
      <c r="V221" s="289">
        <v>28.897099999999998</v>
      </c>
      <c r="W221" s="289">
        <v>27.454799999999999</v>
      </c>
      <c r="X221" s="289">
        <v>25.444800000000001</v>
      </c>
      <c r="Y221" s="289">
        <v>27.046199999999999</v>
      </c>
      <c r="Z221" s="289">
        <v>25.738800000000001</v>
      </c>
      <c r="AA221" s="289">
        <v>24.475999999999999</v>
      </c>
      <c r="AB221" s="290">
        <v>25.346</v>
      </c>
      <c r="AC221" s="288">
        <v>29.861599999999999</v>
      </c>
      <c r="AD221" s="289">
        <v>28.2745</v>
      </c>
      <c r="AE221" s="289">
        <v>27.445399999999999</v>
      </c>
      <c r="AF221" s="289">
        <v>28.616399999999999</v>
      </c>
      <c r="AG221" s="289">
        <v>26.587499999999999</v>
      </c>
      <c r="AH221" s="289">
        <v>26.729099999999999</v>
      </c>
      <c r="AI221" s="289"/>
      <c r="AJ221" s="289">
        <v>25.15</v>
      </c>
      <c r="AK221" s="290">
        <v>25.283200000000001</v>
      </c>
    </row>
    <row r="222" spans="1:37">
      <c r="A222" s="348">
        <v>45512</v>
      </c>
      <c r="B222" s="288">
        <v>29.294599999999999</v>
      </c>
      <c r="C222" s="289">
        <v>27.136500000000002</v>
      </c>
      <c r="D222" s="289">
        <v>25.997599999999998</v>
      </c>
      <c r="E222" s="289">
        <v>28.467600000000001</v>
      </c>
      <c r="F222" s="289">
        <v>25.856300000000001</v>
      </c>
      <c r="G222" s="289">
        <v>25.514399999999998</v>
      </c>
      <c r="H222" s="289">
        <v>27.045400000000001</v>
      </c>
      <c r="I222" s="289">
        <v>24.792100000000001</v>
      </c>
      <c r="J222" s="290">
        <v>24.5047</v>
      </c>
      <c r="K222" s="288">
        <v>28.097799999999999</v>
      </c>
      <c r="L222" s="289">
        <v>25.752300000000002</v>
      </c>
      <c r="M222" s="289">
        <v>26.6982</v>
      </c>
      <c r="N222" s="289">
        <v>27.3369</v>
      </c>
      <c r="O222" s="289">
        <v>25.212800000000001</v>
      </c>
      <c r="P222" s="289">
        <v>26.009799999999998</v>
      </c>
      <c r="Q222" s="289">
        <v>26.000800000000002</v>
      </c>
      <c r="R222" s="289">
        <v>24.3841</v>
      </c>
      <c r="S222" s="290">
        <v>24.8809</v>
      </c>
      <c r="T222" s="288">
        <v>28.4</v>
      </c>
      <c r="U222" s="289">
        <v>26.438600000000001</v>
      </c>
      <c r="V222" s="289">
        <v>28.062100000000001</v>
      </c>
      <c r="W222" s="289">
        <v>27.3231</v>
      </c>
      <c r="X222" s="289">
        <v>25.4939</v>
      </c>
      <c r="Y222" s="289">
        <v>26.985199999999999</v>
      </c>
      <c r="Z222" s="289">
        <v>25.911200000000001</v>
      </c>
      <c r="AA222" s="289">
        <v>24.667899999999999</v>
      </c>
      <c r="AB222" s="290">
        <v>25.601199999999999</v>
      </c>
      <c r="AC222" s="288">
        <v>28.8111</v>
      </c>
      <c r="AD222" s="289">
        <v>27.512799999999999</v>
      </c>
      <c r="AE222" s="289">
        <v>27.0625</v>
      </c>
      <c r="AF222" s="289">
        <v>28.2866</v>
      </c>
      <c r="AG222" s="289">
        <v>26.423999999999999</v>
      </c>
      <c r="AH222" s="289">
        <v>26.666799999999999</v>
      </c>
      <c r="AI222" s="289"/>
      <c r="AJ222" s="289">
        <v>25.302900000000001</v>
      </c>
      <c r="AK222" s="290">
        <v>25.503599999999999</v>
      </c>
    </row>
    <row r="223" spans="1:37">
      <c r="A223" s="348">
        <v>45513</v>
      </c>
      <c r="B223" s="288">
        <v>28.953700000000001</v>
      </c>
      <c r="C223" s="289">
        <v>26.934100000000001</v>
      </c>
      <c r="D223" s="289">
        <v>25.8918</v>
      </c>
      <c r="E223" s="289">
        <v>28.273499999999999</v>
      </c>
      <c r="F223" s="289">
        <v>25.760999999999999</v>
      </c>
      <c r="G223" s="289">
        <v>25.4435</v>
      </c>
      <c r="H223" s="289">
        <v>26.934999999999999</v>
      </c>
      <c r="I223" s="289">
        <v>24.768000000000001</v>
      </c>
      <c r="J223" s="290">
        <v>24.488199999999999</v>
      </c>
      <c r="K223" s="288">
        <v>27.835999999999999</v>
      </c>
      <c r="L223" s="289">
        <v>25.586300000000001</v>
      </c>
      <c r="M223" s="289">
        <v>26.200199999999999</v>
      </c>
      <c r="N223" s="289">
        <v>27.215599999999998</v>
      </c>
      <c r="O223" s="289">
        <v>25.1373</v>
      </c>
      <c r="P223" s="289">
        <v>25.885300000000001</v>
      </c>
      <c r="Q223" s="289">
        <v>25.928899999999999</v>
      </c>
      <c r="R223" s="289">
        <v>24.360199999999999</v>
      </c>
      <c r="S223" s="290">
        <v>24.849</v>
      </c>
      <c r="T223" s="288">
        <v>28.263100000000001</v>
      </c>
      <c r="U223" s="289">
        <v>26.262699999999999</v>
      </c>
      <c r="V223" s="289">
        <v>27.69</v>
      </c>
      <c r="W223" s="289">
        <v>27.2697</v>
      </c>
      <c r="X223" s="289">
        <v>25.378</v>
      </c>
      <c r="Y223" s="289">
        <v>26.865300000000001</v>
      </c>
      <c r="Z223" s="289">
        <v>25.8825</v>
      </c>
      <c r="AA223" s="289">
        <v>24.616099999999999</v>
      </c>
      <c r="AB223" s="290">
        <v>25.563600000000001</v>
      </c>
      <c r="AC223" s="288">
        <v>28.484000000000002</v>
      </c>
      <c r="AD223" s="289">
        <v>27.239599999999999</v>
      </c>
      <c r="AE223" s="289">
        <v>26.799700000000001</v>
      </c>
      <c r="AF223" s="289">
        <v>28.151599999999998</v>
      </c>
      <c r="AG223" s="289">
        <v>26.305399999999999</v>
      </c>
      <c r="AH223" s="289">
        <v>26.504799999999999</v>
      </c>
      <c r="AI223" s="289"/>
      <c r="AJ223" s="289">
        <v>25.270399999999999</v>
      </c>
      <c r="AK223" s="290">
        <v>25.456700000000001</v>
      </c>
    </row>
    <row r="224" spans="1:37">
      <c r="A224" s="348">
        <v>45514</v>
      </c>
      <c r="B224" s="288">
        <v>27.7591</v>
      </c>
      <c r="C224" s="289">
        <v>26.3886</v>
      </c>
      <c r="D224" s="289">
        <v>25.540299999999998</v>
      </c>
      <c r="E224" s="289">
        <v>27.7761</v>
      </c>
      <c r="F224" s="289">
        <v>25.571200000000001</v>
      </c>
      <c r="G224" s="289">
        <v>25.274100000000001</v>
      </c>
      <c r="H224" s="289">
        <v>26.742799999999999</v>
      </c>
      <c r="I224" s="289">
        <v>24.698899999999998</v>
      </c>
      <c r="J224" s="290">
        <v>24.422699999999999</v>
      </c>
      <c r="K224" s="288">
        <v>26.572299999999998</v>
      </c>
      <c r="L224" s="289">
        <v>25.081099999999999</v>
      </c>
      <c r="M224" s="289">
        <v>25.5185</v>
      </c>
      <c r="N224" s="289">
        <v>26.761800000000001</v>
      </c>
      <c r="O224" s="289">
        <v>24.950800000000001</v>
      </c>
      <c r="P224" s="289">
        <v>25.604900000000001</v>
      </c>
      <c r="Q224" s="289">
        <v>25.757300000000001</v>
      </c>
      <c r="R224" s="289">
        <v>24.304200000000002</v>
      </c>
      <c r="S224" s="290">
        <v>24.778400000000001</v>
      </c>
      <c r="T224" s="288">
        <v>27.595300000000002</v>
      </c>
      <c r="U224" s="289">
        <v>27.659800000000001</v>
      </c>
      <c r="V224" s="289">
        <v>25.2012</v>
      </c>
      <c r="W224" s="289">
        <v>27.7455</v>
      </c>
      <c r="X224" s="289">
        <v>27.933900000000001</v>
      </c>
      <c r="Y224" s="289">
        <v>26.118099999999998</v>
      </c>
      <c r="Z224" s="289">
        <v>27.0883</v>
      </c>
      <c r="AA224" s="289">
        <v>27.8462</v>
      </c>
      <c r="AB224" s="290">
        <v>25.823499999999999</v>
      </c>
      <c r="AC224" s="288">
        <v>27.330100000000002</v>
      </c>
      <c r="AD224" s="289">
        <v>27.897400000000001</v>
      </c>
      <c r="AE224" s="289">
        <v>25.959199999999999</v>
      </c>
      <c r="AF224" s="289">
        <v>27.895600000000002</v>
      </c>
      <c r="AG224" s="289">
        <v>28.1569</v>
      </c>
      <c r="AH224" s="289">
        <v>26.287600000000001</v>
      </c>
      <c r="AI224" s="289"/>
      <c r="AJ224" s="289">
        <v>27.435700000000001</v>
      </c>
      <c r="AK224" s="290">
        <v>26.182099999999998</v>
      </c>
    </row>
    <row r="225" spans="1:37">
      <c r="A225" s="348">
        <v>45515</v>
      </c>
      <c r="B225" s="288">
        <v>27.471800000000002</v>
      </c>
      <c r="C225" s="289">
        <v>27.283899999999999</v>
      </c>
      <c r="D225" s="289">
        <v>25.115600000000001</v>
      </c>
      <c r="E225" s="289">
        <v>28.048300000000001</v>
      </c>
      <c r="F225" s="289">
        <v>26.9373</v>
      </c>
      <c r="G225" s="289">
        <v>25.097000000000001</v>
      </c>
      <c r="H225" s="289">
        <v>27.186</v>
      </c>
      <c r="I225" s="289">
        <v>25.955400000000001</v>
      </c>
      <c r="J225" s="290">
        <v>24.616700000000002</v>
      </c>
      <c r="K225" s="288">
        <v>25.055800000000001</v>
      </c>
      <c r="L225" s="289">
        <v>24.004100000000001</v>
      </c>
      <c r="M225" s="289">
        <v>23.345300000000002</v>
      </c>
      <c r="N225" s="289">
        <v>25.481300000000001</v>
      </c>
      <c r="O225" s="289">
        <v>24.049299999999999</v>
      </c>
      <c r="P225" s="289">
        <v>24.145499999999998</v>
      </c>
      <c r="Q225" s="289">
        <v>25.9666</v>
      </c>
      <c r="R225" s="289">
        <v>23.6815</v>
      </c>
      <c r="S225" s="290">
        <v>24.469000000000001</v>
      </c>
      <c r="T225" s="288">
        <v>26.632100000000001</v>
      </c>
      <c r="U225" s="289">
        <v>26.437100000000001</v>
      </c>
      <c r="V225" s="289">
        <v>25.835699999999999</v>
      </c>
      <c r="W225" s="289">
        <v>26.307600000000001</v>
      </c>
      <c r="X225" s="289">
        <v>25.858899999999998</v>
      </c>
      <c r="Y225" s="289">
        <v>25.350899999999999</v>
      </c>
      <c r="Z225" s="289">
        <v>25.650200000000002</v>
      </c>
      <c r="AA225" s="289">
        <v>25.331700000000001</v>
      </c>
      <c r="AB225" s="290">
        <v>24.6478</v>
      </c>
      <c r="AC225" s="288">
        <v>26.870699999999999</v>
      </c>
      <c r="AD225" s="289">
        <v>26.799099999999999</v>
      </c>
      <c r="AE225" s="289">
        <v>25.943100000000001</v>
      </c>
      <c r="AF225" s="289">
        <v>27.122399999999999</v>
      </c>
      <c r="AG225" s="289">
        <v>26.2943</v>
      </c>
      <c r="AH225" s="289">
        <v>25.6995</v>
      </c>
      <c r="AI225" s="289"/>
      <c r="AJ225" s="289">
        <v>25.468599999999999</v>
      </c>
      <c r="AK225" s="290">
        <v>24.9848</v>
      </c>
    </row>
    <row r="226" spans="1:37">
      <c r="A226" s="348">
        <v>45516</v>
      </c>
      <c r="B226" s="288">
        <v>25.955100000000002</v>
      </c>
      <c r="C226" s="289">
        <v>25.7469</v>
      </c>
      <c r="D226" s="289">
        <v>24.791499999999999</v>
      </c>
      <c r="E226" s="289">
        <v>26.455100000000002</v>
      </c>
      <c r="F226" s="289">
        <v>25.3</v>
      </c>
      <c r="G226" s="289">
        <v>24.588899999999999</v>
      </c>
      <c r="H226" s="289">
        <v>26.052700000000002</v>
      </c>
      <c r="I226" s="289">
        <v>24.734400000000001</v>
      </c>
      <c r="J226" s="290">
        <v>24.0199</v>
      </c>
      <c r="K226" s="288">
        <v>26.043399999999998</v>
      </c>
      <c r="L226" s="289">
        <v>24.787600000000001</v>
      </c>
      <c r="M226" s="289">
        <v>24.079899999999999</v>
      </c>
      <c r="N226" s="289">
        <v>26.431000000000001</v>
      </c>
      <c r="O226" s="289">
        <v>24.906300000000002</v>
      </c>
      <c r="P226" s="289">
        <v>24.3721</v>
      </c>
      <c r="Q226" s="289">
        <v>26.0017</v>
      </c>
      <c r="R226" s="289">
        <v>24.678899999999999</v>
      </c>
      <c r="S226" s="290">
        <v>23.9251</v>
      </c>
      <c r="T226" s="288">
        <v>26.164300000000001</v>
      </c>
      <c r="U226" s="289">
        <v>25.617000000000001</v>
      </c>
      <c r="V226" s="289">
        <v>25.1464</v>
      </c>
      <c r="W226" s="289">
        <v>25.903199999999998</v>
      </c>
      <c r="X226" s="289">
        <v>25.162800000000001</v>
      </c>
      <c r="Y226" s="289">
        <v>25.1279</v>
      </c>
      <c r="Z226" s="289">
        <v>25.209199999999999</v>
      </c>
      <c r="AA226" s="289">
        <v>24.661300000000001</v>
      </c>
      <c r="AB226" s="290">
        <v>24.421399999999998</v>
      </c>
      <c r="AC226" s="288">
        <v>25.9754</v>
      </c>
      <c r="AD226" s="289">
        <v>25.898700000000002</v>
      </c>
      <c r="AE226" s="289">
        <v>25.347300000000001</v>
      </c>
      <c r="AF226" s="289">
        <v>26.572399999999998</v>
      </c>
      <c r="AG226" s="289">
        <v>25.7362</v>
      </c>
      <c r="AH226" s="289">
        <v>25.328199999999999</v>
      </c>
      <c r="AI226" s="289"/>
      <c r="AJ226" s="289">
        <v>25.08</v>
      </c>
      <c r="AK226" s="290">
        <v>24.7013</v>
      </c>
    </row>
    <row r="227" spans="1:37">
      <c r="A227" s="348">
        <v>45517</v>
      </c>
      <c r="B227" s="288">
        <v>26.0596</v>
      </c>
      <c r="C227" s="289">
        <v>25.390999999999998</v>
      </c>
      <c r="D227" s="289">
        <v>24.612200000000001</v>
      </c>
      <c r="E227" s="289">
        <v>26.018000000000001</v>
      </c>
      <c r="F227" s="289">
        <v>24.7393</v>
      </c>
      <c r="G227" s="289">
        <v>24.285499999999999</v>
      </c>
      <c r="H227" s="289">
        <v>25.429200000000002</v>
      </c>
      <c r="I227" s="289">
        <v>24.271599999999999</v>
      </c>
      <c r="J227" s="290">
        <v>23.7438</v>
      </c>
      <c r="K227" s="288">
        <v>25.6876</v>
      </c>
      <c r="L227" s="289">
        <v>24.732399999999998</v>
      </c>
      <c r="M227" s="289">
        <v>24.1462</v>
      </c>
      <c r="N227" s="289">
        <v>25.680199999999999</v>
      </c>
      <c r="O227" s="289">
        <v>24.6081</v>
      </c>
      <c r="P227" s="289">
        <v>24.1754</v>
      </c>
      <c r="Q227" s="289">
        <v>25.174299999999999</v>
      </c>
      <c r="R227" s="289">
        <v>24.3094</v>
      </c>
      <c r="S227" s="290">
        <v>23.681000000000001</v>
      </c>
      <c r="T227" s="288">
        <v>25.744199999999999</v>
      </c>
      <c r="U227" s="289">
        <v>25.1492</v>
      </c>
      <c r="V227" s="289">
        <v>25.311800000000002</v>
      </c>
      <c r="W227" s="289">
        <v>25.319099999999999</v>
      </c>
      <c r="X227" s="289">
        <v>24.58</v>
      </c>
      <c r="Y227" s="289">
        <v>24.7622</v>
      </c>
      <c r="Z227" s="289">
        <v>24.686499999999999</v>
      </c>
      <c r="AA227" s="289">
        <v>24.106200000000001</v>
      </c>
      <c r="AB227" s="290">
        <v>24.0807</v>
      </c>
      <c r="AC227" s="288">
        <v>26.295400000000001</v>
      </c>
      <c r="AD227" s="289">
        <v>25.7547</v>
      </c>
      <c r="AE227" s="289">
        <v>25.234500000000001</v>
      </c>
      <c r="AF227" s="289">
        <v>26.297699999999999</v>
      </c>
      <c r="AG227" s="289">
        <v>25.252300000000002</v>
      </c>
      <c r="AH227" s="289">
        <v>25.005700000000001</v>
      </c>
      <c r="AI227" s="289"/>
      <c r="AJ227" s="289">
        <v>24.636099999999999</v>
      </c>
      <c r="AK227" s="290">
        <v>24.3169</v>
      </c>
    </row>
    <row r="228" spans="1:37">
      <c r="A228" s="348">
        <v>45518</v>
      </c>
      <c r="B228" s="288">
        <v>24.5504</v>
      </c>
      <c r="C228" s="289">
        <v>24.340299999999999</v>
      </c>
      <c r="D228" s="289">
        <v>23.872900000000001</v>
      </c>
      <c r="E228" s="289">
        <v>24.9389</v>
      </c>
      <c r="F228" s="289">
        <v>24.113</v>
      </c>
      <c r="G228" s="289">
        <v>23.802800000000001</v>
      </c>
      <c r="H228" s="289">
        <v>24.801300000000001</v>
      </c>
      <c r="I228" s="289">
        <v>23.886199999999999</v>
      </c>
      <c r="J228" s="290">
        <v>23.504100000000001</v>
      </c>
      <c r="K228" s="288">
        <v>24.325299999999999</v>
      </c>
      <c r="L228" s="289">
        <v>23.8782</v>
      </c>
      <c r="M228" s="289">
        <v>23.3278</v>
      </c>
      <c r="N228" s="289">
        <v>24.658000000000001</v>
      </c>
      <c r="O228" s="289">
        <v>24.013100000000001</v>
      </c>
      <c r="P228" s="289">
        <v>23.5441</v>
      </c>
      <c r="Q228" s="289">
        <v>24.4573</v>
      </c>
      <c r="R228" s="289">
        <v>23.8904</v>
      </c>
      <c r="S228" s="290">
        <v>23.3567</v>
      </c>
      <c r="T228" s="288">
        <v>24.4971</v>
      </c>
      <c r="U228" s="289">
        <v>24.234200000000001</v>
      </c>
      <c r="V228" s="289">
        <v>24.0364</v>
      </c>
      <c r="W228" s="289">
        <v>24.465599999999998</v>
      </c>
      <c r="X228" s="289">
        <v>23.940999999999999</v>
      </c>
      <c r="Y228" s="289">
        <v>24.046900000000001</v>
      </c>
      <c r="Z228" s="289">
        <v>24.142199999999999</v>
      </c>
      <c r="AA228" s="289">
        <v>23.642299999999999</v>
      </c>
      <c r="AB228" s="290">
        <v>23.7379</v>
      </c>
      <c r="AC228" s="288">
        <v>24.4678</v>
      </c>
      <c r="AD228" s="289">
        <v>24.471</v>
      </c>
      <c r="AE228" s="289">
        <v>24.2349</v>
      </c>
      <c r="AF228" s="289">
        <v>25.07</v>
      </c>
      <c r="AG228" s="289">
        <v>24.453399999999998</v>
      </c>
      <c r="AH228" s="289">
        <v>24.2606</v>
      </c>
      <c r="AI228" s="289"/>
      <c r="AJ228" s="289">
        <v>24.155100000000001</v>
      </c>
      <c r="AK228" s="290">
        <v>23.895199999999999</v>
      </c>
    </row>
    <row r="229" spans="1:37">
      <c r="A229" s="348">
        <v>45519</v>
      </c>
      <c r="B229" s="288">
        <v>24.72</v>
      </c>
      <c r="C229" s="289">
        <v>24.408799999999999</v>
      </c>
      <c r="D229" s="289">
        <v>23.880500000000001</v>
      </c>
      <c r="E229" s="289">
        <v>24.9163</v>
      </c>
      <c r="F229" s="289">
        <v>23.882999999999999</v>
      </c>
      <c r="G229" s="289">
        <v>23.635999999999999</v>
      </c>
      <c r="H229" s="289">
        <v>24.466899999999999</v>
      </c>
      <c r="I229" s="289">
        <v>23.4971</v>
      </c>
      <c r="J229" s="290">
        <v>23.1645</v>
      </c>
      <c r="K229" s="288">
        <v>24.602</v>
      </c>
      <c r="L229" s="289">
        <v>23.892600000000002</v>
      </c>
      <c r="M229" s="289">
        <v>23.396999999999998</v>
      </c>
      <c r="N229" s="289">
        <v>24.687000000000001</v>
      </c>
      <c r="O229" s="289">
        <v>23.825299999999999</v>
      </c>
      <c r="P229" s="289">
        <v>23.573399999999999</v>
      </c>
      <c r="Q229" s="289">
        <v>24.134599999999999</v>
      </c>
      <c r="R229" s="289">
        <v>23.508900000000001</v>
      </c>
      <c r="S229" s="290">
        <v>23.1159</v>
      </c>
      <c r="T229" s="288">
        <v>24.921299999999999</v>
      </c>
      <c r="U229" s="289">
        <v>24.244900000000001</v>
      </c>
      <c r="V229" s="289">
        <v>24.248799999999999</v>
      </c>
      <c r="W229" s="289">
        <v>24.538900000000002</v>
      </c>
      <c r="X229" s="289">
        <v>23.744499999999999</v>
      </c>
      <c r="Y229" s="289">
        <v>24.0397</v>
      </c>
      <c r="Z229" s="289">
        <v>23.869399999999999</v>
      </c>
      <c r="AA229" s="289">
        <v>23.309200000000001</v>
      </c>
      <c r="AB229" s="290">
        <v>23.420200000000001</v>
      </c>
      <c r="AC229" s="288">
        <v>24.8903</v>
      </c>
      <c r="AD229" s="289">
        <v>24.65</v>
      </c>
      <c r="AE229" s="289">
        <v>24.319199999999999</v>
      </c>
      <c r="AF229" s="289">
        <v>25.2135</v>
      </c>
      <c r="AG229" s="289">
        <v>24.4087</v>
      </c>
      <c r="AH229" s="289">
        <v>24.216999999999999</v>
      </c>
      <c r="AI229" s="289"/>
      <c r="AJ229" s="289">
        <v>23.871200000000002</v>
      </c>
      <c r="AK229" s="290">
        <v>23.624700000000001</v>
      </c>
    </row>
    <row r="230" spans="1:37">
      <c r="A230" s="348">
        <v>45520</v>
      </c>
      <c r="B230" s="288">
        <v>25.088000000000001</v>
      </c>
      <c r="C230" s="289">
        <v>24.4956</v>
      </c>
      <c r="D230" s="289">
        <v>23.877800000000001</v>
      </c>
      <c r="E230" s="289">
        <v>25.0274</v>
      </c>
      <c r="F230" s="289">
        <v>23.773499999999999</v>
      </c>
      <c r="G230" s="289">
        <v>23.5426</v>
      </c>
      <c r="H230" s="289">
        <v>24.3643</v>
      </c>
      <c r="I230" s="289">
        <v>23.313600000000001</v>
      </c>
      <c r="J230" s="290">
        <v>23.013000000000002</v>
      </c>
      <c r="K230" s="288">
        <v>24.7471</v>
      </c>
      <c r="L230" s="289">
        <v>23.784700000000001</v>
      </c>
      <c r="M230" s="289">
        <v>23.5181</v>
      </c>
      <c r="N230" s="289">
        <v>24.618099999999998</v>
      </c>
      <c r="O230" s="289">
        <v>23.611699999999999</v>
      </c>
      <c r="P230" s="289">
        <v>23.518899999999999</v>
      </c>
      <c r="Q230" s="289">
        <v>23.945</v>
      </c>
      <c r="R230" s="289">
        <v>23.256599999999999</v>
      </c>
      <c r="S230" s="290">
        <v>22.9924</v>
      </c>
      <c r="T230" s="288">
        <v>25.0473</v>
      </c>
      <c r="U230" s="289">
        <v>24.269100000000002</v>
      </c>
      <c r="V230" s="289">
        <v>24.598700000000001</v>
      </c>
      <c r="W230" s="289">
        <v>24.515599999999999</v>
      </c>
      <c r="X230" s="289">
        <v>23.635100000000001</v>
      </c>
      <c r="Y230" s="289">
        <v>24.076799999999999</v>
      </c>
      <c r="Z230" s="289">
        <v>23.7484</v>
      </c>
      <c r="AA230" s="289">
        <v>23.141100000000002</v>
      </c>
      <c r="AB230" s="290">
        <v>23.325199999999999</v>
      </c>
      <c r="AC230" s="288">
        <v>25.5563</v>
      </c>
      <c r="AD230" s="289">
        <v>24.871600000000001</v>
      </c>
      <c r="AE230" s="289">
        <v>24.458400000000001</v>
      </c>
      <c r="AF230" s="289">
        <v>25.5044</v>
      </c>
      <c r="AG230" s="289">
        <v>24.385400000000001</v>
      </c>
      <c r="AH230" s="289">
        <v>24.2334</v>
      </c>
      <c r="AI230" s="289"/>
      <c r="AJ230" s="289">
        <v>23.737300000000001</v>
      </c>
      <c r="AK230" s="290">
        <v>23.507999999999999</v>
      </c>
    </row>
    <row r="231" spans="1:37">
      <c r="A231" s="348">
        <v>45521</v>
      </c>
      <c r="B231" s="288">
        <v>24.963799999999999</v>
      </c>
      <c r="C231" s="289">
        <v>24.1082</v>
      </c>
      <c r="D231" s="289">
        <v>23.621600000000001</v>
      </c>
      <c r="E231" s="289">
        <v>24.942699999999999</v>
      </c>
      <c r="F231" s="289">
        <v>23.554200000000002</v>
      </c>
      <c r="G231" s="289">
        <v>23.386700000000001</v>
      </c>
      <c r="H231" s="289">
        <v>24.279199999999999</v>
      </c>
      <c r="I231" s="289">
        <v>23.1496</v>
      </c>
      <c r="J231" s="290">
        <v>22.893000000000001</v>
      </c>
      <c r="K231" s="288">
        <v>24.4527</v>
      </c>
      <c r="L231" s="289">
        <v>23.4817</v>
      </c>
      <c r="M231" s="289">
        <v>23.0626</v>
      </c>
      <c r="N231" s="289">
        <v>24.490400000000001</v>
      </c>
      <c r="O231" s="289">
        <v>23.417999999999999</v>
      </c>
      <c r="P231" s="289">
        <v>23.363299999999999</v>
      </c>
      <c r="Q231" s="289">
        <v>23.8264</v>
      </c>
      <c r="R231" s="289">
        <v>23.0792</v>
      </c>
      <c r="S231" s="290">
        <v>22.8736</v>
      </c>
      <c r="T231" s="288">
        <v>25.001300000000001</v>
      </c>
      <c r="U231" s="289">
        <v>24.0395</v>
      </c>
      <c r="V231" s="289">
        <v>24.5487</v>
      </c>
      <c r="W231" s="289">
        <v>24.496700000000001</v>
      </c>
      <c r="X231" s="289">
        <v>23.488499999999998</v>
      </c>
      <c r="Y231" s="289">
        <v>24.117999999999999</v>
      </c>
      <c r="Z231" s="289">
        <v>23.6859</v>
      </c>
      <c r="AA231" s="289">
        <v>23.0077</v>
      </c>
      <c r="AB231" s="290">
        <v>23.296900000000001</v>
      </c>
      <c r="AC231" s="288">
        <v>25.6572</v>
      </c>
      <c r="AD231" s="289">
        <v>24.682200000000002</v>
      </c>
      <c r="AE231" s="289">
        <v>24.163599999999999</v>
      </c>
      <c r="AF231" s="289">
        <v>25.5688</v>
      </c>
      <c r="AG231" s="289">
        <v>24.242999999999999</v>
      </c>
      <c r="AH231" s="289">
        <v>24.057400000000001</v>
      </c>
      <c r="AI231" s="289"/>
      <c r="AJ231" s="289">
        <v>23.616299999999999</v>
      </c>
      <c r="AK231" s="290">
        <v>23.391999999999999</v>
      </c>
    </row>
    <row r="232" spans="1:37">
      <c r="A232" s="348">
        <v>45522</v>
      </c>
      <c r="B232" s="288">
        <v>23.5505</v>
      </c>
      <c r="C232" s="289">
        <v>22.991700000000002</v>
      </c>
      <c r="D232" s="289">
        <v>22.708200000000001</v>
      </c>
      <c r="E232" s="289">
        <v>23.915700000000001</v>
      </c>
      <c r="F232" s="289">
        <v>22.968</v>
      </c>
      <c r="G232" s="289">
        <v>22.8</v>
      </c>
      <c r="H232" s="289">
        <v>23.808900000000001</v>
      </c>
      <c r="I232" s="289">
        <v>22.8477</v>
      </c>
      <c r="J232" s="290">
        <v>22.634</v>
      </c>
      <c r="K232" s="288">
        <v>23.062100000000001</v>
      </c>
      <c r="L232" s="289">
        <v>22.498999999999999</v>
      </c>
      <c r="M232" s="289">
        <v>22.263999999999999</v>
      </c>
      <c r="N232" s="289">
        <v>23.3734</v>
      </c>
      <c r="O232" s="289">
        <v>22.767600000000002</v>
      </c>
      <c r="P232" s="289">
        <v>22.581900000000001</v>
      </c>
      <c r="Q232" s="289">
        <v>23.235600000000002</v>
      </c>
      <c r="R232" s="289">
        <v>22.709199999999999</v>
      </c>
      <c r="S232" s="290">
        <v>22.490400000000001</v>
      </c>
      <c r="T232" s="288">
        <v>23.7425</v>
      </c>
      <c r="U232" s="289">
        <v>23.086200000000002</v>
      </c>
      <c r="V232" s="289">
        <v>23.389600000000002</v>
      </c>
      <c r="W232" s="289">
        <v>23.684799999999999</v>
      </c>
      <c r="X232" s="289">
        <v>22.903700000000001</v>
      </c>
      <c r="Y232" s="289">
        <v>23.471900000000002</v>
      </c>
      <c r="Z232" s="289">
        <v>23.3125</v>
      </c>
      <c r="AA232" s="289">
        <v>22.656400000000001</v>
      </c>
      <c r="AB232" s="290">
        <v>23.1007</v>
      </c>
      <c r="AC232" s="288">
        <v>24.183399999999999</v>
      </c>
      <c r="AD232" s="289">
        <v>23.4068</v>
      </c>
      <c r="AE232" s="289">
        <v>23.0931</v>
      </c>
      <c r="AF232" s="289">
        <v>24.546199999999999</v>
      </c>
      <c r="AG232" s="289">
        <v>23.447800000000001</v>
      </c>
      <c r="AH232" s="289">
        <v>23.290299999999998</v>
      </c>
      <c r="AI232" s="289"/>
      <c r="AJ232" s="289">
        <v>23.223700000000001</v>
      </c>
      <c r="AK232" s="290">
        <v>23.047899999999998</v>
      </c>
    </row>
    <row r="233" spans="1:37">
      <c r="A233" s="348">
        <v>45523</v>
      </c>
      <c r="B233" s="288">
        <v>24.396799999999999</v>
      </c>
      <c r="C233" s="289">
        <v>23.455500000000001</v>
      </c>
      <c r="D233" s="289">
        <v>23.023099999999999</v>
      </c>
      <c r="E233" s="289">
        <v>24.2776</v>
      </c>
      <c r="F233" s="289">
        <v>22.9788</v>
      </c>
      <c r="G233" s="289">
        <v>22.815899999999999</v>
      </c>
      <c r="H233" s="289">
        <v>23.760999999999999</v>
      </c>
      <c r="I233" s="289">
        <v>22.659500000000001</v>
      </c>
      <c r="J233" s="290">
        <v>22.429099999999998</v>
      </c>
      <c r="K233" s="288">
        <v>23.8781</v>
      </c>
      <c r="L233" s="289">
        <v>22.987500000000001</v>
      </c>
      <c r="M233" s="289">
        <v>22.9849</v>
      </c>
      <c r="N233" s="289">
        <v>23.73</v>
      </c>
      <c r="O233" s="289">
        <v>22.828399999999998</v>
      </c>
      <c r="P233" s="289">
        <v>22.828199999999999</v>
      </c>
      <c r="Q233" s="289">
        <v>23.197800000000001</v>
      </c>
      <c r="R233" s="289">
        <v>22.5487</v>
      </c>
      <c r="S233" s="290">
        <v>22.400400000000001</v>
      </c>
      <c r="T233" s="288">
        <v>24.488</v>
      </c>
      <c r="U233" s="289">
        <v>23.452000000000002</v>
      </c>
      <c r="V233" s="289">
        <v>24.395399999999999</v>
      </c>
      <c r="W233" s="289">
        <v>23.966000000000001</v>
      </c>
      <c r="X233" s="289">
        <v>22.944299999999998</v>
      </c>
      <c r="Y233" s="289">
        <v>23.7746</v>
      </c>
      <c r="Z233" s="289">
        <v>23.253299999999999</v>
      </c>
      <c r="AA233" s="289">
        <v>22.5335</v>
      </c>
      <c r="AB233" s="290">
        <v>23.049800000000001</v>
      </c>
      <c r="AC233" s="288">
        <v>25.124700000000001</v>
      </c>
      <c r="AD233" s="289">
        <v>24.1191</v>
      </c>
      <c r="AE233" s="289">
        <v>23.6388</v>
      </c>
      <c r="AF233" s="289">
        <v>24.9621</v>
      </c>
      <c r="AG233" s="289">
        <v>23.669699999999999</v>
      </c>
      <c r="AH233" s="289">
        <v>23.514800000000001</v>
      </c>
      <c r="AI233" s="289"/>
      <c r="AJ233" s="289">
        <v>23.147200000000002</v>
      </c>
      <c r="AK233" s="290">
        <v>22.983799999999999</v>
      </c>
    </row>
    <row r="234" spans="1:37">
      <c r="A234" s="348">
        <v>45524</v>
      </c>
      <c r="B234" s="288">
        <v>25.557200000000002</v>
      </c>
      <c r="C234" s="289">
        <v>24.152999999999999</v>
      </c>
      <c r="D234" s="289">
        <v>23.567799999999998</v>
      </c>
      <c r="E234" s="289">
        <v>25.0657</v>
      </c>
      <c r="F234" s="289">
        <v>23.296900000000001</v>
      </c>
      <c r="G234" s="289">
        <v>23.148099999999999</v>
      </c>
      <c r="H234" s="289">
        <v>24.091899999999999</v>
      </c>
      <c r="I234" s="289">
        <v>22.724499999999999</v>
      </c>
      <c r="J234" s="290">
        <v>22.504200000000001</v>
      </c>
      <c r="K234" s="288">
        <v>24.924600000000002</v>
      </c>
      <c r="L234" s="289">
        <v>23.4725</v>
      </c>
      <c r="M234" s="289">
        <v>23.4404</v>
      </c>
      <c r="N234" s="289">
        <v>24.470800000000001</v>
      </c>
      <c r="O234" s="289">
        <v>23.109300000000001</v>
      </c>
      <c r="P234" s="289">
        <v>23.2577</v>
      </c>
      <c r="Q234" s="289">
        <v>23.537299999999998</v>
      </c>
      <c r="R234" s="289">
        <v>22.6188</v>
      </c>
      <c r="S234" s="290">
        <v>22.549299999999999</v>
      </c>
      <c r="T234" s="288">
        <v>25.530200000000001</v>
      </c>
      <c r="U234" s="289">
        <v>24.092300000000002</v>
      </c>
      <c r="V234" s="289">
        <v>25.491700000000002</v>
      </c>
      <c r="W234" s="289">
        <v>24.631699999999999</v>
      </c>
      <c r="X234" s="289">
        <v>23.310300000000002</v>
      </c>
      <c r="Y234" s="289">
        <v>24.466699999999999</v>
      </c>
      <c r="Z234" s="289">
        <v>23.559000000000001</v>
      </c>
      <c r="AA234" s="289">
        <v>22.721399999999999</v>
      </c>
      <c r="AB234" s="290">
        <v>23.343299999999999</v>
      </c>
      <c r="AC234" s="288">
        <v>26.3551</v>
      </c>
      <c r="AD234" s="289">
        <v>25.004000000000001</v>
      </c>
      <c r="AE234" s="289">
        <v>24.635000000000002</v>
      </c>
      <c r="AF234" s="289">
        <v>25.869599999999998</v>
      </c>
      <c r="AG234" s="289">
        <v>24.197800000000001</v>
      </c>
      <c r="AH234" s="289">
        <v>24.279599999999999</v>
      </c>
      <c r="AI234" s="289"/>
      <c r="AJ234" s="289">
        <v>23.3904</v>
      </c>
      <c r="AK234" s="290">
        <v>23.324300000000001</v>
      </c>
    </row>
    <row r="235" spans="1:37">
      <c r="A235" s="348">
        <v>45525</v>
      </c>
      <c r="B235" s="288">
        <v>25.998799999999999</v>
      </c>
      <c r="C235" s="289">
        <v>24.319400000000002</v>
      </c>
      <c r="D235" s="289">
        <v>23.706</v>
      </c>
      <c r="E235" s="289">
        <v>25.415600000000001</v>
      </c>
      <c r="F235" s="289">
        <v>23.436</v>
      </c>
      <c r="G235" s="289">
        <v>23.298500000000001</v>
      </c>
      <c r="H235" s="289">
        <v>24.3688</v>
      </c>
      <c r="I235" s="289">
        <v>22.820699999999999</v>
      </c>
      <c r="J235" s="290">
        <v>22.622599999999998</v>
      </c>
      <c r="K235" s="288">
        <v>25.2821</v>
      </c>
      <c r="L235" s="289">
        <v>23.5214</v>
      </c>
      <c r="M235" s="289">
        <v>23.648499999999999</v>
      </c>
      <c r="N235" s="289">
        <v>24.725200000000001</v>
      </c>
      <c r="O235" s="289">
        <v>23.175999999999998</v>
      </c>
      <c r="P235" s="289">
        <v>23.4084</v>
      </c>
      <c r="Q235" s="289">
        <v>23.730499999999999</v>
      </c>
      <c r="R235" s="289">
        <v>22.6694</v>
      </c>
      <c r="S235" s="290">
        <v>22.691099999999999</v>
      </c>
      <c r="T235" s="288">
        <v>26.021899999999999</v>
      </c>
      <c r="U235" s="289">
        <v>24.366900000000001</v>
      </c>
      <c r="V235" s="289">
        <v>26.046199999999999</v>
      </c>
      <c r="W235" s="289">
        <v>25.0456</v>
      </c>
      <c r="X235" s="289">
        <v>23.549600000000002</v>
      </c>
      <c r="Y235" s="289">
        <v>24.869599999999998</v>
      </c>
      <c r="Z235" s="289">
        <v>23.870799999999999</v>
      </c>
      <c r="AA235" s="289">
        <v>22.9114</v>
      </c>
      <c r="AB235" s="290">
        <v>23.657699999999998</v>
      </c>
      <c r="AC235" s="288">
        <v>26.957799999999999</v>
      </c>
      <c r="AD235" s="289">
        <v>25.330200000000001</v>
      </c>
      <c r="AE235" s="289">
        <v>25.014399999999998</v>
      </c>
      <c r="AF235" s="289">
        <v>26.321100000000001</v>
      </c>
      <c r="AG235" s="289">
        <v>24.461200000000002</v>
      </c>
      <c r="AH235" s="289">
        <v>24.639600000000002</v>
      </c>
      <c r="AI235" s="289"/>
      <c r="AJ235" s="289">
        <v>23.6038</v>
      </c>
      <c r="AK235" s="290">
        <v>23.6172</v>
      </c>
    </row>
    <row r="236" spans="1:37">
      <c r="A236" s="348">
        <v>45526</v>
      </c>
      <c r="B236" s="288">
        <v>24.177299999999999</v>
      </c>
      <c r="C236" s="289">
        <v>23.572299999999998</v>
      </c>
      <c r="D236" s="289">
        <v>23.292300000000001</v>
      </c>
      <c r="E236" s="289">
        <v>24.492799999999999</v>
      </c>
      <c r="F236" s="289">
        <v>23.235800000000001</v>
      </c>
      <c r="G236" s="289">
        <v>23.173999999999999</v>
      </c>
      <c r="H236" s="289">
        <v>24.183900000000001</v>
      </c>
      <c r="I236" s="289">
        <v>22.869</v>
      </c>
      <c r="J236" s="290">
        <v>22.73</v>
      </c>
      <c r="K236" s="288">
        <v>23.760200000000001</v>
      </c>
      <c r="L236" s="289">
        <v>22.976600000000001</v>
      </c>
      <c r="M236" s="289">
        <v>22.835599999999999</v>
      </c>
      <c r="N236" s="289">
        <v>23.9236</v>
      </c>
      <c r="O236" s="289">
        <v>22.997599999999998</v>
      </c>
      <c r="P236" s="289">
        <v>23.005800000000001</v>
      </c>
      <c r="Q236" s="289">
        <v>23.506499999999999</v>
      </c>
      <c r="R236" s="289">
        <v>22.699000000000002</v>
      </c>
      <c r="S236" s="290">
        <v>22.660599999999999</v>
      </c>
      <c r="T236" s="288">
        <v>24.618300000000001</v>
      </c>
      <c r="U236" s="289">
        <v>23.8093</v>
      </c>
      <c r="V236" s="289">
        <v>24.230599999999999</v>
      </c>
      <c r="W236" s="289">
        <v>24.423300000000001</v>
      </c>
      <c r="X236" s="289">
        <v>23.403600000000001</v>
      </c>
      <c r="Y236" s="289">
        <v>24.307300000000001</v>
      </c>
      <c r="Z236" s="289">
        <v>23.8124</v>
      </c>
      <c r="AA236" s="289">
        <v>22.971499999999999</v>
      </c>
      <c r="AB236" s="290">
        <v>23.705100000000002</v>
      </c>
      <c r="AC236" s="288">
        <v>24.817699999999999</v>
      </c>
      <c r="AD236" s="289">
        <v>24.131599999999999</v>
      </c>
      <c r="AE236" s="289">
        <v>24.1479</v>
      </c>
      <c r="AF236" s="289">
        <v>25.3278</v>
      </c>
      <c r="AG236" s="289">
        <v>24.062799999999999</v>
      </c>
      <c r="AH236" s="289">
        <v>24.1599</v>
      </c>
      <c r="AI236" s="289"/>
      <c r="AJ236" s="289">
        <v>23.6203</v>
      </c>
      <c r="AK236" s="290">
        <v>23.619399999999999</v>
      </c>
    </row>
    <row r="237" spans="1:37">
      <c r="A237" s="348">
        <v>45527</v>
      </c>
      <c r="B237" s="288">
        <v>23.319500000000001</v>
      </c>
      <c r="C237" s="289">
        <v>22.928899999999999</v>
      </c>
      <c r="D237" s="289">
        <v>22.740600000000001</v>
      </c>
      <c r="E237" s="289">
        <v>23.687000000000001</v>
      </c>
      <c r="F237" s="289">
        <v>22.780999999999999</v>
      </c>
      <c r="G237" s="289">
        <v>22.7728</v>
      </c>
      <c r="H237" s="289">
        <v>23.5776</v>
      </c>
      <c r="I237" s="289">
        <v>22.5764</v>
      </c>
      <c r="J237" s="290">
        <v>22.5105</v>
      </c>
      <c r="K237" s="288">
        <v>22.640799999999999</v>
      </c>
      <c r="L237" s="289">
        <v>22.344799999999999</v>
      </c>
      <c r="M237" s="289">
        <v>22.0288</v>
      </c>
      <c r="N237" s="289">
        <v>23.027000000000001</v>
      </c>
      <c r="O237" s="289">
        <v>22.5379</v>
      </c>
      <c r="P237" s="289">
        <v>22.4498</v>
      </c>
      <c r="Q237" s="289">
        <v>22.916899999999998</v>
      </c>
      <c r="R237" s="289">
        <v>22.4255</v>
      </c>
      <c r="S237" s="290">
        <v>22.329799999999999</v>
      </c>
      <c r="T237" s="288">
        <v>23.502800000000001</v>
      </c>
      <c r="U237" s="289">
        <v>23.144100000000002</v>
      </c>
      <c r="V237" s="289">
        <v>23.198499999999999</v>
      </c>
      <c r="W237" s="289">
        <v>23.543900000000001</v>
      </c>
      <c r="X237" s="289">
        <v>22.909199999999998</v>
      </c>
      <c r="Y237" s="289">
        <v>23.494900000000001</v>
      </c>
      <c r="Z237" s="289">
        <v>23.2454</v>
      </c>
      <c r="AA237" s="289">
        <v>22.6234</v>
      </c>
      <c r="AB237" s="290">
        <v>23.2331</v>
      </c>
      <c r="AC237" s="288">
        <v>24.0059</v>
      </c>
      <c r="AD237" s="289">
        <v>23.3977</v>
      </c>
      <c r="AE237" s="289">
        <v>23.345099999999999</v>
      </c>
      <c r="AF237" s="289">
        <v>24.526</v>
      </c>
      <c r="AG237" s="289">
        <v>23.5198</v>
      </c>
      <c r="AH237" s="289">
        <v>23.492899999999999</v>
      </c>
      <c r="AI237" s="289"/>
      <c r="AJ237" s="289">
        <v>23.261199999999999</v>
      </c>
      <c r="AK237" s="290">
        <v>23.200900000000001</v>
      </c>
    </row>
    <row r="238" spans="1:37">
      <c r="A238" s="348">
        <v>45528</v>
      </c>
      <c r="B238" s="288">
        <v>22.638999999999999</v>
      </c>
      <c r="C238" s="289">
        <v>22.554400000000001</v>
      </c>
      <c r="D238" s="289">
        <v>22.3767</v>
      </c>
      <c r="E238" s="289">
        <v>23.214700000000001</v>
      </c>
      <c r="F238" s="289">
        <v>22.439599999999999</v>
      </c>
      <c r="G238" s="289">
        <v>22.419799999999999</v>
      </c>
      <c r="H238" s="289">
        <v>23.148499999999999</v>
      </c>
      <c r="I238" s="289">
        <v>22.2746</v>
      </c>
      <c r="J238" s="290">
        <v>22.198699999999999</v>
      </c>
      <c r="K238" s="288">
        <v>22.431000000000001</v>
      </c>
      <c r="L238" s="289">
        <v>22.051100000000002</v>
      </c>
      <c r="M238" s="289">
        <v>21.991599999999998</v>
      </c>
      <c r="N238" s="289">
        <v>22.800999999999998</v>
      </c>
      <c r="O238" s="289">
        <v>22.243300000000001</v>
      </c>
      <c r="P238" s="289">
        <v>22.2468</v>
      </c>
      <c r="Q238" s="289">
        <v>22.6035</v>
      </c>
      <c r="R238" s="289">
        <v>22.122699999999998</v>
      </c>
      <c r="S238" s="290">
        <v>22.067</v>
      </c>
      <c r="T238" s="288">
        <v>23.6282</v>
      </c>
      <c r="U238" s="289">
        <v>23.6739</v>
      </c>
      <c r="V238" s="289">
        <v>22.678999999999998</v>
      </c>
      <c r="W238" s="289">
        <v>23.636199999999999</v>
      </c>
      <c r="X238" s="289">
        <v>23.687200000000001</v>
      </c>
      <c r="Y238" s="289">
        <v>23.267099999999999</v>
      </c>
      <c r="Z238" s="289">
        <v>23.1632</v>
      </c>
      <c r="AA238" s="289">
        <v>23.430499999999999</v>
      </c>
      <c r="AB238" s="290">
        <v>23.0825</v>
      </c>
      <c r="AC238" s="288">
        <v>23.257899999999999</v>
      </c>
      <c r="AD238" s="289">
        <v>23.4145</v>
      </c>
      <c r="AE238" s="289">
        <v>22.341000000000001</v>
      </c>
      <c r="AF238" s="289">
        <v>24.0153</v>
      </c>
      <c r="AG238" s="289">
        <v>23.6295</v>
      </c>
      <c r="AH238" s="289">
        <v>22.939299999999999</v>
      </c>
      <c r="AI238" s="289"/>
      <c r="AJ238" s="289">
        <v>23.173100000000002</v>
      </c>
      <c r="AK238" s="290">
        <v>22.5306</v>
      </c>
    </row>
    <row r="239" spans="1:37">
      <c r="A239" s="348">
        <v>45529</v>
      </c>
      <c r="B239" s="288">
        <v>22.5639</v>
      </c>
      <c r="C239" s="289">
        <v>22.502099999999999</v>
      </c>
      <c r="D239" s="289">
        <v>22.258299999999998</v>
      </c>
      <c r="E239" s="289">
        <v>23.0093</v>
      </c>
      <c r="F239" s="289">
        <v>22.272400000000001</v>
      </c>
      <c r="G239" s="289">
        <v>22.2438</v>
      </c>
      <c r="H239" s="289">
        <v>22.868400000000001</v>
      </c>
      <c r="I239" s="289">
        <v>22.055099999999999</v>
      </c>
      <c r="J239" s="290">
        <v>21.976600000000001</v>
      </c>
      <c r="K239" s="288">
        <v>22.383299999999998</v>
      </c>
      <c r="L239" s="289">
        <v>21.987400000000001</v>
      </c>
      <c r="M239" s="289">
        <v>22.2576</v>
      </c>
      <c r="N239" s="289">
        <v>22.703900000000001</v>
      </c>
      <c r="O239" s="289">
        <v>22.091999999999999</v>
      </c>
      <c r="P239" s="289">
        <v>22.273499999999999</v>
      </c>
      <c r="Q239" s="289">
        <v>22.4436</v>
      </c>
      <c r="R239" s="289">
        <v>21.935199999999998</v>
      </c>
      <c r="S239" s="290">
        <v>21.960799999999999</v>
      </c>
      <c r="T239" s="288">
        <v>23.3596</v>
      </c>
      <c r="U239" s="289">
        <v>22.9026</v>
      </c>
      <c r="V239" s="289">
        <v>22.729099999999999</v>
      </c>
      <c r="W239" s="289">
        <v>23.2136</v>
      </c>
      <c r="X239" s="289">
        <v>22.628699999999998</v>
      </c>
      <c r="Y239" s="289">
        <v>22.803599999999999</v>
      </c>
      <c r="Z239" s="289">
        <v>22.791</v>
      </c>
      <c r="AA239" s="289">
        <v>22.3584</v>
      </c>
      <c r="AB239" s="290">
        <v>22.504899999999999</v>
      </c>
      <c r="AC239" s="288">
        <v>23.3353</v>
      </c>
      <c r="AD239" s="289">
        <v>23.170400000000001</v>
      </c>
      <c r="AE239" s="289">
        <v>22.600300000000001</v>
      </c>
      <c r="AF239" s="289">
        <v>23.8292</v>
      </c>
      <c r="AG239" s="289">
        <v>23.116299999999999</v>
      </c>
      <c r="AH239" s="289">
        <v>22.665800000000001</v>
      </c>
      <c r="AI239" s="289"/>
      <c r="AJ239" s="289">
        <v>22.809699999999999</v>
      </c>
      <c r="AK239" s="290">
        <v>22.402000000000001</v>
      </c>
    </row>
    <row r="240" spans="1:37">
      <c r="A240" s="348">
        <v>45530</v>
      </c>
      <c r="B240" s="288">
        <v>21.223400000000002</v>
      </c>
      <c r="C240" s="289">
        <v>21.562100000000001</v>
      </c>
      <c r="D240" s="289">
        <v>21.471599999999999</v>
      </c>
      <c r="E240" s="289">
        <v>22.103100000000001</v>
      </c>
      <c r="F240" s="289">
        <v>21.8215</v>
      </c>
      <c r="G240" s="289">
        <v>21.767199999999999</v>
      </c>
      <c r="H240" s="289">
        <v>22.3842</v>
      </c>
      <c r="I240" s="289">
        <v>21.812200000000001</v>
      </c>
      <c r="J240" s="290">
        <v>21.736599999999999</v>
      </c>
      <c r="K240" s="288">
        <v>20.9102</v>
      </c>
      <c r="L240" s="289">
        <v>20.985700000000001</v>
      </c>
      <c r="M240" s="289">
        <v>21.202000000000002</v>
      </c>
      <c r="N240" s="289">
        <v>21.744700000000002</v>
      </c>
      <c r="O240" s="289">
        <v>21.578399999999998</v>
      </c>
      <c r="P240" s="289">
        <v>21.714099999999998</v>
      </c>
      <c r="Q240" s="289">
        <v>21.931899999999999</v>
      </c>
      <c r="R240" s="289">
        <v>21.675899999999999</v>
      </c>
      <c r="S240" s="290">
        <v>21.697299999999998</v>
      </c>
      <c r="T240" s="288">
        <v>22.0989</v>
      </c>
      <c r="U240" s="289">
        <v>22.064299999999999</v>
      </c>
      <c r="V240" s="289">
        <v>21.497199999999999</v>
      </c>
      <c r="W240" s="289">
        <v>22.4849</v>
      </c>
      <c r="X240" s="289">
        <v>22.082799999999999</v>
      </c>
      <c r="Y240" s="289">
        <v>22.182099999999998</v>
      </c>
      <c r="Z240" s="289">
        <v>22.412500000000001</v>
      </c>
      <c r="AA240" s="289">
        <v>21.942499999999999</v>
      </c>
      <c r="AB240" s="290">
        <v>22.167000000000002</v>
      </c>
      <c r="AC240" s="288">
        <v>22.101800000000001</v>
      </c>
      <c r="AD240" s="289">
        <v>22.213200000000001</v>
      </c>
      <c r="AE240" s="289">
        <v>21.9099</v>
      </c>
      <c r="AF240" s="289">
        <v>23.053999999999998</v>
      </c>
      <c r="AG240" s="289">
        <v>22.558399999999999</v>
      </c>
      <c r="AH240" s="289">
        <v>22.237200000000001</v>
      </c>
      <c r="AI240" s="289"/>
      <c r="AJ240" s="289">
        <v>22.4786</v>
      </c>
      <c r="AK240" s="290">
        <v>22.163599999999999</v>
      </c>
    </row>
    <row r="241" spans="1:37">
      <c r="A241" s="348">
        <v>45531</v>
      </c>
      <c r="B241" s="288">
        <v>21.694199999999999</v>
      </c>
      <c r="C241" s="289">
        <v>21.667999999999999</v>
      </c>
      <c r="D241" s="289">
        <v>21.458600000000001</v>
      </c>
      <c r="E241" s="289">
        <v>22.194600000000001</v>
      </c>
      <c r="F241" s="289">
        <v>21.534500000000001</v>
      </c>
      <c r="G241" s="289">
        <v>21.520099999999999</v>
      </c>
      <c r="H241" s="289">
        <v>22.067599999999999</v>
      </c>
      <c r="I241" s="289">
        <v>21.4358</v>
      </c>
      <c r="J241" s="290">
        <v>21.362400000000001</v>
      </c>
      <c r="K241" s="288">
        <v>21.792200000000001</v>
      </c>
      <c r="L241" s="289">
        <v>21.342500000000001</v>
      </c>
      <c r="M241" s="289">
        <v>21.630700000000001</v>
      </c>
      <c r="N241" s="289">
        <v>22.136800000000001</v>
      </c>
      <c r="O241" s="289">
        <v>21.491</v>
      </c>
      <c r="P241" s="289">
        <v>21.833400000000001</v>
      </c>
      <c r="Q241" s="289">
        <v>21.786000000000001</v>
      </c>
      <c r="R241" s="289">
        <v>21.363199999999999</v>
      </c>
      <c r="S241" s="290">
        <v>21.447299999999998</v>
      </c>
      <c r="T241" s="288">
        <v>22.831499999999998</v>
      </c>
      <c r="U241" s="289">
        <v>22.099799999999998</v>
      </c>
      <c r="V241" s="289">
        <v>22.0289</v>
      </c>
      <c r="W241" s="289">
        <v>22.638100000000001</v>
      </c>
      <c r="X241" s="289">
        <v>21.819400000000002</v>
      </c>
      <c r="Y241" s="289">
        <v>22.121600000000001</v>
      </c>
      <c r="Z241" s="289">
        <v>22.136099999999999</v>
      </c>
      <c r="AA241" s="289">
        <v>21.5535</v>
      </c>
      <c r="AB241" s="290">
        <v>21.804200000000002</v>
      </c>
      <c r="AC241" s="288">
        <v>22.3276</v>
      </c>
      <c r="AD241" s="289">
        <v>22.362400000000001</v>
      </c>
      <c r="AE241" s="289">
        <v>22.062999999999999</v>
      </c>
      <c r="AF241" s="289">
        <v>23.031400000000001</v>
      </c>
      <c r="AG241" s="289">
        <v>22.411000000000001</v>
      </c>
      <c r="AH241" s="289">
        <v>22.166899999999998</v>
      </c>
      <c r="AI241" s="289"/>
      <c r="AJ241" s="289">
        <v>22.148399999999999</v>
      </c>
      <c r="AK241" s="290">
        <v>21.848800000000001</v>
      </c>
    </row>
    <row r="242" spans="1:37">
      <c r="A242" s="348">
        <v>45532</v>
      </c>
      <c r="B242" s="288">
        <v>21.886900000000001</v>
      </c>
      <c r="C242" s="289">
        <v>21.5303</v>
      </c>
      <c r="D242" s="289">
        <v>21.306999999999999</v>
      </c>
      <c r="E242" s="289">
        <v>22.162600000000001</v>
      </c>
      <c r="F242" s="289">
        <v>21.309200000000001</v>
      </c>
      <c r="G242" s="289">
        <v>21.3032</v>
      </c>
      <c r="H242" s="289">
        <v>21.8935</v>
      </c>
      <c r="I242" s="289">
        <v>21.197600000000001</v>
      </c>
      <c r="J242" s="290">
        <v>21.132899999999999</v>
      </c>
      <c r="K242" s="288">
        <v>21.746300000000002</v>
      </c>
      <c r="L242" s="289">
        <v>21.1294</v>
      </c>
      <c r="M242" s="289">
        <v>21.710100000000001</v>
      </c>
      <c r="N242" s="289">
        <v>21.9678</v>
      </c>
      <c r="O242" s="289">
        <v>21.249500000000001</v>
      </c>
      <c r="P242" s="289">
        <v>21.6479</v>
      </c>
      <c r="Q242" s="289">
        <v>21.576599999999999</v>
      </c>
      <c r="R242" s="289">
        <v>21.122299999999999</v>
      </c>
      <c r="S242" s="290">
        <v>21.250800000000002</v>
      </c>
      <c r="T242" s="288">
        <v>22.738800000000001</v>
      </c>
      <c r="U242" s="289">
        <v>21.956800000000001</v>
      </c>
      <c r="V242" s="289">
        <v>21.968900000000001</v>
      </c>
      <c r="W242" s="289">
        <v>22.469799999999999</v>
      </c>
      <c r="X242" s="289">
        <v>21.588200000000001</v>
      </c>
      <c r="Y242" s="289">
        <v>21.9636</v>
      </c>
      <c r="Z242" s="289">
        <v>21.949300000000001</v>
      </c>
      <c r="AA242" s="289">
        <v>21.315799999999999</v>
      </c>
      <c r="AB242" s="290">
        <v>21.612400000000001</v>
      </c>
      <c r="AC242" s="288">
        <v>22.3215</v>
      </c>
      <c r="AD242" s="289">
        <v>22.083500000000001</v>
      </c>
      <c r="AE242" s="289">
        <v>22.048400000000001</v>
      </c>
      <c r="AF242" s="289">
        <v>22.838699999999999</v>
      </c>
      <c r="AG242" s="289">
        <v>22.082999999999998</v>
      </c>
      <c r="AH242" s="289">
        <v>22.064499999999999</v>
      </c>
      <c r="AI242" s="289"/>
      <c r="AJ242" s="289">
        <v>21.834700000000002</v>
      </c>
      <c r="AK242" s="290">
        <v>21.678999999999998</v>
      </c>
    </row>
    <row r="243" spans="1:37">
      <c r="A243" s="348">
        <v>45533</v>
      </c>
      <c r="B243" s="288">
        <v>22.273099999999999</v>
      </c>
      <c r="C243" s="289">
        <v>21.482399999999998</v>
      </c>
      <c r="D243" s="289">
        <v>21.2117</v>
      </c>
      <c r="E243" s="289">
        <v>22.361699999999999</v>
      </c>
      <c r="F243" s="289">
        <v>21.204499999999999</v>
      </c>
      <c r="G243" s="289">
        <v>21.1919</v>
      </c>
      <c r="H243" s="289">
        <v>21.9039</v>
      </c>
      <c r="I243" s="289">
        <v>21.053999999999998</v>
      </c>
      <c r="J243" s="290">
        <v>20.989000000000001</v>
      </c>
      <c r="K243" s="288">
        <v>21.855</v>
      </c>
      <c r="L243" s="289">
        <v>21.016400000000001</v>
      </c>
      <c r="M243" s="289">
        <v>21.552800000000001</v>
      </c>
      <c r="N243" s="289">
        <v>22.007400000000001</v>
      </c>
      <c r="O243" s="289">
        <v>21.113499999999998</v>
      </c>
      <c r="P243" s="289">
        <v>21.5868</v>
      </c>
      <c r="Q243" s="289">
        <v>21.530799999999999</v>
      </c>
      <c r="R243" s="289">
        <v>20.964700000000001</v>
      </c>
      <c r="S243" s="290">
        <v>21.141500000000001</v>
      </c>
      <c r="T243" s="288">
        <v>22.7287</v>
      </c>
      <c r="U243" s="289">
        <v>21.8462</v>
      </c>
      <c r="V243" s="289">
        <v>21.9389</v>
      </c>
      <c r="W243" s="289">
        <v>22.424900000000001</v>
      </c>
      <c r="X243" s="289">
        <v>21.486799999999999</v>
      </c>
      <c r="Y243" s="289">
        <v>21.914300000000001</v>
      </c>
      <c r="Z243" s="289">
        <v>21.8508</v>
      </c>
      <c r="AA243" s="289">
        <v>21.1751</v>
      </c>
      <c r="AB243" s="290">
        <v>21.508700000000001</v>
      </c>
      <c r="AC243" s="288">
        <v>22.490200000000002</v>
      </c>
      <c r="AD243" s="289">
        <v>21.999500000000001</v>
      </c>
      <c r="AE243" s="289">
        <v>21.986599999999999</v>
      </c>
      <c r="AF243" s="289">
        <v>22.8767</v>
      </c>
      <c r="AG243" s="289">
        <v>21.932600000000001</v>
      </c>
      <c r="AH243" s="289">
        <v>21.9863</v>
      </c>
      <c r="AI243" s="289"/>
      <c r="AJ243" s="289">
        <v>21.652799999999999</v>
      </c>
      <c r="AK243" s="290">
        <v>21.579000000000001</v>
      </c>
    </row>
    <row r="244" spans="1:37">
      <c r="A244" s="348">
        <v>45534</v>
      </c>
      <c r="B244" s="288">
        <v>22.516100000000002</v>
      </c>
      <c r="C244" s="289">
        <v>21.490600000000001</v>
      </c>
      <c r="D244" s="289">
        <v>21.174600000000002</v>
      </c>
      <c r="E244" s="289">
        <v>22.451699999999999</v>
      </c>
      <c r="F244" s="289">
        <v>21.1252</v>
      </c>
      <c r="G244" s="289">
        <v>21.118500000000001</v>
      </c>
      <c r="H244" s="289">
        <v>21.9345</v>
      </c>
      <c r="I244" s="289">
        <v>20.932200000000002</v>
      </c>
      <c r="J244" s="290">
        <v>20.883400000000002</v>
      </c>
      <c r="K244" s="288">
        <v>22.177099999999999</v>
      </c>
      <c r="L244" s="289">
        <v>21.0733</v>
      </c>
      <c r="M244" s="289">
        <v>21.525700000000001</v>
      </c>
      <c r="N244" s="289">
        <v>22.1007</v>
      </c>
      <c r="O244" s="289">
        <v>21.044699999999999</v>
      </c>
      <c r="P244" s="289">
        <v>21.557700000000001</v>
      </c>
      <c r="Q244" s="289">
        <v>21.527000000000001</v>
      </c>
      <c r="R244" s="289">
        <v>20.856000000000002</v>
      </c>
      <c r="S244" s="290">
        <v>21.075900000000001</v>
      </c>
      <c r="T244" s="288">
        <v>22.795000000000002</v>
      </c>
      <c r="U244" s="289">
        <v>21.830200000000001</v>
      </c>
      <c r="V244" s="289">
        <v>22.097799999999999</v>
      </c>
      <c r="W244" s="289">
        <v>22.397400000000001</v>
      </c>
      <c r="X244" s="289">
        <v>21.407599999999999</v>
      </c>
      <c r="Y244" s="289">
        <v>21.905200000000001</v>
      </c>
      <c r="Z244" s="289">
        <v>21.795200000000001</v>
      </c>
      <c r="AA244" s="289">
        <v>21.073699999999999</v>
      </c>
      <c r="AB244" s="290">
        <v>21.4284</v>
      </c>
      <c r="AC244" s="288">
        <v>22.694900000000001</v>
      </c>
      <c r="AD244" s="289">
        <v>21.942900000000002</v>
      </c>
      <c r="AE244" s="289">
        <v>21.985900000000001</v>
      </c>
      <c r="AF244" s="289">
        <v>22.874300000000002</v>
      </c>
      <c r="AG244" s="289">
        <v>21.812000000000001</v>
      </c>
      <c r="AH244" s="289">
        <v>21.947099999999999</v>
      </c>
      <c r="AI244" s="289"/>
      <c r="AJ244" s="289">
        <v>21.510200000000001</v>
      </c>
      <c r="AK244" s="290">
        <v>21.505600000000001</v>
      </c>
    </row>
    <row r="245" spans="1:37">
      <c r="A245" s="348">
        <v>45535</v>
      </c>
      <c r="B245" s="288">
        <v>22.723400000000002</v>
      </c>
      <c r="C245" s="289">
        <v>21.467600000000001</v>
      </c>
      <c r="D245" s="289">
        <v>21.127099999999999</v>
      </c>
      <c r="E245" s="289">
        <v>22.666499999999999</v>
      </c>
      <c r="F245" s="289">
        <v>21.117799999999999</v>
      </c>
      <c r="G245" s="289">
        <v>21.108599999999999</v>
      </c>
      <c r="H245" s="289">
        <v>22.0535</v>
      </c>
      <c r="I245" s="289">
        <v>20.903300000000002</v>
      </c>
      <c r="J245" s="290">
        <v>20.845800000000001</v>
      </c>
      <c r="K245" s="288">
        <v>22.1647</v>
      </c>
      <c r="L245" s="289">
        <v>20.901800000000001</v>
      </c>
      <c r="M245" s="289">
        <v>21.230699999999999</v>
      </c>
      <c r="N245" s="289">
        <v>22.209199999999999</v>
      </c>
      <c r="O245" s="289">
        <v>21.0014</v>
      </c>
      <c r="P245" s="289">
        <v>21.5471</v>
      </c>
      <c r="Q245" s="289">
        <v>21.603200000000001</v>
      </c>
      <c r="R245" s="289">
        <v>20.7928</v>
      </c>
      <c r="S245" s="290">
        <v>21.071000000000002</v>
      </c>
      <c r="T245" s="288">
        <v>22.866199999999999</v>
      </c>
      <c r="U245" s="289"/>
      <c r="V245" s="289">
        <v>22.072900000000001</v>
      </c>
      <c r="W245" s="289">
        <v>22.4682</v>
      </c>
      <c r="X245" s="289"/>
      <c r="Y245" s="289">
        <v>21.978000000000002</v>
      </c>
      <c r="Z245" s="289">
        <v>21.8005</v>
      </c>
      <c r="AA245" s="289"/>
      <c r="AB245" s="290">
        <v>21.441199999999998</v>
      </c>
      <c r="AC245" s="288">
        <v>22.874099999999999</v>
      </c>
      <c r="AD245" s="289">
        <v>21.818100000000001</v>
      </c>
      <c r="AE245" s="289">
        <v>22.021999999999998</v>
      </c>
      <c r="AF245" s="289">
        <v>23.045500000000001</v>
      </c>
      <c r="AG245" s="289">
        <v>21.749600000000001</v>
      </c>
      <c r="AH245" s="289">
        <v>22.007000000000001</v>
      </c>
      <c r="AI245" s="289"/>
      <c r="AJ245" s="289">
        <v>21.436299999999999</v>
      </c>
      <c r="AK245" s="290">
        <v>21.501000000000001</v>
      </c>
    </row>
    <row r="246" spans="1:37">
      <c r="A246" s="348">
        <v>45536</v>
      </c>
      <c r="B246" s="288">
        <v>22.830200000000001</v>
      </c>
      <c r="C246" s="289">
        <v>21.3612</v>
      </c>
      <c r="D246" s="289">
        <v>20.998799999999999</v>
      </c>
      <c r="E246" s="289">
        <v>22.6632</v>
      </c>
      <c r="F246" s="289">
        <v>20.965900000000001</v>
      </c>
      <c r="G246" s="289">
        <v>20.9437</v>
      </c>
      <c r="H246" s="289">
        <v>22.016300000000001</v>
      </c>
      <c r="I246" s="289">
        <v>20.7605</v>
      </c>
      <c r="J246" s="290">
        <v>20.715</v>
      </c>
      <c r="K246" s="288">
        <v>22.219100000000001</v>
      </c>
      <c r="L246" s="289">
        <v>20.812000000000001</v>
      </c>
      <c r="M246" s="289">
        <v>21.243099999999998</v>
      </c>
      <c r="N246" s="289">
        <v>22.123799999999999</v>
      </c>
      <c r="O246" s="289">
        <v>20.8264</v>
      </c>
      <c r="P246" s="289">
        <v>21.5017</v>
      </c>
      <c r="Q246" s="289">
        <v>21.501000000000001</v>
      </c>
      <c r="R246" s="289">
        <v>20.645</v>
      </c>
      <c r="S246" s="290">
        <v>20.9908</v>
      </c>
      <c r="T246" s="288">
        <v>22.938400000000001</v>
      </c>
      <c r="U246" s="289"/>
      <c r="V246" s="289">
        <v>22.270399999999999</v>
      </c>
      <c r="W246" s="289">
        <v>22.4343</v>
      </c>
      <c r="X246" s="289"/>
      <c r="Y246" s="289">
        <v>21.958300000000001</v>
      </c>
      <c r="Z246" s="289">
        <v>21.719799999999999</v>
      </c>
      <c r="AA246" s="289"/>
      <c r="AB246" s="290">
        <v>21.383800000000001</v>
      </c>
      <c r="AC246" s="288">
        <v>23.0472</v>
      </c>
      <c r="AD246" s="289">
        <v>21.7516</v>
      </c>
      <c r="AE246" s="289">
        <v>22.021599999999999</v>
      </c>
      <c r="AF246" s="289">
        <v>23.057500000000001</v>
      </c>
      <c r="AG246" s="289">
        <v>21.572700000000001</v>
      </c>
      <c r="AH246" s="289">
        <v>21.9649</v>
      </c>
      <c r="AI246" s="289"/>
      <c r="AJ246" s="289">
        <v>21.249700000000001</v>
      </c>
      <c r="AK246" s="290">
        <v>21.425699999999999</v>
      </c>
    </row>
    <row r="247" spans="1:37">
      <c r="A247" s="348">
        <v>45537</v>
      </c>
      <c r="B247" s="288">
        <v>23.173999999999999</v>
      </c>
      <c r="C247" s="289">
        <v>21.674199999999999</v>
      </c>
      <c r="D247" s="289">
        <v>21.3248</v>
      </c>
      <c r="E247" s="289">
        <v>22.9574</v>
      </c>
      <c r="F247" s="289">
        <v>21.195599999999999</v>
      </c>
      <c r="G247" s="289">
        <v>21.218399999999999</v>
      </c>
      <c r="H247" s="289">
        <v>22.279900000000001</v>
      </c>
      <c r="I247" s="289">
        <v>20.8779</v>
      </c>
      <c r="J247" s="290">
        <v>20.8432</v>
      </c>
      <c r="K247" s="288">
        <v>22.507400000000001</v>
      </c>
      <c r="L247" s="289">
        <v>21.175999999999998</v>
      </c>
      <c r="M247" s="289">
        <v>21.940300000000001</v>
      </c>
      <c r="N247" s="289">
        <v>22.328700000000001</v>
      </c>
      <c r="O247" s="289">
        <v>21.072399999999998</v>
      </c>
      <c r="P247" s="289">
        <v>21.778199999999998</v>
      </c>
      <c r="Q247" s="289">
        <v>21.6905</v>
      </c>
      <c r="R247" s="289">
        <v>20.7864</v>
      </c>
      <c r="S247" s="290">
        <v>21.183700000000002</v>
      </c>
      <c r="T247" s="288">
        <v>23.331800000000001</v>
      </c>
      <c r="U247" s="289"/>
      <c r="V247" s="289">
        <v>22.8139</v>
      </c>
      <c r="W247" s="289">
        <v>22.766200000000001</v>
      </c>
      <c r="X247" s="289"/>
      <c r="Y247" s="289">
        <v>22.3597</v>
      </c>
      <c r="Z247" s="289">
        <v>21.9815</v>
      </c>
      <c r="AA247" s="289"/>
      <c r="AB247" s="290">
        <v>21.651700000000002</v>
      </c>
      <c r="AC247" s="288">
        <v>23.599399999999999</v>
      </c>
      <c r="AD247" s="289">
        <v>22.257400000000001</v>
      </c>
      <c r="AE247" s="289">
        <v>22.389700000000001</v>
      </c>
      <c r="AF247" s="289">
        <v>23.506699999999999</v>
      </c>
      <c r="AG247" s="289">
        <v>21.9207</v>
      </c>
      <c r="AH247" s="289">
        <v>22.285799999999998</v>
      </c>
      <c r="AI247" s="289"/>
      <c r="AJ247" s="289">
        <v>21.4665</v>
      </c>
      <c r="AK247" s="290">
        <v>21.680399999999999</v>
      </c>
    </row>
    <row r="248" spans="1:37">
      <c r="A248" s="348">
        <v>45538</v>
      </c>
      <c r="B248" s="288">
        <v>23.422799999999999</v>
      </c>
      <c r="C248" s="289">
        <v>21.7469</v>
      </c>
      <c r="D248" s="289">
        <v>21.348199999999999</v>
      </c>
      <c r="E248" s="289">
        <v>23.1356</v>
      </c>
      <c r="F248" s="289">
        <v>21.232299999999999</v>
      </c>
      <c r="G248" s="289">
        <v>21.238399999999999</v>
      </c>
      <c r="H248" s="289">
        <v>22.363900000000001</v>
      </c>
      <c r="I248" s="289">
        <v>20.883600000000001</v>
      </c>
      <c r="J248" s="290">
        <v>20.879899999999999</v>
      </c>
      <c r="K248" s="288">
        <v>22.710899999999999</v>
      </c>
      <c r="L248" s="289">
        <v>21.1815</v>
      </c>
      <c r="M248" s="289">
        <v>22.203099999999999</v>
      </c>
      <c r="N248" s="289">
        <v>22.5412</v>
      </c>
      <c r="O248" s="289">
        <v>21.110199999999999</v>
      </c>
      <c r="P248" s="289">
        <v>21.984500000000001</v>
      </c>
      <c r="Q248" s="289">
        <v>21.811299999999999</v>
      </c>
      <c r="R248" s="289">
        <v>20.808900000000001</v>
      </c>
      <c r="S248" s="290">
        <v>21.2897</v>
      </c>
      <c r="T248" s="288">
        <v>23.6509</v>
      </c>
      <c r="U248" s="289">
        <v>22.107700000000001</v>
      </c>
      <c r="V248" s="289">
        <v>22.958300000000001</v>
      </c>
      <c r="W248" s="289">
        <v>23.0075</v>
      </c>
      <c r="X248" s="289">
        <v>21.5669</v>
      </c>
      <c r="Y248" s="289">
        <v>22.574200000000001</v>
      </c>
      <c r="Z248" s="289">
        <v>22.110800000000001</v>
      </c>
      <c r="AA248" s="289">
        <v>21.122499999999999</v>
      </c>
      <c r="AB248" s="290">
        <v>21.797599999999999</v>
      </c>
      <c r="AC248" s="288">
        <v>23.800599999999999</v>
      </c>
      <c r="AD248" s="289">
        <v>22.247499999999999</v>
      </c>
      <c r="AE248" s="289">
        <v>22.613499999999998</v>
      </c>
      <c r="AF248" s="289">
        <v>23.719100000000001</v>
      </c>
      <c r="AG248" s="289">
        <v>21.958100000000002</v>
      </c>
      <c r="AH248" s="289">
        <v>22.4849</v>
      </c>
      <c r="AI248" s="289"/>
      <c r="AJ248" s="289">
        <v>21.524100000000001</v>
      </c>
      <c r="AK248" s="290">
        <v>21.8049</v>
      </c>
    </row>
    <row r="249" spans="1:37">
      <c r="A249" s="348">
        <v>45539</v>
      </c>
      <c r="B249" s="288">
        <v>23.881699999999999</v>
      </c>
      <c r="C249" s="289">
        <v>21.871500000000001</v>
      </c>
      <c r="D249" s="289">
        <v>21.3919</v>
      </c>
      <c r="E249" s="289">
        <v>23.3157</v>
      </c>
      <c r="F249" s="289">
        <v>21.261700000000001</v>
      </c>
      <c r="G249" s="289">
        <v>21.253499999999999</v>
      </c>
      <c r="H249" s="289">
        <v>22.4621</v>
      </c>
      <c r="I249" s="289">
        <v>20.907299999999999</v>
      </c>
      <c r="J249" s="290">
        <v>20.894500000000001</v>
      </c>
      <c r="K249" s="288">
        <v>23.107099999999999</v>
      </c>
      <c r="L249" s="289">
        <v>21.3142</v>
      </c>
      <c r="M249" s="289">
        <v>22.559699999999999</v>
      </c>
      <c r="N249" s="289">
        <v>22.6401</v>
      </c>
      <c r="O249" s="289">
        <v>21.121400000000001</v>
      </c>
      <c r="P249" s="289">
        <v>22.0808</v>
      </c>
      <c r="Q249" s="289">
        <v>21.883600000000001</v>
      </c>
      <c r="R249" s="289">
        <v>20.8032</v>
      </c>
      <c r="S249" s="290">
        <v>21.3734</v>
      </c>
      <c r="T249" s="288">
        <v>23.976800000000001</v>
      </c>
      <c r="U249" s="289">
        <v>22.2194</v>
      </c>
      <c r="V249" s="289">
        <v>23.4603</v>
      </c>
      <c r="W249" s="289">
        <v>23.187100000000001</v>
      </c>
      <c r="X249" s="289">
        <v>21.630299999999998</v>
      </c>
      <c r="Y249" s="289">
        <v>22.715699999999998</v>
      </c>
      <c r="Z249" s="289">
        <v>22.234500000000001</v>
      </c>
      <c r="AA249" s="289">
        <v>21.1724</v>
      </c>
      <c r="AB249" s="290">
        <v>21.9099</v>
      </c>
      <c r="AC249" s="288">
        <v>24.343900000000001</v>
      </c>
      <c r="AD249" s="289">
        <v>22.4878</v>
      </c>
      <c r="AE249" s="289">
        <v>22.829899999999999</v>
      </c>
      <c r="AF249" s="289">
        <v>23.9435</v>
      </c>
      <c r="AG249" s="289">
        <v>22.020700000000001</v>
      </c>
      <c r="AH249" s="289">
        <v>22.627199999999998</v>
      </c>
      <c r="AI249" s="289"/>
      <c r="AJ249" s="289">
        <v>21.548200000000001</v>
      </c>
      <c r="AK249" s="290">
        <v>21.9041</v>
      </c>
    </row>
    <row r="250" spans="1:37">
      <c r="A250" s="348">
        <v>45540</v>
      </c>
      <c r="B250" s="288">
        <v>24.6493</v>
      </c>
      <c r="C250" s="289">
        <v>22.591799999999999</v>
      </c>
      <c r="D250" s="289">
        <v>21.948</v>
      </c>
      <c r="E250" s="289">
        <v>24.035599999999999</v>
      </c>
      <c r="F250" s="289">
        <v>21.779399999999999</v>
      </c>
      <c r="G250" s="289">
        <v>21.710599999999999</v>
      </c>
      <c r="H250" s="289">
        <v>23.004000000000001</v>
      </c>
      <c r="I250" s="289">
        <v>21.222100000000001</v>
      </c>
      <c r="J250" s="290">
        <v>21.1709</v>
      </c>
      <c r="K250" s="288">
        <v>23.617599999999999</v>
      </c>
      <c r="L250" s="289">
        <v>21.848199999999999</v>
      </c>
      <c r="M250" s="289">
        <v>23.023700000000002</v>
      </c>
      <c r="N250" s="289">
        <v>23.166899999999998</v>
      </c>
      <c r="O250" s="289">
        <v>21.551500000000001</v>
      </c>
      <c r="P250" s="289">
        <v>22.536999999999999</v>
      </c>
      <c r="Q250" s="289">
        <v>22.293099999999999</v>
      </c>
      <c r="R250" s="289">
        <v>21.105499999999999</v>
      </c>
      <c r="S250" s="290">
        <v>21.726199999999999</v>
      </c>
      <c r="T250" s="288">
        <v>24.604299999999999</v>
      </c>
      <c r="U250" s="289">
        <v>22.7959</v>
      </c>
      <c r="V250" s="289">
        <v>24.003299999999999</v>
      </c>
      <c r="W250" s="289">
        <v>23.778099999999998</v>
      </c>
      <c r="X250" s="289">
        <v>22.098600000000001</v>
      </c>
      <c r="Y250" s="289">
        <v>23.310700000000001</v>
      </c>
      <c r="Z250" s="289">
        <v>22.6876</v>
      </c>
      <c r="AA250" s="289">
        <v>21.539400000000001</v>
      </c>
      <c r="AB250" s="290">
        <v>22.3217</v>
      </c>
      <c r="AC250" s="288">
        <v>25.114899999999999</v>
      </c>
      <c r="AD250" s="289">
        <v>23.1996</v>
      </c>
      <c r="AE250" s="289">
        <v>23.445799999999998</v>
      </c>
      <c r="AF250" s="289">
        <v>24.715</v>
      </c>
      <c r="AG250" s="289">
        <v>22.6221</v>
      </c>
      <c r="AH250" s="289">
        <v>23.1876</v>
      </c>
      <c r="AI250" s="289"/>
      <c r="AJ250" s="289">
        <v>21.964500000000001</v>
      </c>
      <c r="AK250" s="290">
        <v>22.3279</v>
      </c>
    </row>
    <row r="251" spans="1:37">
      <c r="A251" s="348">
        <v>45541</v>
      </c>
      <c r="B251" s="288">
        <v>23.7012</v>
      </c>
      <c r="C251" s="289">
        <v>22.001999999999999</v>
      </c>
      <c r="D251" s="289">
        <v>21.5063</v>
      </c>
      <c r="E251" s="289">
        <v>23.581800000000001</v>
      </c>
      <c r="F251" s="289">
        <v>21.563800000000001</v>
      </c>
      <c r="G251" s="289">
        <v>21.528500000000001</v>
      </c>
      <c r="H251" s="289">
        <v>22.8828</v>
      </c>
      <c r="I251" s="289">
        <v>21.202000000000002</v>
      </c>
      <c r="J251" s="290">
        <v>21.1831</v>
      </c>
      <c r="K251" s="288">
        <v>22.892700000000001</v>
      </c>
      <c r="L251" s="289">
        <v>21.306000000000001</v>
      </c>
      <c r="M251" s="289">
        <v>22.195399999999999</v>
      </c>
      <c r="N251" s="289">
        <v>22.857600000000001</v>
      </c>
      <c r="O251" s="289">
        <v>21.357299999999999</v>
      </c>
      <c r="P251" s="289">
        <v>22.2561</v>
      </c>
      <c r="Q251" s="289">
        <v>22.189599999999999</v>
      </c>
      <c r="R251" s="289">
        <v>21.078600000000002</v>
      </c>
      <c r="S251" s="290">
        <v>21.709599999999998</v>
      </c>
      <c r="T251" s="288">
        <v>24.0792</v>
      </c>
      <c r="U251" s="289">
        <v>22.386600000000001</v>
      </c>
      <c r="V251" s="289">
        <v>23.190799999999999</v>
      </c>
      <c r="W251" s="289">
        <v>23.5688</v>
      </c>
      <c r="X251" s="289">
        <v>21.938300000000002</v>
      </c>
      <c r="Y251" s="289">
        <v>23.0838</v>
      </c>
      <c r="Z251" s="289">
        <v>22.678599999999999</v>
      </c>
      <c r="AA251" s="289">
        <v>21.515699999999999</v>
      </c>
      <c r="AB251" s="290">
        <v>22.36</v>
      </c>
      <c r="AC251" s="288">
        <v>24.229900000000001</v>
      </c>
      <c r="AD251" s="289">
        <v>22.568899999999999</v>
      </c>
      <c r="AE251" s="289">
        <v>22.9359</v>
      </c>
      <c r="AF251" s="289">
        <v>24.338899999999999</v>
      </c>
      <c r="AG251" s="289">
        <v>22.398900000000001</v>
      </c>
      <c r="AH251" s="289">
        <v>22.932200000000002</v>
      </c>
      <c r="AI251" s="289"/>
      <c r="AJ251" s="289">
        <v>21.954999999999998</v>
      </c>
      <c r="AK251" s="290">
        <v>22.307200000000002</v>
      </c>
    </row>
    <row r="252" spans="1:37">
      <c r="A252" s="348">
        <v>45542</v>
      </c>
      <c r="B252" s="288">
        <v>23.7776</v>
      </c>
      <c r="C252" s="289">
        <v>22.0288</v>
      </c>
      <c r="D252" s="289">
        <v>21.4588</v>
      </c>
      <c r="E252" s="289">
        <v>23.567299999999999</v>
      </c>
      <c r="F252" s="289">
        <v>21.488800000000001</v>
      </c>
      <c r="G252" s="289">
        <v>21.425899999999999</v>
      </c>
      <c r="H252" s="289">
        <v>22.799199999999999</v>
      </c>
      <c r="I252" s="289">
        <v>21.1112</v>
      </c>
      <c r="J252" s="290">
        <v>21.091999999999999</v>
      </c>
      <c r="K252" s="288">
        <v>22.9222</v>
      </c>
      <c r="L252" s="289">
        <v>21.3306</v>
      </c>
      <c r="M252" s="289">
        <v>22.189</v>
      </c>
      <c r="N252" s="289">
        <v>22.835899999999999</v>
      </c>
      <c r="O252" s="289">
        <v>21.287099999999999</v>
      </c>
      <c r="P252" s="289">
        <v>22.184100000000001</v>
      </c>
      <c r="Q252" s="289">
        <v>22.117999999999999</v>
      </c>
      <c r="R252" s="289">
        <v>20.9983</v>
      </c>
      <c r="S252" s="290">
        <v>21.642199999999999</v>
      </c>
      <c r="T252" s="288">
        <v>24.261500000000002</v>
      </c>
      <c r="U252" s="289"/>
      <c r="V252" s="289">
        <v>22.585999999999999</v>
      </c>
      <c r="W252" s="289">
        <v>24.238199999999999</v>
      </c>
      <c r="X252" s="289"/>
      <c r="Y252" s="289">
        <v>23.264700000000001</v>
      </c>
      <c r="Z252" s="289">
        <v>23.6953</v>
      </c>
      <c r="AA252" s="289"/>
      <c r="AB252" s="290">
        <v>23.034199999999998</v>
      </c>
      <c r="AC252" s="288">
        <v>23.927499999999998</v>
      </c>
      <c r="AD252" s="289">
        <v>23.614100000000001</v>
      </c>
      <c r="AE252" s="289">
        <v>22.503</v>
      </c>
      <c r="AF252" s="289">
        <v>24.317699999999999</v>
      </c>
      <c r="AG252" s="289">
        <v>23.803699999999999</v>
      </c>
      <c r="AH252" s="289">
        <v>22.7212</v>
      </c>
      <c r="AI252" s="289">
        <v>23.585899999999999</v>
      </c>
      <c r="AJ252" s="289">
        <v>23.372299999999999</v>
      </c>
      <c r="AK252" s="290">
        <v>22.5825</v>
      </c>
    </row>
    <row r="253" spans="1:37">
      <c r="A253" s="348">
        <v>45543</v>
      </c>
      <c r="B253" s="288">
        <v>23.655200000000001</v>
      </c>
      <c r="C253" s="289">
        <v>22.992999999999999</v>
      </c>
      <c r="D253" s="289">
        <v>22.069400000000002</v>
      </c>
      <c r="E253" s="289">
        <v>23.708200000000001</v>
      </c>
      <c r="F253" s="289">
        <v>22.259</v>
      </c>
      <c r="G253" s="289">
        <v>21.921800000000001</v>
      </c>
      <c r="H253" s="289">
        <v>22.950399999999998</v>
      </c>
      <c r="I253" s="289">
        <v>21.591000000000001</v>
      </c>
      <c r="J253" s="290">
        <v>21.549900000000001</v>
      </c>
      <c r="K253" s="288">
        <v>23.944099999999999</v>
      </c>
      <c r="L253" s="289">
        <v>22.677299999999999</v>
      </c>
      <c r="M253" s="289">
        <v>21.2789</v>
      </c>
      <c r="N253" s="289">
        <v>24.435300000000002</v>
      </c>
      <c r="O253" s="289">
        <v>23.098800000000001</v>
      </c>
      <c r="P253" s="289">
        <v>21.908799999999999</v>
      </c>
      <c r="Q253" s="289">
        <v>24.2179</v>
      </c>
      <c r="R253" s="289">
        <v>23.2408</v>
      </c>
      <c r="S253" s="290">
        <v>21.8096</v>
      </c>
      <c r="T253" s="288">
        <v>23.2014</v>
      </c>
      <c r="U253" s="289">
        <v>22.291799999999999</v>
      </c>
      <c r="V253" s="289">
        <v>22.125800000000002</v>
      </c>
      <c r="W253" s="289">
        <v>22.9605</v>
      </c>
      <c r="X253" s="289">
        <v>22.006799999999998</v>
      </c>
      <c r="Y253" s="289">
        <v>22.095500000000001</v>
      </c>
      <c r="Z253" s="289">
        <v>22.468599999999999</v>
      </c>
      <c r="AA253" s="289">
        <v>21.758600000000001</v>
      </c>
      <c r="AB253" s="290">
        <v>21.812899999999999</v>
      </c>
      <c r="AC253" s="288">
        <v>22.915800000000001</v>
      </c>
      <c r="AD253" s="289">
        <v>22.185400000000001</v>
      </c>
      <c r="AE253" s="289">
        <v>22.052800000000001</v>
      </c>
      <c r="AF253" s="289">
        <v>23.3977</v>
      </c>
      <c r="AG253" s="289">
        <v>22.202200000000001</v>
      </c>
      <c r="AH253" s="289">
        <v>22.063199999999998</v>
      </c>
      <c r="AI253" s="289">
        <v>22.994599999999998</v>
      </c>
      <c r="AJ253" s="289">
        <v>21.9358</v>
      </c>
      <c r="AK253" s="290">
        <v>21.723600000000001</v>
      </c>
    </row>
    <row r="254" spans="1:37">
      <c r="A254" s="348">
        <v>45544</v>
      </c>
      <c r="B254" s="288">
        <v>22.4984</v>
      </c>
      <c r="C254" s="289">
        <v>21.662700000000001</v>
      </c>
      <c r="D254" s="289">
        <v>21.1736</v>
      </c>
      <c r="E254" s="289">
        <v>22.795000000000002</v>
      </c>
      <c r="F254" s="289">
        <v>21.371200000000002</v>
      </c>
      <c r="G254" s="289">
        <v>21.189699999999998</v>
      </c>
      <c r="H254" s="289">
        <v>22.5032</v>
      </c>
      <c r="I254" s="289">
        <v>21.194099999999999</v>
      </c>
      <c r="J254" s="290">
        <v>21.0489</v>
      </c>
      <c r="K254" s="288">
        <v>22.397099999999998</v>
      </c>
      <c r="L254" s="289">
        <v>21.5623</v>
      </c>
      <c r="M254" s="289">
        <v>21.157599999999999</v>
      </c>
      <c r="N254" s="289">
        <v>22.676200000000001</v>
      </c>
      <c r="O254" s="289">
        <v>21.817499999999999</v>
      </c>
      <c r="P254" s="289">
        <v>21.261600000000001</v>
      </c>
      <c r="Q254" s="289">
        <v>22.416699999999999</v>
      </c>
      <c r="R254" s="289">
        <v>21.865100000000002</v>
      </c>
      <c r="S254" s="290">
        <v>21.0746</v>
      </c>
      <c r="T254" s="288">
        <v>22.6661</v>
      </c>
      <c r="U254" s="289">
        <v>21.7441</v>
      </c>
      <c r="V254" s="289">
        <v>21.869700000000002</v>
      </c>
      <c r="W254" s="289">
        <v>22.456399999999999</v>
      </c>
      <c r="X254" s="289">
        <v>21.441800000000001</v>
      </c>
      <c r="Y254" s="289">
        <v>21.772099999999998</v>
      </c>
      <c r="Z254" s="289">
        <v>22.002600000000001</v>
      </c>
      <c r="AA254" s="289">
        <v>21.1965</v>
      </c>
      <c r="AB254" s="290">
        <v>21.462800000000001</v>
      </c>
      <c r="AC254" s="288">
        <v>22.604099999999999</v>
      </c>
      <c r="AD254" s="289">
        <v>21.727900000000002</v>
      </c>
      <c r="AE254" s="289">
        <v>21.8203</v>
      </c>
      <c r="AF254" s="289">
        <v>22.979199999999999</v>
      </c>
      <c r="AG254" s="289">
        <v>21.734999999999999</v>
      </c>
      <c r="AH254" s="289">
        <v>21.8217</v>
      </c>
      <c r="AI254" s="289">
        <v>22.615500000000001</v>
      </c>
      <c r="AJ254" s="289">
        <v>21.512</v>
      </c>
      <c r="AK254" s="290">
        <v>21.463699999999999</v>
      </c>
    </row>
    <row r="255" spans="1:37">
      <c r="A255" s="348">
        <v>45545</v>
      </c>
      <c r="B255" s="288">
        <v>22.162299999999998</v>
      </c>
      <c r="C255" s="289">
        <v>21.298100000000002</v>
      </c>
      <c r="D255" s="289">
        <v>20.905100000000001</v>
      </c>
      <c r="E255" s="289">
        <v>22.3569</v>
      </c>
      <c r="F255" s="289">
        <v>21.043199999999999</v>
      </c>
      <c r="G255" s="289">
        <v>20.9163</v>
      </c>
      <c r="H255" s="289">
        <v>22.105</v>
      </c>
      <c r="I255" s="289">
        <v>20.9057</v>
      </c>
      <c r="J255" s="290">
        <v>20.799399999999999</v>
      </c>
      <c r="K255" s="288">
        <v>21.898599999999998</v>
      </c>
      <c r="L255" s="289">
        <v>21.183700000000002</v>
      </c>
      <c r="M255" s="289">
        <v>21.014500000000002</v>
      </c>
      <c r="N255" s="289">
        <v>22.034099999999999</v>
      </c>
      <c r="O255" s="289">
        <v>21.2897</v>
      </c>
      <c r="P255" s="289">
        <v>21.064</v>
      </c>
      <c r="Q255" s="289">
        <v>21.765000000000001</v>
      </c>
      <c r="R255" s="289">
        <v>21.255700000000001</v>
      </c>
      <c r="S255" s="290">
        <v>20.857299999999999</v>
      </c>
      <c r="T255" s="288">
        <v>22.494</v>
      </c>
      <c r="U255" s="289">
        <v>21.4862</v>
      </c>
      <c r="V255" s="289">
        <v>21.781600000000001</v>
      </c>
      <c r="W255" s="289">
        <v>22.195799999999998</v>
      </c>
      <c r="X255" s="289">
        <v>21.156700000000001</v>
      </c>
      <c r="Y255" s="289">
        <v>21.5901</v>
      </c>
      <c r="Z255" s="289">
        <v>21.721299999999999</v>
      </c>
      <c r="AA255" s="289">
        <v>20.883800000000001</v>
      </c>
      <c r="AB255" s="290">
        <v>21.260999999999999</v>
      </c>
      <c r="AC255" s="288">
        <v>22.4983</v>
      </c>
      <c r="AD255" s="289">
        <v>21.537800000000001</v>
      </c>
      <c r="AE255" s="289">
        <v>21.679500000000001</v>
      </c>
      <c r="AF255" s="289">
        <v>22.725999999999999</v>
      </c>
      <c r="AG255" s="289">
        <v>21.457000000000001</v>
      </c>
      <c r="AH255" s="289">
        <v>21.655200000000001</v>
      </c>
      <c r="AI255" s="289">
        <v>22.362400000000001</v>
      </c>
      <c r="AJ255" s="289">
        <v>21.246400000000001</v>
      </c>
      <c r="AK255" s="290">
        <v>21.296800000000001</v>
      </c>
    </row>
    <row r="256" spans="1:37">
      <c r="A256" s="348">
        <v>45546</v>
      </c>
      <c r="B256" s="288">
        <v>22.1191</v>
      </c>
      <c r="C256" s="289">
        <v>21.324100000000001</v>
      </c>
      <c r="D256" s="289">
        <v>20.947099999999999</v>
      </c>
      <c r="E256" s="289">
        <v>22.3188</v>
      </c>
      <c r="F256" s="289">
        <v>21.002500000000001</v>
      </c>
      <c r="G256" s="289">
        <v>20.902899999999999</v>
      </c>
      <c r="H256" s="289">
        <v>21.989799999999999</v>
      </c>
      <c r="I256" s="289">
        <v>20.803599999999999</v>
      </c>
      <c r="J256" s="290">
        <v>20.7056</v>
      </c>
      <c r="K256" s="288">
        <v>21.732099999999999</v>
      </c>
      <c r="L256" s="289">
        <v>21.048999999999999</v>
      </c>
      <c r="M256" s="289">
        <v>20.9526</v>
      </c>
      <c r="N256" s="289">
        <v>21.888200000000001</v>
      </c>
      <c r="O256" s="289">
        <v>21.108599999999999</v>
      </c>
      <c r="P256" s="289">
        <v>21.081199999999999</v>
      </c>
      <c r="Q256" s="289">
        <v>21.5581</v>
      </c>
      <c r="R256" s="289">
        <v>20.991700000000002</v>
      </c>
      <c r="S256" s="290">
        <v>20.8127</v>
      </c>
      <c r="T256" s="288">
        <v>22.4297</v>
      </c>
      <c r="U256" s="289">
        <v>21.441800000000001</v>
      </c>
      <c r="V256" s="289">
        <v>21.751999999999999</v>
      </c>
      <c r="W256" s="289">
        <v>22.165199999999999</v>
      </c>
      <c r="X256" s="289">
        <v>21.086099999999998</v>
      </c>
      <c r="Y256" s="289">
        <v>21.6327</v>
      </c>
      <c r="Z256" s="289">
        <v>21.6464</v>
      </c>
      <c r="AA256" s="289">
        <v>20.784600000000001</v>
      </c>
      <c r="AB256" s="290">
        <v>21.229399999999998</v>
      </c>
      <c r="AC256" s="288">
        <v>22.627800000000001</v>
      </c>
      <c r="AD256" s="289">
        <v>21.5047</v>
      </c>
      <c r="AE256" s="289">
        <v>21.693100000000001</v>
      </c>
      <c r="AF256" s="289">
        <v>22.835599999999999</v>
      </c>
      <c r="AG256" s="289">
        <v>21.456</v>
      </c>
      <c r="AH256" s="289">
        <v>21.6889</v>
      </c>
      <c r="AI256" s="289">
        <v>22.3384</v>
      </c>
      <c r="AJ256" s="289">
        <v>21.185700000000001</v>
      </c>
      <c r="AK256" s="290">
        <v>21.285299999999999</v>
      </c>
    </row>
    <row r="257" spans="1:37">
      <c r="A257" s="348">
        <v>45547</v>
      </c>
      <c r="B257" s="288">
        <v>21.376000000000001</v>
      </c>
      <c r="C257" s="289">
        <v>20.821300000000001</v>
      </c>
      <c r="D257" s="289">
        <v>20.576699999999999</v>
      </c>
      <c r="E257" s="289">
        <v>21.8462</v>
      </c>
      <c r="F257" s="289">
        <v>20.7742</v>
      </c>
      <c r="G257" s="289">
        <v>20.712499999999999</v>
      </c>
      <c r="H257" s="289">
        <v>21.753499999999999</v>
      </c>
      <c r="I257" s="289">
        <v>20.691700000000001</v>
      </c>
      <c r="J257" s="290">
        <v>20.6265</v>
      </c>
      <c r="K257" s="288">
        <v>20.580500000000001</v>
      </c>
      <c r="L257" s="289">
        <v>20.456600000000002</v>
      </c>
      <c r="M257" s="289">
        <v>20.078600000000002</v>
      </c>
      <c r="N257" s="289">
        <v>21.196000000000002</v>
      </c>
      <c r="O257" s="289">
        <v>20.783899999999999</v>
      </c>
      <c r="P257" s="289">
        <v>20.660299999999999</v>
      </c>
      <c r="Q257" s="289">
        <v>21.176200000000001</v>
      </c>
      <c r="R257" s="289">
        <v>20.768699999999999</v>
      </c>
      <c r="S257" s="290">
        <v>20.6294</v>
      </c>
      <c r="T257" s="288">
        <v>21.665099999999999</v>
      </c>
      <c r="U257" s="289">
        <v>21.0259</v>
      </c>
      <c r="V257" s="289">
        <v>20.8672</v>
      </c>
      <c r="W257" s="289">
        <v>21.7257</v>
      </c>
      <c r="X257" s="289">
        <v>20.857299999999999</v>
      </c>
      <c r="Y257" s="289">
        <v>21.2851</v>
      </c>
      <c r="Z257" s="289">
        <v>21.4299</v>
      </c>
      <c r="AA257" s="289">
        <v>20.628900000000002</v>
      </c>
      <c r="AB257" s="290">
        <v>21.099799999999998</v>
      </c>
      <c r="AC257" s="288">
        <v>21.909800000000001</v>
      </c>
      <c r="AD257" s="289">
        <v>20.9754</v>
      </c>
      <c r="AE257" s="289">
        <v>21.173100000000002</v>
      </c>
      <c r="AF257" s="289">
        <v>22.456800000000001</v>
      </c>
      <c r="AG257" s="289">
        <v>21.241800000000001</v>
      </c>
      <c r="AH257" s="289">
        <v>21.38</v>
      </c>
      <c r="AI257" s="289">
        <v>22.178799999999999</v>
      </c>
      <c r="AJ257" s="289">
        <v>21.088100000000001</v>
      </c>
      <c r="AK257" s="290">
        <v>21.145199999999999</v>
      </c>
    </row>
    <row r="258" spans="1:37">
      <c r="A258" s="348">
        <v>45548</v>
      </c>
      <c r="B258" s="288">
        <v>21.089400000000001</v>
      </c>
      <c r="C258" s="289">
        <v>19.977499999999999</v>
      </c>
      <c r="D258" s="289">
        <v>19.845500000000001</v>
      </c>
      <c r="E258" s="289">
        <v>21.474499999999999</v>
      </c>
      <c r="F258" s="289">
        <v>20.256799999999998</v>
      </c>
      <c r="G258" s="289">
        <v>20.226299999999998</v>
      </c>
      <c r="H258" s="289">
        <v>21.372699999999998</v>
      </c>
      <c r="I258" s="289">
        <v>20.34</v>
      </c>
      <c r="J258" s="290">
        <v>20.328700000000001</v>
      </c>
      <c r="K258" s="288">
        <v>20.1038</v>
      </c>
      <c r="L258" s="289">
        <v>19.667999999999999</v>
      </c>
      <c r="M258" s="289">
        <v>19.329599999999999</v>
      </c>
      <c r="N258" s="289">
        <v>20.7698</v>
      </c>
      <c r="O258" s="289">
        <v>20.261299999999999</v>
      </c>
      <c r="P258" s="289">
        <v>20.165900000000001</v>
      </c>
      <c r="Q258" s="289">
        <v>20.746600000000001</v>
      </c>
      <c r="R258" s="289">
        <v>20.3902</v>
      </c>
      <c r="S258" s="290">
        <v>20.297799999999999</v>
      </c>
      <c r="T258" s="288">
        <v>21.3217</v>
      </c>
      <c r="U258" s="289">
        <v>20.438199999999998</v>
      </c>
      <c r="V258" s="289">
        <v>20.539400000000001</v>
      </c>
      <c r="W258" s="289">
        <v>21.376300000000001</v>
      </c>
      <c r="X258" s="289">
        <v>20.391200000000001</v>
      </c>
      <c r="Y258" s="289">
        <v>21.005199999999999</v>
      </c>
      <c r="Z258" s="289">
        <v>21.074100000000001</v>
      </c>
      <c r="AA258" s="289">
        <v>20.2685</v>
      </c>
      <c r="AB258" s="290">
        <v>20.848199999999999</v>
      </c>
      <c r="AC258" s="288">
        <v>21.684699999999999</v>
      </c>
      <c r="AD258" s="289">
        <v>20.446000000000002</v>
      </c>
      <c r="AE258" s="289">
        <v>20.523199999999999</v>
      </c>
      <c r="AF258" s="289">
        <v>22.169799999999999</v>
      </c>
      <c r="AG258" s="289">
        <v>20.780799999999999</v>
      </c>
      <c r="AH258" s="289">
        <v>20.8828</v>
      </c>
      <c r="AI258" s="289">
        <v>21.8827</v>
      </c>
      <c r="AJ258" s="289">
        <v>20.734999999999999</v>
      </c>
      <c r="AK258" s="290">
        <v>20.7972</v>
      </c>
    </row>
    <row r="259" spans="1:37">
      <c r="A259" s="348">
        <v>45549</v>
      </c>
      <c r="B259" s="288">
        <v>20.529800000000002</v>
      </c>
      <c r="C259" s="289">
        <v>19.470800000000001</v>
      </c>
      <c r="D259" s="289">
        <v>19.226400000000002</v>
      </c>
      <c r="E259" s="289">
        <v>21.0562</v>
      </c>
      <c r="F259" s="289">
        <v>19.7361</v>
      </c>
      <c r="G259" s="289">
        <v>19.658200000000001</v>
      </c>
      <c r="H259" s="289">
        <v>20.977799999999998</v>
      </c>
      <c r="I259" s="289">
        <v>19.8858</v>
      </c>
      <c r="J259" s="290">
        <v>19.873699999999999</v>
      </c>
      <c r="K259" s="288">
        <v>19.438500000000001</v>
      </c>
      <c r="L259" s="289">
        <v>18.971800000000002</v>
      </c>
      <c r="M259" s="289">
        <v>18.399999999999999</v>
      </c>
      <c r="N259" s="289">
        <v>20.259699999999999</v>
      </c>
      <c r="O259" s="289">
        <v>19.697199999999999</v>
      </c>
      <c r="P259" s="289">
        <v>19.649799999999999</v>
      </c>
      <c r="Q259" s="289">
        <v>20.2624</v>
      </c>
      <c r="R259" s="289">
        <v>19.908799999999999</v>
      </c>
      <c r="S259" s="290">
        <v>19.851700000000001</v>
      </c>
      <c r="T259" s="288">
        <v>20.949100000000001</v>
      </c>
      <c r="U259" s="289"/>
      <c r="V259" s="289">
        <v>20.010899999999999</v>
      </c>
      <c r="W259" s="289">
        <v>21.020700000000001</v>
      </c>
      <c r="X259" s="289"/>
      <c r="Y259" s="289">
        <v>20.747499999999999</v>
      </c>
      <c r="Z259" s="289">
        <v>20.701499999999999</v>
      </c>
      <c r="AA259" s="289"/>
      <c r="AB259" s="290">
        <v>20.604099999999999</v>
      </c>
      <c r="AC259" s="288">
        <v>21.194800000000001</v>
      </c>
      <c r="AD259" s="289">
        <v>19.9407</v>
      </c>
      <c r="AE259" s="289">
        <v>20.347999999999999</v>
      </c>
      <c r="AF259" s="289">
        <v>21.888500000000001</v>
      </c>
      <c r="AG259" s="289">
        <v>20.335799999999999</v>
      </c>
      <c r="AH259" s="289">
        <v>20.689299999999999</v>
      </c>
      <c r="AI259" s="289">
        <v>21.611000000000001</v>
      </c>
      <c r="AJ259" s="289">
        <v>20.311699999999998</v>
      </c>
      <c r="AK259" s="290">
        <v>20.5289</v>
      </c>
    </row>
    <row r="260" spans="1:37">
      <c r="A260" s="348">
        <v>45550</v>
      </c>
      <c r="B260" s="288">
        <v>20.459700000000002</v>
      </c>
      <c r="C260" s="289">
        <v>19.240500000000001</v>
      </c>
      <c r="D260" s="289">
        <v>18.931799999999999</v>
      </c>
      <c r="E260" s="289">
        <v>20.757000000000001</v>
      </c>
      <c r="F260" s="289">
        <v>19.322399999999998</v>
      </c>
      <c r="G260" s="289">
        <v>19.234300000000001</v>
      </c>
      <c r="H260" s="289">
        <v>20.5761</v>
      </c>
      <c r="I260" s="289">
        <v>19.454899999999999</v>
      </c>
      <c r="J260" s="290">
        <v>19.439599999999999</v>
      </c>
      <c r="K260" s="288">
        <v>19.464400000000001</v>
      </c>
      <c r="L260" s="289">
        <v>18.777000000000001</v>
      </c>
      <c r="M260" s="289">
        <v>18.2925</v>
      </c>
      <c r="N260" s="289">
        <v>19.963999999999999</v>
      </c>
      <c r="O260" s="289">
        <v>19.240300000000001</v>
      </c>
      <c r="P260" s="289">
        <v>19.298999999999999</v>
      </c>
      <c r="Q260" s="289">
        <v>19.851099999999999</v>
      </c>
      <c r="R260" s="289">
        <v>19.416399999999999</v>
      </c>
      <c r="S260" s="290">
        <v>19.448499999999999</v>
      </c>
      <c r="T260" s="288">
        <v>20.961600000000001</v>
      </c>
      <c r="U260" s="289">
        <v>19.8063</v>
      </c>
      <c r="V260" s="289">
        <v>20.109000000000002</v>
      </c>
      <c r="W260" s="289">
        <v>20.802099999999999</v>
      </c>
      <c r="X260" s="289">
        <v>19.638100000000001</v>
      </c>
      <c r="Y260" s="289">
        <v>20.515499999999999</v>
      </c>
      <c r="Z260" s="289">
        <v>20.385200000000001</v>
      </c>
      <c r="AA260" s="289">
        <v>19.5078</v>
      </c>
      <c r="AB260" s="290">
        <v>20.3352</v>
      </c>
      <c r="AC260" s="288">
        <v>21.291699999999999</v>
      </c>
      <c r="AD260" s="289">
        <v>19.913499999999999</v>
      </c>
      <c r="AE260" s="289">
        <v>20.307700000000001</v>
      </c>
      <c r="AF260" s="289">
        <v>21.706099999999999</v>
      </c>
      <c r="AG260" s="289">
        <v>20.029499999999999</v>
      </c>
      <c r="AH260" s="289">
        <v>20.505299999999998</v>
      </c>
      <c r="AI260" s="289">
        <v>21.323899999999998</v>
      </c>
      <c r="AJ260" s="289">
        <v>19.938500000000001</v>
      </c>
      <c r="AK260" s="290">
        <v>20.270499999999998</v>
      </c>
    </row>
    <row r="261" spans="1:37">
      <c r="A261" s="348">
        <v>45551</v>
      </c>
      <c r="B261" s="288">
        <v>19.526</v>
      </c>
      <c r="C261" s="289">
        <v>18.697399999999998</v>
      </c>
      <c r="D261" s="289">
        <v>18.492599999999999</v>
      </c>
      <c r="E261" s="289">
        <v>20.0503</v>
      </c>
      <c r="F261" s="289">
        <v>18.9316</v>
      </c>
      <c r="G261" s="289">
        <v>18.869700000000002</v>
      </c>
      <c r="H261" s="289">
        <v>20.178899999999999</v>
      </c>
      <c r="I261" s="289">
        <v>19.145900000000001</v>
      </c>
      <c r="J261" s="290">
        <v>19.161200000000001</v>
      </c>
      <c r="K261" s="288">
        <v>18.633600000000001</v>
      </c>
      <c r="L261" s="289">
        <v>18.2563</v>
      </c>
      <c r="M261" s="289">
        <v>18.0213</v>
      </c>
      <c r="N261" s="289">
        <v>19.216000000000001</v>
      </c>
      <c r="O261" s="289">
        <v>18.7424</v>
      </c>
      <c r="P261" s="289">
        <v>18.762799999999999</v>
      </c>
      <c r="Q261" s="289">
        <v>19.3889</v>
      </c>
      <c r="R261" s="289">
        <v>19.052900000000001</v>
      </c>
      <c r="S261" s="290">
        <v>19.0899</v>
      </c>
      <c r="T261" s="288">
        <v>19.863299999999999</v>
      </c>
      <c r="U261" s="289">
        <v>19.252300000000002</v>
      </c>
      <c r="V261" s="289">
        <v>19.257300000000001</v>
      </c>
      <c r="W261" s="289">
        <v>20.082000000000001</v>
      </c>
      <c r="X261" s="289">
        <v>19.254200000000001</v>
      </c>
      <c r="Y261" s="289">
        <v>19.957599999999999</v>
      </c>
      <c r="Z261" s="289">
        <v>20.016400000000001</v>
      </c>
      <c r="AA261" s="289">
        <v>19.227</v>
      </c>
      <c r="AB261" s="290">
        <v>20.074400000000001</v>
      </c>
      <c r="AC261" s="288">
        <v>20.010000000000002</v>
      </c>
      <c r="AD261" s="289">
        <v>19.201499999999999</v>
      </c>
      <c r="AE261" s="289">
        <v>19.6675</v>
      </c>
      <c r="AF261" s="289">
        <v>20.8962</v>
      </c>
      <c r="AG261" s="289">
        <v>19.6084</v>
      </c>
      <c r="AH261" s="289">
        <v>20.010200000000001</v>
      </c>
      <c r="AI261" s="289">
        <v>20.961200000000002</v>
      </c>
      <c r="AJ261" s="289">
        <v>19.674800000000001</v>
      </c>
      <c r="AK261" s="290">
        <v>20.0167</v>
      </c>
    </row>
    <row r="262" spans="1:37">
      <c r="A262" s="348">
        <v>45552</v>
      </c>
      <c r="B262" s="288">
        <v>20.265699999999999</v>
      </c>
      <c r="C262" s="289">
        <v>18.976500000000001</v>
      </c>
      <c r="D262" s="289">
        <v>18.688400000000001</v>
      </c>
      <c r="E262" s="289">
        <v>20.275400000000001</v>
      </c>
      <c r="F262" s="289">
        <v>19.001100000000001</v>
      </c>
      <c r="G262" s="289">
        <v>18.918700000000001</v>
      </c>
      <c r="H262" s="289">
        <v>20.1264</v>
      </c>
      <c r="I262" s="289">
        <v>19.080200000000001</v>
      </c>
      <c r="J262" s="290">
        <v>19.0656</v>
      </c>
      <c r="K262" s="288">
        <v>19.1373</v>
      </c>
      <c r="L262" s="289">
        <v>18.560199999999998</v>
      </c>
      <c r="M262" s="289">
        <v>18.379200000000001</v>
      </c>
      <c r="N262" s="289">
        <v>19.341899999999999</v>
      </c>
      <c r="O262" s="289">
        <v>18.803999999999998</v>
      </c>
      <c r="P262" s="289">
        <v>18.855799999999999</v>
      </c>
      <c r="Q262" s="289">
        <v>19.331600000000002</v>
      </c>
      <c r="R262" s="289">
        <v>18.957899999999999</v>
      </c>
      <c r="S262" s="290">
        <v>19.030999999999999</v>
      </c>
      <c r="T262" s="288">
        <v>20.238499999999998</v>
      </c>
      <c r="U262" s="289">
        <v>19.391100000000002</v>
      </c>
      <c r="V262" s="289">
        <v>20.049399999999999</v>
      </c>
      <c r="W262" s="289">
        <v>20.114899999999999</v>
      </c>
      <c r="X262" s="289">
        <v>19.2317</v>
      </c>
      <c r="Y262" s="289">
        <v>20.051600000000001</v>
      </c>
      <c r="Z262" s="289">
        <v>19.882899999999999</v>
      </c>
      <c r="AA262" s="289">
        <v>19.124700000000001</v>
      </c>
      <c r="AB262" s="290">
        <v>19.9467</v>
      </c>
      <c r="AC262" s="288">
        <v>21.015799999999999</v>
      </c>
      <c r="AD262" s="289">
        <v>19.782699999999998</v>
      </c>
      <c r="AE262" s="289">
        <v>20.041499999999999</v>
      </c>
      <c r="AF262" s="289">
        <v>21.111899999999999</v>
      </c>
      <c r="AG262" s="289">
        <v>19.7514</v>
      </c>
      <c r="AH262" s="289">
        <v>20.1158</v>
      </c>
      <c r="AI262" s="289">
        <v>20.845800000000001</v>
      </c>
      <c r="AJ262" s="289">
        <v>19.6496</v>
      </c>
      <c r="AK262" s="290">
        <v>19.929400000000001</v>
      </c>
    </row>
    <row r="263" spans="1:37">
      <c r="A263" s="348">
        <v>45553</v>
      </c>
      <c r="B263" s="288">
        <v>19.833400000000001</v>
      </c>
      <c r="C263" s="289">
        <v>18.8704</v>
      </c>
      <c r="D263" s="289">
        <v>18.450299999999999</v>
      </c>
      <c r="E263" s="289">
        <v>20.357700000000001</v>
      </c>
      <c r="F263" s="289">
        <v>19.066600000000001</v>
      </c>
      <c r="G263" s="289">
        <v>18.9039</v>
      </c>
      <c r="H263" s="289">
        <v>20.238499999999998</v>
      </c>
      <c r="I263" s="289">
        <v>19.113</v>
      </c>
      <c r="J263" s="290">
        <v>19.052099999999999</v>
      </c>
      <c r="K263" s="288">
        <v>18.604900000000001</v>
      </c>
      <c r="L263" s="289">
        <v>18.134</v>
      </c>
      <c r="M263" s="289">
        <v>17.5168</v>
      </c>
      <c r="N263" s="289">
        <v>19.4709</v>
      </c>
      <c r="O263" s="289">
        <v>18.8203</v>
      </c>
      <c r="P263" s="289">
        <v>18.884599999999999</v>
      </c>
      <c r="Q263" s="289">
        <v>19.4419</v>
      </c>
      <c r="R263" s="289">
        <v>18.9621</v>
      </c>
      <c r="S263" s="290">
        <v>19.089200000000002</v>
      </c>
      <c r="T263" s="288">
        <v>20.117599999999999</v>
      </c>
      <c r="U263" s="289">
        <v>19.330400000000001</v>
      </c>
      <c r="V263" s="289">
        <v>19.169799999999999</v>
      </c>
      <c r="W263" s="289">
        <v>20.274799999999999</v>
      </c>
      <c r="X263" s="289">
        <v>19.303599999999999</v>
      </c>
      <c r="Y263" s="289">
        <v>20.1462</v>
      </c>
      <c r="Z263" s="289">
        <v>19.991399999999999</v>
      </c>
      <c r="AA263" s="289">
        <v>19.1769</v>
      </c>
      <c r="AB263" s="290">
        <v>20.0594</v>
      </c>
      <c r="AC263" s="288">
        <v>20.255299999999998</v>
      </c>
      <c r="AD263" s="289">
        <v>19.335999999999999</v>
      </c>
      <c r="AE263" s="289">
        <v>19.684100000000001</v>
      </c>
      <c r="AF263" s="289">
        <v>21.151800000000001</v>
      </c>
      <c r="AG263" s="289">
        <v>19.794899999999998</v>
      </c>
      <c r="AH263" s="289">
        <v>20.1067</v>
      </c>
      <c r="AI263" s="289">
        <v>20.964500000000001</v>
      </c>
      <c r="AJ263" s="289">
        <v>19.7379</v>
      </c>
      <c r="AK263" s="290">
        <v>19.9954</v>
      </c>
    </row>
    <row r="264" spans="1:37">
      <c r="A264" s="348">
        <v>45554</v>
      </c>
      <c r="B264" s="288">
        <v>19.242999999999999</v>
      </c>
      <c r="C264" s="289">
        <v>18.192399999999999</v>
      </c>
      <c r="D264" s="289">
        <v>17.726099999999999</v>
      </c>
      <c r="E264" s="289">
        <v>19.742599999999999</v>
      </c>
      <c r="F264" s="289">
        <v>18.450600000000001</v>
      </c>
      <c r="G264" s="289">
        <v>18.234500000000001</v>
      </c>
      <c r="H264" s="289">
        <v>19.690999999999999</v>
      </c>
      <c r="I264" s="289">
        <v>18.6418</v>
      </c>
      <c r="J264" s="290">
        <v>18.574300000000001</v>
      </c>
      <c r="K264" s="288">
        <v>18.237500000000001</v>
      </c>
      <c r="L264" s="289">
        <v>17.4328</v>
      </c>
      <c r="M264" s="289">
        <v>17.002800000000001</v>
      </c>
      <c r="N264" s="289">
        <v>18.959399999999999</v>
      </c>
      <c r="O264" s="289">
        <v>18.167999999999999</v>
      </c>
      <c r="P264" s="289">
        <v>18.330500000000001</v>
      </c>
      <c r="Q264" s="289">
        <v>18.9541</v>
      </c>
      <c r="R264" s="289">
        <v>18.456099999999999</v>
      </c>
      <c r="S264" s="290">
        <v>18.651599999999998</v>
      </c>
      <c r="T264" s="288">
        <v>19.809000000000001</v>
      </c>
      <c r="U264" s="289"/>
      <c r="V264" s="289">
        <v>18.848700000000001</v>
      </c>
      <c r="W264" s="289">
        <v>19.874400000000001</v>
      </c>
      <c r="X264" s="289"/>
      <c r="Y264" s="289">
        <v>19.681000000000001</v>
      </c>
      <c r="Z264" s="289">
        <v>19.590199999999999</v>
      </c>
      <c r="AA264" s="289"/>
      <c r="AB264" s="290">
        <v>19.66</v>
      </c>
      <c r="AC264" s="288">
        <v>20.031300000000002</v>
      </c>
      <c r="AD264" s="289">
        <v>18.935500000000001</v>
      </c>
      <c r="AE264" s="289">
        <v>19.441800000000001</v>
      </c>
      <c r="AF264" s="289">
        <v>20.759399999999999</v>
      </c>
      <c r="AG264" s="289">
        <v>19.2394</v>
      </c>
      <c r="AH264" s="289">
        <v>19.749400000000001</v>
      </c>
      <c r="AI264" s="289">
        <v>20.533799999999999</v>
      </c>
      <c r="AJ264" s="289">
        <v>19.2392</v>
      </c>
      <c r="AK264" s="290">
        <v>19.6142</v>
      </c>
    </row>
    <row r="265" spans="1:37">
      <c r="A265" s="348">
        <v>45555</v>
      </c>
      <c r="B265" s="288">
        <v>19.4009</v>
      </c>
      <c r="C265" s="289">
        <v>18.170000000000002</v>
      </c>
      <c r="D265" s="289">
        <v>17.663499999999999</v>
      </c>
      <c r="E265" s="289">
        <v>19.647300000000001</v>
      </c>
      <c r="F265" s="289">
        <v>18.206800000000001</v>
      </c>
      <c r="G265" s="289">
        <v>17.996500000000001</v>
      </c>
      <c r="H265" s="289">
        <v>19.447800000000001</v>
      </c>
      <c r="I265" s="289">
        <v>18.338000000000001</v>
      </c>
      <c r="J265" s="290">
        <v>18.261199999999999</v>
      </c>
      <c r="K265" s="288">
        <v>18.427700000000002</v>
      </c>
      <c r="L265" s="289">
        <v>17.531199999999998</v>
      </c>
      <c r="M265" s="289">
        <v>17.1877</v>
      </c>
      <c r="N265" s="289">
        <v>18.8735</v>
      </c>
      <c r="O265" s="289">
        <v>17.9666</v>
      </c>
      <c r="P265" s="289">
        <v>18.204599999999999</v>
      </c>
      <c r="Q265" s="289">
        <v>18.735099999999999</v>
      </c>
      <c r="R265" s="289">
        <v>18.151</v>
      </c>
      <c r="S265" s="290">
        <v>18.401599999999998</v>
      </c>
      <c r="T265" s="288">
        <v>19.986599999999999</v>
      </c>
      <c r="U265" s="289">
        <v>18.7318</v>
      </c>
      <c r="V265" s="289">
        <v>19.110700000000001</v>
      </c>
      <c r="W265" s="289">
        <v>19.8413</v>
      </c>
      <c r="X265" s="289">
        <v>18.584700000000002</v>
      </c>
      <c r="Y265" s="289">
        <v>19.576899999999998</v>
      </c>
      <c r="Z265" s="289">
        <v>19.432700000000001</v>
      </c>
      <c r="AA265" s="289">
        <v>18.480899999999998</v>
      </c>
      <c r="AB265" s="290">
        <v>19.453399999999998</v>
      </c>
      <c r="AC265" s="288">
        <v>20.248200000000001</v>
      </c>
      <c r="AD265" s="289">
        <v>18.9787</v>
      </c>
      <c r="AE265" s="289">
        <v>19.520199999999999</v>
      </c>
      <c r="AF265" s="289">
        <v>20.7074</v>
      </c>
      <c r="AG265" s="289">
        <v>19.0381</v>
      </c>
      <c r="AH265" s="289">
        <v>19.677499999999998</v>
      </c>
      <c r="AI265" s="289">
        <v>20.361699999999999</v>
      </c>
      <c r="AJ265" s="289">
        <v>18.959</v>
      </c>
      <c r="AK265" s="290">
        <v>19.454899999999999</v>
      </c>
    </row>
    <row r="266" spans="1:37">
      <c r="A266" s="348">
        <v>45556</v>
      </c>
      <c r="B266" s="288">
        <v>19.857900000000001</v>
      </c>
      <c r="C266" s="289">
        <v>18.485800000000001</v>
      </c>
      <c r="D266" s="289">
        <v>17.9132</v>
      </c>
      <c r="E266" s="289">
        <v>19.902200000000001</v>
      </c>
      <c r="F266" s="289">
        <v>18.312999999999999</v>
      </c>
      <c r="G266" s="289">
        <v>18.108499999999999</v>
      </c>
      <c r="H266" s="289">
        <v>19.537700000000001</v>
      </c>
      <c r="I266" s="289">
        <v>18.2973</v>
      </c>
      <c r="J266" s="290">
        <v>18.2041</v>
      </c>
      <c r="K266" s="288">
        <v>18.9087</v>
      </c>
      <c r="L266" s="289">
        <v>17.8675</v>
      </c>
      <c r="M266" s="289">
        <v>17.6435</v>
      </c>
      <c r="N266" s="289">
        <v>19.157</v>
      </c>
      <c r="O266" s="289">
        <v>18.083400000000001</v>
      </c>
      <c r="P266" s="289">
        <v>18.393799999999999</v>
      </c>
      <c r="Q266" s="289">
        <v>18.855599999999999</v>
      </c>
      <c r="R266" s="289">
        <v>18.112200000000001</v>
      </c>
      <c r="S266" s="290">
        <v>18.417300000000001</v>
      </c>
      <c r="T266" s="288">
        <v>20.534500000000001</v>
      </c>
      <c r="U266" s="289"/>
      <c r="V266" s="289">
        <v>19.247199999999999</v>
      </c>
      <c r="W266" s="289">
        <v>20.525400000000001</v>
      </c>
      <c r="X266" s="289"/>
      <c r="Y266" s="289">
        <v>19.859000000000002</v>
      </c>
      <c r="Z266" s="289">
        <v>19.971900000000002</v>
      </c>
      <c r="AA266" s="289"/>
      <c r="AB266" s="290">
        <v>19.741900000000001</v>
      </c>
      <c r="AC266" s="288">
        <v>20.782599999999999</v>
      </c>
      <c r="AD266" s="289">
        <v>19.451799999999999</v>
      </c>
      <c r="AE266" s="289">
        <v>19.504000000000001</v>
      </c>
      <c r="AF266" s="289">
        <v>20.991199999999999</v>
      </c>
      <c r="AG266" s="289">
        <v>19.256</v>
      </c>
      <c r="AH266" s="289">
        <v>19.840900000000001</v>
      </c>
      <c r="AI266" s="289">
        <v>20.4785</v>
      </c>
      <c r="AJ266" s="289">
        <v>19.002199999999998</v>
      </c>
      <c r="AK266" s="290">
        <v>19.713799999999999</v>
      </c>
    </row>
    <row r="267" spans="1:37">
      <c r="A267" s="348">
        <v>45557</v>
      </c>
      <c r="B267" s="288">
        <v>18.795300000000001</v>
      </c>
      <c r="C267" s="289">
        <v>17.692299999999999</v>
      </c>
      <c r="D267" s="289">
        <v>17.401599999999998</v>
      </c>
      <c r="E267" s="289">
        <v>19.136600000000001</v>
      </c>
      <c r="F267" s="289">
        <v>17.9648</v>
      </c>
      <c r="G267" s="289">
        <v>17.810600000000001</v>
      </c>
      <c r="H267" s="289">
        <v>19.2742</v>
      </c>
      <c r="I267" s="289">
        <v>18.187999999999999</v>
      </c>
      <c r="J267" s="290">
        <v>18.117799999999999</v>
      </c>
      <c r="K267" s="288">
        <v>18.155200000000001</v>
      </c>
      <c r="L267" s="289">
        <v>17.255299999999998</v>
      </c>
      <c r="M267" s="289">
        <v>17.271699999999999</v>
      </c>
      <c r="N267" s="289">
        <v>18.495200000000001</v>
      </c>
      <c r="O267" s="289">
        <v>17.719200000000001</v>
      </c>
      <c r="P267" s="289">
        <v>17.956900000000001</v>
      </c>
      <c r="Q267" s="289">
        <v>18.578800000000001</v>
      </c>
      <c r="R267" s="289">
        <v>17.989000000000001</v>
      </c>
      <c r="S267" s="290">
        <v>18.268799999999999</v>
      </c>
      <c r="T267" s="288">
        <v>18.587800000000001</v>
      </c>
      <c r="U267" s="289">
        <v>18.076799999999999</v>
      </c>
      <c r="V267" s="289">
        <v>17.786899999999999</v>
      </c>
      <c r="W267" s="289">
        <v>19.0029</v>
      </c>
      <c r="X267" s="289">
        <v>18.238800000000001</v>
      </c>
      <c r="Y267" s="289">
        <v>18.638999999999999</v>
      </c>
      <c r="Z267" s="289">
        <v>19.1205</v>
      </c>
      <c r="AA267" s="289">
        <v>18.319500000000001</v>
      </c>
      <c r="AB267" s="290">
        <v>19.034700000000001</v>
      </c>
      <c r="AC267" s="288">
        <v>19.234999999999999</v>
      </c>
      <c r="AD267" s="289">
        <v>17.852599999999999</v>
      </c>
      <c r="AE267" s="289">
        <v>18.2181</v>
      </c>
      <c r="AF267" s="289">
        <v>19.8292</v>
      </c>
      <c r="AG267" s="289">
        <v>18.401599999999998</v>
      </c>
      <c r="AH267" s="289">
        <v>18.696300000000001</v>
      </c>
      <c r="AI267" s="289">
        <v>20.019300000000001</v>
      </c>
      <c r="AJ267" s="289">
        <v>18.673100000000002</v>
      </c>
      <c r="AK267" s="290">
        <v>19.004000000000001</v>
      </c>
    </row>
    <row r="268" spans="1:37">
      <c r="A268" s="348">
        <v>45558</v>
      </c>
      <c r="B268" s="288">
        <v>19.119399999999999</v>
      </c>
      <c r="C268" s="289">
        <v>18.2148</v>
      </c>
      <c r="D268" s="289">
        <v>17.748699999999999</v>
      </c>
      <c r="E268" s="289">
        <v>19.452500000000001</v>
      </c>
      <c r="F268" s="289">
        <v>18.189299999999999</v>
      </c>
      <c r="G268" s="289">
        <v>18.013999999999999</v>
      </c>
      <c r="H268" s="289">
        <v>19.302299999999999</v>
      </c>
      <c r="I268" s="289">
        <v>18.1844</v>
      </c>
      <c r="J268" s="290">
        <v>18.0901</v>
      </c>
      <c r="K268" s="288">
        <v>18.186</v>
      </c>
      <c r="L268" s="289">
        <v>17.531700000000001</v>
      </c>
      <c r="M268" s="289">
        <v>17.132899999999999</v>
      </c>
      <c r="N268" s="289">
        <v>18.778300000000002</v>
      </c>
      <c r="O268" s="289">
        <v>17.926500000000001</v>
      </c>
      <c r="P268" s="289">
        <v>18.144600000000001</v>
      </c>
      <c r="Q268" s="289">
        <v>18.671800000000001</v>
      </c>
      <c r="R268" s="289">
        <v>18.0014</v>
      </c>
      <c r="S268" s="290">
        <v>18.299099999999999</v>
      </c>
      <c r="T268" s="288">
        <v>19.033000000000001</v>
      </c>
      <c r="U268" s="289">
        <v>18.306000000000001</v>
      </c>
      <c r="V268" s="289">
        <v>18.2758</v>
      </c>
      <c r="W268" s="289">
        <v>19.130400000000002</v>
      </c>
      <c r="X268" s="289">
        <v>18.205200000000001</v>
      </c>
      <c r="Y268" s="289">
        <v>18.709900000000001</v>
      </c>
      <c r="Z268" s="289">
        <v>18.921399999999998</v>
      </c>
      <c r="AA268" s="289">
        <v>18.1129</v>
      </c>
      <c r="AB268" s="290">
        <v>18.764399999999998</v>
      </c>
      <c r="AC268" s="288">
        <v>19.3566</v>
      </c>
      <c r="AD268" s="289">
        <v>18.3108</v>
      </c>
      <c r="AE268" s="289">
        <v>18.6797</v>
      </c>
      <c r="AF268" s="289">
        <v>20.055599999999998</v>
      </c>
      <c r="AG268" s="289">
        <v>18.617899999999999</v>
      </c>
      <c r="AH268" s="289">
        <v>18.898800000000001</v>
      </c>
      <c r="AI268" s="289">
        <v>19.917300000000001</v>
      </c>
      <c r="AJ268" s="289">
        <v>18.599599999999999</v>
      </c>
      <c r="AK268" s="290">
        <v>18.844100000000001</v>
      </c>
    </row>
    <row r="269" spans="1:37">
      <c r="A269" s="348">
        <v>45559</v>
      </c>
      <c r="B269" s="288">
        <v>19.3017</v>
      </c>
      <c r="C269" s="289">
        <v>18.121300000000002</v>
      </c>
      <c r="D269" s="289">
        <v>17.601500000000001</v>
      </c>
      <c r="E269" s="289">
        <v>19.469100000000001</v>
      </c>
      <c r="F269" s="289">
        <v>18.035599999999999</v>
      </c>
      <c r="G269" s="289">
        <v>17.8447</v>
      </c>
      <c r="H269" s="289">
        <v>19.194900000000001</v>
      </c>
      <c r="I269" s="289">
        <v>18.049199999999999</v>
      </c>
      <c r="J269" s="290">
        <v>17.961500000000001</v>
      </c>
      <c r="K269" s="288">
        <v>18.402000000000001</v>
      </c>
      <c r="L269" s="289">
        <v>17.520199999999999</v>
      </c>
      <c r="M269" s="289">
        <v>17.144100000000002</v>
      </c>
      <c r="N269" s="289">
        <v>18.753900000000002</v>
      </c>
      <c r="O269" s="289">
        <v>17.803799999999999</v>
      </c>
      <c r="P269" s="289">
        <v>18.050699999999999</v>
      </c>
      <c r="Q269" s="289">
        <v>18.542899999999999</v>
      </c>
      <c r="R269" s="289">
        <v>17.869900000000001</v>
      </c>
      <c r="S269" s="290">
        <v>18.158999999999999</v>
      </c>
      <c r="T269" s="288">
        <v>18.943899999999999</v>
      </c>
      <c r="U269" s="289">
        <v>18.1067</v>
      </c>
      <c r="V269" s="289">
        <v>18.139700000000001</v>
      </c>
      <c r="W269" s="289">
        <v>18.957899999999999</v>
      </c>
      <c r="X269" s="289">
        <v>17.9876</v>
      </c>
      <c r="Y269" s="289">
        <v>18.5518</v>
      </c>
      <c r="Z269" s="289">
        <v>18.715599999999998</v>
      </c>
      <c r="AA269" s="289">
        <v>17.9026</v>
      </c>
      <c r="AB269" s="290">
        <v>18.585000000000001</v>
      </c>
      <c r="AC269" s="288">
        <v>19.6296</v>
      </c>
      <c r="AD269" s="289">
        <v>18.194099999999999</v>
      </c>
      <c r="AE269" s="289">
        <v>18.523599999999998</v>
      </c>
      <c r="AF269" s="289">
        <v>20.049900000000001</v>
      </c>
      <c r="AG269" s="289">
        <v>18.405999999999999</v>
      </c>
      <c r="AH269" s="289">
        <v>18.730499999999999</v>
      </c>
      <c r="AI269" s="289">
        <v>19.764800000000001</v>
      </c>
      <c r="AJ269" s="289">
        <v>18.3856</v>
      </c>
      <c r="AK269" s="290">
        <v>18.667100000000001</v>
      </c>
    </row>
    <row r="270" spans="1:37">
      <c r="A270" s="348">
        <v>45560</v>
      </c>
      <c r="B270" s="288">
        <v>19.643599999999999</v>
      </c>
      <c r="C270" s="289">
        <v>18.197199999999999</v>
      </c>
      <c r="D270" s="289">
        <v>17.569700000000001</v>
      </c>
      <c r="E270" s="289">
        <v>19.609300000000001</v>
      </c>
      <c r="F270" s="289">
        <v>18.000900000000001</v>
      </c>
      <c r="G270" s="289">
        <v>17.768599999999999</v>
      </c>
      <c r="H270" s="289">
        <v>19.209299999999999</v>
      </c>
      <c r="I270" s="289">
        <v>17.967500000000001</v>
      </c>
      <c r="J270" s="290">
        <v>17.857500000000002</v>
      </c>
      <c r="K270" s="288">
        <v>18.6584</v>
      </c>
      <c r="L270" s="289">
        <v>17.5776</v>
      </c>
      <c r="M270" s="289">
        <v>17.316700000000001</v>
      </c>
      <c r="N270" s="289">
        <v>18.8323</v>
      </c>
      <c r="O270" s="289">
        <v>17.759899999999998</v>
      </c>
      <c r="P270" s="289">
        <v>18.0425</v>
      </c>
      <c r="Q270" s="289">
        <v>18.5502</v>
      </c>
      <c r="R270" s="289">
        <v>17.790199999999999</v>
      </c>
      <c r="S270" s="290">
        <v>18.096699999999998</v>
      </c>
      <c r="T270" s="288">
        <v>18.876000000000001</v>
      </c>
      <c r="U270" s="289">
        <v>18</v>
      </c>
      <c r="V270" s="289">
        <v>18.1465</v>
      </c>
      <c r="W270" s="289">
        <v>18.812799999999999</v>
      </c>
      <c r="X270" s="289">
        <v>17.835000000000001</v>
      </c>
      <c r="Y270" s="289">
        <v>18.419499999999999</v>
      </c>
      <c r="Z270" s="289">
        <v>18.546900000000001</v>
      </c>
      <c r="AA270" s="289">
        <v>17.735199999999999</v>
      </c>
      <c r="AB270" s="290">
        <v>18.415600000000001</v>
      </c>
      <c r="AC270" s="288">
        <v>19.948499999999999</v>
      </c>
      <c r="AD270" s="289">
        <v>18.2517</v>
      </c>
      <c r="AE270" s="289">
        <v>18.467600000000001</v>
      </c>
      <c r="AF270" s="289">
        <v>20.130400000000002</v>
      </c>
      <c r="AG270" s="289">
        <v>18.299299999999999</v>
      </c>
      <c r="AH270" s="289">
        <v>18.614899999999999</v>
      </c>
      <c r="AI270" s="289">
        <v>19.715299999999999</v>
      </c>
      <c r="AJ270" s="289">
        <v>18.2271</v>
      </c>
      <c r="AK270" s="290">
        <v>18.502300000000002</v>
      </c>
    </row>
    <row r="271" spans="1:37">
      <c r="A271" s="348">
        <v>45561</v>
      </c>
      <c r="B271" s="288">
        <v>20.071999999999999</v>
      </c>
      <c r="C271" s="289">
        <v>18.523</v>
      </c>
      <c r="D271" s="289">
        <v>17.8352</v>
      </c>
      <c r="E271" s="289">
        <v>19.938700000000001</v>
      </c>
      <c r="F271" s="289">
        <v>18.159800000000001</v>
      </c>
      <c r="G271" s="289">
        <v>17.918099999999999</v>
      </c>
      <c r="H271" s="289">
        <v>19.4099</v>
      </c>
      <c r="I271" s="289">
        <v>18.034800000000001</v>
      </c>
      <c r="J271" s="290">
        <v>17.906600000000001</v>
      </c>
      <c r="K271" s="288">
        <v>19.0274</v>
      </c>
      <c r="L271" s="289">
        <v>17.903300000000002</v>
      </c>
      <c r="M271" s="289">
        <v>17.654199999999999</v>
      </c>
      <c r="N271" s="289">
        <v>19.1236</v>
      </c>
      <c r="O271" s="289">
        <v>17.939599999999999</v>
      </c>
      <c r="P271" s="289">
        <v>18.236899999999999</v>
      </c>
      <c r="Q271" s="289">
        <v>18.715599999999998</v>
      </c>
      <c r="R271" s="289">
        <v>17.863499999999998</v>
      </c>
      <c r="S271" s="290">
        <v>18.1904</v>
      </c>
      <c r="T271" s="288">
        <v>19.090399999999999</v>
      </c>
      <c r="U271" s="289">
        <v>18.090499999999999</v>
      </c>
      <c r="V271" s="289">
        <v>18.286300000000001</v>
      </c>
      <c r="W271" s="289">
        <v>18.935500000000001</v>
      </c>
      <c r="X271" s="289">
        <v>17.868099999999998</v>
      </c>
      <c r="Y271" s="289">
        <v>18.488</v>
      </c>
      <c r="Z271" s="289">
        <v>18.566099999999999</v>
      </c>
      <c r="AA271" s="289">
        <v>17.705500000000001</v>
      </c>
      <c r="AB271" s="290">
        <v>18.397400000000001</v>
      </c>
      <c r="AC271" s="288">
        <v>20.290600000000001</v>
      </c>
      <c r="AD271" s="289">
        <v>18.450099999999999</v>
      </c>
      <c r="AE271" s="289">
        <v>18.617100000000001</v>
      </c>
      <c r="AF271" s="289">
        <v>20.386700000000001</v>
      </c>
      <c r="AG271" s="289">
        <v>18.390699999999999</v>
      </c>
      <c r="AH271" s="289">
        <v>18.6904</v>
      </c>
      <c r="AI271" s="289">
        <v>19.869900000000001</v>
      </c>
      <c r="AJ271" s="289">
        <v>18.233799999999999</v>
      </c>
      <c r="AK271" s="290">
        <v>18.490600000000001</v>
      </c>
    </row>
    <row r="272" spans="1:37">
      <c r="A272" s="348">
        <v>45562</v>
      </c>
      <c r="B272" s="288">
        <v>20.533200000000001</v>
      </c>
      <c r="C272" s="289">
        <v>18.884799999999998</v>
      </c>
      <c r="D272" s="289">
        <v>18.118600000000001</v>
      </c>
      <c r="E272" s="289">
        <v>20.293399999999998</v>
      </c>
      <c r="F272" s="289">
        <v>18.394100000000002</v>
      </c>
      <c r="G272" s="289">
        <v>18.122599999999998</v>
      </c>
      <c r="H272" s="289">
        <v>19.6538</v>
      </c>
      <c r="I272" s="289">
        <v>18.161000000000001</v>
      </c>
      <c r="J272" s="290">
        <v>18.013100000000001</v>
      </c>
      <c r="K272" s="288">
        <v>19.448699999999999</v>
      </c>
      <c r="L272" s="289">
        <v>18.2486</v>
      </c>
      <c r="M272" s="289">
        <v>17.988800000000001</v>
      </c>
      <c r="N272" s="289">
        <v>19.452400000000001</v>
      </c>
      <c r="O272" s="289">
        <v>18.165600000000001</v>
      </c>
      <c r="P272" s="289">
        <v>18.480799999999999</v>
      </c>
      <c r="Q272" s="289">
        <v>18.947299999999998</v>
      </c>
      <c r="R272" s="289">
        <v>17.992999999999999</v>
      </c>
      <c r="S272" s="290">
        <v>18.337599999999998</v>
      </c>
      <c r="T272" s="288">
        <v>19.310500000000001</v>
      </c>
      <c r="U272" s="289">
        <v>18.235800000000001</v>
      </c>
      <c r="V272" s="289">
        <v>18.369700000000002</v>
      </c>
      <c r="W272" s="289">
        <v>19.113</v>
      </c>
      <c r="X272" s="289">
        <v>17.975000000000001</v>
      </c>
      <c r="Y272" s="289">
        <v>18.596299999999999</v>
      </c>
      <c r="Z272" s="289">
        <v>18.6707</v>
      </c>
      <c r="AA272" s="289">
        <v>17.7745</v>
      </c>
      <c r="AB272" s="290">
        <v>18.440799999999999</v>
      </c>
      <c r="AC272" s="288">
        <v>20.76</v>
      </c>
      <c r="AD272" s="289">
        <v>18.8203</v>
      </c>
      <c r="AE272" s="289">
        <v>18.727799999999998</v>
      </c>
      <c r="AF272" s="289">
        <v>20.773099999999999</v>
      </c>
      <c r="AG272" s="289">
        <v>18.6248</v>
      </c>
      <c r="AH272" s="289">
        <v>18.810600000000001</v>
      </c>
      <c r="AI272" s="289">
        <v>20.133500000000002</v>
      </c>
      <c r="AJ272" s="289">
        <v>18.3566</v>
      </c>
      <c r="AK272" s="290">
        <v>18.567</v>
      </c>
    </row>
    <row r="273" spans="1:37">
      <c r="A273" s="348">
        <v>45563</v>
      </c>
      <c r="B273" s="288">
        <v>20.772600000000001</v>
      </c>
      <c r="C273" s="289">
        <v>19.020199999999999</v>
      </c>
      <c r="D273" s="289">
        <v>18.254999999999999</v>
      </c>
      <c r="E273" s="289">
        <v>20.434899999999999</v>
      </c>
      <c r="F273" s="289">
        <v>18.5047</v>
      </c>
      <c r="G273" s="289">
        <v>18.222200000000001</v>
      </c>
      <c r="H273" s="289">
        <v>19.793700000000001</v>
      </c>
      <c r="I273" s="289">
        <v>18.261900000000001</v>
      </c>
      <c r="J273" s="290">
        <v>18.0899</v>
      </c>
      <c r="K273" s="288">
        <v>19.687899999999999</v>
      </c>
      <c r="L273" s="289">
        <v>18.428799999999999</v>
      </c>
      <c r="M273" s="289">
        <v>18.318100000000001</v>
      </c>
      <c r="N273" s="289">
        <v>19.569199999999999</v>
      </c>
      <c r="O273" s="289">
        <v>18.2727</v>
      </c>
      <c r="P273" s="289">
        <v>18.593399999999999</v>
      </c>
      <c r="Q273" s="289">
        <v>19.056899999999999</v>
      </c>
      <c r="R273" s="289">
        <v>18.090499999999999</v>
      </c>
      <c r="S273" s="290">
        <v>18.433900000000001</v>
      </c>
      <c r="T273" s="288">
        <v>19.351199999999999</v>
      </c>
      <c r="U273" s="289">
        <v>18.238900000000001</v>
      </c>
      <c r="V273" s="289">
        <v>18.5885</v>
      </c>
      <c r="W273" s="289">
        <v>19.1038</v>
      </c>
      <c r="X273" s="289">
        <v>17.9526</v>
      </c>
      <c r="Y273" s="289">
        <v>18.616900000000001</v>
      </c>
      <c r="Z273" s="289">
        <v>18.6662</v>
      </c>
      <c r="AA273" s="289">
        <v>17.7529</v>
      </c>
      <c r="AB273" s="290">
        <v>18.436199999999999</v>
      </c>
      <c r="AC273" s="288">
        <v>20.967199999999998</v>
      </c>
      <c r="AD273" s="289">
        <v>18.970500000000001</v>
      </c>
      <c r="AE273" s="289">
        <v>18.9008</v>
      </c>
      <c r="AF273" s="289">
        <v>20.888200000000001</v>
      </c>
      <c r="AG273" s="289">
        <v>18.692599999999999</v>
      </c>
      <c r="AH273" s="289">
        <v>18.880600000000001</v>
      </c>
      <c r="AI273" s="289">
        <v>20.259499999999999</v>
      </c>
      <c r="AJ273" s="289">
        <v>18.41</v>
      </c>
      <c r="AK273" s="290">
        <v>18.595800000000001</v>
      </c>
    </row>
    <row r="274" spans="1:37">
      <c r="A274" s="348">
        <v>45564</v>
      </c>
      <c r="B274" s="288">
        <v>21.183199999999999</v>
      </c>
      <c r="C274" s="289">
        <v>19.434100000000001</v>
      </c>
      <c r="D274" s="289">
        <v>18.600899999999999</v>
      </c>
      <c r="E274" s="289">
        <v>20.830100000000002</v>
      </c>
      <c r="F274" s="289">
        <v>18.809100000000001</v>
      </c>
      <c r="G274" s="289">
        <v>18.507400000000001</v>
      </c>
      <c r="H274" s="289">
        <v>20.0884</v>
      </c>
      <c r="I274" s="289">
        <v>18.456800000000001</v>
      </c>
      <c r="J274" s="290">
        <v>18.270099999999999</v>
      </c>
      <c r="K274" s="288">
        <v>20.053899999999999</v>
      </c>
      <c r="L274" s="289">
        <v>18.781400000000001</v>
      </c>
      <c r="M274" s="289">
        <v>18.5852</v>
      </c>
      <c r="N274" s="289">
        <v>19.9392</v>
      </c>
      <c r="O274" s="289">
        <v>18.572199999999999</v>
      </c>
      <c r="P274" s="289">
        <v>18.898800000000001</v>
      </c>
      <c r="Q274" s="289">
        <v>19.3324</v>
      </c>
      <c r="R274" s="289">
        <v>18.311299999999999</v>
      </c>
      <c r="S274" s="290">
        <v>18.639399999999998</v>
      </c>
      <c r="T274" s="288">
        <v>19.760000000000002</v>
      </c>
      <c r="U274" s="289">
        <v>18.548200000000001</v>
      </c>
      <c r="V274" s="289">
        <v>18.9543</v>
      </c>
      <c r="W274" s="289">
        <v>19.408999999999999</v>
      </c>
      <c r="X274" s="289">
        <v>18.177299999999999</v>
      </c>
      <c r="Y274" s="289">
        <v>18.936599999999999</v>
      </c>
      <c r="Z274" s="289">
        <v>18.846499999999999</v>
      </c>
      <c r="AA274" s="289">
        <v>17.890499999999999</v>
      </c>
      <c r="AB274" s="290">
        <v>18.611799999999999</v>
      </c>
      <c r="AC274" s="288">
        <v>21.378</v>
      </c>
      <c r="AD274" s="289">
        <v>19.4237</v>
      </c>
      <c r="AE274" s="289">
        <v>19.271899999999999</v>
      </c>
      <c r="AF274" s="289">
        <v>21.2546</v>
      </c>
      <c r="AG274" s="289">
        <v>19.034099999999999</v>
      </c>
      <c r="AH274" s="289">
        <v>19.218800000000002</v>
      </c>
      <c r="AI274" s="289">
        <v>20.524999999999999</v>
      </c>
      <c r="AJ274" s="289">
        <v>18.637899999999998</v>
      </c>
      <c r="AK274" s="290">
        <v>18.815200000000001</v>
      </c>
    </row>
    <row r="275" spans="1:37">
      <c r="A275" s="348">
        <v>45565</v>
      </c>
      <c r="B275" s="288">
        <v>21.003900000000002</v>
      </c>
      <c r="C275" s="289">
        <v>19.283999999999999</v>
      </c>
      <c r="D275" s="289">
        <v>18.489699999999999</v>
      </c>
      <c r="E275" s="289">
        <v>20.744299999999999</v>
      </c>
      <c r="F275" s="289">
        <v>18.8066</v>
      </c>
      <c r="G275" s="289">
        <v>18.497699999999998</v>
      </c>
      <c r="H275" s="289">
        <v>20.133500000000002</v>
      </c>
      <c r="I275" s="289">
        <v>18.534700000000001</v>
      </c>
      <c r="J275" s="290">
        <v>18.347100000000001</v>
      </c>
      <c r="K275" s="288">
        <v>19.8706</v>
      </c>
      <c r="L275" s="289">
        <v>18.647200000000002</v>
      </c>
      <c r="M275" s="289">
        <v>18.4146</v>
      </c>
      <c r="N275" s="289">
        <v>19.814299999999999</v>
      </c>
      <c r="O275" s="289">
        <v>18.5549</v>
      </c>
      <c r="P275" s="289">
        <v>18.804600000000001</v>
      </c>
      <c r="Q275" s="289">
        <v>19.335999999999999</v>
      </c>
      <c r="R275" s="289">
        <v>18.375</v>
      </c>
      <c r="S275" s="290">
        <v>18.685500000000001</v>
      </c>
      <c r="T275" s="288">
        <v>19.602799999999998</v>
      </c>
      <c r="U275" s="289">
        <v>18.4984</v>
      </c>
      <c r="V275" s="289">
        <v>18.9541</v>
      </c>
      <c r="W275" s="289">
        <v>19.3429</v>
      </c>
      <c r="X275" s="289">
        <v>18.188600000000001</v>
      </c>
      <c r="Y275" s="289">
        <v>18.972100000000001</v>
      </c>
      <c r="Z275" s="289">
        <v>18.874199999999998</v>
      </c>
      <c r="AA275" s="289">
        <v>17.952000000000002</v>
      </c>
      <c r="AB275" s="290">
        <v>18.704499999999999</v>
      </c>
      <c r="AC275" s="288">
        <v>21.215499999999999</v>
      </c>
      <c r="AD275" s="289">
        <v>19.363199999999999</v>
      </c>
      <c r="AE275" s="289">
        <v>19.287500000000001</v>
      </c>
      <c r="AF275" s="289">
        <v>21.182400000000001</v>
      </c>
      <c r="AG275" s="289">
        <v>19.0731</v>
      </c>
      <c r="AH275" s="289">
        <v>19.267499999999998</v>
      </c>
      <c r="AI275" s="289">
        <v>20.577100000000002</v>
      </c>
      <c r="AJ275" s="289">
        <v>18.729299999999999</v>
      </c>
      <c r="AK275" s="290">
        <v>18.905899999999999</v>
      </c>
    </row>
    <row r="276" spans="1:37">
      <c r="A276" s="348">
        <v>45566</v>
      </c>
      <c r="B276" s="288">
        <v>21.2181</v>
      </c>
      <c r="C276" s="289">
        <v>19.535299999999999</v>
      </c>
      <c r="D276" s="289">
        <v>18.668199999999999</v>
      </c>
      <c r="E276" s="289">
        <v>21.013400000000001</v>
      </c>
      <c r="F276" s="289">
        <v>19.011099999999999</v>
      </c>
      <c r="G276" s="289">
        <v>18.6724</v>
      </c>
      <c r="H276" s="289">
        <v>20.322800000000001</v>
      </c>
      <c r="I276" s="289">
        <v>18.665400000000002</v>
      </c>
      <c r="J276" s="290">
        <v>18.460899999999999</v>
      </c>
      <c r="K276" s="288">
        <v>20.039200000000001</v>
      </c>
      <c r="L276" s="289">
        <v>18.793099999999999</v>
      </c>
      <c r="M276" s="289">
        <v>18.4434</v>
      </c>
      <c r="N276" s="289">
        <v>20.1189</v>
      </c>
      <c r="O276" s="289">
        <v>18.7666</v>
      </c>
      <c r="P276" s="289">
        <v>19.028500000000001</v>
      </c>
      <c r="Q276" s="289">
        <v>19.560099999999998</v>
      </c>
      <c r="R276" s="289">
        <v>18.535399999999999</v>
      </c>
      <c r="S276" s="290">
        <v>18.840299999999999</v>
      </c>
      <c r="T276" s="288">
        <v>19.898599999999998</v>
      </c>
      <c r="U276" s="289">
        <v>18.681699999999999</v>
      </c>
      <c r="V276" s="289">
        <v>18.965399999999999</v>
      </c>
      <c r="W276" s="289">
        <v>19.631599999999999</v>
      </c>
      <c r="X276" s="289">
        <v>18.383900000000001</v>
      </c>
      <c r="Y276" s="289">
        <v>19.2197</v>
      </c>
      <c r="Z276" s="289">
        <v>19.0684</v>
      </c>
      <c r="AA276" s="289">
        <v>18.0853</v>
      </c>
      <c r="AB276" s="290">
        <v>18.875499999999999</v>
      </c>
      <c r="AC276" s="288">
        <v>21.382000000000001</v>
      </c>
      <c r="AD276" s="289">
        <v>19.634699999999999</v>
      </c>
      <c r="AE276" s="289">
        <v>19.452200000000001</v>
      </c>
      <c r="AF276" s="289">
        <v>21.463200000000001</v>
      </c>
      <c r="AG276" s="289">
        <v>19.357299999999999</v>
      </c>
      <c r="AH276" s="289">
        <v>19.499500000000001</v>
      </c>
      <c r="AI276" s="289">
        <v>20.7941</v>
      </c>
      <c r="AJ276" s="289">
        <v>18.936900000000001</v>
      </c>
      <c r="AK276" s="290">
        <v>19.081099999999999</v>
      </c>
    </row>
    <row r="277" spans="1:37">
      <c r="A277" s="348">
        <v>45567</v>
      </c>
      <c r="B277" s="288">
        <v>20.415400000000002</v>
      </c>
      <c r="C277" s="289">
        <v>18.9588</v>
      </c>
      <c r="D277" s="289">
        <v>18.128399999999999</v>
      </c>
      <c r="E277" s="289">
        <v>20.572099999999999</v>
      </c>
      <c r="F277" s="289">
        <v>18.731200000000001</v>
      </c>
      <c r="G277" s="289">
        <v>18.351099999999999</v>
      </c>
      <c r="H277" s="289">
        <v>20.128699999999998</v>
      </c>
      <c r="I277" s="289">
        <v>18.5624</v>
      </c>
      <c r="J277" s="290">
        <v>18.347100000000001</v>
      </c>
      <c r="K277" s="288">
        <v>19.2272</v>
      </c>
      <c r="L277" s="289">
        <v>18.172899999999998</v>
      </c>
      <c r="M277" s="289">
        <v>17.715499999999999</v>
      </c>
      <c r="N277" s="289">
        <v>19.689599999999999</v>
      </c>
      <c r="O277" s="289">
        <v>18.456299999999999</v>
      </c>
      <c r="P277" s="289">
        <v>18.6403</v>
      </c>
      <c r="Q277" s="289">
        <v>19.3368</v>
      </c>
      <c r="R277" s="289">
        <v>18.398499999999999</v>
      </c>
      <c r="S277" s="290">
        <v>18.691500000000001</v>
      </c>
      <c r="T277" s="288">
        <v>19.310099999999998</v>
      </c>
      <c r="U277" s="289">
        <v>18.22</v>
      </c>
      <c r="V277" s="289">
        <v>18.2014</v>
      </c>
      <c r="W277" s="289">
        <v>19.2913</v>
      </c>
      <c r="X277" s="289">
        <v>18.0852</v>
      </c>
      <c r="Y277" s="289">
        <v>18.914300000000001</v>
      </c>
      <c r="Z277" s="289">
        <v>18.895199999999999</v>
      </c>
      <c r="AA277" s="289">
        <v>17.909700000000001</v>
      </c>
      <c r="AB277" s="290">
        <v>18.764299999999999</v>
      </c>
      <c r="AC277" s="288">
        <v>20.544</v>
      </c>
      <c r="AD277" s="289">
        <v>19.046299999999999</v>
      </c>
      <c r="AE277" s="289">
        <v>19.020800000000001</v>
      </c>
      <c r="AF277" s="289">
        <v>21.07</v>
      </c>
      <c r="AG277" s="289">
        <v>19.071100000000001</v>
      </c>
      <c r="AH277" s="289">
        <v>19.2361</v>
      </c>
      <c r="AI277" s="289">
        <v>20.631799999999998</v>
      </c>
      <c r="AJ277" s="289">
        <v>18.818999999999999</v>
      </c>
      <c r="AK277" s="290">
        <v>18.969000000000001</v>
      </c>
    </row>
    <row r="278" spans="1:37">
      <c r="A278" s="348">
        <v>45568</v>
      </c>
      <c r="B278" s="288">
        <v>19.924099999999999</v>
      </c>
      <c r="C278" s="289">
        <v>18.473299999999998</v>
      </c>
      <c r="D278" s="289">
        <v>17.661899999999999</v>
      </c>
      <c r="E278" s="289">
        <v>20.085699999999999</v>
      </c>
      <c r="F278" s="289">
        <v>18.325900000000001</v>
      </c>
      <c r="G278" s="289">
        <v>17.940899999999999</v>
      </c>
      <c r="H278" s="289">
        <v>19.7437</v>
      </c>
      <c r="I278" s="289">
        <v>18.2668</v>
      </c>
      <c r="J278" s="290">
        <v>18.064399999999999</v>
      </c>
      <c r="K278" s="288">
        <v>18.763000000000002</v>
      </c>
      <c r="L278" s="289">
        <v>17.6966</v>
      </c>
      <c r="M278" s="289">
        <v>17.3218</v>
      </c>
      <c r="N278" s="289">
        <v>19.206399999999999</v>
      </c>
      <c r="O278" s="289">
        <v>18.035799999999998</v>
      </c>
      <c r="P278" s="289">
        <v>18.235800000000001</v>
      </c>
      <c r="Q278" s="289">
        <v>18.943999999999999</v>
      </c>
      <c r="R278" s="289">
        <v>18.077500000000001</v>
      </c>
      <c r="S278" s="290">
        <v>18.3857</v>
      </c>
      <c r="T278" s="288">
        <v>18.8447</v>
      </c>
      <c r="U278" s="289">
        <v>17.761399999999998</v>
      </c>
      <c r="V278" s="289">
        <v>17.837599999999998</v>
      </c>
      <c r="W278" s="289">
        <v>18.858000000000001</v>
      </c>
      <c r="X278" s="289">
        <v>17.684899999999999</v>
      </c>
      <c r="Y278" s="289">
        <v>18.527200000000001</v>
      </c>
      <c r="Z278" s="289">
        <v>18.5486</v>
      </c>
      <c r="AA278" s="289">
        <v>17.581600000000002</v>
      </c>
      <c r="AB278" s="290">
        <v>18.4924</v>
      </c>
      <c r="AC278" s="288">
        <v>20.099399999999999</v>
      </c>
      <c r="AD278" s="289">
        <v>18.660499999999999</v>
      </c>
      <c r="AE278" s="289">
        <v>18.651800000000001</v>
      </c>
      <c r="AF278" s="289">
        <v>20.622699999999998</v>
      </c>
      <c r="AG278" s="289">
        <v>18.692599999999999</v>
      </c>
      <c r="AH278" s="289">
        <v>18.878399999999999</v>
      </c>
      <c r="AI278" s="289">
        <v>20.279800000000002</v>
      </c>
      <c r="AJ278" s="289">
        <v>18.522099999999998</v>
      </c>
      <c r="AK278" s="290">
        <v>18.696100000000001</v>
      </c>
    </row>
    <row r="279" spans="1:37">
      <c r="A279" s="348">
        <v>45569</v>
      </c>
      <c r="B279" s="288">
        <v>19.712599999999998</v>
      </c>
      <c r="C279" s="289">
        <v>18.22</v>
      </c>
      <c r="D279" s="289">
        <v>17.381900000000002</v>
      </c>
      <c r="E279" s="289">
        <v>19.866599999999998</v>
      </c>
      <c r="F279" s="289">
        <v>18.0854</v>
      </c>
      <c r="G279" s="289">
        <v>17.689800000000002</v>
      </c>
      <c r="H279" s="289">
        <v>19.509</v>
      </c>
      <c r="I279" s="289">
        <v>18.063099999999999</v>
      </c>
      <c r="J279" s="290">
        <v>17.845500000000001</v>
      </c>
      <c r="K279" s="288">
        <v>18.533799999999999</v>
      </c>
      <c r="L279" s="289">
        <v>17.456700000000001</v>
      </c>
      <c r="M279" s="289">
        <v>17.0809</v>
      </c>
      <c r="N279" s="289">
        <v>18.9678</v>
      </c>
      <c r="O279" s="289">
        <v>17.794</v>
      </c>
      <c r="P279" s="289">
        <v>17.994499999999999</v>
      </c>
      <c r="Q279" s="289">
        <v>18.716999999999999</v>
      </c>
      <c r="R279" s="289">
        <v>17.870999999999999</v>
      </c>
      <c r="S279" s="290">
        <v>18.179300000000001</v>
      </c>
      <c r="T279" s="288">
        <v>18.604500000000002</v>
      </c>
      <c r="U279" s="289">
        <v>17.533200000000001</v>
      </c>
      <c r="V279" s="289">
        <v>17.6402</v>
      </c>
      <c r="W279" s="289">
        <v>18.6157</v>
      </c>
      <c r="X279" s="289">
        <v>17.441600000000001</v>
      </c>
      <c r="Y279" s="289">
        <v>18.317299999999999</v>
      </c>
      <c r="Z279" s="289">
        <v>18.317900000000002</v>
      </c>
      <c r="AA279" s="289">
        <v>17.346599999999999</v>
      </c>
      <c r="AB279" s="290">
        <v>18.305499999999999</v>
      </c>
      <c r="AC279" s="288">
        <v>19.8582</v>
      </c>
      <c r="AD279" s="289">
        <v>18.452100000000002</v>
      </c>
      <c r="AE279" s="289">
        <v>18.458300000000001</v>
      </c>
      <c r="AF279" s="289">
        <v>20.378499999999999</v>
      </c>
      <c r="AG279" s="289">
        <v>18.4651</v>
      </c>
      <c r="AH279" s="289">
        <v>18.686399999999999</v>
      </c>
      <c r="AI279" s="289">
        <v>20.0428</v>
      </c>
      <c r="AJ279" s="289">
        <v>18.305700000000002</v>
      </c>
      <c r="AK279" s="290">
        <v>18.503699999999998</v>
      </c>
    </row>
    <row r="280" spans="1:37">
      <c r="A280" s="348">
        <v>45570</v>
      </c>
      <c r="B280" s="288">
        <v>19.617000000000001</v>
      </c>
      <c r="C280" s="289">
        <v>18.113399999999999</v>
      </c>
      <c r="D280" s="289">
        <v>17.2407</v>
      </c>
      <c r="E280" s="289">
        <v>19.718800000000002</v>
      </c>
      <c r="F280" s="289">
        <v>17.943100000000001</v>
      </c>
      <c r="G280" s="289">
        <v>17.521899999999999</v>
      </c>
      <c r="H280" s="289">
        <v>19.350200000000001</v>
      </c>
      <c r="I280" s="289">
        <v>17.903600000000001</v>
      </c>
      <c r="J280" s="290">
        <v>17.678100000000001</v>
      </c>
      <c r="K280" s="288">
        <v>18.470300000000002</v>
      </c>
      <c r="L280" s="289">
        <v>17.372499999999999</v>
      </c>
      <c r="M280" s="289">
        <v>17.067699999999999</v>
      </c>
      <c r="N280" s="289">
        <v>18.828800000000001</v>
      </c>
      <c r="O280" s="289">
        <v>17.6571</v>
      </c>
      <c r="P280" s="289">
        <v>17.8416</v>
      </c>
      <c r="Q280" s="289">
        <v>18.562799999999999</v>
      </c>
      <c r="R280" s="289">
        <v>17.715699999999998</v>
      </c>
      <c r="S280" s="290">
        <v>18.0108</v>
      </c>
      <c r="T280" s="288">
        <v>18.8459</v>
      </c>
      <c r="U280" s="289">
        <v>18.367699999999999</v>
      </c>
      <c r="V280" s="289">
        <v>16.990200000000002</v>
      </c>
      <c r="W280" s="289">
        <v>19.3154</v>
      </c>
      <c r="X280" s="289">
        <v>18.491299999999999</v>
      </c>
      <c r="Y280" s="289">
        <v>17.9834</v>
      </c>
      <c r="Z280" s="289">
        <v>19.175899999999999</v>
      </c>
      <c r="AA280" s="289">
        <v>18.430599999999998</v>
      </c>
      <c r="AB280" s="290">
        <v>18.1769</v>
      </c>
      <c r="AC280" s="288">
        <v>19.554400000000001</v>
      </c>
      <c r="AD280" s="289">
        <v>18.893699999999999</v>
      </c>
      <c r="AE280" s="289">
        <v>17.630500000000001</v>
      </c>
      <c r="AF280" s="289">
        <v>20.273599999999998</v>
      </c>
      <c r="AG280" s="289">
        <v>19.3245</v>
      </c>
      <c r="AH280" s="289">
        <v>18.152999999999999</v>
      </c>
      <c r="AI280" s="289">
        <v>19.948699999999999</v>
      </c>
      <c r="AJ280" s="289">
        <v>19.084099999999999</v>
      </c>
      <c r="AK280" s="290">
        <v>18.234400000000001</v>
      </c>
    </row>
    <row r="281" spans="1:37">
      <c r="A281" s="348">
        <v>45571</v>
      </c>
      <c r="B281" s="288">
        <v>19.477</v>
      </c>
      <c r="C281" s="289">
        <v>18.037400000000002</v>
      </c>
      <c r="D281" s="289">
        <v>17.134399999999999</v>
      </c>
      <c r="E281" s="289">
        <v>19.5672</v>
      </c>
      <c r="F281" s="289">
        <v>17.8431</v>
      </c>
      <c r="G281" s="289">
        <v>17.401</v>
      </c>
      <c r="H281" s="289">
        <v>19.222300000000001</v>
      </c>
      <c r="I281" s="289">
        <v>17.7973</v>
      </c>
      <c r="J281" s="290">
        <v>17.5566</v>
      </c>
      <c r="K281" s="288">
        <v>18.422599999999999</v>
      </c>
      <c r="L281" s="289">
        <v>17.328700000000001</v>
      </c>
      <c r="M281" s="289">
        <v>17.041799999999999</v>
      </c>
      <c r="N281" s="289">
        <v>18.753299999999999</v>
      </c>
      <c r="O281" s="289">
        <v>17.576799999999999</v>
      </c>
      <c r="P281" s="289">
        <v>17.749300000000002</v>
      </c>
      <c r="Q281" s="289">
        <v>18.4785</v>
      </c>
      <c r="R281" s="289">
        <v>17.629799999999999</v>
      </c>
      <c r="S281" s="290">
        <v>17.918399999999998</v>
      </c>
      <c r="T281" s="288">
        <v>18.046900000000001</v>
      </c>
      <c r="U281" s="289">
        <v>17.456199999999999</v>
      </c>
      <c r="V281" s="289">
        <v>16.829000000000001</v>
      </c>
      <c r="W281" s="289">
        <v>18.2163</v>
      </c>
      <c r="X281" s="289">
        <v>17.444299999999998</v>
      </c>
      <c r="Y281" s="289">
        <v>17.415299999999998</v>
      </c>
      <c r="Z281" s="289">
        <v>18.101400000000002</v>
      </c>
      <c r="AA281" s="289">
        <v>17.420200000000001</v>
      </c>
      <c r="AB281" s="290">
        <v>17.636900000000001</v>
      </c>
      <c r="AC281" s="288">
        <v>18.288699999999999</v>
      </c>
      <c r="AD281" s="289">
        <v>17.561699999999998</v>
      </c>
      <c r="AE281" s="289">
        <v>17.451599999999999</v>
      </c>
      <c r="AF281" s="289">
        <v>19.2182</v>
      </c>
      <c r="AG281" s="289">
        <v>17.965900000000001</v>
      </c>
      <c r="AH281" s="289">
        <v>17.745799999999999</v>
      </c>
      <c r="AI281" s="289">
        <v>19.3127</v>
      </c>
      <c r="AJ281" s="289">
        <v>18.033200000000001</v>
      </c>
      <c r="AK281" s="290">
        <v>17.831399999999999</v>
      </c>
    </row>
    <row r="282" spans="1:37">
      <c r="A282" s="348">
        <v>45572</v>
      </c>
      <c r="B282" s="288">
        <v>18.9834</v>
      </c>
      <c r="C282" s="289">
        <v>17.6905</v>
      </c>
      <c r="D282" s="289">
        <v>16.883099999999999</v>
      </c>
      <c r="E282" s="289">
        <v>19.264600000000002</v>
      </c>
      <c r="F282" s="289">
        <v>17.6584</v>
      </c>
      <c r="G282" s="289">
        <v>17.224599999999999</v>
      </c>
      <c r="H282" s="289">
        <v>19.048500000000001</v>
      </c>
      <c r="I282" s="289">
        <v>17.684200000000001</v>
      </c>
      <c r="J282" s="290">
        <v>17.4297</v>
      </c>
      <c r="K282" s="288">
        <v>17.913900000000002</v>
      </c>
      <c r="L282" s="289">
        <v>17.029299999999999</v>
      </c>
      <c r="M282" s="289">
        <v>16.712</v>
      </c>
      <c r="N282" s="289">
        <v>18.436800000000002</v>
      </c>
      <c r="O282" s="289">
        <v>17.399799999999999</v>
      </c>
      <c r="P282" s="289">
        <v>17.504200000000001</v>
      </c>
      <c r="Q282" s="289">
        <v>18.297599999999999</v>
      </c>
      <c r="R282" s="289">
        <v>17.5075</v>
      </c>
      <c r="S282" s="290">
        <v>17.7559</v>
      </c>
      <c r="T282" s="288">
        <v>17.381</v>
      </c>
      <c r="U282" s="289">
        <v>16.855399999999999</v>
      </c>
      <c r="V282" s="289">
        <v>16.313800000000001</v>
      </c>
      <c r="W282" s="289">
        <v>17.6524</v>
      </c>
      <c r="X282" s="289">
        <v>16.885200000000001</v>
      </c>
      <c r="Y282" s="289">
        <v>17.0334</v>
      </c>
      <c r="Z282" s="289">
        <v>17.6416</v>
      </c>
      <c r="AA282" s="289">
        <v>16.908899999999999</v>
      </c>
      <c r="AB282" s="290">
        <v>17.325800000000001</v>
      </c>
      <c r="AC282" s="288">
        <v>17.512599999999999</v>
      </c>
      <c r="AD282" s="289">
        <v>16.893599999999999</v>
      </c>
      <c r="AE282" s="289">
        <v>17.057300000000001</v>
      </c>
      <c r="AF282" s="289">
        <v>18.515000000000001</v>
      </c>
      <c r="AG282" s="289">
        <v>17.389199999999999</v>
      </c>
      <c r="AH282" s="289">
        <v>17.411100000000001</v>
      </c>
      <c r="AI282" s="289">
        <v>18.7437</v>
      </c>
      <c r="AJ282" s="289">
        <v>17.545400000000001</v>
      </c>
      <c r="AK282" s="290">
        <v>17.525700000000001</v>
      </c>
    </row>
    <row r="283" spans="1:37">
      <c r="A283" s="348">
        <v>45573</v>
      </c>
      <c r="B283" s="288">
        <v>18.922899999999998</v>
      </c>
      <c r="C283" s="289">
        <v>17.557099999999998</v>
      </c>
      <c r="D283" s="289">
        <v>16.692799999999998</v>
      </c>
      <c r="E283" s="289">
        <v>19.101800000000001</v>
      </c>
      <c r="F283" s="289">
        <v>17.476199999999999</v>
      </c>
      <c r="G283" s="289">
        <v>17.017499999999998</v>
      </c>
      <c r="H283" s="289">
        <v>18.840800000000002</v>
      </c>
      <c r="I283" s="289">
        <v>17.505500000000001</v>
      </c>
      <c r="J283" s="290">
        <v>17.235399999999998</v>
      </c>
      <c r="K283" s="288">
        <v>17.823399999999999</v>
      </c>
      <c r="L283" s="289">
        <v>16.918600000000001</v>
      </c>
      <c r="M283" s="289">
        <v>16.357700000000001</v>
      </c>
      <c r="N283" s="289">
        <v>18.2636</v>
      </c>
      <c r="O283" s="289">
        <v>17.242000000000001</v>
      </c>
      <c r="P283" s="289">
        <v>17.471299999999999</v>
      </c>
      <c r="Q283" s="289">
        <v>18.105399999999999</v>
      </c>
      <c r="R283" s="289">
        <v>17.3475</v>
      </c>
      <c r="S283" s="290">
        <v>17.6509</v>
      </c>
      <c r="T283" s="288">
        <v>16.989100000000001</v>
      </c>
      <c r="U283" s="289">
        <v>16.464700000000001</v>
      </c>
      <c r="V283" s="289">
        <v>16.100999999999999</v>
      </c>
      <c r="W283" s="289">
        <v>17.245100000000001</v>
      </c>
      <c r="X283" s="289">
        <v>16.475200000000001</v>
      </c>
      <c r="Y283" s="289">
        <v>16.743300000000001</v>
      </c>
      <c r="Z283" s="289">
        <v>17.244</v>
      </c>
      <c r="AA283" s="289">
        <v>16.511800000000001</v>
      </c>
      <c r="AB283" s="290">
        <v>17.020199999999999</v>
      </c>
      <c r="AC283" s="288">
        <v>17.2363</v>
      </c>
      <c r="AD283" s="289">
        <v>16.544499999999999</v>
      </c>
      <c r="AE283" s="289">
        <v>16.819900000000001</v>
      </c>
      <c r="AF283" s="289">
        <v>18.11</v>
      </c>
      <c r="AG283" s="289">
        <v>16.981100000000001</v>
      </c>
      <c r="AH283" s="289">
        <v>17.126000000000001</v>
      </c>
      <c r="AI283" s="289">
        <v>18.282900000000001</v>
      </c>
      <c r="AJ283" s="289">
        <v>17.126899999999999</v>
      </c>
      <c r="AK283" s="290">
        <v>17.222799999999999</v>
      </c>
    </row>
    <row r="284" spans="1:37">
      <c r="A284" s="348">
        <v>45574</v>
      </c>
      <c r="B284" s="288">
        <v>18.866900000000001</v>
      </c>
      <c r="C284" s="289">
        <v>17.480799999999999</v>
      </c>
      <c r="D284" s="289">
        <v>16.619</v>
      </c>
      <c r="E284" s="289">
        <v>18.999600000000001</v>
      </c>
      <c r="F284" s="289">
        <v>17.371600000000001</v>
      </c>
      <c r="G284" s="289">
        <v>16.904900000000001</v>
      </c>
      <c r="H284" s="289">
        <v>18.723199999999999</v>
      </c>
      <c r="I284" s="289">
        <v>17.385100000000001</v>
      </c>
      <c r="J284" s="290">
        <v>17.109400000000001</v>
      </c>
      <c r="K284" s="288">
        <v>17.825900000000001</v>
      </c>
      <c r="L284" s="289">
        <v>16.902899999999999</v>
      </c>
      <c r="M284" s="289">
        <v>16.535</v>
      </c>
      <c r="N284" s="289">
        <v>18.181100000000001</v>
      </c>
      <c r="O284" s="289">
        <v>17.157</v>
      </c>
      <c r="P284" s="289">
        <v>17.575199999999999</v>
      </c>
      <c r="Q284" s="289">
        <v>17.997199999999999</v>
      </c>
      <c r="R284" s="289">
        <v>17.2303</v>
      </c>
      <c r="S284" s="290">
        <v>17.5717</v>
      </c>
      <c r="T284" s="288">
        <v>16.801400000000001</v>
      </c>
      <c r="U284" s="289">
        <v>16.197299999999998</v>
      </c>
      <c r="V284" s="289">
        <v>15.9588</v>
      </c>
      <c r="W284" s="289">
        <v>16.980699999999999</v>
      </c>
      <c r="X284" s="289">
        <v>16.1983</v>
      </c>
      <c r="Y284" s="289">
        <v>16.5352</v>
      </c>
      <c r="Z284" s="289">
        <v>16.957000000000001</v>
      </c>
      <c r="AA284" s="289">
        <v>16.2182</v>
      </c>
      <c r="AB284" s="290">
        <v>16.785399999999999</v>
      </c>
      <c r="AC284" s="288">
        <v>17.021999999999998</v>
      </c>
      <c r="AD284" s="289">
        <v>16.272400000000001</v>
      </c>
      <c r="AE284" s="289">
        <v>16.593900000000001</v>
      </c>
      <c r="AF284" s="289">
        <v>17.792200000000001</v>
      </c>
      <c r="AG284" s="289">
        <v>16.655200000000001</v>
      </c>
      <c r="AH284" s="289">
        <v>16.890799999999999</v>
      </c>
      <c r="AI284" s="289">
        <v>17.948399999999999</v>
      </c>
      <c r="AJ284" s="289">
        <v>16.812799999999999</v>
      </c>
      <c r="AK284" s="290">
        <v>16.969200000000001</v>
      </c>
    </row>
    <row r="285" spans="1:37">
      <c r="A285" s="348">
        <v>45575</v>
      </c>
      <c r="B285" s="288">
        <v>18.9986</v>
      </c>
      <c r="C285" s="289">
        <v>17.616800000000001</v>
      </c>
      <c r="D285" s="289">
        <v>16.7393</v>
      </c>
      <c r="E285" s="289">
        <v>19.077999999999999</v>
      </c>
      <c r="F285" s="289">
        <v>17.401800000000001</v>
      </c>
      <c r="G285" s="289">
        <v>16.9391</v>
      </c>
      <c r="H285" s="289">
        <v>18.712299999999999</v>
      </c>
      <c r="I285" s="289">
        <v>17.334900000000001</v>
      </c>
      <c r="J285" s="290">
        <v>17.0518</v>
      </c>
      <c r="K285" s="288">
        <v>17.9954</v>
      </c>
      <c r="L285" s="289">
        <v>17.038499999999999</v>
      </c>
      <c r="M285" s="289">
        <v>16.869599999999998</v>
      </c>
      <c r="N285" s="289">
        <v>18.3004</v>
      </c>
      <c r="O285" s="289">
        <v>17.207999999999998</v>
      </c>
      <c r="P285" s="289">
        <v>17.608599999999999</v>
      </c>
      <c r="Q285" s="289">
        <v>18.023700000000002</v>
      </c>
      <c r="R285" s="289">
        <v>17.213799999999999</v>
      </c>
      <c r="S285" s="290">
        <v>17.573599999999999</v>
      </c>
      <c r="T285" s="288">
        <v>16.843299999999999</v>
      </c>
      <c r="U285" s="289">
        <v>16.166899999999998</v>
      </c>
      <c r="V285" s="289">
        <v>15.932600000000001</v>
      </c>
      <c r="W285" s="289">
        <v>16.945799999999998</v>
      </c>
      <c r="X285" s="289">
        <v>16.093299999999999</v>
      </c>
      <c r="Y285" s="289">
        <v>16.485600000000002</v>
      </c>
      <c r="Z285" s="289">
        <v>16.826499999999999</v>
      </c>
      <c r="AA285" s="289">
        <v>16.0685</v>
      </c>
      <c r="AB285" s="290">
        <v>16.667400000000001</v>
      </c>
      <c r="AC285" s="288">
        <v>17.04</v>
      </c>
      <c r="AD285" s="289">
        <v>16.262899999999998</v>
      </c>
      <c r="AE285" s="289">
        <v>16.611999999999998</v>
      </c>
      <c r="AF285" s="289">
        <v>17.7316</v>
      </c>
      <c r="AG285" s="289">
        <v>16.562100000000001</v>
      </c>
      <c r="AH285" s="289">
        <v>16.850999999999999</v>
      </c>
      <c r="AI285" s="289">
        <v>17.7851</v>
      </c>
      <c r="AJ285" s="289">
        <v>16.658100000000001</v>
      </c>
      <c r="AK285" s="290">
        <v>16.8689</v>
      </c>
    </row>
    <row r="286" spans="1:37">
      <c r="A286" s="348">
        <v>45576</v>
      </c>
      <c r="B286" s="288">
        <v>19.017700000000001</v>
      </c>
      <c r="C286" s="289">
        <v>17.569199999999999</v>
      </c>
      <c r="D286" s="289">
        <v>16.683599999999998</v>
      </c>
      <c r="E286" s="289">
        <v>19.032299999999999</v>
      </c>
      <c r="F286" s="289">
        <v>17.351600000000001</v>
      </c>
      <c r="G286" s="289">
        <v>16.8872</v>
      </c>
      <c r="H286" s="289">
        <v>18.678799999999999</v>
      </c>
      <c r="I286" s="289">
        <v>17.299800000000001</v>
      </c>
      <c r="J286" s="290">
        <v>17.006</v>
      </c>
      <c r="K286" s="288">
        <v>18.079499999999999</v>
      </c>
      <c r="L286" s="289">
        <v>17.071000000000002</v>
      </c>
      <c r="M286" s="289">
        <v>16.854800000000001</v>
      </c>
      <c r="N286" s="289">
        <v>18.2834</v>
      </c>
      <c r="O286" s="289">
        <v>17.190300000000001</v>
      </c>
      <c r="P286" s="289">
        <v>17.554500000000001</v>
      </c>
      <c r="Q286" s="289">
        <v>17.998100000000001</v>
      </c>
      <c r="R286" s="289">
        <v>17.186800000000002</v>
      </c>
      <c r="S286" s="290">
        <v>17.535799999999998</v>
      </c>
      <c r="T286" s="288">
        <v>16.742000000000001</v>
      </c>
      <c r="U286" s="289">
        <v>16.052399999999999</v>
      </c>
      <c r="V286" s="289">
        <v>15.9297</v>
      </c>
      <c r="W286" s="289">
        <v>16.820799999999998</v>
      </c>
      <c r="X286" s="289">
        <v>15.9689</v>
      </c>
      <c r="Y286" s="289">
        <v>16.3886</v>
      </c>
      <c r="Z286" s="289">
        <v>16.699400000000001</v>
      </c>
      <c r="AA286" s="289">
        <v>15.9398</v>
      </c>
      <c r="AB286" s="290">
        <v>16.548200000000001</v>
      </c>
      <c r="AC286" s="288">
        <v>17.073699999999999</v>
      </c>
      <c r="AD286" s="289">
        <v>16.143799999999999</v>
      </c>
      <c r="AE286" s="289">
        <v>16.526</v>
      </c>
      <c r="AF286" s="289">
        <v>17.617000000000001</v>
      </c>
      <c r="AG286" s="289">
        <v>16.425000000000001</v>
      </c>
      <c r="AH286" s="289">
        <v>16.754799999999999</v>
      </c>
      <c r="AI286" s="289">
        <v>17.633800000000001</v>
      </c>
      <c r="AJ286" s="289">
        <v>16.504100000000001</v>
      </c>
      <c r="AK286" s="290">
        <v>16.745000000000001</v>
      </c>
    </row>
    <row r="287" spans="1:37">
      <c r="A287" s="348">
        <v>45577</v>
      </c>
      <c r="B287" s="288">
        <v>18.9404</v>
      </c>
      <c r="C287" s="289">
        <v>17.5412</v>
      </c>
      <c r="D287" s="289">
        <v>16.647500000000001</v>
      </c>
      <c r="E287" s="289">
        <v>19.039000000000001</v>
      </c>
      <c r="F287" s="289">
        <v>17.356100000000001</v>
      </c>
      <c r="G287" s="289">
        <v>16.878799999999998</v>
      </c>
      <c r="H287" s="289">
        <v>18.6966</v>
      </c>
      <c r="I287" s="289">
        <v>17.2882</v>
      </c>
      <c r="J287" s="290">
        <v>16.989699999999999</v>
      </c>
      <c r="K287" s="288">
        <v>17.933900000000001</v>
      </c>
      <c r="L287" s="289">
        <v>16.969200000000001</v>
      </c>
      <c r="M287" s="289">
        <v>16.5718</v>
      </c>
      <c r="N287" s="289">
        <v>18.2453</v>
      </c>
      <c r="O287" s="289">
        <v>17.171099999999999</v>
      </c>
      <c r="P287" s="289">
        <v>17.549600000000002</v>
      </c>
      <c r="Q287" s="289">
        <v>17.990300000000001</v>
      </c>
      <c r="R287" s="289">
        <v>17.183900000000001</v>
      </c>
      <c r="S287" s="290">
        <v>17.521100000000001</v>
      </c>
      <c r="T287" s="288">
        <v>16.636299999999999</v>
      </c>
      <c r="U287" s="289">
        <v>16.009399999999999</v>
      </c>
      <c r="V287" s="289">
        <v>15.780099999999999</v>
      </c>
      <c r="W287" s="289">
        <v>16.762699999999999</v>
      </c>
      <c r="X287" s="289">
        <v>15.9313</v>
      </c>
      <c r="Y287" s="289">
        <v>16.346699999999998</v>
      </c>
      <c r="Z287" s="289">
        <v>16.6462</v>
      </c>
      <c r="AA287" s="289">
        <v>15.883699999999999</v>
      </c>
      <c r="AB287" s="290">
        <v>16.4861</v>
      </c>
      <c r="AC287" s="288">
        <v>17.026599999999998</v>
      </c>
      <c r="AD287" s="289">
        <v>16.095099999999999</v>
      </c>
      <c r="AE287" s="289">
        <v>16.485600000000002</v>
      </c>
      <c r="AF287" s="289">
        <v>17.629799999999999</v>
      </c>
      <c r="AG287" s="289">
        <v>16.412099999999999</v>
      </c>
      <c r="AH287" s="289">
        <v>16.7226</v>
      </c>
      <c r="AI287" s="289">
        <v>17.6006</v>
      </c>
      <c r="AJ287" s="289">
        <v>16.4556</v>
      </c>
      <c r="AK287" s="290">
        <v>16.692799999999998</v>
      </c>
    </row>
    <row r="288" spans="1:37">
      <c r="A288" s="348">
        <v>45578</v>
      </c>
      <c r="B288" s="288">
        <v>18.4572</v>
      </c>
      <c r="C288" s="289">
        <v>17.2226</v>
      </c>
      <c r="D288" s="289">
        <v>16.423200000000001</v>
      </c>
      <c r="E288" s="289">
        <v>18.774799999999999</v>
      </c>
      <c r="F288" s="289">
        <v>17.1965</v>
      </c>
      <c r="G288" s="289">
        <v>16.753699999999998</v>
      </c>
      <c r="H288" s="289">
        <v>18.554200000000002</v>
      </c>
      <c r="I288" s="289">
        <v>17.209499999999998</v>
      </c>
      <c r="J288" s="290">
        <v>16.915099999999999</v>
      </c>
      <c r="K288" s="288">
        <v>17.523299999999999</v>
      </c>
      <c r="L288" s="289">
        <v>16.688199999999998</v>
      </c>
      <c r="M288" s="289">
        <v>16.306799999999999</v>
      </c>
      <c r="N288" s="289">
        <v>18.052499999999998</v>
      </c>
      <c r="O288" s="289">
        <v>17.051300000000001</v>
      </c>
      <c r="P288" s="289">
        <v>17.4315</v>
      </c>
      <c r="Q288" s="289">
        <v>17.886700000000001</v>
      </c>
      <c r="R288" s="289">
        <v>17.115400000000001</v>
      </c>
      <c r="S288" s="290">
        <v>17.4558</v>
      </c>
      <c r="T288" s="288">
        <v>16.342199999999998</v>
      </c>
      <c r="U288" s="289">
        <v>15.8096</v>
      </c>
      <c r="V288" s="289">
        <v>15.334199999999999</v>
      </c>
      <c r="W288" s="289">
        <v>16.584</v>
      </c>
      <c r="X288" s="289">
        <v>15.781000000000001</v>
      </c>
      <c r="Y288" s="289">
        <v>16.173200000000001</v>
      </c>
      <c r="Z288" s="289">
        <v>16.5092</v>
      </c>
      <c r="AA288" s="289">
        <v>15.7499</v>
      </c>
      <c r="AB288" s="290">
        <v>16.362300000000001</v>
      </c>
      <c r="AC288" s="288">
        <v>16.532599999999999</v>
      </c>
      <c r="AD288" s="289">
        <v>15.699</v>
      </c>
      <c r="AE288" s="289">
        <v>16.151</v>
      </c>
      <c r="AF288" s="289">
        <v>17.342400000000001</v>
      </c>
      <c r="AG288" s="289">
        <v>16.1889</v>
      </c>
      <c r="AH288" s="289">
        <v>16.487200000000001</v>
      </c>
      <c r="AI288" s="289">
        <v>17.427499999999998</v>
      </c>
      <c r="AJ288" s="289">
        <v>16.311199999999999</v>
      </c>
      <c r="AK288" s="290">
        <v>16.5547</v>
      </c>
    </row>
    <row r="289" spans="1:37">
      <c r="A289" s="348">
        <v>45579</v>
      </c>
      <c r="B289" s="288">
        <v>18.4833</v>
      </c>
      <c r="C289" s="289">
        <v>17.121600000000001</v>
      </c>
      <c r="D289" s="289">
        <v>16.329000000000001</v>
      </c>
      <c r="E289" s="289">
        <v>18.552600000000002</v>
      </c>
      <c r="F289" s="289">
        <v>16.994599999999998</v>
      </c>
      <c r="G289" s="289">
        <v>16.555499999999999</v>
      </c>
      <c r="H289" s="289">
        <v>18.316800000000001</v>
      </c>
      <c r="I289" s="289">
        <v>17.031700000000001</v>
      </c>
      <c r="J289" s="290">
        <v>16.7301</v>
      </c>
      <c r="K289" s="288">
        <v>17.615200000000002</v>
      </c>
      <c r="L289" s="289">
        <v>16.705100000000002</v>
      </c>
      <c r="M289" s="289">
        <v>16.870699999999999</v>
      </c>
      <c r="N289" s="289">
        <v>17.8126</v>
      </c>
      <c r="O289" s="289">
        <v>16.8612</v>
      </c>
      <c r="P289" s="289">
        <v>17.3079</v>
      </c>
      <c r="Q289" s="289">
        <v>17.653300000000002</v>
      </c>
      <c r="R289" s="289">
        <v>16.936499999999999</v>
      </c>
      <c r="S289" s="290">
        <v>17.284500000000001</v>
      </c>
      <c r="T289" s="288">
        <v>16.227499999999999</v>
      </c>
      <c r="U289" s="289">
        <v>15.610200000000001</v>
      </c>
      <c r="V289" s="289">
        <v>15.5137</v>
      </c>
      <c r="W289" s="289">
        <v>16.299700000000001</v>
      </c>
      <c r="X289" s="289">
        <v>15.5449</v>
      </c>
      <c r="Y289" s="289">
        <v>15.9482</v>
      </c>
      <c r="Z289" s="289">
        <v>16.245999999999999</v>
      </c>
      <c r="AA289" s="289">
        <v>15.5235</v>
      </c>
      <c r="AB289" s="290">
        <v>16.159400000000002</v>
      </c>
      <c r="AC289" s="288">
        <v>16.6557</v>
      </c>
      <c r="AD289" s="289">
        <v>15.675000000000001</v>
      </c>
      <c r="AE289" s="289">
        <v>16.023499999999999</v>
      </c>
      <c r="AF289" s="289">
        <v>17.100200000000001</v>
      </c>
      <c r="AG289" s="289">
        <v>15.948</v>
      </c>
      <c r="AH289" s="289">
        <v>16.252600000000001</v>
      </c>
      <c r="AI289" s="289">
        <v>17.164200000000001</v>
      </c>
      <c r="AJ289" s="289">
        <v>16.0671</v>
      </c>
      <c r="AK289" s="290">
        <v>16.32</v>
      </c>
    </row>
    <row r="290" spans="1:37">
      <c r="A290" s="348">
        <v>45580</v>
      </c>
      <c r="B290" s="288">
        <v>18.8476</v>
      </c>
      <c r="C290" s="289">
        <v>17.618600000000001</v>
      </c>
      <c r="D290" s="289">
        <v>16.7959</v>
      </c>
      <c r="E290" s="289">
        <v>18.945499999999999</v>
      </c>
      <c r="F290" s="289">
        <v>17.349</v>
      </c>
      <c r="G290" s="289">
        <v>16.903600000000001</v>
      </c>
      <c r="H290" s="289">
        <v>18.5945</v>
      </c>
      <c r="I290" s="289">
        <v>17.206399999999999</v>
      </c>
      <c r="J290" s="290">
        <v>16.8886</v>
      </c>
      <c r="K290" s="288">
        <v>18.044799999999999</v>
      </c>
      <c r="L290" s="289">
        <v>17.132000000000001</v>
      </c>
      <c r="M290" s="289">
        <v>17.146100000000001</v>
      </c>
      <c r="N290" s="289">
        <v>18.3139</v>
      </c>
      <c r="O290" s="289">
        <v>17.227499999999999</v>
      </c>
      <c r="P290" s="289">
        <v>17.7044</v>
      </c>
      <c r="Q290" s="289">
        <v>18.002700000000001</v>
      </c>
      <c r="R290" s="289">
        <v>17.1342</v>
      </c>
      <c r="S290" s="290">
        <v>17.517900000000001</v>
      </c>
      <c r="T290" s="288">
        <v>16.563700000000001</v>
      </c>
      <c r="U290" s="289">
        <v>15.955500000000001</v>
      </c>
      <c r="V290" s="289">
        <v>15.823700000000001</v>
      </c>
      <c r="W290" s="289">
        <v>16.643799999999999</v>
      </c>
      <c r="X290" s="289">
        <v>15.821</v>
      </c>
      <c r="Y290" s="289">
        <v>16.334299999999999</v>
      </c>
      <c r="Z290" s="289">
        <v>16.460699999999999</v>
      </c>
      <c r="AA290" s="289">
        <v>15.6998</v>
      </c>
      <c r="AB290" s="290">
        <v>16.356200000000001</v>
      </c>
      <c r="AC290" s="288">
        <v>17.014500000000002</v>
      </c>
      <c r="AD290" s="289">
        <v>16.025200000000002</v>
      </c>
      <c r="AE290" s="289">
        <v>16.389399999999998</v>
      </c>
      <c r="AF290" s="289">
        <v>17.5044</v>
      </c>
      <c r="AG290" s="289">
        <v>16.266300000000001</v>
      </c>
      <c r="AH290" s="289">
        <v>16.604199999999999</v>
      </c>
      <c r="AI290" s="289">
        <v>17.407399999999999</v>
      </c>
      <c r="AJ290" s="289">
        <v>16.267800000000001</v>
      </c>
      <c r="AK290" s="290">
        <v>16.521799999999999</v>
      </c>
    </row>
    <row r="291" spans="1:37">
      <c r="A291" s="348">
        <v>45581</v>
      </c>
      <c r="B291" s="288">
        <v>18.429300000000001</v>
      </c>
      <c r="C291" s="289">
        <v>17.2715</v>
      </c>
      <c r="D291" s="289">
        <v>16.4923</v>
      </c>
      <c r="E291" s="289">
        <v>18.645600000000002</v>
      </c>
      <c r="F291" s="289">
        <v>17.14</v>
      </c>
      <c r="G291" s="289">
        <v>16.723600000000001</v>
      </c>
      <c r="H291" s="289">
        <v>18.3949</v>
      </c>
      <c r="I291" s="289">
        <v>17.1126</v>
      </c>
      <c r="J291" s="290">
        <v>16.815200000000001</v>
      </c>
      <c r="K291" s="288">
        <v>17.664200000000001</v>
      </c>
      <c r="L291" s="289">
        <v>16.752400000000002</v>
      </c>
      <c r="M291" s="289">
        <v>16.7117</v>
      </c>
      <c r="N291" s="289">
        <v>18.031199999999998</v>
      </c>
      <c r="O291" s="289">
        <v>16.994800000000001</v>
      </c>
      <c r="P291" s="289">
        <v>17.371500000000001</v>
      </c>
      <c r="Q291" s="289">
        <v>17.819700000000001</v>
      </c>
      <c r="R291" s="289">
        <v>17.027100000000001</v>
      </c>
      <c r="S291" s="290">
        <v>17.3612</v>
      </c>
      <c r="T291" s="288">
        <v>16.243300000000001</v>
      </c>
      <c r="U291" s="289">
        <v>15.751300000000001</v>
      </c>
      <c r="V291" s="289">
        <v>15.4704</v>
      </c>
      <c r="W291" s="289">
        <v>16.395800000000001</v>
      </c>
      <c r="X291" s="289">
        <v>15.654500000000001</v>
      </c>
      <c r="Y291" s="289">
        <v>16.126300000000001</v>
      </c>
      <c r="Z291" s="289">
        <v>16.291799999999999</v>
      </c>
      <c r="AA291" s="289">
        <v>15.5815</v>
      </c>
      <c r="AB291" s="290">
        <v>16.252400000000002</v>
      </c>
      <c r="AC291" s="288">
        <v>16.762799999999999</v>
      </c>
      <c r="AD291" s="289">
        <v>15.801399999999999</v>
      </c>
      <c r="AE291" s="289">
        <v>16.1906</v>
      </c>
      <c r="AF291" s="289">
        <v>17.323599999999999</v>
      </c>
      <c r="AG291" s="289">
        <v>16.0977</v>
      </c>
      <c r="AH291" s="289">
        <v>16.454699999999999</v>
      </c>
      <c r="AI291" s="289">
        <v>17.283799999999999</v>
      </c>
      <c r="AJ291" s="289">
        <v>16.144400000000001</v>
      </c>
      <c r="AK291" s="290">
        <v>16.4236</v>
      </c>
    </row>
    <row r="292" spans="1:37">
      <c r="A292" s="348">
        <v>45582</v>
      </c>
      <c r="B292" s="288">
        <v>18.444299999999998</v>
      </c>
      <c r="C292" s="289">
        <v>17.191400000000002</v>
      </c>
      <c r="D292" s="289">
        <v>16.5322</v>
      </c>
      <c r="E292" s="289">
        <v>18.533799999999999</v>
      </c>
      <c r="F292" s="289">
        <v>17.089600000000001</v>
      </c>
      <c r="G292" s="289">
        <v>16.719200000000001</v>
      </c>
      <c r="H292" s="289">
        <v>18.341799999999999</v>
      </c>
      <c r="I292" s="289">
        <v>17.084499999999998</v>
      </c>
      <c r="J292" s="290">
        <v>16.812799999999999</v>
      </c>
      <c r="K292" s="288">
        <v>17.923400000000001</v>
      </c>
      <c r="L292" s="289">
        <v>16.8687</v>
      </c>
      <c r="M292" s="289">
        <v>16.866</v>
      </c>
      <c r="N292" s="289">
        <v>18.019100000000002</v>
      </c>
      <c r="O292" s="289">
        <v>17.003900000000002</v>
      </c>
      <c r="P292" s="289">
        <v>17.3322</v>
      </c>
      <c r="Q292" s="289">
        <v>17.8139</v>
      </c>
      <c r="R292" s="289">
        <v>17.015599999999999</v>
      </c>
      <c r="S292" s="290">
        <v>17.340399999999999</v>
      </c>
      <c r="T292" s="288">
        <v>16.377800000000001</v>
      </c>
      <c r="U292" s="289">
        <v>15.8162</v>
      </c>
      <c r="V292" s="289">
        <v>15.854200000000001</v>
      </c>
      <c r="W292" s="289">
        <v>16.441500000000001</v>
      </c>
      <c r="X292" s="289">
        <v>15.692299999999999</v>
      </c>
      <c r="Y292" s="289">
        <v>16.218900000000001</v>
      </c>
      <c r="Z292" s="289">
        <v>16.294499999999999</v>
      </c>
      <c r="AA292" s="289">
        <v>15.603300000000001</v>
      </c>
      <c r="AB292" s="290">
        <v>16.291799999999999</v>
      </c>
      <c r="AC292" s="288">
        <v>16.837499999999999</v>
      </c>
      <c r="AD292" s="289">
        <v>15.7979</v>
      </c>
      <c r="AE292" s="289">
        <v>16.156700000000001</v>
      </c>
      <c r="AF292" s="289">
        <v>17.251799999999999</v>
      </c>
      <c r="AG292" s="289">
        <v>16.0869</v>
      </c>
      <c r="AH292" s="289">
        <v>16.4071</v>
      </c>
      <c r="AI292" s="289">
        <v>17.259699999999999</v>
      </c>
      <c r="AJ292" s="289">
        <v>16.148800000000001</v>
      </c>
      <c r="AK292" s="290">
        <v>16.409300000000002</v>
      </c>
    </row>
    <row r="293" spans="1:37">
      <c r="A293" s="348">
        <v>45583</v>
      </c>
      <c r="B293" s="288">
        <v>18.2318</v>
      </c>
      <c r="C293" s="289">
        <v>17.2668</v>
      </c>
      <c r="D293" s="289">
        <v>16.5321</v>
      </c>
      <c r="E293" s="289">
        <v>18.547499999999999</v>
      </c>
      <c r="F293" s="289">
        <v>17.208600000000001</v>
      </c>
      <c r="G293" s="289">
        <v>16.7822</v>
      </c>
      <c r="H293" s="289">
        <v>18.408000000000001</v>
      </c>
      <c r="I293" s="289">
        <v>17.1738</v>
      </c>
      <c r="J293" s="290">
        <v>16.865200000000002</v>
      </c>
      <c r="K293" s="288">
        <v>17.7425</v>
      </c>
      <c r="L293" s="289">
        <v>16.805599999999998</v>
      </c>
      <c r="M293" s="289">
        <v>16.468900000000001</v>
      </c>
      <c r="N293" s="289">
        <v>18.02</v>
      </c>
      <c r="O293" s="289">
        <v>17.055099999999999</v>
      </c>
      <c r="P293" s="289">
        <v>17.166</v>
      </c>
      <c r="Q293" s="289">
        <v>17.872499999999999</v>
      </c>
      <c r="R293" s="289">
        <v>17.087599999999998</v>
      </c>
      <c r="S293" s="290">
        <v>17.3033</v>
      </c>
      <c r="T293" s="288">
        <v>16.225000000000001</v>
      </c>
      <c r="U293" s="289">
        <v>15.7334</v>
      </c>
      <c r="V293" s="289">
        <v>15.864599999999999</v>
      </c>
      <c r="W293" s="289">
        <v>16.3766</v>
      </c>
      <c r="X293" s="289">
        <v>15.6968</v>
      </c>
      <c r="Y293" s="289">
        <v>16.3004</v>
      </c>
      <c r="Z293" s="289">
        <v>16.299800000000001</v>
      </c>
      <c r="AA293" s="289">
        <v>15.635</v>
      </c>
      <c r="AB293" s="290">
        <v>16.3797</v>
      </c>
      <c r="AC293" s="288"/>
      <c r="AD293" s="289">
        <v>15.8124</v>
      </c>
      <c r="AE293" s="289">
        <v>16.0944</v>
      </c>
      <c r="AF293" s="289"/>
      <c r="AG293" s="289">
        <v>16.130299999999998</v>
      </c>
      <c r="AH293" s="289">
        <v>16.405799999999999</v>
      </c>
      <c r="AI293" s="289"/>
      <c r="AJ293" s="289">
        <v>16.209</v>
      </c>
      <c r="AK293" s="290">
        <v>16.453399999999998</v>
      </c>
    </row>
    <row r="294" spans="1:37">
      <c r="A294" s="348">
        <v>45584</v>
      </c>
      <c r="B294" s="288">
        <v>14.958500000000001</v>
      </c>
      <c r="C294" s="289">
        <v>15.203799999999999</v>
      </c>
      <c r="D294" s="289">
        <v>14.9908</v>
      </c>
      <c r="E294" s="289">
        <v>16.5562</v>
      </c>
      <c r="F294" s="289">
        <v>16.202300000000001</v>
      </c>
      <c r="G294" s="289">
        <v>15.888199999999999</v>
      </c>
      <c r="H294" s="289">
        <v>17.430399999999999</v>
      </c>
      <c r="I294" s="289">
        <v>16.728300000000001</v>
      </c>
      <c r="J294" s="290">
        <v>16.4876</v>
      </c>
      <c r="K294" s="288">
        <v>14.4756</v>
      </c>
      <c r="L294" s="289">
        <v>14.7264</v>
      </c>
      <c r="M294" s="289">
        <v>13.843400000000001</v>
      </c>
      <c r="N294" s="289">
        <v>16.1129</v>
      </c>
      <c r="O294" s="289">
        <v>15.9823</v>
      </c>
      <c r="P294" s="289">
        <v>15.867000000000001</v>
      </c>
      <c r="Q294" s="289">
        <v>16.872900000000001</v>
      </c>
      <c r="R294" s="289">
        <v>16.580400000000001</v>
      </c>
      <c r="S294" s="290">
        <v>16.676600000000001</v>
      </c>
      <c r="T294" s="288">
        <v>13.7118</v>
      </c>
      <c r="U294" s="289">
        <v>13.747</v>
      </c>
      <c r="V294" s="289">
        <v>13.135300000000001</v>
      </c>
      <c r="W294" s="289">
        <v>14.5639</v>
      </c>
      <c r="X294" s="289">
        <v>14.026199999999999</v>
      </c>
      <c r="Y294" s="289">
        <v>14.470800000000001</v>
      </c>
      <c r="Z294" s="289">
        <v>14.913399999999999</v>
      </c>
      <c r="AA294" s="289">
        <v>14.070499999999999</v>
      </c>
      <c r="AB294" s="290">
        <v>14.9975</v>
      </c>
      <c r="AC294" s="288"/>
      <c r="AD294" s="289">
        <v>13.7338</v>
      </c>
      <c r="AE294" s="289">
        <v>13.655099999999999</v>
      </c>
      <c r="AF294" s="289"/>
      <c r="AG294" s="289">
        <v>14.684200000000001</v>
      </c>
      <c r="AH294" s="289">
        <v>14.318300000000001</v>
      </c>
      <c r="AI294" s="289"/>
      <c r="AJ294" s="289">
        <v>15.1412</v>
      </c>
      <c r="AK294" s="290">
        <v>14.556900000000001</v>
      </c>
    </row>
    <row r="295" spans="1:37">
      <c r="A295" s="348">
        <v>45585</v>
      </c>
      <c r="B295" s="288">
        <v>14.6944</v>
      </c>
      <c r="C295" s="289">
        <v>14.840400000000001</v>
      </c>
      <c r="D295" s="289">
        <v>14.523199999999999</v>
      </c>
      <c r="E295" s="289">
        <v>15.9137</v>
      </c>
      <c r="F295" s="289">
        <v>15.563599999999999</v>
      </c>
      <c r="G295" s="289">
        <v>15.2477</v>
      </c>
      <c r="H295" s="289">
        <v>16.562200000000001</v>
      </c>
      <c r="I295" s="289">
        <v>16.059899999999999</v>
      </c>
      <c r="J295" s="290">
        <v>15.850099999999999</v>
      </c>
      <c r="K295" s="288">
        <v>14.0787</v>
      </c>
      <c r="L295" s="289">
        <v>14.523199999999999</v>
      </c>
      <c r="M295" s="289">
        <v>13.656599999999999</v>
      </c>
      <c r="N295" s="289">
        <v>15.394</v>
      </c>
      <c r="O295" s="289">
        <v>15.3729</v>
      </c>
      <c r="P295" s="289">
        <v>15.3467</v>
      </c>
      <c r="Q295" s="289">
        <v>16.054099999999998</v>
      </c>
      <c r="R295" s="289">
        <v>15.911</v>
      </c>
      <c r="S295" s="290">
        <v>16.040500000000002</v>
      </c>
      <c r="T295" s="288">
        <v>13.919</v>
      </c>
      <c r="U295" s="289">
        <v>13.8576</v>
      </c>
      <c r="V295" s="289">
        <v>13.4215</v>
      </c>
      <c r="W295" s="289">
        <v>14.454599999999999</v>
      </c>
      <c r="X295" s="289">
        <v>14.058400000000001</v>
      </c>
      <c r="Y295" s="289">
        <v>14.4887</v>
      </c>
      <c r="Z295" s="289">
        <v>14.728199999999999</v>
      </c>
      <c r="AA295" s="289">
        <v>14.216200000000001</v>
      </c>
      <c r="AB295" s="290">
        <v>15.0464</v>
      </c>
      <c r="AC295" s="288"/>
      <c r="AD295" s="289">
        <v>13.8482</v>
      </c>
      <c r="AE295" s="289">
        <v>14.0029</v>
      </c>
      <c r="AF295" s="289"/>
      <c r="AG295" s="289">
        <v>14.613799999999999</v>
      </c>
      <c r="AH295" s="289">
        <v>14.532999999999999</v>
      </c>
      <c r="AI295" s="289"/>
      <c r="AJ295" s="289">
        <v>15.025399999999999</v>
      </c>
      <c r="AK295" s="290">
        <v>14.896800000000001</v>
      </c>
    </row>
    <row r="296" spans="1:37">
      <c r="A296" s="348">
        <v>45586</v>
      </c>
      <c r="B296" s="288">
        <v>14.2232</v>
      </c>
      <c r="C296" s="289">
        <v>14.4048</v>
      </c>
      <c r="D296" s="289">
        <v>14.130800000000001</v>
      </c>
      <c r="E296" s="289">
        <v>15.3592</v>
      </c>
      <c r="F296" s="289">
        <v>15.132400000000001</v>
      </c>
      <c r="G296" s="289">
        <v>14.8462</v>
      </c>
      <c r="H296" s="289">
        <v>16.0533</v>
      </c>
      <c r="I296" s="289">
        <v>15.646800000000001</v>
      </c>
      <c r="J296" s="290">
        <v>15.4724</v>
      </c>
      <c r="K296" s="288">
        <v>13.9495</v>
      </c>
      <c r="L296" s="289">
        <v>14.943899999999999</v>
      </c>
      <c r="M296" s="289">
        <v>13.6249</v>
      </c>
      <c r="N296" s="289">
        <v>15.020099999999999</v>
      </c>
      <c r="O296" s="289">
        <v>14.9901</v>
      </c>
      <c r="P296" s="289">
        <v>15.0458</v>
      </c>
      <c r="Q296" s="289">
        <v>15.6394</v>
      </c>
      <c r="R296" s="289">
        <v>15.531499999999999</v>
      </c>
      <c r="S296" s="290">
        <v>15.696099999999999</v>
      </c>
      <c r="T296" s="288">
        <v>13.883100000000001</v>
      </c>
      <c r="U296" s="289">
        <v>13.773999999999999</v>
      </c>
      <c r="V296" s="289">
        <v>13.5396</v>
      </c>
      <c r="W296" s="289">
        <v>14.348000000000001</v>
      </c>
      <c r="X296" s="289">
        <v>13.9857</v>
      </c>
      <c r="Y296" s="289">
        <v>14.382999999999999</v>
      </c>
      <c r="Z296" s="289">
        <v>14.5825</v>
      </c>
      <c r="AA296" s="289">
        <v>14.1496</v>
      </c>
      <c r="AB296" s="290">
        <v>14.9018</v>
      </c>
      <c r="AC296" s="288"/>
      <c r="AD296" s="289">
        <v>13.6968</v>
      </c>
      <c r="AE296" s="289">
        <v>13.875500000000001</v>
      </c>
      <c r="AF296" s="289"/>
      <c r="AG296" s="289">
        <v>14.3718</v>
      </c>
      <c r="AH296" s="289">
        <v>14.3947</v>
      </c>
      <c r="AI296" s="289"/>
      <c r="AJ296" s="289">
        <v>14.775399999999999</v>
      </c>
      <c r="AK296" s="290">
        <v>14.795199999999999</v>
      </c>
    </row>
    <row r="297" spans="1:37">
      <c r="A297" s="348">
        <v>45587</v>
      </c>
      <c r="B297" s="288">
        <v>14.0083</v>
      </c>
      <c r="C297" s="289">
        <v>14.2803</v>
      </c>
      <c r="D297" s="289">
        <v>13.9724</v>
      </c>
      <c r="E297" s="289">
        <v>15.1997</v>
      </c>
      <c r="F297" s="289">
        <v>14.948600000000001</v>
      </c>
      <c r="G297" s="289">
        <v>14.6614</v>
      </c>
      <c r="H297" s="289">
        <v>15.7744</v>
      </c>
      <c r="I297" s="289">
        <v>15.4047</v>
      </c>
      <c r="J297" s="290">
        <v>15.2256</v>
      </c>
      <c r="K297" s="288">
        <v>13.576000000000001</v>
      </c>
      <c r="L297" s="289">
        <v>13.908300000000001</v>
      </c>
      <c r="M297" s="289">
        <v>13.0928</v>
      </c>
      <c r="N297" s="289">
        <v>14.880100000000001</v>
      </c>
      <c r="O297" s="289">
        <v>14.818199999999999</v>
      </c>
      <c r="P297" s="289">
        <v>14.8543</v>
      </c>
      <c r="Q297" s="289">
        <v>15.426600000000001</v>
      </c>
      <c r="R297" s="289">
        <v>15.320399999999999</v>
      </c>
      <c r="S297" s="290">
        <v>15.4688</v>
      </c>
      <c r="T297" s="288">
        <v>13.8544</v>
      </c>
      <c r="U297" s="289">
        <v>13.7858</v>
      </c>
      <c r="V297" s="289">
        <v>13.282400000000001</v>
      </c>
      <c r="W297" s="289">
        <v>14.353300000000001</v>
      </c>
      <c r="X297" s="289">
        <v>13.9567</v>
      </c>
      <c r="Y297" s="289">
        <v>14.3187</v>
      </c>
      <c r="Z297" s="289">
        <v>14.523199999999999</v>
      </c>
      <c r="AA297" s="289">
        <v>14.0654</v>
      </c>
      <c r="AB297" s="290">
        <v>14.778499999999999</v>
      </c>
      <c r="AC297" s="288">
        <v>13.744</v>
      </c>
      <c r="AD297" s="289">
        <v>13.527100000000001</v>
      </c>
      <c r="AE297" s="289">
        <v>14.0016</v>
      </c>
      <c r="AF297" s="289">
        <v>14.872</v>
      </c>
      <c r="AG297" s="289">
        <v>14.260400000000001</v>
      </c>
      <c r="AH297" s="289">
        <v>14.449299999999999</v>
      </c>
      <c r="AI297" s="289">
        <v>15.3276</v>
      </c>
      <c r="AJ297" s="289">
        <v>14.6052</v>
      </c>
      <c r="AK297" s="290">
        <v>14.7316</v>
      </c>
    </row>
    <row r="298" spans="1:37">
      <c r="A298" s="348">
        <v>45588</v>
      </c>
      <c r="B298" s="288">
        <v>13.7469</v>
      </c>
      <c r="C298" s="289">
        <v>13.864599999999999</v>
      </c>
      <c r="D298" s="289">
        <v>13.5525</v>
      </c>
      <c r="E298" s="289">
        <v>14.7456</v>
      </c>
      <c r="F298" s="289">
        <v>14.431900000000001</v>
      </c>
      <c r="G298" s="289">
        <v>14.180199999999999</v>
      </c>
      <c r="H298" s="289">
        <v>15.2502</v>
      </c>
      <c r="I298" s="289">
        <v>14.947100000000001</v>
      </c>
      <c r="J298" s="290">
        <v>14.805199999999999</v>
      </c>
      <c r="K298" s="288">
        <v>13.2523</v>
      </c>
      <c r="L298" s="289">
        <v>13.5357</v>
      </c>
      <c r="M298" s="289">
        <v>12.829800000000001</v>
      </c>
      <c r="N298" s="289">
        <v>14.36</v>
      </c>
      <c r="O298" s="289">
        <v>14.2744</v>
      </c>
      <c r="P298" s="289">
        <v>14.3681</v>
      </c>
      <c r="Q298" s="289">
        <v>14.8812</v>
      </c>
      <c r="R298" s="289">
        <v>14.8142</v>
      </c>
      <c r="S298" s="290">
        <v>14.9763</v>
      </c>
      <c r="T298" s="288">
        <v>13.6312</v>
      </c>
      <c r="U298" s="289">
        <v>13.4209</v>
      </c>
      <c r="V298" s="289">
        <v>13.036099999999999</v>
      </c>
      <c r="W298" s="289">
        <v>14.0238</v>
      </c>
      <c r="X298" s="289">
        <v>13.576599999999999</v>
      </c>
      <c r="Y298" s="289">
        <v>13.921200000000001</v>
      </c>
      <c r="Z298" s="289">
        <v>14.198</v>
      </c>
      <c r="AA298" s="289">
        <v>13.712300000000001</v>
      </c>
      <c r="AB298" s="290">
        <v>14.4116</v>
      </c>
      <c r="AC298" s="288">
        <v>13.565099999999999</v>
      </c>
      <c r="AD298" s="289">
        <v>13.2204</v>
      </c>
      <c r="AE298" s="289">
        <v>13.7704</v>
      </c>
      <c r="AF298" s="289">
        <v>14.518000000000001</v>
      </c>
      <c r="AG298" s="289">
        <v>13.823600000000001</v>
      </c>
      <c r="AH298" s="289">
        <v>14.1671</v>
      </c>
      <c r="AI298" s="289">
        <v>14.9156</v>
      </c>
      <c r="AJ298" s="289">
        <v>14.1972</v>
      </c>
      <c r="AK298" s="290">
        <v>14.430099999999999</v>
      </c>
    </row>
    <row r="299" spans="1:37">
      <c r="A299" s="348">
        <v>45589</v>
      </c>
      <c r="B299" s="288">
        <v>13.5518</v>
      </c>
      <c r="C299" s="289">
        <v>13.6518</v>
      </c>
      <c r="D299" s="289">
        <v>13.342599999999999</v>
      </c>
      <c r="E299" s="289">
        <v>14.511200000000001</v>
      </c>
      <c r="F299" s="289">
        <v>14.1647</v>
      </c>
      <c r="G299" s="289">
        <v>13.930400000000001</v>
      </c>
      <c r="H299" s="289">
        <v>14.9704</v>
      </c>
      <c r="I299" s="289">
        <v>14.6477</v>
      </c>
      <c r="J299" s="290">
        <v>14.512499999999999</v>
      </c>
      <c r="K299" s="288">
        <v>13.056699999999999</v>
      </c>
      <c r="L299" s="289">
        <v>13.5116</v>
      </c>
      <c r="M299" s="289">
        <v>12.465999999999999</v>
      </c>
      <c r="N299" s="289">
        <v>14.140700000000001</v>
      </c>
      <c r="O299" s="289">
        <v>14.0661</v>
      </c>
      <c r="P299" s="289">
        <v>14.1099</v>
      </c>
      <c r="Q299" s="289">
        <v>14.619199999999999</v>
      </c>
      <c r="R299" s="289">
        <v>14.544700000000001</v>
      </c>
      <c r="S299" s="290">
        <v>14.6835</v>
      </c>
      <c r="T299" s="288">
        <v>13.509499999999999</v>
      </c>
      <c r="U299" s="289">
        <v>13.2827</v>
      </c>
      <c r="V299" s="289"/>
      <c r="W299" s="289">
        <v>13.882199999999999</v>
      </c>
      <c r="X299" s="289">
        <v>13.3962</v>
      </c>
      <c r="Y299" s="289">
        <v>13.9739</v>
      </c>
      <c r="Z299" s="289">
        <v>14.025600000000001</v>
      </c>
      <c r="AA299" s="289">
        <v>13.513400000000001</v>
      </c>
      <c r="AB299" s="290">
        <v>14.266299999999999</v>
      </c>
      <c r="AC299" s="288">
        <v>13.3818</v>
      </c>
      <c r="AD299" s="289">
        <v>13.0199</v>
      </c>
      <c r="AE299" s="289">
        <v>13.6479</v>
      </c>
      <c r="AF299" s="289">
        <v>14.3314</v>
      </c>
      <c r="AG299" s="289">
        <v>13.5937</v>
      </c>
      <c r="AH299" s="289">
        <v>14.016</v>
      </c>
      <c r="AI299" s="289">
        <v>14.6966</v>
      </c>
      <c r="AJ299" s="289">
        <v>13.936199999999999</v>
      </c>
      <c r="AK299" s="290">
        <v>14.2506</v>
      </c>
    </row>
    <row r="300" spans="1:37">
      <c r="A300" s="348">
        <v>45590</v>
      </c>
      <c r="B300" s="288">
        <v>13.2051</v>
      </c>
      <c r="C300" s="289">
        <v>13.2148</v>
      </c>
      <c r="D300" s="289">
        <v>12.893800000000001</v>
      </c>
      <c r="E300" s="289">
        <v>14.1808</v>
      </c>
      <c r="F300" s="289">
        <v>13.8245</v>
      </c>
      <c r="G300" s="289">
        <v>13.577199999999999</v>
      </c>
      <c r="H300" s="289">
        <v>14.6562</v>
      </c>
      <c r="I300" s="289">
        <v>14.353199999999999</v>
      </c>
      <c r="J300" s="290">
        <v>14.2203</v>
      </c>
      <c r="K300" s="288">
        <v>12.686</v>
      </c>
      <c r="L300" s="289">
        <v>14.074</v>
      </c>
      <c r="M300" s="289">
        <v>11.989800000000001</v>
      </c>
      <c r="N300" s="289">
        <v>13.819800000000001</v>
      </c>
      <c r="O300" s="289">
        <v>13.735099999999999</v>
      </c>
      <c r="P300" s="289">
        <v>13.779500000000001</v>
      </c>
      <c r="Q300" s="289">
        <v>14.312799999999999</v>
      </c>
      <c r="R300" s="289">
        <v>14.242800000000001</v>
      </c>
      <c r="S300" s="290">
        <v>14.3902</v>
      </c>
      <c r="T300" s="288">
        <v>13.1646</v>
      </c>
      <c r="U300" s="289">
        <v>12.970800000000001</v>
      </c>
      <c r="V300" s="289">
        <v>13.2445</v>
      </c>
      <c r="W300" s="289">
        <v>13.608700000000001</v>
      </c>
      <c r="X300" s="289">
        <v>13.1349</v>
      </c>
      <c r="Y300" s="289">
        <v>13.6629</v>
      </c>
      <c r="Z300" s="289">
        <v>13.8062</v>
      </c>
      <c r="AA300" s="289">
        <v>13.2753</v>
      </c>
      <c r="AB300" s="290">
        <v>14.043200000000001</v>
      </c>
      <c r="AC300" s="288">
        <v>12.9373</v>
      </c>
      <c r="AD300" s="289">
        <v>12.643599999999999</v>
      </c>
      <c r="AE300" s="289">
        <v>13.308199999999999</v>
      </c>
      <c r="AF300" s="289">
        <v>13.984400000000001</v>
      </c>
      <c r="AG300" s="289">
        <v>13.2927</v>
      </c>
      <c r="AH300" s="289">
        <v>13.7464</v>
      </c>
      <c r="AI300" s="289">
        <v>14.406700000000001</v>
      </c>
      <c r="AJ300" s="289">
        <v>13.671799999999999</v>
      </c>
      <c r="AK300" s="290">
        <v>14.0321</v>
      </c>
    </row>
    <row r="301" spans="1:37">
      <c r="A301" s="348">
        <v>45591</v>
      </c>
      <c r="B301" s="288">
        <v>12.920199999999999</v>
      </c>
      <c r="C301" s="289">
        <v>12.86</v>
      </c>
      <c r="D301" s="289">
        <v>12.4953</v>
      </c>
      <c r="E301" s="289">
        <v>13.893599999999999</v>
      </c>
      <c r="F301" s="289">
        <v>13.478999999999999</v>
      </c>
      <c r="G301" s="289">
        <v>13.199400000000001</v>
      </c>
      <c r="H301" s="289">
        <v>14.3642</v>
      </c>
      <c r="I301" s="289">
        <v>14.0406</v>
      </c>
      <c r="J301" s="290">
        <v>13.890700000000001</v>
      </c>
      <c r="K301" s="288">
        <v>12.3012</v>
      </c>
      <c r="L301" s="289">
        <v>13.402799999999999</v>
      </c>
      <c r="M301" s="289">
        <v>11.4693</v>
      </c>
      <c r="N301" s="289">
        <v>13.4465</v>
      </c>
      <c r="O301" s="289">
        <v>13.329800000000001</v>
      </c>
      <c r="P301" s="289">
        <v>13.3467</v>
      </c>
      <c r="Q301" s="289">
        <v>13.9733</v>
      </c>
      <c r="R301" s="289">
        <v>13.9001</v>
      </c>
      <c r="S301" s="290">
        <v>14.0214</v>
      </c>
      <c r="T301" s="288">
        <v>12.741199999999999</v>
      </c>
      <c r="U301" s="289">
        <v>12.609500000000001</v>
      </c>
      <c r="V301" s="289">
        <v>12.9275</v>
      </c>
      <c r="W301" s="289">
        <v>13.2371</v>
      </c>
      <c r="X301" s="289">
        <v>12.806900000000001</v>
      </c>
      <c r="Y301" s="289">
        <v>13.3369</v>
      </c>
      <c r="Z301" s="289">
        <v>13.5014</v>
      </c>
      <c r="AA301" s="289">
        <v>12.979900000000001</v>
      </c>
      <c r="AB301" s="290">
        <v>13.747</v>
      </c>
      <c r="AC301" s="288">
        <v>12.5807</v>
      </c>
      <c r="AD301" s="289">
        <v>12.2119</v>
      </c>
      <c r="AE301" s="289">
        <v>12.965199999999999</v>
      </c>
      <c r="AF301" s="289">
        <v>13.638299999999999</v>
      </c>
      <c r="AG301" s="289">
        <v>12.9145</v>
      </c>
      <c r="AH301" s="289">
        <v>13.432399999999999</v>
      </c>
      <c r="AI301" s="289">
        <v>14.0768</v>
      </c>
      <c r="AJ301" s="289">
        <v>13.337999999999999</v>
      </c>
      <c r="AK301" s="290">
        <v>13.746</v>
      </c>
    </row>
    <row r="302" spans="1:37">
      <c r="A302" s="348">
        <v>45592</v>
      </c>
      <c r="B302" s="288">
        <v>12.877599999999999</v>
      </c>
      <c r="C302" s="289">
        <v>12.661300000000001</v>
      </c>
      <c r="D302" s="289">
        <v>12.242900000000001</v>
      </c>
      <c r="E302" s="289">
        <v>13.7453</v>
      </c>
      <c r="F302" s="289">
        <v>13.217000000000001</v>
      </c>
      <c r="G302" s="289">
        <v>12.9178</v>
      </c>
      <c r="H302" s="289">
        <v>14.1394</v>
      </c>
      <c r="I302" s="289">
        <v>13.757099999999999</v>
      </c>
      <c r="J302" s="290">
        <v>13.588100000000001</v>
      </c>
      <c r="K302" s="288">
        <v>12.2163</v>
      </c>
      <c r="L302" s="289">
        <v>12.3247</v>
      </c>
      <c r="M302" s="289">
        <v>11.430400000000001</v>
      </c>
      <c r="N302" s="289">
        <v>13.2491</v>
      </c>
      <c r="O302" s="289">
        <v>13.031599999999999</v>
      </c>
      <c r="P302" s="289">
        <v>13.1191</v>
      </c>
      <c r="Q302" s="289">
        <v>13.7149</v>
      </c>
      <c r="R302" s="289">
        <v>13.6089</v>
      </c>
      <c r="S302" s="290">
        <v>13.7494</v>
      </c>
      <c r="T302" s="288">
        <v>12.554399999999999</v>
      </c>
      <c r="U302" s="289"/>
      <c r="V302" s="289">
        <v>12.794600000000001</v>
      </c>
      <c r="W302" s="289">
        <v>13.0093</v>
      </c>
      <c r="X302" s="289"/>
      <c r="Y302" s="289">
        <v>13.1256</v>
      </c>
      <c r="Z302" s="289">
        <v>13.2462</v>
      </c>
      <c r="AA302" s="289"/>
      <c r="AB302" s="290">
        <v>13.4977</v>
      </c>
      <c r="AC302" s="288">
        <v>12.3835</v>
      </c>
      <c r="AD302" s="289">
        <v>11.977399999999999</v>
      </c>
      <c r="AE302" s="289">
        <v>12.7402</v>
      </c>
      <c r="AF302" s="289">
        <v>13.387499999999999</v>
      </c>
      <c r="AG302" s="289">
        <v>12.6335</v>
      </c>
      <c r="AH302" s="289">
        <v>13.1867</v>
      </c>
      <c r="AI302" s="289">
        <v>13.794</v>
      </c>
      <c r="AJ302" s="289">
        <v>13.0389</v>
      </c>
      <c r="AK302" s="290">
        <v>13.4895</v>
      </c>
    </row>
    <row r="303" spans="1:37">
      <c r="A303" s="348">
        <v>45593</v>
      </c>
      <c r="B303" s="288">
        <v>13.052099999999999</v>
      </c>
      <c r="C303" s="289">
        <v>12.5045</v>
      </c>
      <c r="D303" s="289">
        <v>12.084300000000001</v>
      </c>
      <c r="E303" s="289">
        <v>13.582700000000001</v>
      </c>
      <c r="F303" s="289">
        <v>12.991400000000001</v>
      </c>
      <c r="G303" s="289">
        <v>12.679500000000001</v>
      </c>
      <c r="H303" s="289">
        <v>13.956300000000001</v>
      </c>
      <c r="I303" s="289">
        <v>13.550599999999999</v>
      </c>
      <c r="J303" s="290">
        <v>13.3443</v>
      </c>
      <c r="K303" s="288">
        <v>12.537699999999999</v>
      </c>
      <c r="L303" s="289">
        <v>12.375500000000001</v>
      </c>
      <c r="M303" s="289">
        <v>12.1088</v>
      </c>
      <c r="N303" s="289">
        <v>13.094200000000001</v>
      </c>
      <c r="O303" s="289">
        <v>12.869400000000001</v>
      </c>
      <c r="P303" s="289">
        <v>12.976000000000001</v>
      </c>
      <c r="Q303" s="289">
        <v>13.507999999999999</v>
      </c>
      <c r="R303" s="289">
        <v>13.397600000000001</v>
      </c>
      <c r="S303" s="290">
        <v>13.524699999999999</v>
      </c>
      <c r="T303" s="288">
        <v>12.4459</v>
      </c>
      <c r="U303" s="289"/>
      <c r="V303" s="289">
        <v>12.5388</v>
      </c>
      <c r="W303" s="289">
        <v>12.761699999999999</v>
      </c>
      <c r="X303" s="289"/>
      <c r="Y303" s="289">
        <v>12.823499999999999</v>
      </c>
      <c r="Z303" s="289">
        <v>13.012499999999999</v>
      </c>
      <c r="AA303" s="289"/>
      <c r="AB303" s="290">
        <v>13.2799</v>
      </c>
      <c r="AC303" s="288">
        <v>12.425000000000001</v>
      </c>
      <c r="AD303" s="289">
        <v>11.896100000000001</v>
      </c>
      <c r="AE303" s="289">
        <v>12.494999999999999</v>
      </c>
      <c r="AF303" s="289">
        <v>13.1058</v>
      </c>
      <c r="AG303" s="289">
        <v>12.3996</v>
      </c>
      <c r="AH303" s="289">
        <v>12.8918</v>
      </c>
      <c r="AI303" s="289">
        <v>13.537100000000001</v>
      </c>
      <c r="AJ303" s="289">
        <v>12.8058</v>
      </c>
      <c r="AK303" s="290">
        <v>13.239100000000001</v>
      </c>
    </row>
    <row r="304" spans="1:37">
      <c r="A304" s="348">
        <v>45594</v>
      </c>
      <c r="B304" s="288">
        <v>13.449299999999999</v>
      </c>
      <c r="C304" s="289">
        <v>12.798299999999999</v>
      </c>
      <c r="D304" s="289">
        <v>12.364599999999999</v>
      </c>
      <c r="E304" s="289">
        <v>13.8117</v>
      </c>
      <c r="F304" s="289">
        <v>13.1594</v>
      </c>
      <c r="G304" s="289">
        <v>12.837199999999999</v>
      </c>
      <c r="H304" s="289">
        <v>14.1067</v>
      </c>
      <c r="I304" s="289">
        <v>13.599</v>
      </c>
      <c r="J304" s="290">
        <v>13.3779</v>
      </c>
      <c r="K304" s="288">
        <v>12.805400000000001</v>
      </c>
      <c r="L304" s="289">
        <v>12.4679</v>
      </c>
      <c r="M304" s="289">
        <v>12.1066</v>
      </c>
      <c r="N304" s="289">
        <v>13.2218</v>
      </c>
      <c r="O304" s="289">
        <v>12.963699999999999</v>
      </c>
      <c r="P304" s="289">
        <v>13.007099999999999</v>
      </c>
      <c r="Q304" s="289">
        <v>13.6235</v>
      </c>
      <c r="R304" s="289">
        <v>13.461</v>
      </c>
      <c r="S304" s="290">
        <v>13.550700000000001</v>
      </c>
      <c r="T304" s="288">
        <v>12.4139</v>
      </c>
      <c r="U304" s="289">
        <v>12.257300000000001</v>
      </c>
      <c r="V304" s="289">
        <v>12.432</v>
      </c>
      <c r="W304" s="289">
        <v>12.782500000000001</v>
      </c>
      <c r="X304" s="289">
        <v>12.404999999999999</v>
      </c>
      <c r="Y304" s="289">
        <v>12.805400000000001</v>
      </c>
      <c r="Z304" s="289">
        <v>13.0459</v>
      </c>
      <c r="AA304" s="289">
        <v>12.5381</v>
      </c>
      <c r="AB304" s="290">
        <v>13.265499999999999</v>
      </c>
      <c r="AC304" s="288">
        <v>12.2509</v>
      </c>
      <c r="AD304" s="289">
        <v>12.016</v>
      </c>
      <c r="AE304" s="289">
        <v>12.563599999999999</v>
      </c>
      <c r="AF304" s="289">
        <v>13.083500000000001</v>
      </c>
      <c r="AG304" s="289">
        <v>12.5267</v>
      </c>
      <c r="AH304" s="289">
        <v>12.929</v>
      </c>
      <c r="AI304" s="289">
        <v>13.558400000000001</v>
      </c>
      <c r="AJ304" s="289">
        <v>12.873699999999999</v>
      </c>
      <c r="AK304" s="290">
        <v>13.246700000000001</v>
      </c>
    </row>
    <row r="305" spans="1:37">
      <c r="A305" s="348">
        <v>45595</v>
      </c>
      <c r="B305" s="288">
        <v>12.440300000000001</v>
      </c>
      <c r="C305" s="289">
        <v>12.556900000000001</v>
      </c>
      <c r="D305" s="289">
        <v>12.129200000000001</v>
      </c>
      <c r="E305" s="289">
        <v>13.5723</v>
      </c>
      <c r="F305" s="289">
        <v>13.231999999999999</v>
      </c>
      <c r="G305" s="289">
        <v>12.8482</v>
      </c>
      <c r="H305" s="289">
        <v>14.176399999999999</v>
      </c>
      <c r="I305" s="289">
        <v>13.691800000000001</v>
      </c>
      <c r="J305" s="290">
        <v>13.426600000000001</v>
      </c>
      <c r="K305" s="288">
        <v>12.085800000000001</v>
      </c>
      <c r="L305" s="289">
        <v>12.0562</v>
      </c>
      <c r="M305" s="289">
        <v>11.1129</v>
      </c>
      <c r="N305" s="289">
        <v>13.1851</v>
      </c>
      <c r="O305" s="289">
        <v>12.967700000000001</v>
      </c>
      <c r="P305" s="289">
        <v>12.800599999999999</v>
      </c>
      <c r="Q305" s="289">
        <v>13.7325</v>
      </c>
      <c r="R305" s="289">
        <v>13.5197</v>
      </c>
      <c r="S305" s="290">
        <v>13.5275</v>
      </c>
      <c r="T305" s="288">
        <v>12.215199999999999</v>
      </c>
      <c r="U305" s="289">
        <v>12.136900000000001</v>
      </c>
      <c r="V305" s="289">
        <v>11.6988</v>
      </c>
      <c r="W305" s="289">
        <v>12.760199999999999</v>
      </c>
      <c r="X305" s="289">
        <v>12.4102</v>
      </c>
      <c r="Y305" s="289">
        <v>12.645</v>
      </c>
      <c r="Z305" s="289">
        <v>13.062099999999999</v>
      </c>
      <c r="AA305" s="289">
        <v>12.5731</v>
      </c>
      <c r="AB305" s="290">
        <v>13.2172</v>
      </c>
      <c r="AC305" s="288">
        <v>11.9458</v>
      </c>
      <c r="AD305" s="289">
        <v>11.750299999999999</v>
      </c>
      <c r="AE305" s="289">
        <v>12.1692</v>
      </c>
      <c r="AF305" s="289">
        <v>12.979699999999999</v>
      </c>
      <c r="AG305" s="289">
        <v>12.5129</v>
      </c>
      <c r="AH305" s="289">
        <v>12.7814</v>
      </c>
      <c r="AI305" s="289">
        <v>13.5273</v>
      </c>
      <c r="AJ305" s="289">
        <v>12.910399999999999</v>
      </c>
      <c r="AK305" s="290">
        <v>13.209</v>
      </c>
    </row>
    <row r="306" spans="1:37">
      <c r="A306" s="348">
        <v>45596</v>
      </c>
      <c r="B306" s="288">
        <v>10.762700000000001</v>
      </c>
      <c r="C306" s="289">
        <v>11.5922</v>
      </c>
      <c r="D306" s="289">
        <v>11.310499999999999</v>
      </c>
      <c r="E306" s="289">
        <v>12.6074</v>
      </c>
      <c r="F306" s="289">
        <v>12.695399999999999</v>
      </c>
      <c r="G306" s="289">
        <v>12.3324</v>
      </c>
      <c r="H306" s="289">
        <v>13.5764</v>
      </c>
      <c r="I306" s="289">
        <v>13.373200000000001</v>
      </c>
      <c r="J306" s="290">
        <v>13.1076</v>
      </c>
      <c r="K306" s="288">
        <v>10.353999999999999</v>
      </c>
      <c r="L306" s="289">
        <v>10.936199999999999</v>
      </c>
      <c r="M306" s="289">
        <v>9.7079000000000004</v>
      </c>
      <c r="N306" s="289">
        <v>12.299899999999999</v>
      </c>
      <c r="O306" s="289">
        <v>12.387</v>
      </c>
      <c r="P306" s="289">
        <v>12.2089</v>
      </c>
      <c r="Q306" s="289">
        <v>13.1873</v>
      </c>
      <c r="R306" s="289">
        <v>13.169600000000001</v>
      </c>
      <c r="S306" s="290">
        <v>13.158300000000001</v>
      </c>
      <c r="T306" s="288">
        <v>11.148899999999999</v>
      </c>
      <c r="U306" s="289">
        <v>11.481199999999999</v>
      </c>
      <c r="V306" s="289">
        <v>10.639099999999999</v>
      </c>
      <c r="W306" s="289">
        <v>12.1866</v>
      </c>
      <c r="X306" s="289">
        <v>12.0002</v>
      </c>
      <c r="Y306" s="289">
        <v>12.0953</v>
      </c>
      <c r="Z306" s="289">
        <v>12.707599999999999</v>
      </c>
      <c r="AA306" s="289">
        <v>12.2661</v>
      </c>
      <c r="AB306" s="290">
        <v>12.8499</v>
      </c>
      <c r="AC306" s="288">
        <v>10.4496</v>
      </c>
      <c r="AD306" s="289">
        <v>10.7232</v>
      </c>
      <c r="AE306" s="289">
        <v>11.452</v>
      </c>
      <c r="AF306" s="289">
        <v>12.274800000000001</v>
      </c>
      <c r="AG306" s="289">
        <v>12.020099999999999</v>
      </c>
      <c r="AH306" s="289">
        <v>12.283200000000001</v>
      </c>
      <c r="AI306" s="289">
        <v>13.1122</v>
      </c>
      <c r="AJ306" s="289">
        <v>12.5999</v>
      </c>
      <c r="AK306" s="290">
        <v>12.864800000000001</v>
      </c>
    </row>
    <row r="307" spans="1:37">
      <c r="A307" s="348">
        <v>45597</v>
      </c>
      <c r="B307" s="288">
        <v>9.9549000000000003</v>
      </c>
      <c r="C307" s="289">
        <v>10.746600000000001</v>
      </c>
      <c r="D307" s="289">
        <v>10.4411</v>
      </c>
      <c r="E307" s="289">
        <v>11.6698</v>
      </c>
      <c r="F307" s="289">
        <v>11.856400000000001</v>
      </c>
      <c r="G307" s="289">
        <v>11.4932</v>
      </c>
      <c r="H307" s="289">
        <v>12.678599999999999</v>
      </c>
      <c r="I307" s="289">
        <v>12.6875</v>
      </c>
      <c r="J307" s="290">
        <v>12.472899999999999</v>
      </c>
      <c r="K307" s="288">
        <v>9.4292999999999996</v>
      </c>
      <c r="L307" s="289">
        <v>10.1204</v>
      </c>
      <c r="M307" s="289">
        <v>8.9579000000000004</v>
      </c>
      <c r="N307" s="289">
        <v>11.2393</v>
      </c>
      <c r="O307" s="289">
        <v>11.506500000000001</v>
      </c>
      <c r="P307" s="289">
        <v>11.3614</v>
      </c>
      <c r="Q307" s="289">
        <v>12.2486</v>
      </c>
      <c r="R307" s="289">
        <v>12.4162</v>
      </c>
      <c r="S307" s="290">
        <v>12.4278</v>
      </c>
      <c r="T307" s="288">
        <v>10.3896</v>
      </c>
      <c r="U307" s="289">
        <v>10.6823</v>
      </c>
      <c r="V307" s="289">
        <v>9.9788999999999994</v>
      </c>
      <c r="W307" s="289">
        <v>11.3529</v>
      </c>
      <c r="X307" s="289">
        <v>11.2043</v>
      </c>
      <c r="Y307" s="289">
        <v>11.3004</v>
      </c>
      <c r="Z307" s="289">
        <v>11.9572</v>
      </c>
      <c r="AA307" s="289">
        <v>11.5618</v>
      </c>
      <c r="AB307" s="290">
        <v>12.1629</v>
      </c>
      <c r="AC307" s="288">
        <v>9.98</v>
      </c>
      <c r="AD307" s="289">
        <v>10.0307</v>
      </c>
      <c r="AE307" s="289">
        <v>10.8622</v>
      </c>
      <c r="AF307" s="289">
        <v>11.603899999999999</v>
      </c>
      <c r="AG307" s="289">
        <v>11.223100000000001</v>
      </c>
      <c r="AH307" s="289">
        <v>11.6363</v>
      </c>
      <c r="AI307" s="289">
        <v>12.3904</v>
      </c>
      <c r="AJ307" s="289">
        <v>11.8903</v>
      </c>
      <c r="AK307" s="290">
        <v>12.2484</v>
      </c>
    </row>
    <row r="308" spans="1:37">
      <c r="A308" s="348">
        <v>45598</v>
      </c>
      <c r="B308" s="288">
        <v>9.2909000000000006</v>
      </c>
      <c r="C308" s="289">
        <v>9.9654000000000007</v>
      </c>
      <c r="D308" s="289">
        <v>9.6927000000000003</v>
      </c>
      <c r="E308" s="289">
        <v>10.922000000000001</v>
      </c>
      <c r="F308" s="289">
        <v>11.1332</v>
      </c>
      <c r="G308" s="289">
        <v>10.770300000000001</v>
      </c>
      <c r="H308" s="289">
        <v>11.9506</v>
      </c>
      <c r="I308" s="289">
        <v>12.057399999999999</v>
      </c>
      <c r="J308" s="290">
        <v>11.8736</v>
      </c>
      <c r="K308" s="288">
        <v>8.6809999999999992</v>
      </c>
      <c r="L308" s="289">
        <v>9.3544</v>
      </c>
      <c r="M308" s="289">
        <v>8.3133999999999997</v>
      </c>
      <c r="N308" s="289">
        <v>10.4452</v>
      </c>
      <c r="O308" s="289">
        <v>10.748699999999999</v>
      </c>
      <c r="P308" s="289">
        <v>10.648199999999999</v>
      </c>
      <c r="Q308" s="289">
        <v>11.5067</v>
      </c>
      <c r="R308" s="289">
        <v>11.764699999999999</v>
      </c>
      <c r="S308" s="290">
        <v>11.792199999999999</v>
      </c>
      <c r="T308" s="288">
        <v>9.6911000000000005</v>
      </c>
      <c r="U308" s="289">
        <v>9.9295000000000009</v>
      </c>
      <c r="V308" s="289">
        <v>9.3803999999999998</v>
      </c>
      <c r="W308" s="289">
        <v>10.651199999999999</v>
      </c>
      <c r="X308" s="289">
        <v>10.5131</v>
      </c>
      <c r="Y308" s="289">
        <v>10.639099999999999</v>
      </c>
      <c r="Z308" s="289">
        <v>11.321999999999999</v>
      </c>
      <c r="AA308" s="289">
        <v>10.939399999999999</v>
      </c>
      <c r="AB308" s="290">
        <v>11.5657</v>
      </c>
      <c r="AC308" s="288">
        <v>9.2202000000000002</v>
      </c>
      <c r="AD308" s="289">
        <v>9.2392000000000003</v>
      </c>
      <c r="AE308" s="289">
        <v>10.186400000000001</v>
      </c>
      <c r="AF308" s="289">
        <v>10.841200000000001</v>
      </c>
      <c r="AG308" s="289">
        <v>10.45</v>
      </c>
      <c r="AH308" s="289">
        <v>10.957800000000001</v>
      </c>
      <c r="AI308" s="289">
        <v>11.734500000000001</v>
      </c>
      <c r="AJ308" s="289">
        <v>11.2126</v>
      </c>
      <c r="AK308" s="290">
        <v>11.6564</v>
      </c>
    </row>
    <row r="309" spans="1:37">
      <c r="A309" s="348">
        <v>45599</v>
      </c>
      <c r="B309" s="288">
        <v>9.7319999999999993</v>
      </c>
      <c r="C309" s="289">
        <v>9.7857000000000003</v>
      </c>
      <c r="D309" s="289">
        <v>9.4908000000000001</v>
      </c>
      <c r="E309" s="289">
        <v>10.5922</v>
      </c>
      <c r="F309" s="289">
        <v>10.676</v>
      </c>
      <c r="G309" s="289">
        <v>10.341200000000001</v>
      </c>
      <c r="H309" s="289">
        <v>11.4565</v>
      </c>
      <c r="I309" s="289">
        <v>11.574400000000001</v>
      </c>
      <c r="J309" s="290">
        <v>11.3894</v>
      </c>
      <c r="K309" s="288">
        <v>9.4364000000000008</v>
      </c>
      <c r="L309" s="289">
        <v>9.6575000000000006</v>
      </c>
      <c r="M309" s="289">
        <v>9.3048999999999999</v>
      </c>
      <c r="N309" s="289">
        <v>10.201599999999999</v>
      </c>
      <c r="O309" s="289">
        <v>10.4246</v>
      </c>
      <c r="P309" s="289">
        <v>10.4221</v>
      </c>
      <c r="Q309" s="289">
        <v>11.0604</v>
      </c>
      <c r="R309" s="289">
        <v>11.297000000000001</v>
      </c>
      <c r="S309" s="290">
        <v>11.3476</v>
      </c>
      <c r="T309" s="288">
        <v>9.7765000000000004</v>
      </c>
      <c r="U309" s="289">
        <v>9.6567000000000007</v>
      </c>
      <c r="V309" s="289">
        <v>9.4487000000000005</v>
      </c>
      <c r="W309" s="289">
        <v>10.2803</v>
      </c>
      <c r="X309" s="289">
        <v>10.0602</v>
      </c>
      <c r="Y309" s="289">
        <v>10.1921</v>
      </c>
      <c r="Z309" s="289">
        <v>10.8399</v>
      </c>
      <c r="AA309" s="289">
        <v>10.4581</v>
      </c>
      <c r="AB309" s="290">
        <v>11.093999999999999</v>
      </c>
      <c r="AC309" s="288">
        <v>9.7096</v>
      </c>
      <c r="AD309" s="289">
        <v>9.2950999999999997</v>
      </c>
      <c r="AE309" s="289">
        <v>9.9577000000000009</v>
      </c>
      <c r="AF309" s="289">
        <v>10.480499999999999</v>
      </c>
      <c r="AG309" s="289">
        <v>10.003299999999999</v>
      </c>
      <c r="AH309" s="289">
        <v>10.502000000000001</v>
      </c>
      <c r="AI309" s="289">
        <v>11.224399999999999</v>
      </c>
      <c r="AJ309" s="289">
        <v>10.7012</v>
      </c>
      <c r="AK309" s="290">
        <v>11.174300000000001</v>
      </c>
    </row>
    <row r="310" spans="1:37">
      <c r="A310" s="348">
        <v>45600</v>
      </c>
      <c r="B310" s="288">
        <v>9.7102000000000004</v>
      </c>
      <c r="C310" s="289">
        <v>10.1114</v>
      </c>
      <c r="D310" s="289">
        <v>9.8498000000000001</v>
      </c>
      <c r="E310" s="289">
        <v>10.8996</v>
      </c>
      <c r="F310" s="289">
        <v>10.9793</v>
      </c>
      <c r="G310" s="289">
        <v>10.6541</v>
      </c>
      <c r="H310" s="289">
        <v>11.7242</v>
      </c>
      <c r="I310" s="289">
        <v>11.6868</v>
      </c>
      <c r="J310" s="290">
        <v>11.4625</v>
      </c>
      <c r="K310" s="288">
        <v>9.6555999999999997</v>
      </c>
      <c r="L310" s="289">
        <v>9.8188999999999993</v>
      </c>
      <c r="M310" s="289">
        <v>8.9992999999999999</v>
      </c>
      <c r="N310" s="289">
        <v>10.659800000000001</v>
      </c>
      <c r="O310" s="289">
        <v>10.721500000000001</v>
      </c>
      <c r="P310" s="289">
        <v>10.649900000000001</v>
      </c>
      <c r="Q310" s="289">
        <v>11.3926</v>
      </c>
      <c r="R310" s="289">
        <v>11.463100000000001</v>
      </c>
      <c r="S310" s="290">
        <v>11.499599999999999</v>
      </c>
      <c r="T310" s="288">
        <v>9.9590999999999994</v>
      </c>
      <c r="U310" s="289">
        <v>9.9596</v>
      </c>
      <c r="V310" s="289">
        <v>9.4794999999999998</v>
      </c>
      <c r="W310" s="289">
        <v>10.5687</v>
      </c>
      <c r="X310" s="289">
        <v>10.3226</v>
      </c>
      <c r="Y310" s="289">
        <v>10.436</v>
      </c>
      <c r="Z310" s="289">
        <v>11.0444</v>
      </c>
      <c r="AA310" s="289">
        <v>10.6005</v>
      </c>
      <c r="AB310" s="290">
        <v>11.204499999999999</v>
      </c>
      <c r="AC310" s="288">
        <v>9.6740999999999993</v>
      </c>
      <c r="AD310" s="289">
        <v>9.4692000000000007</v>
      </c>
      <c r="AE310" s="289">
        <v>10.0181</v>
      </c>
      <c r="AF310" s="289">
        <v>10.6793</v>
      </c>
      <c r="AG310" s="289">
        <v>10.291700000000001</v>
      </c>
      <c r="AH310" s="289">
        <v>10.6694</v>
      </c>
      <c r="AI310" s="289">
        <v>11.393700000000001</v>
      </c>
      <c r="AJ310" s="289">
        <v>10.849299999999999</v>
      </c>
      <c r="AK310" s="290">
        <v>11.2638</v>
      </c>
    </row>
    <row r="311" spans="1:37">
      <c r="A311" s="348">
        <v>45601</v>
      </c>
      <c r="B311" s="288">
        <v>8.7548999999999992</v>
      </c>
      <c r="C311" s="289">
        <v>9.6379999999999999</v>
      </c>
      <c r="D311" s="289">
        <v>9.4139999999999997</v>
      </c>
      <c r="E311" s="289">
        <v>10.521800000000001</v>
      </c>
      <c r="F311" s="289">
        <v>10.7835</v>
      </c>
      <c r="G311" s="289">
        <v>10.438599999999999</v>
      </c>
      <c r="H311" s="289">
        <v>11.5067</v>
      </c>
      <c r="I311" s="289">
        <v>11.557499999999999</v>
      </c>
      <c r="J311" s="290">
        <v>11.325799999999999</v>
      </c>
      <c r="K311" s="288">
        <v>8.4936000000000007</v>
      </c>
      <c r="L311" s="289">
        <v>9.0455000000000005</v>
      </c>
      <c r="M311" s="289">
        <v>7.9451999999999998</v>
      </c>
      <c r="N311" s="289">
        <v>10.3538</v>
      </c>
      <c r="O311" s="289">
        <v>10.447699999999999</v>
      </c>
      <c r="P311" s="289">
        <v>10.3614</v>
      </c>
      <c r="Q311" s="289">
        <v>11.2536</v>
      </c>
      <c r="R311" s="289">
        <v>11.3171</v>
      </c>
      <c r="S311" s="290">
        <v>11.330500000000001</v>
      </c>
      <c r="T311" s="288">
        <v>9.4021000000000008</v>
      </c>
      <c r="U311" s="289">
        <v>9.6115999999999993</v>
      </c>
      <c r="V311" s="289">
        <v>8.8216999999999999</v>
      </c>
      <c r="W311" s="289">
        <v>10.365500000000001</v>
      </c>
      <c r="X311" s="289">
        <v>10.135199999999999</v>
      </c>
      <c r="Y311" s="289">
        <v>10.222899999999999</v>
      </c>
      <c r="Z311" s="289">
        <v>10.9124</v>
      </c>
      <c r="AA311" s="289">
        <v>10.4695</v>
      </c>
      <c r="AB311" s="290">
        <v>11.0434</v>
      </c>
      <c r="AC311" s="288">
        <v>8.6818000000000008</v>
      </c>
      <c r="AD311" s="289">
        <v>8.8590999999999998</v>
      </c>
      <c r="AE311" s="289">
        <v>9.6006999999999998</v>
      </c>
      <c r="AF311" s="289">
        <v>10.3781</v>
      </c>
      <c r="AG311" s="289">
        <v>10.078099999999999</v>
      </c>
      <c r="AH311" s="289">
        <v>10.445</v>
      </c>
      <c r="AI311" s="289">
        <v>11.2098</v>
      </c>
      <c r="AJ311" s="289">
        <v>10.718500000000001</v>
      </c>
      <c r="AK311" s="290">
        <v>11.0838</v>
      </c>
    </row>
    <row r="312" spans="1:37">
      <c r="A312" s="348">
        <v>45602</v>
      </c>
      <c r="B312" s="288">
        <v>7.3611000000000004</v>
      </c>
      <c r="C312" s="289">
        <v>8.3869000000000007</v>
      </c>
      <c r="D312" s="289">
        <v>8.3748000000000005</v>
      </c>
      <c r="E312" s="289">
        <v>9.2766999999999999</v>
      </c>
      <c r="F312" s="289">
        <v>9.9160000000000004</v>
      </c>
      <c r="G312" s="289">
        <v>9.6095000000000006</v>
      </c>
      <c r="H312" s="289">
        <v>10.691599999999999</v>
      </c>
      <c r="I312" s="289">
        <v>10.9864</v>
      </c>
      <c r="J312" s="290">
        <v>10.817600000000001</v>
      </c>
      <c r="K312" s="288">
        <v>7.2831000000000001</v>
      </c>
      <c r="L312" s="289">
        <v>7.9211999999999998</v>
      </c>
      <c r="M312" s="289">
        <v>6.8181000000000003</v>
      </c>
      <c r="N312" s="289">
        <v>9.0756999999999994</v>
      </c>
      <c r="O312" s="289">
        <v>9.5382999999999996</v>
      </c>
      <c r="P312" s="289">
        <v>9.3015000000000008</v>
      </c>
      <c r="Q312" s="289">
        <v>10.3682</v>
      </c>
      <c r="R312" s="289">
        <v>10.6806</v>
      </c>
      <c r="S312" s="290">
        <v>10.662000000000001</v>
      </c>
      <c r="T312" s="288">
        <v>8.1076999999999995</v>
      </c>
      <c r="U312" s="289">
        <v>8.5683000000000007</v>
      </c>
      <c r="V312" s="289">
        <v>7.3693</v>
      </c>
      <c r="W312" s="289">
        <v>9.3064</v>
      </c>
      <c r="X312" s="289">
        <v>9.3312000000000008</v>
      </c>
      <c r="Y312" s="289">
        <v>9.1774000000000004</v>
      </c>
      <c r="Z312" s="289">
        <v>10.220000000000001</v>
      </c>
      <c r="AA312" s="289">
        <v>9.8606999999999996</v>
      </c>
      <c r="AB312" s="290">
        <v>10.4373</v>
      </c>
      <c r="AC312" s="288">
        <v>7.4733999999999998</v>
      </c>
      <c r="AD312" s="289">
        <v>7.7432999999999996</v>
      </c>
      <c r="AE312" s="289">
        <v>8.4816000000000003</v>
      </c>
      <c r="AF312" s="289">
        <v>9.2179000000000002</v>
      </c>
      <c r="AG312" s="289">
        <v>9.1838999999999995</v>
      </c>
      <c r="AH312" s="289">
        <v>9.4883000000000006</v>
      </c>
      <c r="AI312" s="289">
        <v>10.453200000000001</v>
      </c>
      <c r="AJ312" s="289">
        <v>10.1044</v>
      </c>
      <c r="AK312" s="290">
        <v>10.4566</v>
      </c>
    </row>
    <row r="313" spans="1:37">
      <c r="A313" s="348">
        <v>45603</v>
      </c>
      <c r="B313" s="288">
        <v>7.4706999999999999</v>
      </c>
      <c r="C313" s="289">
        <v>8.3031000000000006</v>
      </c>
      <c r="D313" s="289">
        <v>8.1170000000000009</v>
      </c>
      <c r="E313" s="289">
        <v>9.0432000000000006</v>
      </c>
      <c r="F313" s="289">
        <v>9.5617000000000001</v>
      </c>
      <c r="G313" s="289">
        <v>9.2274999999999991</v>
      </c>
      <c r="H313" s="289">
        <v>10.2158</v>
      </c>
      <c r="I313" s="289">
        <v>10.551600000000001</v>
      </c>
      <c r="J313" s="290">
        <v>10.3674</v>
      </c>
      <c r="K313" s="288">
        <v>7.2377000000000002</v>
      </c>
      <c r="L313" s="289">
        <v>7.7778</v>
      </c>
      <c r="M313" s="289">
        <v>6.8800999999999997</v>
      </c>
      <c r="N313" s="289">
        <v>8.7947000000000006</v>
      </c>
      <c r="O313" s="289">
        <v>9.1389999999999993</v>
      </c>
      <c r="P313" s="289">
        <v>8.9936000000000007</v>
      </c>
      <c r="Q313" s="289">
        <v>9.9337</v>
      </c>
      <c r="R313" s="289">
        <v>10.229100000000001</v>
      </c>
      <c r="S313" s="290">
        <v>10.198700000000001</v>
      </c>
      <c r="T313" s="288">
        <v>8.0158000000000005</v>
      </c>
      <c r="U313" s="289">
        <v>8.2830999999999992</v>
      </c>
      <c r="V313" s="289">
        <v>7.4527000000000001</v>
      </c>
      <c r="W313" s="289">
        <v>8.9449000000000005</v>
      </c>
      <c r="X313" s="289">
        <v>8.8930000000000007</v>
      </c>
      <c r="Y313" s="289">
        <v>8.7727000000000004</v>
      </c>
      <c r="Z313" s="289">
        <v>9.7250999999999994</v>
      </c>
      <c r="AA313" s="289">
        <v>9.3885000000000005</v>
      </c>
      <c r="AB313" s="290">
        <v>9.8957999999999995</v>
      </c>
      <c r="AC313" s="288">
        <v>7.5157999999999996</v>
      </c>
      <c r="AD313" s="289">
        <v>7.6902999999999997</v>
      </c>
      <c r="AE313" s="289">
        <v>8.3320000000000007</v>
      </c>
      <c r="AF313" s="289">
        <v>8.94</v>
      </c>
      <c r="AG313" s="289">
        <v>8.8344000000000005</v>
      </c>
      <c r="AH313" s="289">
        <v>9.1690000000000005</v>
      </c>
      <c r="AI313" s="289">
        <v>9.9550000000000001</v>
      </c>
      <c r="AJ313" s="289">
        <v>9.6494</v>
      </c>
      <c r="AK313" s="290">
        <v>9.9943000000000008</v>
      </c>
    </row>
    <row r="314" spans="1:37">
      <c r="A314" s="348">
        <v>45604</v>
      </c>
      <c r="B314" s="288">
        <v>6.4714</v>
      </c>
      <c r="C314" s="289">
        <v>7.4749999999999996</v>
      </c>
      <c r="D314" s="289">
        <v>7.2306999999999997</v>
      </c>
      <c r="E314" s="289">
        <v>8.3049999999999997</v>
      </c>
      <c r="F314" s="289">
        <v>8.8870000000000005</v>
      </c>
      <c r="G314" s="289">
        <v>8.5004000000000008</v>
      </c>
      <c r="H314" s="289">
        <v>9.5732999999999997</v>
      </c>
      <c r="I314" s="289">
        <v>9.9901</v>
      </c>
      <c r="J314" s="290">
        <v>9.8122000000000007</v>
      </c>
      <c r="K314" s="288">
        <v>6.0721999999999996</v>
      </c>
      <c r="L314" s="289">
        <v>6.7138999999999998</v>
      </c>
      <c r="M314" s="289">
        <v>5.6367000000000003</v>
      </c>
      <c r="N314" s="289">
        <v>7.9871999999999996</v>
      </c>
      <c r="O314" s="289">
        <v>8.3759999999999994</v>
      </c>
      <c r="P314" s="289">
        <v>8.2330000000000005</v>
      </c>
      <c r="Q314" s="289">
        <v>9.2637999999999998</v>
      </c>
      <c r="R314" s="289">
        <v>9.6161999999999992</v>
      </c>
      <c r="S314" s="290">
        <v>9.6158000000000001</v>
      </c>
      <c r="T314" s="288">
        <v>7.1177000000000001</v>
      </c>
      <c r="U314" s="289">
        <v>7.5289000000000001</v>
      </c>
      <c r="V314" s="289">
        <v>6.7087000000000003</v>
      </c>
      <c r="W314" s="289">
        <v>8.2568999999999999</v>
      </c>
      <c r="X314" s="289">
        <v>8.2538</v>
      </c>
      <c r="Y314" s="289">
        <v>8.2088000000000001</v>
      </c>
      <c r="Z314" s="289">
        <v>9.1249000000000002</v>
      </c>
      <c r="AA314" s="289">
        <v>8.8036999999999992</v>
      </c>
      <c r="AB314" s="290">
        <v>9.3732000000000006</v>
      </c>
      <c r="AC314" s="288">
        <v>6.5921000000000003</v>
      </c>
      <c r="AD314" s="289">
        <v>6.7145000000000001</v>
      </c>
      <c r="AE314" s="289">
        <v>7.5978000000000003</v>
      </c>
      <c r="AF314" s="289">
        <v>8.2827000000000002</v>
      </c>
      <c r="AG314" s="289">
        <v>8.0969999999999995</v>
      </c>
      <c r="AH314" s="289">
        <v>8.5447000000000006</v>
      </c>
      <c r="AI314" s="289">
        <v>9.3675999999999995</v>
      </c>
      <c r="AJ314" s="289">
        <v>9.0257000000000005</v>
      </c>
      <c r="AK314" s="290">
        <v>9.4421999999999997</v>
      </c>
    </row>
    <row r="315" spans="1:37" ht="15" thickBot="1">
      <c r="A315" s="348">
        <v>45605</v>
      </c>
      <c r="B315" s="291">
        <v>7.7530000000000001</v>
      </c>
      <c r="C315" s="292">
        <v>7.8966000000000003</v>
      </c>
      <c r="D315" s="292">
        <v>7.6227</v>
      </c>
      <c r="E315" s="292">
        <v>8.5817999999999994</v>
      </c>
      <c r="F315" s="292">
        <v>8.7896999999999998</v>
      </c>
      <c r="G315" s="292">
        <v>8.4442000000000004</v>
      </c>
      <c r="H315" s="292">
        <v>9.4428999999999998</v>
      </c>
      <c r="I315" s="292">
        <v>9.6975999999999996</v>
      </c>
      <c r="J315" s="293">
        <v>9.5073000000000008</v>
      </c>
      <c r="K315" s="291">
        <v>7.4753999999999996</v>
      </c>
      <c r="L315" s="292">
        <v>7.5007000000000001</v>
      </c>
      <c r="M315" s="292">
        <v>7.4362000000000004</v>
      </c>
      <c r="N315" s="292">
        <v>8.2395999999999994</v>
      </c>
      <c r="O315" s="292">
        <v>8.3751999999999995</v>
      </c>
      <c r="P315" s="292">
        <v>8.4490999999999996</v>
      </c>
      <c r="Q315" s="292">
        <v>9.1348000000000003</v>
      </c>
      <c r="R315" s="292">
        <v>9.3490000000000002</v>
      </c>
      <c r="S315" s="293">
        <v>9.4034999999999993</v>
      </c>
      <c r="T315" s="291">
        <v>7.7556000000000003</v>
      </c>
      <c r="U315" s="292">
        <v>7.72</v>
      </c>
      <c r="V315" s="292">
        <v>7.5854999999999997</v>
      </c>
      <c r="W315" s="292">
        <v>8.2838999999999992</v>
      </c>
      <c r="X315" s="292">
        <v>8.125</v>
      </c>
      <c r="Y315" s="292">
        <v>8.2317</v>
      </c>
      <c r="Z315" s="292">
        <v>8.9077000000000002</v>
      </c>
      <c r="AA315" s="292">
        <v>8.5615000000000006</v>
      </c>
      <c r="AB315" s="293">
        <v>9.1340000000000003</v>
      </c>
      <c r="AC315" s="291">
        <v>7.7643000000000004</v>
      </c>
      <c r="AD315" s="292">
        <v>7.4344000000000001</v>
      </c>
      <c r="AE315" s="292">
        <v>7.9367999999999999</v>
      </c>
      <c r="AF315" s="292">
        <v>8.4391999999999996</v>
      </c>
      <c r="AG315" s="292">
        <v>8.0881000000000007</v>
      </c>
      <c r="AH315" s="292">
        <v>8.4913000000000007</v>
      </c>
      <c r="AI315" s="292">
        <v>9.1934000000000005</v>
      </c>
      <c r="AJ315" s="292">
        <v>8.7741000000000007</v>
      </c>
      <c r="AK315" s="293">
        <v>9.1839999999999993</v>
      </c>
    </row>
    <row r="316" spans="1:37" ht="15" thickTop="1">
      <c r="A316" s="312" t="s">
        <v>667</v>
      </c>
      <c r="B316" s="313">
        <f>AVERAGE(B25:B315)</f>
        <v>17.453908247422678</v>
      </c>
      <c r="C316" s="313">
        <f t="shared" ref="C316:I316" si="0">AVERAGE(C25:C315)</f>
        <v>16.22596529209623</v>
      </c>
      <c r="D316" s="313">
        <f t="shared" si="0"/>
        <v>15.373812027491393</v>
      </c>
      <c r="E316" s="313">
        <f t="shared" si="0"/>
        <v>17.184338144329896</v>
      </c>
      <c r="F316" s="313">
        <f t="shared" si="0"/>
        <v>15.591903780068721</v>
      </c>
      <c r="G316" s="313">
        <f t="shared" si="0"/>
        <v>15.174669415807568</v>
      </c>
      <c r="H316" s="313">
        <f t="shared" si="0"/>
        <v>16.371229553264609</v>
      </c>
      <c r="I316" s="313">
        <f t="shared" si="0"/>
        <v>15.154179725085912</v>
      </c>
      <c r="J316" s="313">
        <f>AVERAGE(J25:J315)</f>
        <v>14.790299656357393</v>
      </c>
      <c r="K316" s="313">
        <f>AVERAGE(K25:K315)</f>
        <v>16.351789690721631</v>
      </c>
      <c r="L316" s="313">
        <f t="shared" ref="L316:S316" si="1">AVERAGE(L25:L315)</f>
        <v>15.49786323024054</v>
      </c>
      <c r="M316" s="313">
        <f t="shared" si="1"/>
        <v>15.241101718213072</v>
      </c>
      <c r="N316" s="313">
        <f t="shared" si="1"/>
        <v>16.264110996563581</v>
      </c>
      <c r="O316" s="313">
        <f t="shared" si="1"/>
        <v>15.342118213058423</v>
      </c>
      <c r="P316" s="313">
        <f t="shared" si="1"/>
        <v>15.370687285223351</v>
      </c>
      <c r="Q316" s="313">
        <f t="shared" si="1"/>
        <v>15.704739518900341</v>
      </c>
      <c r="R316" s="313">
        <f t="shared" si="1"/>
        <v>15.016383505154636</v>
      </c>
      <c r="S316" s="313">
        <f t="shared" si="1"/>
        <v>14.990018900343635</v>
      </c>
      <c r="T316" s="313">
        <f>AVERAGE(T25:T315)</f>
        <v>16.804249140893482</v>
      </c>
      <c r="U316" s="313">
        <f t="shared" ref="U316:AB316" si="2">AVERAGE(U25:U315)</f>
        <v>15.655789007092196</v>
      </c>
      <c r="V316" s="313">
        <f t="shared" si="2"/>
        <v>16.152385172413801</v>
      </c>
      <c r="W316" s="313">
        <f t="shared" si="2"/>
        <v>16.405552233676978</v>
      </c>
      <c r="X316" s="313">
        <f t="shared" si="2"/>
        <v>15.213675177304959</v>
      </c>
      <c r="Y316" s="313">
        <f t="shared" si="2"/>
        <v>15.840549484536096</v>
      </c>
      <c r="Z316" s="313">
        <f t="shared" si="2"/>
        <v>15.720935738831615</v>
      </c>
      <c r="AA316" s="313">
        <f t="shared" si="2"/>
        <v>14.841391134751778</v>
      </c>
      <c r="AB316" s="313">
        <f t="shared" si="2"/>
        <v>15.326644329896913</v>
      </c>
      <c r="AC316" s="313">
        <f>AVERAGE(AC25:AC315)</f>
        <v>20.238548684210535</v>
      </c>
      <c r="AD316" s="313">
        <f t="shared" ref="AD316:AK316" si="3">AVERAGE(AD25:AD315)</f>
        <v>16.395055326460476</v>
      </c>
      <c r="AE316" s="313">
        <f t="shared" si="3"/>
        <v>15.852459106529219</v>
      </c>
      <c r="AF316" s="313">
        <f t="shared" si="3"/>
        <v>20.36771111111111</v>
      </c>
      <c r="AG316" s="313">
        <f t="shared" si="3"/>
        <v>15.987946391752574</v>
      </c>
      <c r="AH316" s="313">
        <f t="shared" si="3"/>
        <v>15.775834364261177</v>
      </c>
      <c r="AI316" s="313">
        <f t="shared" si="3"/>
        <v>17.888284684684685</v>
      </c>
      <c r="AJ316" s="313">
        <f t="shared" si="3"/>
        <v>15.46583333333334</v>
      </c>
      <c r="AK316" s="313">
        <f t="shared" si="3"/>
        <v>15.297250515463922</v>
      </c>
    </row>
    <row r="317" spans="1:37">
      <c r="A317" s="318" t="s">
        <v>668</v>
      </c>
      <c r="B317" s="323"/>
      <c r="C317" s="323"/>
      <c r="D317" s="323"/>
      <c r="E317" s="323"/>
      <c r="F317" s="323"/>
      <c r="G317" s="323"/>
      <c r="H317" s="323"/>
      <c r="I317" s="323"/>
      <c r="J317" s="319">
        <f>AVERAGE(B316:J316)</f>
        <v>15.924478426880492</v>
      </c>
      <c r="K317" s="323"/>
      <c r="L317" s="323"/>
      <c r="M317" s="323"/>
      <c r="N317" s="323"/>
      <c r="O317" s="323"/>
      <c r="P317" s="323"/>
      <c r="Q317" s="323"/>
      <c r="R317" s="323"/>
      <c r="S317" s="319">
        <f>AVERAGE(K316:S316)</f>
        <v>15.530979228713246</v>
      </c>
      <c r="T317" s="346"/>
      <c r="U317" s="323"/>
      <c r="V317" s="323"/>
      <c r="W317" s="323"/>
      <c r="X317" s="323"/>
      <c r="Y317" s="328"/>
      <c r="Z317" s="328"/>
      <c r="AA317" s="323"/>
      <c r="AB317" s="319">
        <f>AVERAGE(T316:AB316)</f>
        <v>15.773463491044204</v>
      </c>
      <c r="AC317" s="323"/>
      <c r="AD317" s="323"/>
      <c r="AE317" s="323"/>
      <c r="AF317" s="323"/>
      <c r="AG317" s="323"/>
      <c r="AH317" s="323"/>
      <c r="AI317" s="323"/>
      <c r="AJ317" s="323"/>
      <c r="AK317" s="320">
        <f>AVERAGE(AC316:AK316)</f>
        <v>17.029880390867447</v>
      </c>
    </row>
    <row r="318" spans="1:37" ht="29.45" thickBot="1">
      <c r="A318" s="321" t="s">
        <v>672</v>
      </c>
      <c r="B318" s="324"/>
      <c r="C318" s="324"/>
      <c r="D318" s="324"/>
      <c r="E318" s="324"/>
      <c r="F318" s="324"/>
      <c r="G318" s="324"/>
      <c r="H318" s="324"/>
      <c r="I318" s="324"/>
      <c r="J318" s="322" t="s">
        <v>673</v>
      </c>
      <c r="K318" s="324"/>
      <c r="L318" s="324"/>
      <c r="M318" s="324"/>
      <c r="N318" s="324"/>
      <c r="O318" s="324"/>
      <c r="P318" s="324"/>
      <c r="Q318" s="324"/>
      <c r="R318" s="324"/>
      <c r="S318" s="315" t="s">
        <v>673</v>
      </c>
      <c r="T318" s="324"/>
      <c r="U318" s="324"/>
      <c r="V318" s="324"/>
      <c r="W318" s="324"/>
      <c r="X318" s="324"/>
      <c r="Y318" s="327"/>
      <c r="Z318" s="327"/>
      <c r="AA318" s="324"/>
      <c r="AB318" s="315">
        <f>AVERAGE(U316:V316,X316:Y316,AA316:AB316)</f>
        <v>15.505072384332623</v>
      </c>
      <c r="AC318" s="324"/>
      <c r="AD318" s="324"/>
      <c r="AE318" s="324"/>
      <c r="AF318" s="324"/>
      <c r="AG318" s="324"/>
      <c r="AH318" s="324"/>
      <c r="AI318" s="324"/>
      <c r="AJ318" s="324"/>
      <c r="AK318" s="316">
        <f>AVERAGE(AD316:AE316,AG316:AH316)</f>
        <v>16.002823797250862</v>
      </c>
    </row>
    <row r="319" spans="1:37" ht="15" thickTop="1"/>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F821-BA11-43BD-B740-DC6440CA045E}">
  <dimension ref="A1:T16199"/>
  <sheetViews>
    <sheetView workbookViewId="0">
      <pane xSplit="1" ySplit="1" topLeftCell="J6" activePane="bottomRight" state="frozen"/>
      <selection pane="bottomRight" activeCell="S6" sqref="S6:S9"/>
      <selection pane="bottomLeft" activeCell="A2" sqref="A2"/>
      <selection pane="topRight" activeCell="B1" sqref="B1"/>
    </sheetView>
  </sheetViews>
  <sheetFormatPr defaultRowHeight="14.45"/>
  <cols>
    <col min="1" max="1" width="30" style="65" bestFit="1" customWidth="1"/>
    <col min="2" max="3" width="10.140625" style="69" bestFit="1" customWidth="1"/>
    <col min="4" max="4" width="7.85546875" style="69" bestFit="1" customWidth="1"/>
    <col min="5" max="5" width="10.42578125" style="404" bestFit="1" customWidth="1"/>
    <col min="6" max="7" width="10.140625" style="69" bestFit="1" customWidth="1"/>
    <col min="8" max="8" width="7.85546875" style="69" bestFit="1" customWidth="1"/>
    <col min="9" max="9" width="10.42578125" style="404" bestFit="1" customWidth="1"/>
    <col min="10" max="11" width="10.140625" style="69" bestFit="1" customWidth="1"/>
    <col min="12" max="12" width="7.85546875" style="69" bestFit="1" customWidth="1"/>
    <col min="13" max="13" width="10.42578125" style="404" bestFit="1" customWidth="1"/>
    <col min="14" max="15" width="10.140625" style="69" bestFit="1" customWidth="1"/>
    <col min="16" max="16" width="7.85546875" style="69" bestFit="1" customWidth="1"/>
    <col min="17" max="17" width="10.42578125" style="404" bestFit="1" customWidth="1"/>
    <col min="19" max="19" width="20.7109375" bestFit="1" customWidth="1"/>
  </cols>
  <sheetData>
    <row r="1" spans="1:20" s="383" customFormat="1" ht="15.6" thickTop="1" thickBot="1">
      <c r="A1" s="385" t="s">
        <v>674</v>
      </c>
      <c r="B1" s="389" t="s">
        <v>292</v>
      </c>
      <c r="C1" s="407" t="s">
        <v>292</v>
      </c>
      <c r="D1" s="408" t="s">
        <v>675</v>
      </c>
      <c r="E1" s="409" t="s">
        <v>676</v>
      </c>
      <c r="F1" s="390" t="s">
        <v>293</v>
      </c>
      <c r="G1" s="391" t="s">
        <v>293</v>
      </c>
      <c r="H1" s="414" t="s">
        <v>675</v>
      </c>
      <c r="I1" s="415" t="s">
        <v>676</v>
      </c>
      <c r="J1" s="392" t="s">
        <v>294</v>
      </c>
      <c r="K1" s="393" t="s">
        <v>294</v>
      </c>
      <c r="L1" s="412" t="s">
        <v>675</v>
      </c>
      <c r="M1" s="413" t="s">
        <v>676</v>
      </c>
      <c r="N1" s="394" t="s">
        <v>295</v>
      </c>
      <c r="O1" s="395" t="s">
        <v>295</v>
      </c>
      <c r="P1" s="410" t="s">
        <v>675</v>
      </c>
      <c r="Q1" s="411" t="s">
        <v>676</v>
      </c>
    </row>
    <row r="2" spans="1:20" s="71" customFormat="1" ht="15" thickTop="1">
      <c r="A2" s="399" t="s">
        <v>677</v>
      </c>
      <c r="B2" s="388">
        <v>45371</v>
      </c>
      <c r="C2" s="384">
        <v>45601</v>
      </c>
      <c r="D2" s="405"/>
      <c r="E2" s="406"/>
      <c r="F2" s="388">
        <v>45371</v>
      </c>
      <c r="G2" s="384">
        <v>45601</v>
      </c>
      <c r="H2" s="405"/>
      <c r="I2" s="406"/>
      <c r="J2" s="388">
        <v>45371</v>
      </c>
      <c r="K2" s="384">
        <v>45601</v>
      </c>
      <c r="L2" s="405"/>
      <c r="M2" s="406"/>
      <c r="N2" s="388">
        <v>45371</v>
      </c>
      <c r="O2" s="384">
        <v>45601</v>
      </c>
      <c r="P2" s="405"/>
      <c r="Q2" s="406"/>
    </row>
    <row r="3" spans="1:20">
      <c r="A3" s="386" t="s">
        <v>678</v>
      </c>
      <c r="B3" s="397">
        <v>7.8</v>
      </c>
      <c r="C3" s="124">
        <v>7.8</v>
      </c>
      <c r="D3" s="400">
        <f>AVERAGE(B3:C3)</f>
        <v>7.8</v>
      </c>
      <c r="E3" s="402">
        <f>(C3-B3)/B3</f>
        <v>0</v>
      </c>
      <c r="F3" s="397">
        <v>8.1</v>
      </c>
      <c r="G3" s="124">
        <v>7.9</v>
      </c>
      <c r="H3" s="400">
        <f>AVERAGE(F3:G3)</f>
        <v>8</v>
      </c>
      <c r="I3" s="402">
        <f>(G3-F3)/F3</f>
        <v>-2.469135802469127E-2</v>
      </c>
      <c r="J3" s="397">
        <v>8.1</v>
      </c>
      <c r="K3" s="124">
        <v>8.1999999999999993</v>
      </c>
      <c r="L3" s="400">
        <f>AVERAGE(J3:K3)</f>
        <v>8.1499999999999986</v>
      </c>
      <c r="M3" s="402">
        <f>(K3-J3)/J3</f>
        <v>1.2345679012345635E-2</v>
      </c>
      <c r="N3" s="397">
        <v>8</v>
      </c>
      <c r="O3" s="124">
        <v>8.1999999999999993</v>
      </c>
      <c r="P3" s="400">
        <f>AVERAGE(N3:O3)</f>
        <v>8.1</v>
      </c>
      <c r="Q3" s="402">
        <f>(O3-N3)/N3</f>
        <v>2.4999999999999911E-2</v>
      </c>
    </row>
    <row r="4" spans="1:20">
      <c r="A4" s="386" t="s">
        <v>679</v>
      </c>
      <c r="B4" s="397">
        <v>7.2</v>
      </c>
      <c r="C4" s="124">
        <v>7.2</v>
      </c>
      <c r="D4" s="400">
        <f t="shared" ref="D4:D44" si="0">AVERAGE(B4:C4)</f>
        <v>7.2</v>
      </c>
      <c r="E4" s="402">
        <f t="shared" ref="E4:E43" si="1">(C4-B4)/B4</f>
        <v>0</v>
      </c>
      <c r="F4" s="397">
        <v>7.2</v>
      </c>
      <c r="G4" s="124">
        <v>7.2</v>
      </c>
      <c r="H4" s="400">
        <f t="shared" ref="H4:H44" si="2">AVERAGE(F4:G4)</f>
        <v>7.2</v>
      </c>
      <c r="I4" s="402">
        <f t="shared" ref="I4:I44" si="3">(G4-F4)/F4</f>
        <v>0</v>
      </c>
      <c r="J4" s="397">
        <v>7.2</v>
      </c>
      <c r="K4" s="124">
        <v>7.2</v>
      </c>
      <c r="L4" s="400">
        <f t="shared" ref="L4:L44" si="4">AVERAGE(J4:K4)</f>
        <v>7.2</v>
      </c>
      <c r="M4" s="402">
        <f t="shared" ref="M4:M43" si="5">(K4-J4)/J4</f>
        <v>0</v>
      </c>
      <c r="N4" s="397">
        <v>7.2</v>
      </c>
      <c r="O4" s="124">
        <v>7.2</v>
      </c>
      <c r="P4" s="400">
        <f t="shared" ref="P4:P44" si="6">AVERAGE(N4:O4)</f>
        <v>7.2</v>
      </c>
      <c r="Q4" s="402">
        <f t="shared" ref="Q4:Q43" si="7">(O4-N4)/N4</f>
        <v>0</v>
      </c>
    </row>
    <row r="5" spans="1:20">
      <c r="A5" s="386" t="s">
        <v>680</v>
      </c>
      <c r="B5" s="397">
        <v>1.65</v>
      </c>
      <c r="C5" s="124">
        <v>0.53</v>
      </c>
      <c r="D5" s="400">
        <f t="shared" si="0"/>
        <v>1.0899999999999999</v>
      </c>
      <c r="E5" s="402">
        <f t="shared" si="1"/>
        <v>-0.67878787878787872</v>
      </c>
      <c r="F5" s="397">
        <v>0.66</v>
      </c>
      <c r="G5" s="124">
        <v>0.13</v>
      </c>
      <c r="H5" s="400">
        <f t="shared" si="2"/>
        <v>0.39500000000000002</v>
      </c>
      <c r="I5" s="402">
        <f t="shared" si="3"/>
        <v>-0.80303030303030298</v>
      </c>
      <c r="J5" s="397">
        <v>0.45</v>
      </c>
      <c r="K5" s="124">
        <v>7.0000000000000007E-2</v>
      </c>
      <c r="L5" s="400">
        <f t="shared" si="4"/>
        <v>0.26</v>
      </c>
      <c r="M5" s="402">
        <f t="shared" si="5"/>
        <v>-0.84444444444444444</v>
      </c>
      <c r="N5" s="397">
        <v>0.95</v>
      </c>
      <c r="O5" s="124">
        <v>0.08</v>
      </c>
      <c r="P5" s="400">
        <f t="shared" si="6"/>
        <v>0.51500000000000001</v>
      </c>
      <c r="Q5" s="402">
        <f t="shared" si="7"/>
        <v>-0.9157894736842106</v>
      </c>
      <c r="T5" s="69"/>
    </row>
    <row r="6" spans="1:20">
      <c r="A6" s="386" t="s">
        <v>681</v>
      </c>
      <c r="B6" s="397">
        <v>2.2000000000000002</v>
      </c>
      <c r="C6" s="124">
        <v>2.2999999999999998</v>
      </c>
      <c r="D6" s="400">
        <f t="shared" si="0"/>
        <v>2.25</v>
      </c>
      <c r="E6" s="402">
        <f t="shared" si="1"/>
        <v>4.5454545454545289E-2</v>
      </c>
      <c r="F6" s="397">
        <v>2</v>
      </c>
      <c r="G6" s="124">
        <v>2</v>
      </c>
      <c r="H6" s="400">
        <f t="shared" si="2"/>
        <v>2</v>
      </c>
      <c r="I6" s="402">
        <f t="shared" si="3"/>
        <v>0</v>
      </c>
      <c r="J6" s="397">
        <v>2.2999999999999998</v>
      </c>
      <c r="K6" s="124">
        <v>1.8</v>
      </c>
      <c r="L6" s="400">
        <f t="shared" si="4"/>
        <v>2.0499999999999998</v>
      </c>
      <c r="M6" s="402">
        <f t="shared" si="5"/>
        <v>-0.217391304347826</v>
      </c>
      <c r="N6" s="397">
        <v>2</v>
      </c>
      <c r="O6" s="124">
        <v>1.7</v>
      </c>
      <c r="P6" s="400">
        <f t="shared" si="6"/>
        <v>1.85</v>
      </c>
      <c r="Q6" s="402">
        <f t="shared" si="7"/>
        <v>-0.15000000000000002</v>
      </c>
    </row>
    <row r="7" spans="1:20">
      <c r="A7" s="386" t="s">
        <v>682</v>
      </c>
      <c r="B7" s="397">
        <v>13.2</v>
      </c>
      <c r="C7" s="124">
        <v>12.5</v>
      </c>
      <c r="D7" s="400">
        <f t="shared" si="0"/>
        <v>12.85</v>
      </c>
      <c r="E7" s="402">
        <f t="shared" si="1"/>
        <v>-5.3030303030302976E-2</v>
      </c>
      <c r="F7" s="397">
        <v>10</v>
      </c>
      <c r="G7" s="124">
        <v>11.2</v>
      </c>
      <c r="H7" s="400">
        <f t="shared" si="2"/>
        <v>10.6</v>
      </c>
      <c r="I7" s="402">
        <f t="shared" si="3"/>
        <v>0.11999999999999993</v>
      </c>
      <c r="J7" s="397">
        <v>16.100000000000001</v>
      </c>
      <c r="K7" s="124">
        <v>9</v>
      </c>
      <c r="L7" s="400">
        <f t="shared" si="4"/>
        <v>12.55</v>
      </c>
      <c r="M7" s="402">
        <f t="shared" si="5"/>
        <v>-0.44099378881987583</v>
      </c>
      <c r="N7" s="397">
        <v>13.1</v>
      </c>
      <c r="O7" s="124">
        <v>9.9</v>
      </c>
      <c r="P7" s="400">
        <f t="shared" si="6"/>
        <v>11.5</v>
      </c>
      <c r="Q7" s="402">
        <f t="shared" si="7"/>
        <v>-0.24427480916030531</v>
      </c>
    </row>
    <row r="8" spans="1:20">
      <c r="A8" s="386" t="s">
        <v>683</v>
      </c>
      <c r="B8" s="397">
        <v>153</v>
      </c>
      <c r="C8" s="124">
        <v>151</v>
      </c>
      <c r="D8" s="400">
        <f t="shared" si="0"/>
        <v>152</v>
      </c>
      <c r="E8" s="402">
        <f t="shared" si="1"/>
        <v>-1.3071895424836602E-2</v>
      </c>
      <c r="F8" s="397">
        <v>83</v>
      </c>
      <c r="G8" s="124">
        <v>96</v>
      </c>
      <c r="H8" s="400">
        <f t="shared" si="2"/>
        <v>89.5</v>
      </c>
      <c r="I8" s="402">
        <f t="shared" si="3"/>
        <v>0.15662650602409639</v>
      </c>
      <c r="J8" s="397">
        <v>153</v>
      </c>
      <c r="K8" s="124">
        <v>75</v>
      </c>
      <c r="L8" s="400">
        <f t="shared" si="4"/>
        <v>114</v>
      </c>
      <c r="M8" s="402">
        <f t="shared" si="5"/>
        <v>-0.50980392156862742</v>
      </c>
      <c r="N8" s="397">
        <v>96</v>
      </c>
      <c r="O8" s="124">
        <v>75</v>
      </c>
      <c r="P8" s="400">
        <f t="shared" si="6"/>
        <v>85.5</v>
      </c>
      <c r="Q8" s="402">
        <f t="shared" si="7"/>
        <v>-0.21875</v>
      </c>
    </row>
    <row r="9" spans="1:20">
      <c r="A9" s="386" t="s">
        <v>684</v>
      </c>
      <c r="B9" s="397">
        <v>283.5</v>
      </c>
      <c r="C9" s="124">
        <v>78.099999999999994</v>
      </c>
      <c r="D9" s="400">
        <f t="shared" si="0"/>
        <v>180.8</v>
      </c>
      <c r="E9" s="402">
        <f t="shared" si="1"/>
        <v>-0.72451499118165785</v>
      </c>
      <c r="F9" s="397">
        <v>91.4</v>
      </c>
      <c r="G9" s="124">
        <v>76.900000000000006</v>
      </c>
      <c r="H9" s="400">
        <f t="shared" si="2"/>
        <v>84.15</v>
      </c>
      <c r="I9" s="402">
        <f t="shared" si="3"/>
        <v>-0.1586433260393873</v>
      </c>
      <c r="J9" s="397">
        <v>45.4</v>
      </c>
      <c r="K9" s="124">
        <v>113.3</v>
      </c>
      <c r="L9" s="400">
        <f t="shared" si="4"/>
        <v>79.349999999999994</v>
      </c>
      <c r="M9" s="402">
        <f t="shared" si="5"/>
        <v>1.4955947136563879</v>
      </c>
      <c r="N9" s="397">
        <v>260.2</v>
      </c>
      <c r="O9" s="124">
        <v>166.8</v>
      </c>
      <c r="P9" s="400">
        <f t="shared" si="6"/>
        <v>213.5</v>
      </c>
      <c r="Q9" s="402">
        <f t="shared" si="7"/>
        <v>-0.35895465026902373</v>
      </c>
    </row>
    <row r="10" spans="1:20">
      <c r="A10" s="386" t="s">
        <v>685</v>
      </c>
      <c r="B10" s="397">
        <v>1.67</v>
      </c>
      <c r="C10" s="124">
        <v>1.46</v>
      </c>
      <c r="D10" s="400">
        <f t="shared" si="0"/>
        <v>1.5649999999999999</v>
      </c>
      <c r="E10" s="402">
        <f t="shared" si="1"/>
        <v>-0.12574850299401197</v>
      </c>
      <c r="F10" s="397">
        <v>1.38</v>
      </c>
      <c r="G10" s="124">
        <v>1.44</v>
      </c>
      <c r="H10" s="400">
        <f t="shared" si="2"/>
        <v>1.41</v>
      </c>
      <c r="I10" s="402">
        <f t="shared" si="3"/>
        <v>4.3478260869565258E-2</v>
      </c>
      <c r="J10" s="397">
        <v>1.1100000000000001</v>
      </c>
      <c r="K10" s="124">
        <v>1.1200000000000001</v>
      </c>
      <c r="L10" s="400">
        <f t="shared" si="4"/>
        <v>1.1150000000000002</v>
      </c>
      <c r="M10" s="402">
        <f t="shared" si="5"/>
        <v>9.0090090090090159E-3</v>
      </c>
      <c r="N10" s="397">
        <v>1.02</v>
      </c>
      <c r="O10" s="124">
        <v>1.03</v>
      </c>
      <c r="P10" s="400">
        <f t="shared" si="6"/>
        <v>1.0249999999999999</v>
      </c>
      <c r="Q10" s="402">
        <f t="shared" si="7"/>
        <v>9.8039215686274595E-3</v>
      </c>
    </row>
    <row r="11" spans="1:20">
      <c r="A11" s="386" t="s">
        <v>686</v>
      </c>
      <c r="B11" s="397">
        <v>7.9</v>
      </c>
      <c r="C11" s="124">
        <v>6.4</v>
      </c>
      <c r="D11" s="400">
        <f t="shared" si="0"/>
        <v>7.15</v>
      </c>
      <c r="E11" s="402">
        <f t="shared" si="1"/>
        <v>-0.18987341772151897</v>
      </c>
      <c r="F11" s="397">
        <v>8.9</v>
      </c>
      <c r="G11" s="124">
        <v>8.1999999999999993</v>
      </c>
      <c r="H11" s="400">
        <f t="shared" si="2"/>
        <v>8.5500000000000007</v>
      </c>
      <c r="I11" s="402">
        <f t="shared" si="3"/>
        <v>-7.865168539325855E-2</v>
      </c>
      <c r="J11" s="397">
        <v>12.1</v>
      </c>
      <c r="K11" s="124">
        <v>6.6</v>
      </c>
      <c r="L11" s="400">
        <f t="shared" si="4"/>
        <v>9.35</v>
      </c>
      <c r="M11" s="402">
        <f t="shared" si="5"/>
        <v>-0.45454545454545459</v>
      </c>
      <c r="N11" s="397">
        <v>7.9</v>
      </c>
      <c r="O11" s="124">
        <v>8.4</v>
      </c>
      <c r="P11" s="400">
        <f t="shared" si="6"/>
        <v>8.15</v>
      </c>
      <c r="Q11" s="402">
        <f t="shared" si="7"/>
        <v>6.3291139240506319E-2</v>
      </c>
    </row>
    <row r="12" spans="1:20">
      <c r="A12" s="386" t="s">
        <v>687</v>
      </c>
      <c r="B12" s="397">
        <v>0.9</v>
      </c>
      <c r="C12" s="124">
        <v>0.9</v>
      </c>
      <c r="D12" s="400">
        <f t="shared" si="0"/>
        <v>0.9</v>
      </c>
      <c r="E12" s="402">
        <f t="shared" si="1"/>
        <v>0</v>
      </c>
      <c r="F12" s="397">
        <v>0.7</v>
      </c>
      <c r="G12" s="124">
        <v>1</v>
      </c>
      <c r="H12" s="400">
        <f t="shared" si="2"/>
        <v>0.85</v>
      </c>
      <c r="I12" s="402">
        <f t="shared" si="3"/>
        <v>0.42857142857142866</v>
      </c>
      <c r="J12" s="397">
        <v>1.4</v>
      </c>
      <c r="K12" s="124">
        <v>0.7</v>
      </c>
      <c r="L12" s="400">
        <f t="shared" si="4"/>
        <v>1.0499999999999998</v>
      </c>
      <c r="M12" s="402">
        <f t="shared" si="5"/>
        <v>-0.5</v>
      </c>
      <c r="N12" s="397">
        <v>0.7</v>
      </c>
      <c r="O12" s="124">
        <v>1.1000000000000001</v>
      </c>
      <c r="P12" s="400">
        <f t="shared" si="6"/>
        <v>0.9</v>
      </c>
      <c r="Q12" s="402">
        <f t="shared" si="7"/>
        <v>0.57142857142857162</v>
      </c>
    </row>
    <row r="13" spans="1:20">
      <c r="A13" s="386" t="s">
        <v>688</v>
      </c>
      <c r="B13" s="397">
        <v>0.66</v>
      </c>
      <c r="C13" s="124">
        <v>0.68</v>
      </c>
      <c r="D13" s="400">
        <f t="shared" si="0"/>
        <v>0.67</v>
      </c>
      <c r="E13" s="402">
        <f t="shared" si="1"/>
        <v>3.0303030303030328E-2</v>
      </c>
      <c r="F13" s="397">
        <v>0.71</v>
      </c>
      <c r="G13" s="124">
        <v>0.72</v>
      </c>
      <c r="H13" s="400">
        <f t="shared" si="2"/>
        <v>0.71499999999999997</v>
      </c>
      <c r="I13" s="402">
        <f t="shared" si="3"/>
        <v>1.4084507042253534E-2</v>
      </c>
      <c r="J13" s="397">
        <v>0.6</v>
      </c>
      <c r="K13" s="124">
        <v>0.61</v>
      </c>
      <c r="L13" s="400">
        <f t="shared" si="4"/>
        <v>0.60499999999999998</v>
      </c>
      <c r="M13" s="402">
        <f t="shared" si="5"/>
        <v>1.6666666666666684E-2</v>
      </c>
      <c r="N13" s="397">
        <v>0.55000000000000004</v>
      </c>
      <c r="O13" s="124">
        <v>0.7</v>
      </c>
      <c r="P13" s="400">
        <f t="shared" si="6"/>
        <v>0.625</v>
      </c>
      <c r="Q13" s="402">
        <f t="shared" si="7"/>
        <v>0.27272727272727254</v>
      </c>
    </row>
    <row r="14" spans="1:20">
      <c r="A14" s="386" t="s">
        <v>689</v>
      </c>
      <c r="B14" s="397">
        <v>3979</v>
      </c>
      <c r="C14" s="124">
        <v>3535</v>
      </c>
      <c r="D14" s="400">
        <f t="shared" si="0"/>
        <v>3757</v>
      </c>
      <c r="E14" s="402">
        <f t="shared" si="1"/>
        <v>-0.11158582558431766</v>
      </c>
      <c r="F14" s="397">
        <v>3865</v>
      </c>
      <c r="G14" s="124">
        <v>3455</v>
      </c>
      <c r="H14" s="400">
        <f t="shared" si="2"/>
        <v>3660</v>
      </c>
      <c r="I14" s="402">
        <f t="shared" si="3"/>
        <v>-0.10608020698576973</v>
      </c>
      <c r="J14" s="397">
        <v>3864</v>
      </c>
      <c r="K14" s="124">
        <v>3060</v>
      </c>
      <c r="L14" s="400">
        <f t="shared" si="4"/>
        <v>3462</v>
      </c>
      <c r="M14" s="402">
        <f t="shared" si="5"/>
        <v>-0.20807453416149069</v>
      </c>
      <c r="N14" s="397">
        <v>3642</v>
      </c>
      <c r="O14" s="124">
        <v>3248</v>
      </c>
      <c r="P14" s="400">
        <f t="shared" si="6"/>
        <v>3445</v>
      </c>
      <c r="Q14" s="402">
        <f t="shared" si="7"/>
        <v>-0.10818231740801758</v>
      </c>
    </row>
    <row r="15" spans="1:20">
      <c r="A15" s="386" t="s">
        <v>690</v>
      </c>
      <c r="B15" s="397">
        <v>458</v>
      </c>
      <c r="C15" s="124">
        <v>382</v>
      </c>
      <c r="D15" s="400">
        <f t="shared" si="0"/>
        <v>420</v>
      </c>
      <c r="E15" s="402">
        <f t="shared" si="1"/>
        <v>-0.16593886462882096</v>
      </c>
      <c r="F15" s="397">
        <v>386</v>
      </c>
      <c r="G15" s="124">
        <v>359</v>
      </c>
      <c r="H15" s="400">
        <f t="shared" si="2"/>
        <v>372.5</v>
      </c>
      <c r="I15" s="402">
        <f t="shared" si="3"/>
        <v>-6.9948186528497408E-2</v>
      </c>
      <c r="J15" s="397">
        <v>416</v>
      </c>
      <c r="K15" s="124">
        <v>323</v>
      </c>
      <c r="L15" s="400">
        <f t="shared" si="4"/>
        <v>369.5</v>
      </c>
      <c r="M15" s="402">
        <f t="shared" si="5"/>
        <v>-0.22355769230769232</v>
      </c>
      <c r="N15" s="397">
        <v>375</v>
      </c>
      <c r="O15" s="124">
        <v>365</v>
      </c>
      <c r="P15" s="400">
        <f t="shared" si="6"/>
        <v>370</v>
      </c>
      <c r="Q15" s="402">
        <f t="shared" si="7"/>
        <v>-2.6666666666666668E-2</v>
      </c>
    </row>
    <row r="16" spans="1:20">
      <c r="A16" s="386" t="s">
        <v>691</v>
      </c>
      <c r="B16" s="397">
        <v>589</v>
      </c>
      <c r="C16" s="124">
        <v>300</v>
      </c>
      <c r="D16" s="400">
        <f t="shared" si="0"/>
        <v>444.5</v>
      </c>
      <c r="E16" s="402">
        <f>(C16-B16)/B16</f>
        <v>-0.4906621392190153</v>
      </c>
      <c r="F16" s="397">
        <v>245</v>
      </c>
      <c r="G16" s="124">
        <v>287</v>
      </c>
      <c r="H16" s="400">
        <f t="shared" si="2"/>
        <v>266</v>
      </c>
      <c r="I16" s="402">
        <f t="shared" si="3"/>
        <v>0.17142857142857143</v>
      </c>
      <c r="J16" s="397">
        <v>189</v>
      </c>
      <c r="K16" s="124">
        <v>287</v>
      </c>
      <c r="L16" s="400">
        <f t="shared" si="4"/>
        <v>238</v>
      </c>
      <c r="M16" s="402">
        <f t="shared" si="5"/>
        <v>0.51851851851851849</v>
      </c>
      <c r="N16" s="397">
        <v>218</v>
      </c>
      <c r="O16" s="124">
        <v>419</v>
      </c>
      <c r="P16" s="400">
        <f t="shared" si="6"/>
        <v>318.5</v>
      </c>
      <c r="Q16" s="402">
        <f t="shared" si="7"/>
        <v>0.92201834862385323</v>
      </c>
    </row>
    <row r="17" spans="1:17">
      <c r="A17" s="386" t="s">
        <v>692</v>
      </c>
      <c r="B17" s="397">
        <v>26.7</v>
      </c>
      <c r="C17" s="124">
        <v>22.5</v>
      </c>
      <c r="D17" s="400">
        <f t="shared" si="0"/>
        <v>24.6</v>
      </c>
      <c r="E17" s="402">
        <f t="shared" si="1"/>
        <v>-0.15730337078651682</v>
      </c>
      <c r="F17" s="397">
        <v>23.8</v>
      </c>
      <c r="G17" s="124">
        <v>21.8</v>
      </c>
      <c r="H17" s="400">
        <f t="shared" si="2"/>
        <v>22.8</v>
      </c>
      <c r="I17" s="402">
        <f t="shared" si="3"/>
        <v>-8.4033613445378144E-2</v>
      </c>
      <c r="J17" s="397">
        <v>24</v>
      </c>
      <c r="K17" s="124">
        <v>19.399999999999999</v>
      </c>
      <c r="L17" s="400">
        <f t="shared" si="4"/>
        <v>21.7</v>
      </c>
      <c r="M17" s="402">
        <f t="shared" si="5"/>
        <v>-0.19166666666666674</v>
      </c>
      <c r="N17" s="397">
        <v>22.5</v>
      </c>
      <c r="O17" s="124">
        <v>21.3</v>
      </c>
      <c r="P17" s="400">
        <f t="shared" si="6"/>
        <v>21.9</v>
      </c>
      <c r="Q17" s="402">
        <f t="shared" si="7"/>
        <v>-5.3333333333333302E-2</v>
      </c>
    </row>
    <row r="18" spans="1:17">
      <c r="A18" s="386" t="s">
        <v>693</v>
      </c>
      <c r="B18" s="397">
        <v>0</v>
      </c>
      <c r="C18" s="124">
        <v>0</v>
      </c>
      <c r="D18" s="400">
        <f t="shared" si="0"/>
        <v>0</v>
      </c>
      <c r="E18" s="402" t="s">
        <v>694</v>
      </c>
      <c r="F18" s="397">
        <v>0</v>
      </c>
      <c r="G18" s="124">
        <v>0</v>
      </c>
      <c r="H18" s="400">
        <f t="shared" si="2"/>
        <v>0</v>
      </c>
      <c r="I18" s="402" t="s">
        <v>694</v>
      </c>
      <c r="J18" s="397">
        <v>0</v>
      </c>
      <c r="K18" s="124">
        <v>0</v>
      </c>
      <c r="L18" s="400">
        <f t="shared" si="4"/>
        <v>0</v>
      </c>
      <c r="M18" s="402" t="s">
        <v>694</v>
      </c>
      <c r="N18" s="397">
        <v>0</v>
      </c>
      <c r="O18" s="124">
        <v>0</v>
      </c>
      <c r="P18" s="400">
        <f t="shared" si="6"/>
        <v>0</v>
      </c>
      <c r="Q18" s="402" t="s">
        <v>694</v>
      </c>
    </row>
    <row r="19" spans="1:17">
      <c r="A19" s="386" t="s">
        <v>695</v>
      </c>
      <c r="B19" s="397">
        <v>1</v>
      </c>
      <c r="C19" s="124">
        <v>2</v>
      </c>
      <c r="D19" s="400">
        <f t="shared" si="0"/>
        <v>1.5</v>
      </c>
      <c r="E19" s="402">
        <f t="shared" si="1"/>
        <v>1</v>
      </c>
      <c r="F19" s="397">
        <v>1</v>
      </c>
      <c r="G19" s="124">
        <v>1</v>
      </c>
      <c r="H19" s="400">
        <f t="shared" si="2"/>
        <v>1</v>
      </c>
      <c r="I19" s="402">
        <f t="shared" si="3"/>
        <v>0</v>
      </c>
      <c r="J19" s="397">
        <v>2</v>
      </c>
      <c r="K19" s="124">
        <v>1</v>
      </c>
      <c r="L19" s="400">
        <f t="shared" si="4"/>
        <v>1.5</v>
      </c>
      <c r="M19" s="402">
        <f t="shared" si="5"/>
        <v>-0.5</v>
      </c>
      <c r="N19" s="397">
        <v>1</v>
      </c>
      <c r="O19" s="124">
        <v>1</v>
      </c>
      <c r="P19" s="400">
        <f t="shared" si="6"/>
        <v>1</v>
      </c>
      <c r="Q19" s="402">
        <f t="shared" si="7"/>
        <v>0</v>
      </c>
    </row>
    <row r="20" spans="1:17">
      <c r="A20" s="386" t="s">
        <v>696</v>
      </c>
      <c r="B20" s="397">
        <v>75</v>
      </c>
      <c r="C20" s="124">
        <v>78</v>
      </c>
      <c r="D20" s="400">
        <f t="shared" si="0"/>
        <v>76.5</v>
      </c>
      <c r="E20" s="402">
        <f t="shared" si="1"/>
        <v>0.04</v>
      </c>
      <c r="F20" s="397">
        <v>81</v>
      </c>
      <c r="G20" s="124">
        <v>79</v>
      </c>
      <c r="H20" s="400">
        <f t="shared" si="2"/>
        <v>80</v>
      </c>
      <c r="I20" s="402">
        <f t="shared" si="3"/>
        <v>-2.4691358024691357E-2</v>
      </c>
      <c r="J20" s="397">
        <v>80</v>
      </c>
      <c r="K20" s="124">
        <v>79</v>
      </c>
      <c r="L20" s="400">
        <f t="shared" si="4"/>
        <v>79.5</v>
      </c>
      <c r="M20" s="402">
        <f t="shared" si="5"/>
        <v>-1.2500000000000001E-2</v>
      </c>
      <c r="N20" s="397">
        <v>81</v>
      </c>
      <c r="O20" s="124">
        <v>76</v>
      </c>
      <c r="P20" s="400">
        <f t="shared" si="6"/>
        <v>78.5</v>
      </c>
      <c r="Q20" s="402">
        <f t="shared" si="7"/>
        <v>-6.1728395061728392E-2</v>
      </c>
    </row>
    <row r="21" spans="1:17">
      <c r="A21" s="386" t="s">
        <v>697</v>
      </c>
      <c r="B21" s="397">
        <v>14</v>
      </c>
      <c r="C21" s="124">
        <v>14</v>
      </c>
      <c r="D21" s="400">
        <f t="shared" si="0"/>
        <v>14</v>
      </c>
      <c r="E21" s="402">
        <f t="shared" si="1"/>
        <v>0</v>
      </c>
      <c r="F21" s="397">
        <v>13</v>
      </c>
      <c r="G21" s="124">
        <v>14</v>
      </c>
      <c r="H21" s="400">
        <f t="shared" si="2"/>
        <v>13.5</v>
      </c>
      <c r="I21" s="402">
        <f t="shared" si="3"/>
        <v>7.6923076923076927E-2</v>
      </c>
      <c r="J21" s="397">
        <v>14</v>
      </c>
      <c r="K21" s="124">
        <v>14</v>
      </c>
      <c r="L21" s="400">
        <f t="shared" si="4"/>
        <v>14</v>
      </c>
      <c r="M21" s="402">
        <f t="shared" si="5"/>
        <v>0</v>
      </c>
      <c r="N21" s="397">
        <v>14</v>
      </c>
      <c r="O21" s="124">
        <v>14</v>
      </c>
      <c r="P21" s="400">
        <f t="shared" si="6"/>
        <v>14</v>
      </c>
      <c r="Q21" s="402">
        <f t="shared" si="7"/>
        <v>0</v>
      </c>
    </row>
    <row r="22" spans="1:17">
      <c r="A22" s="386" t="s">
        <v>698</v>
      </c>
      <c r="B22" s="397">
        <v>10</v>
      </c>
      <c r="C22" s="124">
        <v>6</v>
      </c>
      <c r="D22" s="400">
        <f t="shared" si="0"/>
        <v>8</v>
      </c>
      <c r="E22" s="402">
        <f t="shared" si="1"/>
        <v>-0.4</v>
      </c>
      <c r="F22" s="397">
        <v>4</v>
      </c>
      <c r="G22" s="124">
        <v>6</v>
      </c>
      <c r="H22" s="400">
        <f t="shared" si="2"/>
        <v>5</v>
      </c>
      <c r="I22" s="402">
        <f t="shared" si="3"/>
        <v>0.5</v>
      </c>
      <c r="J22" s="397">
        <v>3</v>
      </c>
      <c r="K22" s="124">
        <v>6</v>
      </c>
      <c r="L22" s="400">
        <f t="shared" si="4"/>
        <v>4.5</v>
      </c>
      <c r="M22" s="402">
        <f t="shared" si="5"/>
        <v>1</v>
      </c>
      <c r="N22" s="397">
        <v>4</v>
      </c>
      <c r="O22" s="124">
        <v>9</v>
      </c>
      <c r="P22" s="400">
        <f t="shared" si="6"/>
        <v>6.5</v>
      </c>
      <c r="Q22" s="402">
        <f t="shared" si="7"/>
        <v>1.25</v>
      </c>
    </row>
    <row r="23" spans="1:17">
      <c r="A23" s="386" t="s">
        <v>699</v>
      </c>
      <c r="B23" s="397">
        <v>2</v>
      </c>
      <c r="C23" s="124">
        <v>2</v>
      </c>
      <c r="D23" s="400">
        <f t="shared" si="0"/>
        <v>2</v>
      </c>
      <c r="E23" s="402">
        <f t="shared" si="1"/>
        <v>0</v>
      </c>
      <c r="F23" s="397">
        <v>2</v>
      </c>
      <c r="G23" s="124">
        <v>2</v>
      </c>
      <c r="H23" s="400">
        <f t="shared" si="2"/>
        <v>2</v>
      </c>
      <c r="I23" s="402">
        <f t="shared" si="3"/>
        <v>0</v>
      </c>
      <c r="J23" s="397">
        <v>2</v>
      </c>
      <c r="K23" s="124">
        <v>2</v>
      </c>
      <c r="L23" s="400">
        <f t="shared" si="4"/>
        <v>2</v>
      </c>
      <c r="M23" s="402">
        <f t="shared" si="5"/>
        <v>0</v>
      </c>
      <c r="N23" s="397">
        <v>2</v>
      </c>
      <c r="O23" s="124">
        <v>2</v>
      </c>
      <c r="P23" s="400">
        <f t="shared" si="6"/>
        <v>2</v>
      </c>
      <c r="Q23" s="402">
        <f t="shared" si="7"/>
        <v>0</v>
      </c>
    </row>
    <row r="24" spans="1:17">
      <c r="A24" s="386" t="s">
        <v>700</v>
      </c>
      <c r="B24" s="397">
        <v>0</v>
      </c>
      <c r="C24" s="124">
        <v>35</v>
      </c>
      <c r="D24" s="400">
        <f t="shared" si="0"/>
        <v>17.5</v>
      </c>
      <c r="E24" s="402" t="s">
        <v>694</v>
      </c>
      <c r="F24" s="397">
        <v>35</v>
      </c>
      <c r="G24" s="124">
        <v>35</v>
      </c>
      <c r="H24" s="400">
        <f t="shared" si="2"/>
        <v>35</v>
      </c>
      <c r="I24" s="402">
        <f t="shared" si="3"/>
        <v>0</v>
      </c>
      <c r="J24" s="397">
        <v>5</v>
      </c>
      <c r="K24" s="124">
        <v>35</v>
      </c>
      <c r="L24" s="400">
        <f t="shared" si="4"/>
        <v>20</v>
      </c>
      <c r="M24" s="402">
        <f t="shared" si="5"/>
        <v>6</v>
      </c>
      <c r="N24" s="397">
        <v>15</v>
      </c>
      <c r="O24" s="124">
        <v>35</v>
      </c>
      <c r="P24" s="400">
        <f t="shared" si="6"/>
        <v>25</v>
      </c>
      <c r="Q24" s="402">
        <f t="shared" si="7"/>
        <v>1.3333333333333333</v>
      </c>
    </row>
    <row r="25" spans="1:17">
      <c r="A25" s="386" t="s">
        <v>701</v>
      </c>
      <c r="B25" s="397">
        <v>0</v>
      </c>
      <c r="C25" s="124">
        <v>15</v>
      </c>
      <c r="D25" s="400">
        <f t="shared" si="0"/>
        <v>7.5</v>
      </c>
      <c r="E25" s="402" t="s">
        <v>694</v>
      </c>
      <c r="F25" s="397">
        <v>20</v>
      </c>
      <c r="G25" s="124">
        <v>20</v>
      </c>
      <c r="H25" s="400">
        <f t="shared" si="2"/>
        <v>20</v>
      </c>
      <c r="I25" s="402">
        <f t="shared" si="3"/>
        <v>0</v>
      </c>
      <c r="J25" s="397">
        <v>0</v>
      </c>
      <c r="K25" s="124">
        <v>25</v>
      </c>
      <c r="L25" s="400">
        <f t="shared" si="4"/>
        <v>12.5</v>
      </c>
      <c r="M25" s="402" t="s">
        <v>694</v>
      </c>
      <c r="N25" s="397">
        <v>0</v>
      </c>
      <c r="O25" s="124">
        <v>20</v>
      </c>
      <c r="P25" s="400">
        <f t="shared" si="6"/>
        <v>10</v>
      </c>
      <c r="Q25" s="402" t="s">
        <v>694</v>
      </c>
    </row>
    <row r="26" spans="1:17">
      <c r="A26" s="386" t="s">
        <v>702</v>
      </c>
      <c r="B26" s="397">
        <v>0</v>
      </c>
      <c r="C26" s="124">
        <v>0</v>
      </c>
      <c r="D26" s="400">
        <f t="shared" si="0"/>
        <v>0</v>
      </c>
      <c r="E26" s="402" t="s">
        <v>694</v>
      </c>
      <c r="F26" s="397">
        <v>35</v>
      </c>
      <c r="G26" s="124">
        <v>25</v>
      </c>
      <c r="H26" s="400">
        <f t="shared" si="2"/>
        <v>30</v>
      </c>
      <c r="I26" s="402">
        <f t="shared" si="3"/>
        <v>-0.2857142857142857</v>
      </c>
      <c r="J26" s="397">
        <v>0</v>
      </c>
      <c r="K26" s="124">
        <v>40</v>
      </c>
      <c r="L26" s="400">
        <f t="shared" si="4"/>
        <v>20</v>
      </c>
      <c r="M26" s="402" t="s">
        <v>694</v>
      </c>
      <c r="N26" s="397">
        <v>25</v>
      </c>
      <c r="O26" s="124">
        <v>40</v>
      </c>
      <c r="P26" s="400">
        <f t="shared" si="6"/>
        <v>32.5</v>
      </c>
      <c r="Q26" s="402">
        <f t="shared" si="7"/>
        <v>0.6</v>
      </c>
    </row>
    <row r="27" spans="1:17">
      <c r="A27" s="386" t="s">
        <v>703</v>
      </c>
      <c r="B27" s="397">
        <v>0</v>
      </c>
      <c r="C27" s="124">
        <v>0</v>
      </c>
      <c r="D27" s="400">
        <f t="shared" si="0"/>
        <v>0</v>
      </c>
      <c r="E27" s="402" t="s">
        <v>694</v>
      </c>
      <c r="F27" s="397">
        <v>0</v>
      </c>
      <c r="G27" s="124">
        <v>0</v>
      </c>
      <c r="H27" s="400">
        <f t="shared" si="2"/>
        <v>0</v>
      </c>
      <c r="I27" s="402" t="s">
        <v>694</v>
      </c>
      <c r="J27" s="397">
        <v>0</v>
      </c>
      <c r="K27" s="124">
        <v>0</v>
      </c>
      <c r="L27" s="400">
        <f t="shared" si="4"/>
        <v>0</v>
      </c>
      <c r="M27" s="402" t="s">
        <v>694</v>
      </c>
      <c r="N27" s="397">
        <v>0</v>
      </c>
      <c r="O27" s="124">
        <v>0</v>
      </c>
      <c r="P27" s="400">
        <f t="shared" si="6"/>
        <v>0</v>
      </c>
      <c r="Q27" s="402" t="s">
        <v>694</v>
      </c>
    </row>
    <row r="28" spans="1:17">
      <c r="A28" s="386" t="s">
        <v>704</v>
      </c>
      <c r="B28" s="397">
        <v>0</v>
      </c>
      <c r="C28" s="124">
        <v>0</v>
      </c>
      <c r="D28" s="400">
        <f t="shared" si="0"/>
        <v>0</v>
      </c>
      <c r="E28" s="402" t="s">
        <v>694</v>
      </c>
      <c r="F28" s="397">
        <v>0</v>
      </c>
      <c r="G28" s="124">
        <v>0</v>
      </c>
      <c r="H28" s="400">
        <f t="shared" si="2"/>
        <v>0</v>
      </c>
      <c r="I28" s="402" t="s">
        <v>694</v>
      </c>
      <c r="J28" s="397">
        <v>0</v>
      </c>
      <c r="K28" s="124">
        <v>0</v>
      </c>
      <c r="L28" s="400">
        <f t="shared" si="4"/>
        <v>0</v>
      </c>
      <c r="M28" s="402" t="s">
        <v>694</v>
      </c>
      <c r="N28" s="397">
        <v>0</v>
      </c>
      <c r="O28" s="124">
        <v>0</v>
      </c>
      <c r="P28" s="400">
        <f t="shared" si="6"/>
        <v>0</v>
      </c>
      <c r="Q28" s="402" t="s">
        <v>694</v>
      </c>
    </row>
    <row r="29" spans="1:17">
      <c r="A29" s="386" t="s">
        <v>705</v>
      </c>
      <c r="B29" s="397">
        <v>0</v>
      </c>
      <c r="C29" s="124">
        <v>0</v>
      </c>
      <c r="D29" s="400">
        <f t="shared" si="0"/>
        <v>0</v>
      </c>
      <c r="E29" s="402" t="s">
        <v>694</v>
      </c>
      <c r="F29" s="397">
        <v>0</v>
      </c>
      <c r="G29" s="124">
        <v>0</v>
      </c>
      <c r="H29" s="400">
        <f t="shared" si="2"/>
        <v>0</v>
      </c>
      <c r="I29" s="402" t="s">
        <v>694</v>
      </c>
      <c r="J29" s="397">
        <v>0</v>
      </c>
      <c r="K29" s="124">
        <v>0</v>
      </c>
      <c r="L29" s="400">
        <f t="shared" si="4"/>
        <v>0</v>
      </c>
      <c r="M29" s="402" t="s">
        <v>694</v>
      </c>
      <c r="N29" s="397">
        <v>0</v>
      </c>
      <c r="O29" s="124">
        <v>0</v>
      </c>
      <c r="P29" s="400">
        <f t="shared" si="6"/>
        <v>0</v>
      </c>
      <c r="Q29" s="402" t="s">
        <v>694</v>
      </c>
    </row>
    <row r="30" spans="1:17">
      <c r="A30" s="386" t="s">
        <v>706</v>
      </c>
      <c r="B30" s="397">
        <v>0</v>
      </c>
      <c r="C30" s="124">
        <v>0</v>
      </c>
      <c r="D30" s="400">
        <f t="shared" si="0"/>
        <v>0</v>
      </c>
      <c r="E30" s="402" t="s">
        <v>694</v>
      </c>
      <c r="F30" s="397">
        <v>0</v>
      </c>
      <c r="G30" s="124">
        <v>0</v>
      </c>
      <c r="H30" s="400">
        <f t="shared" si="2"/>
        <v>0</v>
      </c>
      <c r="I30" s="402" t="s">
        <v>694</v>
      </c>
      <c r="J30" s="397">
        <v>0</v>
      </c>
      <c r="K30" s="124">
        <v>0</v>
      </c>
      <c r="L30" s="400">
        <f t="shared" si="4"/>
        <v>0</v>
      </c>
      <c r="M30" s="402" t="s">
        <v>694</v>
      </c>
      <c r="N30" s="397">
        <v>0</v>
      </c>
      <c r="O30" s="124">
        <v>0</v>
      </c>
      <c r="P30" s="400">
        <f t="shared" si="6"/>
        <v>0</v>
      </c>
      <c r="Q30" s="402" t="s">
        <v>694</v>
      </c>
    </row>
    <row r="31" spans="1:17">
      <c r="A31" s="386" t="s">
        <v>707</v>
      </c>
      <c r="B31" s="397">
        <v>6</v>
      </c>
      <c r="C31" s="124">
        <v>6</v>
      </c>
      <c r="D31" s="400">
        <f t="shared" si="0"/>
        <v>6</v>
      </c>
      <c r="E31" s="402">
        <f t="shared" si="1"/>
        <v>0</v>
      </c>
      <c r="F31" s="397">
        <v>7</v>
      </c>
      <c r="G31" s="124">
        <v>6</v>
      </c>
      <c r="H31" s="400">
        <f t="shared" si="2"/>
        <v>6.5</v>
      </c>
      <c r="I31" s="402">
        <f t="shared" si="3"/>
        <v>-0.14285714285714285</v>
      </c>
      <c r="J31" s="397">
        <v>5</v>
      </c>
      <c r="K31" s="124">
        <v>7</v>
      </c>
      <c r="L31" s="400">
        <f t="shared" si="4"/>
        <v>6</v>
      </c>
      <c r="M31" s="402">
        <f t="shared" si="5"/>
        <v>0.4</v>
      </c>
      <c r="N31" s="397">
        <v>7</v>
      </c>
      <c r="O31" s="124">
        <v>6</v>
      </c>
      <c r="P31" s="400">
        <f t="shared" si="6"/>
        <v>6.5</v>
      </c>
      <c r="Q31" s="402">
        <f t="shared" si="7"/>
        <v>-0.14285714285714285</v>
      </c>
    </row>
    <row r="32" spans="1:17">
      <c r="A32" s="386" t="s">
        <v>708</v>
      </c>
      <c r="B32" s="397">
        <v>0</v>
      </c>
      <c r="C32" s="124">
        <v>0</v>
      </c>
      <c r="D32" s="400">
        <f t="shared" si="0"/>
        <v>0</v>
      </c>
      <c r="E32" s="402" t="s">
        <v>694</v>
      </c>
      <c r="F32" s="397">
        <v>0</v>
      </c>
      <c r="G32" s="124">
        <v>0</v>
      </c>
      <c r="H32" s="400">
        <f t="shared" si="2"/>
        <v>0</v>
      </c>
      <c r="I32" s="402" t="s">
        <v>694</v>
      </c>
      <c r="J32" s="397">
        <v>0</v>
      </c>
      <c r="K32" s="124">
        <v>0</v>
      </c>
      <c r="L32" s="400">
        <f t="shared" si="4"/>
        <v>0</v>
      </c>
      <c r="M32" s="402" t="s">
        <v>694</v>
      </c>
      <c r="N32" s="397">
        <v>0</v>
      </c>
      <c r="O32" s="124">
        <v>0</v>
      </c>
      <c r="P32" s="400">
        <f t="shared" si="6"/>
        <v>0</v>
      </c>
      <c r="Q32" s="402" t="s">
        <v>694</v>
      </c>
    </row>
    <row r="33" spans="1:17">
      <c r="A33" s="386" t="s">
        <v>709</v>
      </c>
      <c r="B33" s="397">
        <v>0.64</v>
      </c>
      <c r="C33" s="124">
        <v>0.67</v>
      </c>
      <c r="D33" s="400">
        <f t="shared" si="0"/>
        <v>0.65500000000000003</v>
      </c>
      <c r="E33" s="402">
        <f t="shared" si="1"/>
        <v>4.6875000000000042E-2</v>
      </c>
      <c r="F33" s="397">
        <v>0.4</v>
      </c>
      <c r="G33" s="124">
        <v>0.41</v>
      </c>
      <c r="H33" s="400">
        <f t="shared" si="2"/>
        <v>0.40500000000000003</v>
      </c>
      <c r="I33" s="402">
        <f t="shared" si="3"/>
        <v>2.4999999999999883E-2</v>
      </c>
      <c r="J33" s="397">
        <v>0.45</v>
      </c>
      <c r="K33" s="124">
        <v>0.3</v>
      </c>
      <c r="L33" s="400">
        <f t="shared" si="4"/>
        <v>0.375</v>
      </c>
      <c r="M33" s="402">
        <f t="shared" si="5"/>
        <v>-0.33333333333333337</v>
      </c>
      <c r="N33" s="397">
        <v>0.68</v>
      </c>
      <c r="O33" s="124">
        <v>0.22</v>
      </c>
      <c r="P33" s="400">
        <f t="shared" si="6"/>
        <v>0.45</v>
      </c>
      <c r="Q33" s="402">
        <f t="shared" si="7"/>
        <v>-0.67647058823529416</v>
      </c>
    </row>
    <row r="34" spans="1:17">
      <c r="A34" s="386" t="s">
        <v>710</v>
      </c>
      <c r="B34" s="397">
        <v>157</v>
      </c>
      <c r="C34" s="124">
        <v>139</v>
      </c>
      <c r="D34" s="400">
        <f t="shared" si="0"/>
        <v>148</v>
      </c>
      <c r="E34" s="402">
        <f t="shared" si="1"/>
        <v>-0.11464968152866242</v>
      </c>
      <c r="F34" s="397">
        <v>115</v>
      </c>
      <c r="G34" s="124">
        <v>126</v>
      </c>
      <c r="H34" s="400">
        <f t="shared" si="2"/>
        <v>120.5</v>
      </c>
      <c r="I34" s="402">
        <f t="shared" si="3"/>
        <v>9.5652173913043481E-2</v>
      </c>
      <c r="J34" s="397">
        <v>134</v>
      </c>
      <c r="K34" s="124">
        <v>113</v>
      </c>
      <c r="L34" s="400">
        <f t="shared" si="4"/>
        <v>123.5</v>
      </c>
      <c r="M34" s="402">
        <f t="shared" si="5"/>
        <v>-0.15671641791044777</v>
      </c>
      <c r="N34" s="397">
        <v>101</v>
      </c>
      <c r="O34" s="124">
        <v>123</v>
      </c>
      <c r="P34" s="400">
        <f t="shared" si="6"/>
        <v>112</v>
      </c>
      <c r="Q34" s="402">
        <f t="shared" si="7"/>
        <v>0.21782178217821782</v>
      </c>
    </row>
    <row r="35" spans="1:17">
      <c r="A35" s="386" t="s">
        <v>711</v>
      </c>
      <c r="B35" s="397">
        <v>16.7</v>
      </c>
      <c r="C35" s="124">
        <v>10</v>
      </c>
      <c r="D35" s="400">
        <f t="shared" si="0"/>
        <v>13.35</v>
      </c>
      <c r="E35" s="402">
        <f t="shared" si="1"/>
        <v>-0.40119760479041916</v>
      </c>
      <c r="F35" s="397">
        <v>12.2</v>
      </c>
      <c r="G35" s="124">
        <v>8.1999999999999993</v>
      </c>
      <c r="H35" s="400">
        <f t="shared" si="2"/>
        <v>10.199999999999999</v>
      </c>
      <c r="I35" s="402">
        <f t="shared" si="3"/>
        <v>-0.32786885245901642</v>
      </c>
      <c r="J35" s="397">
        <v>12.1</v>
      </c>
      <c r="K35" s="124">
        <v>8.1</v>
      </c>
      <c r="L35" s="400">
        <f t="shared" si="4"/>
        <v>10.1</v>
      </c>
      <c r="M35" s="402">
        <f t="shared" si="5"/>
        <v>-0.33057851239669422</v>
      </c>
      <c r="N35" s="397">
        <v>9.6999999999999993</v>
      </c>
      <c r="O35" s="124">
        <v>10.8</v>
      </c>
      <c r="P35" s="400">
        <f t="shared" si="6"/>
        <v>10.25</v>
      </c>
      <c r="Q35" s="402">
        <f t="shared" si="7"/>
        <v>0.11340206185567026</v>
      </c>
    </row>
    <row r="36" spans="1:17">
      <c r="A36" s="386" t="s">
        <v>712</v>
      </c>
      <c r="B36" s="397">
        <v>9.4</v>
      </c>
      <c r="C36" s="124">
        <v>13.9</v>
      </c>
      <c r="D36" s="400">
        <f t="shared" si="0"/>
        <v>11.65</v>
      </c>
      <c r="E36" s="402">
        <f t="shared" si="1"/>
        <v>0.47872340425531912</v>
      </c>
      <c r="F36" s="397">
        <v>9.4</v>
      </c>
      <c r="G36" s="124">
        <v>15.5</v>
      </c>
      <c r="H36" s="400">
        <f t="shared" si="2"/>
        <v>12.45</v>
      </c>
      <c r="I36" s="402">
        <f t="shared" si="3"/>
        <v>0.64893617021276595</v>
      </c>
      <c r="J36" s="397">
        <v>11</v>
      </c>
      <c r="K36" s="124">
        <v>13.9</v>
      </c>
      <c r="L36" s="400">
        <f t="shared" si="4"/>
        <v>12.45</v>
      </c>
      <c r="M36" s="402">
        <f t="shared" si="5"/>
        <v>0.26363636363636367</v>
      </c>
      <c r="N36" s="397">
        <v>10.4</v>
      </c>
      <c r="O36" s="124">
        <v>11.3</v>
      </c>
      <c r="P36" s="400">
        <f t="shared" si="6"/>
        <v>10.850000000000001</v>
      </c>
      <c r="Q36" s="402">
        <f t="shared" si="7"/>
        <v>8.6538461538461564E-2</v>
      </c>
    </row>
    <row r="37" spans="1:17">
      <c r="A37" s="386" t="s">
        <v>713</v>
      </c>
      <c r="B37" s="397">
        <v>0.1</v>
      </c>
      <c r="C37" s="124">
        <v>0.5</v>
      </c>
      <c r="D37" s="400">
        <f t="shared" si="0"/>
        <v>0.3</v>
      </c>
      <c r="E37" s="402">
        <f t="shared" si="1"/>
        <v>4</v>
      </c>
      <c r="F37" s="397" t="s">
        <v>714</v>
      </c>
      <c r="G37" s="124">
        <v>0.5</v>
      </c>
      <c r="H37" s="400">
        <f t="shared" si="2"/>
        <v>0.5</v>
      </c>
      <c r="I37" s="402" t="s">
        <v>694</v>
      </c>
      <c r="J37" s="397">
        <v>0.3</v>
      </c>
      <c r="K37" s="124">
        <v>0.1</v>
      </c>
      <c r="L37" s="400">
        <f t="shared" si="4"/>
        <v>0.2</v>
      </c>
      <c r="M37" s="402" t="s">
        <v>694</v>
      </c>
      <c r="N37" s="397">
        <v>0.3</v>
      </c>
      <c r="O37" s="124">
        <v>0.1</v>
      </c>
      <c r="P37" s="400">
        <f t="shared" si="6"/>
        <v>0.2</v>
      </c>
      <c r="Q37" s="402" t="s">
        <v>694</v>
      </c>
    </row>
    <row r="38" spans="1:17">
      <c r="A38" s="386" t="s">
        <v>715</v>
      </c>
      <c r="B38" s="397">
        <v>41.4</v>
      </c>
      <c r="C38" s="124">
        <v>12</v>
      </c>
      <c r="D38" s="400">
        <f t="shared" si="0"/>
        <v>26.7</v>
      </c>
      <c r="E38" s="402">
        <f t="shared" si="1"/>
        <v>-0.71014492753623193</v>
      </c>
      <c r="F38" s="397">
        <v>9.6</v>
      </c>
      <c r="G38" s="124">
        <v>16</v>
      </c>
      <c r="H38" s="400">
        <f t="shared" si="2"/>
        <v>12.8</v>
      </c>
      <c r="I38" s="402">
        <f t="shared" si="3"/>
        <v>0.66666666666666674</v>
      </c>
      <c r="J38" s="397">
        <v>46</v>
      </c>
      <c r="K38" s="124">
        <v>17</v>
      </c>
      <c r="L38" s="400">
        <f t="shared" si="4"/>
        <v>31.5</v>
      </c>
      <c r="M38" s="402">
        <f t="shared" si="5"/>
        <v>-0.63043478260869568</v>
      </c>
      <c r="N38" s="397">
        <v>27.5</v>
      </c>
      <c r="O38" s="124">
        <v>13</v>
      </c>
      <c r="P38" s="400">
        <f t="shared" si="6"/>
        <v>20.25</v>
      </c>
      <c r="Q38" s="402">
        <f t="shared" si="7"/>
        <v>-0.52727272727272723</v>
      </c>
    </row>
    <row r="39" spans="1:17">
      <c r="A39" s="386" t="s">
        <v>716</v>
      </c>
      <c r="B39" s="397">
        <v>20</v>
      </c>
      <c r="C39" s="124">
        <v>44</v>
      </c>
      <c r="D39" s="400">
        <f t="shared" si="0"/>
        <v>32</v>
      </c>
      <c r="E39" s="402">
        <f t="shared" si="1"/>
        <v>1.2</v>
      </c>
      <c r="F39" s="397">
        <v>20</v>
      </c>
      <c r="G39" s="124">
        <v>44</v>
      </c>
      <c r="H39" s="400">
        <f t="shared" si="2"/>
        <v>32</v>
      </c>
      <c r="I39" s="402">
        <f t="shared" si="3"/>
        <v>1.2</v>
      </c>
      <c r="J39" s="397">
        <v>17</v>
      </c>
      <c r="K39" s="124">
        <v>17</v>
      </c>
      <c r="L39" s="400">
        <f t="shared" si="4"/>
        <v>17</v>
      </c>
      <c r="M39" s="402">
        <f t="shared" si="5"/>
        <v>0</v>
      </c>
      <c r="N39" s="397">
        <v>16</v>
      </c>
      <c r="O39" s="124">
        <v>16</v>
      </c>
      <c r="P39" s="400">
        <f t="shared" si="6"/>
        <v>16</v>
      </c>
      <c r="Q39" s="402">
        <f t="shared" si="7"/>
        <v>0</v>
      </c>
    </row>
    <row r="40" spans="1:17">
      <c r="A40" s="386" t="s">
        <v>717</v>
      </c>
      <c r="B40" s="397">
        <v>17.399999999999999</v>
      </c>
      <c r="C40" s="124">
        <v>11.1</v>
      </c>
      <c r="D40" s="400">
        <f t="shared" si="0"/>
        <v>14.25</v>
      </c>
      <c r="E40" s="402">
        <f t="shared" si="1"/>
        <v>-0.36206896551724133</v>
      </c>
      <c r="F40" s="397">
        <v>12.7</v>
      </c>
      <c r="G40" s="124">
        <v>9.1</v>
      </c>
      <c r="H40" s="400">
        <f t="shared" si="2"/>
        <v>10.899999999999999</v>
      </c>
      <c r="I40" s="402">
        <f t="shared" si="3"/>
        <v>-0.28346456692913385</v>
      </c>
      <c r="J40" s="397">
        <v>12.9</v>
      </c>
      <c r="K40" s="124">
        <v>8.5</v>
      </c>
      <c r="L40" s="400">
        <f t="shared" si="4"/>
        <v>10.7</v>
      </c>
      <c r="M40" s="402">
        <f t="shared" si="5"/>
        <v>-0.34108527131782945</v>
      </c>
      <c r="N40" s="397">
        <v>10.6</v>
      </c>
      <c r="O40" s="124">
        <v>11.1</v>
      </c>
      <c r="P40" s="400">
        <f t="shared" si="6"/>
        <v>10.85</v>
      </c>
      <c r="Q40" s="402">
        <f t="shared" si="7"/>
        <v>4.716981132075472E-2</v>
      </c>
    </row>
    <row r="41" spans="1:17">
      <c r="A41" s="386" t="s">
        <v>718</v>
      </c>
      <c r="B41" s="397">
        <v>9.49</v>
      </c>
      <c r="C41" s="124">
        <v>5.24</v>
      </c>
      <c r="D41" s="400">
        <f t="shared" si="0"/>
        <v>7.3650000000000002</v>
      </c>
      <c r="E41" s="402">
        <f t="shared" si="1"/>
        <v>-0.44783983140147521</v>
      </c>
      <c r="F41" s="397">
        <v>4.6900000000000004</v>
      </c>
      <c r="G41" s="124">
        <v>5.27</v>
      </c>
      <c r="H41" s="400">
        <f t="shared" si="2"/>
        <v>4.9800000000000004</v>
      </c>
      <c r="I41" s="402">
        <f t="shared" si="3"/>
        <v>0.1236673773987205</v>
      </c>
      <c r="J41" s="397">
        <v>9.0500000000000007</v>
      </c>
      <c r="K41" s="124">
        <v>5.0999999999999996</v>
      </c>
      <c r="L41" s="400">
        <f t="shared" si="4"/>
        <v>7.0750000000000002</v>
      </c>
      <c r="M41" s="402">
        <f t="shared" si="5"/>
        <v>-0.43646408839779016</v>
      </c>
      <c r="N41" s="397">
        <v>6.21</v>
      </c>
      <c r="O41" s="124">
        <v>5.0999999999999996</v>
      </c>
      <c r="P41" s="400">
        <f t="shared" si="6"/>
        <v>5.6549999999999994</v>
      </c>
      <c r="Q41" s="402">
        <f t="shared" si="7"/>
        <v>-0.17874396135265705</v>
      </c>
    </row>
    <row r="42" spans="1:17">
      <c r="A42" s="386" t="s">
        <v>719</v>
      </c>
      <c r="B42" s="397">
        <v>26.5</v>
      </c>
      <c r="C42" s="124">
        <v>8.6</v>
      </c>
      <c r="D42" s="400">
        <f t="shared" si="0"/>
        <v>17.55</v>
      </c>
      <c r="E42" s="402">
        <f t="shared" si="1"/>
        <v>-0.67547169811320751</v>
      </c>
      <c r="F42" s="397">
        <v>8.3000000000000007</v>
      </c>
      <c r="G42" s="124">
        <v>12.7</v>
      </c>
      <c r="H42" s="400">
        <f t="shared" si="2"/>
        <v>10.5</v>
      </c>
      <c r="I42" s="402">
        <f t="shared" si="3"/>
        <v>0.53012048192771066</v>
      </c>
      <c r="J42" s="397">
        <v>34.4</v>
      </c>
      <c r="K42" s="124">
        <v>15.1</v>
      </c>
      <c r="L42" s="400">
        <f t="shared" si="4"/>
        <v>24.75</v>
      </c>
      <c r="M42" s="402">
        <f t="shared" si="5"/>
        <v>-0.56104651162790686</v>
      </c>
      <c r="N42" s="397">
        <v>27.2</v>
      </c>
      <c r="O42" s="124">
        <v>10.6</v>
      </c>
      <c r="P42" s="400">
        <f t="shared" si="6"/>
        <v>18.899999999999999</v>
      </c>
      <c r="Q42" s="402">
        <f t="shared" si="7"/>
        <v>-0.61029411764705888</v>
      </c>
    </row>
    <row r="43" spans="1:17">
      <c r="A43" s="386" t="s">
        <v>720</v>
      </c>
      <c r="B43" s="397">
        <v>16.7</v>
      </c>
      <c r="C43" s="124">
        <v>3.4</v>
      </c>
      <c r="D43" s="400">
        <f t="shared" si="0"/>
        <v>10.049999999999999</v>
      </c>
      <c r="E43" s="402">
        <f t="shared" si="1"/>
        <v>-0.79640718562874246</v>
      </c>
      <c r="F43" s="397">
        <v>4.0999999999999996</v>
      </c>
      <c r="G43" s="124">
        <v>4.0999999999999996</v>
      </c>
      <c r="H43" s="400">
        <f t="shared" si="2"/>
        <v>4.0999999999999996</v>
      </c>
      <c r="I43" s="402">
        <f t="shared" si="3"/>
        <v>0</v>
      </c>
      <c r="J43" s="397">
        <v>12.1</v>
      </c>
      <c r="K43" s="124">
        <v>4.9000000000000004</v>
      </c>
      <c r="L43" s="400">
        <f t="shared" si="4"/>
        <v>8.5</v>
      </c>
      <c r="M43" s="402">
        <f t="shared" si="5"/>
        <v>-0.59504132231404949</v>
      </c>
      <c r="N43" s="397">
        <v>9.6999999999999993</v>
      </c>
      <c r="O43" s="124">
        <v>4.5999999999999996</v>
      </c>
      <c r="P43" s="400">
        <f t="shared" si="6"/>
        <v>7.1499999999999995</v>
      </c>
      <c r="Q43" s="402">
        <f t="shared" si="7"/>
        <v>-0.52577319587628868</v>
      </c>
    </row>
    <row r="44" spans="1:17" ht="15" thickBot="1">
      <c r="A44" s="387" t="s">
        <v>721</v>
      </c>
      <c r="B44" s="398">
        <v>0</v>
      </c>
      <c r="C44" s="125">
        <v>6.6</v>
      </c>
      <c r="D44" s="401">
        <f t="shared" si="0"/>
        <v>3.3</v>
      </c>
      <c r="E44" s="403" t="s">
        <v>694</v>
      </c>
      <c r="F44" s="398">
        <v>8.1</v>
      </c>
      <c r="G44" s="125">
        <v>4</v>
      </c>
      <c r="H44" s="401">
        <f t="shared" si="2"/>
        <v>6.05</v>
      </c>
      <c r="I44" s="403">
        <f t="shared" si="3"/>
        <v>-0.50617283950617287</v>
      </c>
      <c r="J44" s="398">
        <v>0</v>
      </c>
      <c r="K44" s="125">
        <v>3.2</v>
      </c>
      <c r="L44" s="401">
        <f t="shared" si="4"/>
        <v>1.6</v>
      </c>
      <c r="M44" s="403" t="s">
        <v>694</v>
      </c>
      <c r="N44" s="398">
        <v>0</v>
      </c>
      <c r="O44" s="125">
        <v>6.2</v>
      </c>
      <c r="P44" s="401">
        <f t="shared" si="6"/>
        <v>3.1</v>
      </c>
      <c r="Q44" s="403" t="s">
        <v>694</v>
      </c>
    </row>
    <row r="45" spans="1:17" ht="15" thickTop="1">
      <c r="A45" s="382"/>
    </row>
    <row r="46" spans="1:17">
      <c r="A46" s="382"/>
    </row>
    <row r="47" spans="1:17">
      <c r="A47" s="382"/>
    </row>
    <row r="48" spans="1:17">
      <c r="A48" s="382"/>
    </row>
    <row r="49" spans="1:1">
      <c r="A49" s="382"/>
    </row>
    <row r="50" spans="1:1">
      <c r="A50" s="382"/>
    </row>
    <row r="51" spans="1:1">
      <c r="A51" s="382"/>
    </row>
    <row r="52" spans="1:1">
      <c r="A52" s="382"/>
    </row>
    <row r="53" spans="1:1">
      <c r="A53" s="382"/>
    </row>
    <row r="54" spans="1:1">
      <c r="A54" s="382"/>
    </row>
    <row r="55" spans="1:1">
      <c r="A55" s="382"/>
    </row>
    <row r="56" spans="1:1">
      <c r="A56" s="382"/>
    </row>
    <row r="57" spans="1:1">
      <c r="A57" s="382"/>
    </row>
    <row r="58" spans="1:1">
      <c r="A58" s="382"/>
    </row>
    <row r="59" spans="1:1">
      <c r="A59" s="382"/>
    </row>
    <row r="60" spans="1:1">
      <c r="A60" s="382"/>
    </row>
    <row r="61" spans="1:1">
      <c r="A61" s="382"/>
    </row>
    <row r="62" spans="1:1">
      <c r="A62" s="382"/>
    </row>
    <row r="63" spans="1:1">
      <c r="A63" s="382"/>
    </row>
    <row r="64" spans="1:1">
      <c r="A64" s="382"/>
    </row>
    <row r="65" spans="1:1">
      <c r="A65" s="382"/>
    </row>
    <row r="66" spans="1:1">
      <c r="A66" s="382"/>
    </row>
    <row r="67" spans="1:1">
      <c r="A67" s="382"/>
    </row>
    <row r="68" spans="1:1">
      <c r="A68" s="382"/>
    </row>
    <row r="69" spans="1:1">
      <c r="A69" s="382"/>
    </row>
    <row r="70" spans="1:1">
      <c r="A70" s="382"/>
    </row>
    <row r="71" spans="1:1">
      <c r="A71" s="382"/>
    </row>
    <row r="72" spans="1:1">
      <c r="A72" s="382"/>
    </row>
    <row r="73" spans="1:1">
      <c r="A73" s="382"/>
    </row>
    <row r="74" spans="1:1">
      <c r="A74" s="382"/>
    </row>
    <row r="75" spans="1:1">
      <c r="A75" s="382"/>
    </row>
    <row r="76" spans="1:1">
      <c r="A76" s="382"/>
    </row>
    <row r="77" spans="1:1">
      <c r="A77" s="382"/>
    </row>
    <row r="78" spans="1:1">
      <c r="A78" s="382"/>
    </row>
    <row r="79" spans="1:1">
      <c r="A79" s="382"/>
    </row>
    <row r="80" spans="1:1">
      <c r="A80" s="382"/>
    </row>
    <row r="81" spans="1:1">
      <c r="A81" s="382"/>
    </row>
    <row r="82" spans="1:1">
      <c r="A82" s="382"/>
    </row>
    <row r="83" spans="1:1">
      <c r="A83" s="382"/>
    </row>
    <row r="84" spans="1:1">
      <c r="A84" s="382"/>
    </row>
    <row r="85" spans="1:1">
      <c r="A85" s="382"/>
    </row>
    <row r="86" spans="1:1">
      <c r="A86" s="382"/>
    </row>
    <row r="87" spans="1:1">
      <c r="A87" s="382"/>
    </row>
    <row r="88" spans="1:1">
      <c r="A88" s="382"/>
    </row>
    <row r="89" spans="1:1">
      <c r="A89" s="382"/>
    </row>
    <row r="90" spans="1:1">
      <c r="A90" s="382"/>
    </row>
    <row r="91" spans="1:1">
      <c r="A91" s="382"/>
    </row>
    <row r="92" spans="1:1">
      <c r="A92" s="382"/>
    </row>
    <row r="93" spans="1:1">
      <c r="A93" s="382"/>
    </row>
    <row r="94" spans="1:1">
      <c r="A94" s="382"/>
    </row>
    <row r="95" spans="1:1">
      <c r="A95" s="382"/>
    </row>
    <row r="96" spans="1:1">
      <c r="A96" s="382"/>
    </row>
    <row r="97" spans="1:1">
      <c r="A97" s="382"/>
    </row>
    <row r="98" spans="1:1">
      <c r="A98" s="382"/>
    </row>
    <row r="99" spans="1:1">
      <c r="A99" s="382"/>
    </row>
    <row r="100" spans="1:1">
      <c r="A100" s="382"/>
    </row>
    <row r="101" spans="1:1">
      <c r="A101" s="382"/>
    </row>
    <row r="102" spans="1:1">
      <c r="A102" s="382"/>
    </row>
    <row r="103" spans="1:1">
      <c r="A103" s="382"/>
    </row>
    <row r="104" spans="1:1">
      <c r="A104" s="382"/>
    </row>
    <row r="105" spans="1:1">
      <c r="A105" s="382"/>
    </row>
    <row r="106" spans="1:1">
      <c r="A106" s="382"/>
    </row>
    <row r="107" spans="1:1">
      <c r="A107" s="382"/>
    </row>
    <row r="108" spans="1:1">
      <c r="A108" s="382"/>
    </row>
    <row r="109" spans="1:1">
      <c r="A109" s="382"/>
    </row>
    <row r="110" spans="1:1">
      <c r="A110" s="382"/>
    </row>
    <row r="111" spans="1:1">
      <c r="A111" s="382"/>
    </row>
    <row r="112" spans="1:1">
      <c r="A112" s="382"/>
    </row>
    <row r="113" spans="1:1">
      <c r="A113" s="382"/>
    </row>
    <row r="114" spans="1:1">
      <c r="A114" s="382"/>
    </row>
    <row r="115" spans="1:1">
      <c r="A115" s="382"/>
    </row>
    <row r="116" spans="1:1">
      <c r="A116" s="382"/>
    </row>
    <row r="117" spans="1:1">
      <c r="A117" s="382"/>
    </row>
    <row r="118" spans="1:1">
      <c r="A118" s="382"/>
    </row>
    <row r="119" spans="1:1">
      <c r="A119" s="382"/>
    </row>
    <row r="120" spans="1:1">
      <c r="A120" s="382"/>
    </row>
    <row r="121" spans="1:1">
      <c r="A121" s="382"/>
    </row>
    <row r="122" spans="1:1">
      <c r="A122" s="382"/>
    </row>
    <row r="123" spans="1:1">
      <c r="A123" s="382"/>
    </row>
    <row r="124" spans="1:1">
      <c r="A124" s="382"/>
    </row>
    <row r="125" spans="1:1">
      <c r="A125" s="382"/>
    </row>
    <row r="126" spans="1:1">
      <c r="A126" s="382"/>
    </row>
    <row r="127" spans="1:1">
      <c r="A127" s="382"/>
    </row>
    <row r="128" spans="1:1">
      <c r="A128" s="382"/>
    </row>
    <row r="129" spans="1:1">
      <c r="A129" s="382"/>
    </row>
    <row r="130" spans="1:1">
      <c r="A130" s="382"/>
    </row>
    <row r="131" spans="1:1">
      <c r="A131" s="382"/>
    </row>
    <row r="132" spans="1:1">
      <c r="A132" s="382"/>
    </row>
    <row r="133" spans="1:1">
      <c r="A133" s="382"/>
    </row>
    <row r="134" spans="1:1">
      <c r="A134" s="382"/>
    </row>
    <row r="135" spans="1:1">
      <c r="A135" s="382"/>
    </row>
    <row r="136" spans="1:1">
      <c r="A136" s="382"/>
    </row>
    <row r="137" spans="1:1">
      <c r="A137" s="382"/>
    </row>
    <row r="138" spans="1:1">
      <c r="A138" s="382"/>
    </row>
    <row r="139" spans="1:1">
      <c r="A139" s="382"/>
    </row>
    <row r="140" spans="1:1">
      <c r="A140" s="382"/>
    </row>
    <row r="141" spans="1:1">
      <c r="A141" s="382"/>
    </row>
    <row r="142" spans="1:1">
      <c r="A142" s="382"/>
    </row>
    <row r="143" spans="1:1">
      <c r="A143" s="382"/>
    </row>
    <row r="144" spans="1:1">
      <c r="A144" s="382"/>
    </row>
    <row r="145" spans="1:1">
      <c r="A145" s="382"/>
    </row>
    <row r="146" spans="1:1">
      <c r="A146" s="382"/>
    </row>
    <row r="147" spans="1:1">
      <c r="A147" s="382"/>
    </row>
    <row r="148" spans="1:1">
      <c r="A148" s="382"/>
    </row>
    <row r="149" spans="1:1">
      <c r="A149" s="382"/>
    </row>
    <row r="150" spans="1:1">
      <c r="A150" s="382"/>
    </row>
    <row r="151" spans="1:1">
      <c r="A151" s="382"/>
    </row>
    <row r="152" spans="1:1">
      <c r="A152" s="382"/>
    </row>
    <row r="153" spans="1:1">
      <c r="A153" s="382"/>
    </row>
    <row r="154" spans="1:1">
      <c r="A154" s="382"/>
    </row>
    <row r="155" spans="1:1">
      <c r="A155" s="382"/>
    </row>
    <row r="156" spans="1:1">
      <c r="A156" s="382"/>
    </row>
    <row r="157" spans="1:1">
      <c r="A157" s="382"/>
    </row>
    <row r="158" spans="1:1">
      <c r="A158" s="382"/>
    </row>
    <row r="159" spans="1:1">
      <c r="A159" s="382"/>
    </row>
    <row r="160" spans="1:1">
      <c r="A160" s="382"/>
    </row>
    <row r="161" spans="1:1">
      <c r="A161" s="382"/>
    </row>
    <row r="162" spans="1:1">
      <c r="A162" s="382"/>
    </row>
    <row r="163" spans="1:1">
      <c r="A163" s="382"/>
    </row>
    <row r="164" spans="1:1">
      <c r="A164" s="382"/>
    </row>
    <row r="165" spans="1:1">
      <c r="A165" s="382"/>
    </row>
    <row r="166" spans="1:1">
      <c r="A166" s="382"/>
    </row>
    <row r="167" spans="1:1">
      <c r="A167" s="382"/>
    </row>
    <row r="168" spans="1:1">
      <c r="A168" s="382"/>
    </row>
    <row r="169" spans="1:1">
      <c r="A169" s="382"/>
    </row>
    <row r="170" spans="1:1">
      <c r="A170" s="382"/>
    </row>
    <row r="171" spans="1:1">
      <c r="A171" s="382"/>
    </row>
    <row r="172" spans="1:1">
      <c r="A172" s="382"/>
    </row>
    <row r="173" spans="1:1">
      <c r="A173" s="382"/>
    </row>
    <row r="174" spans="1:1">
      <c r="A174" s="382"/>
    </row>
    <row r="175" spans="1:1">
      <c r="A175" s="382"/>
    </row>
    <row r="176" spans="1:1">
      <c r="A176" s="382"/>
    </row>
    <row r="177" spans="1:1">
      <c r="A177" s="382"/>
    </row>
    <row r="178" spans="1:1">
      <c r="A178" s="382"/>
    </row>
    <row r="179" spans="1:1">
      <c r="A179" s="382"/>
    </row>
    <row r="180" spans="1:1">
      <c r="A180" s="382"/>
    </row>
    <row r="181" spans="1:1">
      <c r="A181" s="382"/>
    </row>
    <row r="182" spans="1:1">
      <c r="A182" s="382"/>
    </row>
    <row r="183" spans="1:1">
      <c r="A183" s="382"/>
    </row>
    <row r="184" spans="1:1">
      <c r="A184" s="382"/>
    </row>
    <row r="185" spans="1:1">
      <c r="A185" s="382"/>
    </row>
    <row r="186" spans="1:1">
      <c r="A186" s="382"/>
    </row>
    <row r="187" spans="1:1">
      <c r="A187" s="382"/>
    </row>
    <row r="188" spans="1:1">
      <c r="A188" s="382"/>
    </row>
    <row r="189" spans="1:1">
      <c r="A189" s="382"/>
    </row>
    <row r="190" spans="1:1">
      <c r="A190" s="382"/>
    </row>
    <row r="191" spans="1:1">
      <c r="A191" s="382"/>
    </row>
    <row r="192" spans="1:1">
      <c r="A192" s="382"/>
    </row>
    <row r="193" spans="1:1">
      <c r="A193" s="382"/>
    </row>
    <row r="194" spans="1:1">
      <c r="A194" s="382"/>
    </row>
    <row r="195" spans="1:1">
      <c r="A195" s="382"/>
    </row>
    <row r="196" spans="1:1">
      <c r="A196" s="382"/>
    </row>
    <row r="197" spans="1:1">
      <c r="A197" s="382"/>
    </row>
    <row r="198" spans="1:1">
      <c r="A198" s="382"/>
    </row>
    <row r="199" spans="1:1">
      <c r="A199" s="382"/>
    </row>
    <row r="200" spans="1:1">
      <c r="A200" s="382"/>
    </row>
    <row r="201" spans="1:1">
      <c r="A201" s="382"/>
    </row>
    <row r="202" spans="1:1">
      <c r="A202" s="382"/>
    </row>
    <row r="203" spans="1:1">
      <c r="A203" s="382"/>
    </row>
    <row r="204" spans="1:1">
      <c r="A204" s="382"/>
    </row>
    <row r="205" spans="1:1">
      <c r="A205" s="382"/>
    </row>
    <row r="206" spans="1:1">
      <c r="A206" s="382"/>
    </row>
    <row r="207" spans="1:1">
      <c r="A207" s="382"/>
    </row>
    <row r="208" spans="1:1">
      <c r="A208" s="382"/>
    </row>
    <row r="209" spans="1:1">
      <c r="A209" s="382"/>
    </row>
    <row r="210" spans="1:1">
      <c r="A210" s="382"/>
    </row>
    <row r="211" spans="1:1">
      <c r="A211" s="382"/>
    </row>
    <row r="212" spans="1:1">
      <c r="A212" s="382"/>
    </row>
    <row r="213" spans="1:1">
      <c r="A213" s="382"/>
    </row>
    <row r="214" spans="1:1">
      <c r="A214" s="382"/>
    </row>
    <row r="215" spans="1:1">
      <c r="A215" s="382"/>
    </row>
    <row r="216" spans="1:1">
      <c r="A216" s="382"/>
    </row>
    <row r="217" spans="1:1">
      <c r="A217" s="382"/>
    </row>
    <row r="218" spans="1:1">
      <c r="A218" s="382"/>
    </row>
    <row r="219" spans="1:1">
      <c r="A219" s="382"/>
    </row>
    <row r="220" spans="1:1">
      <c r="A220" s="382"/>
    </row>
    <row r="221" spans="1:1">
      <c r="A221" s="382"/>
    </row>
    <row r="222" spans="1:1">
      <c r="A222" s="382"/>
    </row>
    <row r="223" spans="1:1">
      <c r="A223" s="382"/>
    </row>
    <row r="224" spans="1:1">
      <c r="A224" s="382"/>
    </row>
    <row r="225" spans="1:1">
      <c r="A225" s="382"/>
    </row>
    <row r="226" spans="1:1">
      <c r="A226" s="382"/>
    </row>
    <row r="227" spans="1:1">
      <c r="A227" s="382"/>
    </row>
    <row r="228" spans="1:1">
      <c r="A228" s="382"/>
    </row>
    <row r="229" spans="1:1">
      <c r="A229" s="382"/>
    </row>
    <row r="230" spans="1:1">
      <c r="A230" s="382"/>
    </row>
    <row r="231" spans="1:1">
      <c r="A231" s="382"/>
    </row>
    <row r="232" spans="1:1">
      <c r="A232" s="382"/>
    </row>
    <row r="233" spans="1:1">
      <c r="A233" s="382"/>
    </row>
    <row r="234" spans="1:1">
      <c r="A234" s="382"/>
    </row>
    <row r="235" spans="1:1">
      <c r="A235" s="382"/>
    </row>
    <row r="236" spans="1:1">
      <c r="A236" s="382"/>
    </row>
    <row r="237" spans="1:1">
      <c r="A237" s="382"/>
    </row>
    <row r="238" spans="1:1">
      <c r="A238" s="382"/>
    </row>
    <row r="239" spans="1:1">
      <c r="A239" s="382"/>
    </row>
    <row r="240" spans="1:1">
      <c r="A240" s="382"/>
    </row>
    <row r="241" spans="1:1">
      <c r="A241" s="382"/>
    </row>
    <row r="242" spans="1:1">
      <c r="A242" s="382"/>
    </row>
    <row r="243" spans="1:1">
      <c r="A243" s="382"/>
    </row>
    <row r="244" spans="1:1">
      <c r="A244" s="382"/>
    </row>
    <row r="245" spans="1:1">
      <c r="A245" s="382"/>
    </row>
    <row r="246" spans="1:1">
      <c r="A246" s="382"/>
    </row>
    <row r="247" spans="1:1">
      <c r="A247" s="382"/>
    </row>
    <row r="248" spans="1:1">
      <c r="A248" s="382"/>
    </row>
    <row r="249" spans="1:1">
      <c r="A249" s="382"/>
    </row>
    <row r="250" spans="1:1">
      <c r="A250" s="382"/>
    </row>
    <row r="251" spans="1:1">
      <c r="A251" s="382"/>
    </row>
    <row r="252" spans="1:1">
      <c r="A252" s="382"/>
    </row>
    <row r="253" spans="1:1">
      <c r="A253" s="382"/>
    </row>
    <row r="254" spans="1:1">
      <c r="A254" s="382"/>
    </row>
    <row r="255" spans="1:1">
      <c r="A255" s="382"/>
    </row>
    <row r="256" spans="1:1">
      <c r="A256" s="382"/>
    </row>
    <row r="257" spans="1:1">
      <c r="A257" s="382"/>
    </row>
    <row r="258" spans="1:1">
      <c r="A258" s="382"/>
    </row>
    <row r="259" spans="1:1">
      <c r="A259" s="382"/>
    </row>
    <row r="260" spans="1:1">
      <c r="A260" s="382"/>
    </row>
    <row r="261" spans="1:1">
      <c r="A261" s="382"/>
    </row>
    <row r="262" spans="1:1">
      <c r="A262" s="382"/>
    </row>
    <row r="263" spans="1:1">
      <c r="A263" s="382"/>
    </row>
    <row r="264" spans="1:1">
      <c r="A264" s="382"/>
    </row>
    <row r="265" spans="1:1">
      <c r="A265" s="382"/>
    </row>
    <row r="266" spans="1:1">
      <c r="A266" s="382"/>
    </row>
    <row r="267" spans="1:1">
      <c r="A267" s="382"/>
    </row>
    <row r="268" spans="1:1">
      <c r="A268" s="382"/>
    </row>
    <row r="269" spans="1:1">
      <c r="A269" s="382"/>
    </row>
    <row r="270" spans="1:1">
      <c r="A270" s="382"/>
    </row>
    <row r="271" spans="1:1">
      <c r="A271" s="382"/>
    </row>
    <row r="272" spans="1:1">
      <c r="A272" s="382"/>
    </row>
    <row r="273" spans="1:1">
      <c r="A273" s="382"/>
    </row>
    <row r="274" spans="1:1">
      <c r="A274" s="382"/>
    </row>
    <row r="275" spans="1:1">
      <c r="A275" s="382"/>
    </row>
    <row r="276" spans="1:1">
      <c r="A276" s="382"/>
    </row>
    <row r="277" spans="1:1">
      <c r="A277" s="382"/>
    </row>
    <row r="278" spans="1:1">
      <c r="A278" s="382"/>
    </row>
    <row r="279" spans="1:1">
      <c r="A279" s="382"/>
    </row>
    <row r="280" spans="1:1">
      <c r="A280" s="382"/>
    </row>
    <row r="281" spans="1:1">
      <c r="A281" s="382"/>
    </row>
    <row r="282" spans="1:1">
      <c r="A282" s="382"/>
    </row>
    <row r="283" spans="1:1">
      <c r="A283" s="382"/>
    </row>
    <row r="284" spans="1:1">
      <c r="A284" s="382"/>
    </row>
    <row r="285" spans="1:1">
      <c r="A285" s="382"/>
    </row>
    <row r="286" spans="1:1">
      <c r="A286" s="382"/>
    </row>
    <row r="287" spans="1:1">
      <c r="A287" s="382"/>
    </row>
    <row r="288" spans="1:1">
      <c r="A288" s="382"/>
    </row>
    <row r="289" spans="1:1">
      <c r="A289" s="382"/>
    </row>
    <row r="290" spans="1:1">
      <c r="A290" s="382"/>
    </row>
    <row r="291" spans="1:1">
      <c r="A291" s="382"/>
    </row>
    <row r="292" spans="1:1">
      <c r="A292" s="382"/>
    </row>
    <row r="293" spans="1:1">
      <c r="A293" s="382"/>
    </row>
    <row r="294" spans="1:1">
      <c r="A294" s="382"/>
    </row>
    <row r="295" spans="1:1">
      <c r="A295" s="382"/>
    </row>
    <row r="296" spans="1:1">
      <c r="A296" s="382"/>
    </row>
    <row r="297" spans="1:1">
      <c r="A297" s="382"/>
    </row>
    <row r="298" spans="1:1">
      <c r="A298" s="382"/>
    </row>
    <row r="299" spans="1:1">
      <c r="A299" s="382"/>
    </row>
    <row r="300" spans="1:1">
      <c r="A300" s="382"/>
    </row>
    <row r="301" spans="1:1">
      <c r="A301" s="382"/>
    </row>
    <row r="302" spans="1:1">
      <c r="A302" s="382"/>
    </row>
    <row r="303" spans="1:1">
      <c r="A303" s="382"/>
    </row>
    <row r="304" spans="1:1">
      <c r="A304" s="382"/>
    </row>
    <row r="305" spans="1:1">
      <c r="A305" s="382"/>
    </row>
    <row r="306" spans="1:1">
      <c r="A306" s="382"/>
    </row>
    <row r="307" spans="1:1">
      <c r="A307" s="382"/>
    </row>
    <row r="308" spans="1:1">
      <c r="A308" s="382"/>
    </row>
    <row r="309" spans="1:1">
      <c r="A309" s="382"/>
    </row>
    <row r="310" spans="1:1">
      <c r="A310" s="382"/>
    </row>
    <row r="311" spans="1:1">
      <c r="A311" s="382"/>
    </row>
    <row r="312" spans="1:1">
      <c r="A312" s="382"/>
    </row>
    <row r="313" spans="1:1">
      <c r="A313" s="382"/>
    </row>
    <row r="314" spans="1:1">
      <c r="A314" s="382"/>
    </row>
    <row r="315" spans="1:1">
      <c r="A315" s="382"/>
    </row>
    <row r="316" spans="1:1">
      <c r="A316" s="382"/>
    </row>
    <row r="317" spans="1:1">
      <c r="A317" s="382"/>
    </row>
    <row r="318" spans="1:1">
      <c r="A318" s="382"/>
    </row>
    <row r="319" spans="1:1">
      <c r="A319" s="382"/>
    </row>
    <row r="320" spans="1:1">
      <c r="A320" s="382"/>
    </row>
    <row r="321" spans="1:1">
      <c r="A321" s="382"/>
    </row>
    <row r="322" spans="1:1">
      <c r="A322" s="382"/>
    </row>
    <row r="323" spans="1:1">
      <c r="A323" s="382"/>
    </row>
    <row r="324" spans="1:1">
      <c r="A324" s="382"/>
    </row>
    <row r="325" spans="1:1">
      <c r="A325" s="382"/>
    </row>
    <row r="326" spans="1:1">
      <c r="A326" s="382"/>
    </row>
    <row r="327" spans="1:1">
      <c r="A327" s="382"/>
    </row>
    <row r="328" spans="1:1">
      <c r="A328" s="382"/>
    </row>
    <row r="329" spans="1:1">
      <c r="A329" s="382"/>
    </row>
    <row r="330" spans="1:1">
      <c r="A330" s="382"/>
    </row>
    <row r="331" spans="1:1">
      <c r="A331" s="382"/>
    </row>
    <row r="332" spans="1:1">
      <c r="A332" s="382"/>
    </row>
    <row r="333" spans="1:1">
      <c r="A333" s="382"/>
    </row>
    <row r="334" spans="1:1">
      <c r="A334" s="382"/>
    </row>
    <row r="335" spans="1:1">
      <c r="A335" s="382"/>
    </row>
    <row r="336" spans="1:1">
      <c r="A336" s="382"/>
    </row>
    <row r="337" spans="1:1">
      <c r="A337" s="382"/>
    </row>
    <row r="338" spans="1:1">
      <c r="A338" s="382"/>
    </row>
    <row r="339" spans="1:1">
      <c r="A339" s="382"/>
    </row>
    <row r="340" spans="1:1">
      <c r="A340" s="382"/>
    </row>
    <row r="341" spans="1:1">
      <c r="A341" s="382"/>
    </row>
    <row r="342" spans="1:1">
      <c r="A342" s="382"/>
    </row>
    <row r="343" spans="1:1">
      <c r="A343" s="382"/>
    </row>
    <row r="344" spans="1:1">
      <c r="A344" s="382"/>
    </row>
    <row r="345" spans="1:1">
      <c r="A345" s="382"/>
    </row>
    <row r="346" spans="1:1">
      <c r="A346" s="382"/>
    </row>
    <row r="347" spans="1:1">
      <c r="A347" s="382"/>
    </row>
    <row r="348" spans="1:1">
      <c r="A348" s="382"/>
    </row>
    <row r="349" spans="1:1">
      <c r="A349" s="382"/>
    </row>
    <row r="350" spans="1:1">
      <c r="A350" s="382"/>
    </row>
    <row r="351" spans="1:1">
      <c r="A351" s="382"/>
    </row>
    <row r="352" spans="1:1">
      <c r="A352" s="382"/>
    </row>
    <row r="353" spans="1:1">
      <c r="A353" s="382"/>
    </row>
    <row r="354" spans="1:1">
      <c r="A354" s="382"/>
    </row>
    <row r="355" spans="1:1">
      <c r="A355" s="382"/>
    </row>
    <row r="356" spans="1:1">
      <c r="A356" s="382"/>
    </row>
    <row r="357" spans="1:1">
      <c r="A357" s="382"/>
    </row>
    <row r="358" spans="1:1">
      <c r="A358" s="382"/>
    </row>
    <row r="359" spans="1:1">
      <c r="A359" s="382"/>
    </row>
    <row r="360" spans="1:1">
      <c r="A360" s="382"/>
    </row>
    <row r="361" spans="1:1">
      <c r="A361" s="382"/>
    </row>
    <row r="362" spans="1:1">
      <c r="A362" s="382"/>
    </row>
    <row r="363" spans="1:1">
      <c r="A363" s="382"/>
    </row>
    <row r="364" spans="1:1">
      <c r="A364" s="382"/>
    </row>
    <row r="365" spans="1:1">
      <c r="A365" s="382"/>
    </row>
    <row r="366" spans="1:1">
      <c r="A366" s="382"/>
    </row>
    <row r="367" spans="1:1">
      <c r="A367" s="382"/>
    </row>
    <row r="368" spans="1:1">
      <c r="A368" s="382"/>
    </row>
    <row r="369" spans="1:1">
      <c r="A369" s="382"/>
    </row>
    <row r="370" spans="1:1">
      <c r="A370" s="382"/>
    </row>
    <row r="371" spans="1:1">
      <c r="A371" s="382"/>
    </row>
    <row r="372" spans="1:1">
      <c r="A372" s="382"/>
    </row>
    <row r="373" spans="1:1">
      <c r="A373" s="382"/>
    </row>
    <row r="374" spans="1:1">
      <c r="A374" s="382"/>
    </row>
    <row r="375" spans="1:1">
      <c r="A375" s="382"/>
    </row>
    <row r="376" spans="1:1">
      <c r="A376" s="382"/>
    </row>
    <row r="377" spans="1:1">
      <c r="A377" s="382"/>
    </row>
    <row r="378" spans="1:1">
      <c r="A378" s="382"/>
    </row>
    <row r="379" spans="1:1">
      <c r="A379" s="382"/>
    </row>
    <row r="380" spans="1:1">
      <c r="A380" s="382"/>
    </row>
    <row r="381" spans="1:1">
      <c r="A381" s="382"/>
    </row>
    <row r="382" spans="1:1">
      <c r="A382" s="382"/>
    </row>
    <row r="383" spans="1:1">
      <c r="A383" s="382"/>
    </row>
    <row r="384" spans="1:1">
      <c r="A384" s="382"/>
    </row>
    <row r="385" spans="1:1">
      <c r="A385" s="382"/>
    </row>
    <row r="386" spans="1:1">
      <c r="A386" s="382"/>
    </row>
    <row r="387" spans="1:1">
      <c r="A387" s="382"/>
    </row>
    <row r="388" spans="1:1">
      <c r="A388" s="382"/>
    </row>
    <row r="389" spans="1:1">
      <c r="A389" s="382"/>
    </row>
    <row r="390" spans="1:1">
      <c r="A390" s="382"/>
    </row>
    <row r="391" spans="1:1">
      <c r="A391" s="382"/>
    </row>
    <row r="392" spans="1:1">
      <c r="A392" s="382"/>
    </row>
    <row r="393" spans="1:1">
      <c r="A393" s="382"/>
    </row>
    <row r="394" spans="1:1">
      <c r="A394" s="382"/>
    </row>
    <row r="395" spans="1:1">
      <c r="A395" s="382"/>
    </row>
    <row r="396" spans="1:1">
      <c r="A396" s="382"/>
    </row>
    <row r="397" spans="1:1">
      <c r="A397" s="382"/>
    </row>
    <row r="398" spans="1:1">
      <c r="A398" s="382"/>
    </row>
    <row r="399" spans="1:1">
      <c r="A399" s="382"/>
    </row>
    <row r="400" spans="1:1">
      <c r="A400" s="382"/>
    </row>
    <row r="401" spans="1:1">
      <c r="A401" s="382"/>
    </row>
    <row r="402" spans="1:1">
      <c r="A402" s="382"/>
    </row>
    <row r="403" spans="1:1">
      <c r="A403" s="382"/>
    </row>
    <row r="404" spans="1:1">
      <c r="A404" s="382"/>
    </row>
    <row r="405" spans="1:1">
      <c r="A405" s="382"/>
    </row>
    <row r="406" spans="1:1">
      <c r="A406" s="382"/>
    </row>
    <row r="407" spans="1:1">
      <c r="A407" s="382"/>
    </row>
    <row r="408" spans="1:1">
      <c r="A408" s="382"/>
    </row>
    <row r="409" spans="1:1">
      <c r="A409" s="382"/>
    </row>
    <row r="410" spans="1:1">
      <c r="A410" s="382"/>
    </row>
    <row r="411" spans="1:1">
      <c r="A411" s="382"/>
    </row>
    <row r="412" spans="1:1">
      <c r="A412" s="382"/>
    </row>
    <row r="413" spans="1:1">
      <c r="A413" s="382"/>
    </row>
    <row r="414" spans="1:1">
      <c r="A414" s="382"/>
    </row>
    <row r="415" spans="1:1">
      <c r="A415" s="382"/>
    </row>
    <row r="416" spans="1:1">
      <c r="A416" s="382"/>
    </row>
    <row r="417" spans="1:1">
      <c r="A417" s="382"/>
    </row>
    <row r="418" spans="1:1">
      <c r="A418" s="382"/>
    </row>
    <row r="419" spans="1:1">
      <c r="A419" s="382"/>
    </row>
    <row r="420" spans="1:1">
      <c r="A420" s="382"/>
    </row>
    <row r="421" spans="1:1">
      <c r="A421" s="382"/>
    </row>
    <row r="422" spans="1:1">
      <c r="A422" s="382"/>
    </row>
    <row r="423" spans="1:1">
      <c r="A423" s="382"/>
    </row>
    <row r="424" spans="1:1">
      <c r="A424" s="382"/>
    </row>
    <row r="425" spans="1:1">
      <c r="A425" s="382"/>
    </row>
    <row r="426" spans="1:1">
      <c r="A426" s="382"/>
    </row>
    <row r="427" spans="1:1">
      <c r="A427" s="382"/>
    </row>
    <row r="428" spans="1:1">
      <c r="A428" s="382"/>
    </row>
    <row r="429" spans="1:1">
      <c r="A429" s="382"/>
    </row>
    <row r="430" spans="1:1">
      <c r="A430" s="382"/>
    </row>
    <row r="431" spans="1:1">
      <c r="A431" s="382"/>
    </row>
    <row r="432" spans="1:1">
      <c r="A432" s="382"/>
    </row>
    <row r="433" spans="1:1">
      <c r="A433" s="382"/>
    </row>
    <row r="434" spans="1:1">
      <c r="A434" s="382"/>
    </row>
    <row r="435" spans="1:1">
      <c r="A435" s="382"/>
    </row>
    <row r="436" spans="1:1">
      <c r="A436" s="382"/>
    </row>
    <row r="437" spans="1:1">
      <c r="A437" s="382"/>
    </row>
    <row r="438" spans="1:1">
      <c r="A438" s="382"/>
    </row>
    <row r="439" spans="1:1">
      <c r="A439" s="382"/>
    </row>
    <row r="440" spans="1:1">
      <c r="A440" s="382"/>
    </row>
    <row r="441" spans="1:1">
      <c r="A441" s="382"/>
    </row>
    <row r="442" spans="1:1">
      <c r="A442" s="382"/>
    </row>
    <row r="443" spans="1:1">
      <c r="A443" s="382"/>
    </row>
    <row r="444" spans="1:1">
      <c r="A444" s="382"/>
    </row>
    <row r="445" spans="1:1">
      <c r="A445" s="382"/>
    </row>
    <row r="446" spans="1:1">
      <c r="A446" s="382"/>
    </row>
    <row r="447" spans="1:1">
      <c r="A447" s="382"/>
    </row>
    <row r="448" spans="1:1">
      <c r="A448" s="382"/>
    </row>
    <row r="449" spans="1:1">
      <c r="A449" s="382"/>
    </row>
    <row r="450" spans="1:1">
      <c r="A450" s="382"/>
    </row>
    <row r="451" spans="1:1">
      <c r="A451" s="382"/>
    </row>
    <row r="452" spans="1:1">
      <c r="A452" s="382"/>
    </row>
    <row r="453" spans="1:1">
      <c r="A453" s="382"/>
    </row>
    <row r="454" spans="1:1">
      <c r="A454" s="382"/>
    </row>
    <row r="455" spans="1:1">
      <c r="A455" s="382"/>
    </row>
    <row r="456" spans="1:1">
      <c r="A456" s="382"/>
    </row>
    <row r="457" spans="1:1">
      <c r="A457" s="382"/>
    </row>
    <row r="458" spans="1:1">
      <c r="A458" s="382"/>
    </row>
    <row r="459" spans="1:1">
      <c r="A459" s="382"/>
    </row>
    <row r="460" spans="1:1">
      <c r="A460" s="382"/>
    </row>
    <row r="461" spans="1:1">
      <c r="A461" s="382"/>
    </row>
    <row r="462" spans="1:1">
      <c r="A462" s="382"/>
    </row>
    <row r="463" spans="1:1">
      <c r="A463" s="382"/>
    </row>
    <row r="464" spans="1:1">
      <c r="A464" s="382"/>
    </row>
    <row r="465" spans="1:1">
      <c r="A465" s="382"/>
    </row>
    <row r="466" spans="1:1">
      <c r="A466" s="382"/>
    </row>
    <row r="467" spans="1:1">
      <c r="A467" s="382"/>
    </row>
    <row r="468" spans="1:1">
      <c r="A468" s="382"/>
    </row>
    <row r="469" spans="1:1">
      <c r="A469" s="382"/>
    </row>
    <row r="470" spans="1:1">
      <c r="A470" s="382"/>
    </row>
    <row r="471" spans="1:1">
      <c r="A471" s="382"/>
    </row>
    <row r="472" spans="1:1">
      <c r="A472" s="382"/>
    </row>
    <row r="473" spans="1:1">
      <c r="A473" s="382"/>
    </row>
    <row r="474" spans="1:1">
      <c r="A474" s="382"/>
    </row>
    <row r="475" spans="1:1">
      <c r="A475" s="382"/>
    </row>
    <row r="476" spans="1:1">
      <c r="A476" s="382"/>
    </row>
    <row r="477" spans="1:1">
      <c r="A477" s="382"/>
    </row>
    <row r="478" spans="1:1">
      <c r="A478" s="382"/>
    </row>
    <row r="479" spans="1:1">
      <c r="A479" s="382"/>
    </row>
    <row r="480" spans="1:1">
      <c r="A480" s="382"/>
    </row>
    <row r="481" spans="1:1">
      <c r="A481" s="382"/>
    </row>
    <row r="482" spans="1:1">
      <c r="A482" s="382"/>
    </row>
    <row r="483" spans="1:1">
      <c r="A483" s="382"/>
    </row>
    <row r="484" spans="1:1">
      <c r="A484" s="382"/>
    </row>
    <row r="485" spans="1:1">
      <c r="A485" s="382"/>
    </row>
    <row r="486" spans="1:1">
      <c r="A486" s="382"/>
    </row>
    <row r="487" spans="1:1">
      <c r="A487" s="382"/>
    </row>
    <row r="488" spans="1:1">
      <c r="A488" s="382"/>
    </row>
    <row r="489" spans="1:1">
      <c r="A489" s="382"/>
    </row>
    <row r="490" spans="1:1">
      <c r="A490" s="382"/>
    </row>
    <row r="491" spans="1:1">
      <c r="A491" s="382"/>
    </row>
    <row r="492" spans="1:1">
      <c r="A492" s="382"/>
    </row>
    <row r="493" spans="1:1">
      <c r="A493" s="382"/>
    </row>
    <row r="494" spans="1:1">
      <c r="A494" s="382"/>
    </row>
    <row r="495" spans="1:1">
      <c r="A495" s="382"/>
    </row>
    <row r="496" spans="1:1">
      <c r="A496" s="382"/>
    </row>
    <row r="497" spans="1:1">
      <c r="A497" s="382"/>
    </row>
    <row r="498" spans="1:1">
      <c r="A498" s="382"/>
    </row>
    <row r="499" spans="1:1">
      <c r="A499" s="382"/>
    </row>
    <row r="500" spans="1:1">
      <c r="A500" s="382"/>
    </row>
    <row r="501" spans="1:1">
      <c r="A501" s="382"/>
    </row>
    <row r="502" spans="1:1">
      <c r="A502" s="382"/>
    </row>
    <row r="503" spans="1:1">
      <c r="A503" s="382"/>
    </row>
    <row r="504" spans="1:1">
      <c r="A504" s="382"/>
    </row>
    <row r="505" spans="1:1">
      <c r="A505" s="382"/>
    </row>
    <row r="506" spans="1:1">
      <c r="A506" s="382"/>
    </row>
    <row r="507" spans="1:1">
      <c r="A507" s="382"/>
    </row>
    <row r="508" spans="1:1">
      <c r="A508" s="382"/>
    </row>
    <row r="509" spans="1:1">
      <c r="A509" s="382"/>
    </row>
    <row r="510" spans="1:1">
      <c r="A510" s="382"/>
    </row>
    <row r="511" spans="1:1">
      <c r="A511" s="382"/>
    </row>
    <row r="512" spans="1:1">
      <c r="A512" s="382"/>
    </row>
    <row r="513" spans="1:1">
      <c r="A513" s="382"/>
    </row>
    <row r="514" spans="1:1">
      <c r="A514" s="382"/>
    </row>
    <row r="515" spans="1:1">
      <c r="A515" s="382"/>
    </row>
    <row r="516" spans="1:1">
      <c r="A516" s="382"/>
    </row>
    <row r="517" spans="1:1">
      <c r="A517" s="382"/>
    </row>
    <row r="518" spans="1:1">
      <c r="A518" s="382"/>
    </row>
    <row r="519" spans="1:1">
      <c r="A519" s="382"/>
    </row>
    <row r="520" spans="1:1">
      <c r="A520" s="382"/>
    </row>
    <row r="521" spans="1:1">
      <c r="A521" s="382"/>
    </row>
    <row r="522" spans="1:1">
      <c r="A522" s="382"/>
    </row>
    <row r="523" spans="1:1">
      <c r="A523" s="382"/>
    </row>
    <row r="524" spans="1:1">
      <c r="A524" s="382"/>
    </row>
    <row r="525" spans="1:1">
      <c r="A525" s="382"/>
    </row>
    <row r="526" spans="1:1">
      <c r="A526" s="382"/>
    </row>
    <row r="527" spans="1:1">
      <c r="A527" s="382"/>
    </row>
    <row r="528" spans="1:1">
      <c r="A528" s="382"/>
    </row>
    <row r="529" spans="1:1">
      <c r="A529" s="382"/>
    </row>
    <row r="530" spans="1:1">
      <c r="A530" s="382"/>
    </row>
    <row r="531" spans="1:1">
      <c r="A531" s="382"/>
    </row>
    <row r="532" spans="1:1">
      <c r="A532" s="382"/>
    </row>
    <row r="533" spans="1:1">
      <c r="A533" s="382"/>
    </row>
    <row r="534" spans="1:1">
      <c r="A534" s="382"/>
    </row>
    <row r="535" spans="1:1">
      <c r="A535" s="382"/>
    </row>
    <row r="536" spans="1:1">
      <c r="A536" s="382"/>
    </row>
    <row r="537" spans="1:1">
      <c r="A537" s="382"/>
    </row>
    <row r="538" spans="1:1">
      <c r="A538" s="382"/>
    </row>
    <row r="539" spans="1:1">
      <c r="A539" s="382"/>
    </row>
    <row r="540" spans="1:1">
      <c r="A540" s="382"/>
    </row>
    <row r="541" spans="1:1">
      <c r="A541" s="382"/>
    </row>
    <row r="542" spans="1:1">
      <c r="A542" s="382"/>
    </row>
    <row r="543" spans="1:1">
      <c r="A543" s="382"/>
    </row>
    <row r="544" spans="1:1">
      <c r="A544" s="382"/>
    </row>
    <row r="545" spans="1:1">
      <c r="A545" s="382"/>
    </row>
    <row r="546" spans="1:1">
      <c r="A546" s="382"/>
    </row>
    <row r="547" spans="1:1">
      <c r="A547" s="382"/>
    </row>
    <row r="548" spans="1:1">
      <c r="A548" s="382"/>
    </row>
    <row r="549" spans="1:1">
      <c r="A549" s="382"/>
    </row>
    <row r="550" spans="1:1">
      <c r="A550" s="382"/>
    </row>
    <row r="551" spans="1:1">
      <c r="A551" s="382"/>
    </row>
    <row r="552" spans="1:1">
      <c r="A552" s="382"/>
    </row>
    <row r="553" spans="1:1">
      <c r="A553" s="382"/>
    </row>
    <row r="554" spans="1:1">
      <c r="A554" s="382"/>
    </row>
    <row r="555" spans="1:1">
      <c r="A555" s="382"/>
    </row>
    <row r="556" spans="1:1">
      <c r="A556" s="382"/>
    </row>
    <row r="557" spans="1:1">
      <c r="A557" s="382"/>
    </row>
    <row r="558" spans="1:1">
      <c r="A558" s="382"/>
    </row>
    <row r="559" spans="1:1">
      <c r="A559" s="382"/>
    </row>
    <row r="560" spans="1:1">
      <c r="A560" s="382"/>
    </row>
    <row r="561" spans="1:1">
      <c r="A561" s="382"/>
    </row>
    <row r="562" spans="1:1">
      <c r="A562" s="382"/>
    </row>
    <row r="563" spans="1:1">
      <c r="A563" s="382"/>
    </row>
    <row r="564" spans="1:1">
      <c r="A564" s="382"/>
    </row>
    <row r="565" spans="1:1">
      <c r="A565" s="382"/>
    </row>
    <row r="566" spans="1:1">
      <c r="A566" s="382"/>
    </row>
    <row r="567" spans="1:1">
      <c r="A567" s="382"/>
    </row>
    <row r="568" spans="1:1">
      <c r="A568" s="382"/>
    </row>
    <row r="569" spans="1:1">
      <c r="A569" s="382"/>
    </row>
    <row r="570" spans="1:1">
      <c r="A570" s="382"/>
    </row>
    <row r="571" spans="1:1">
      <c r="A571" s="382"/>
    </row>
    <row r="572" spans="1:1">
      <c r="A572" s="382"/>
    </row>
    <row r="573" spans="1:1">
      <c r="A573" s="382"/>
    </row>
    <row r="574" spans="1:1">
      <c r="A574" s="382"/>
    </row>
    <row r="575" spans="1:1">
      <c r="A575" s="382"/>
    </row>
    <row r="576" spans="1:1">
      <c r="A576" s="382"/>
    </row>
    <row r="577" spans="1:1">
      <c r="A577" s="382"/>
    </row>
    <row r="578" spans="1:1">
      <c r="A578" s="382"/>
    </row>
    <row r="579" spans="1:1">
      <c r="A579" s="382"/>
    </row>
    <row r="580" spans="1:1">
      <c r="A580" s="382"/>
    </row>
    <row r="581" spans="1:1">
      <c r="A581" s="382"/>
    </row>
    <row r="582" spans="1:1">
      <c r="A582" s="382"/>
    </row>
    <row r="583" spans="1:1">
      <c r="A583" s="382"/>
    </row>
    <row r="584" spans="1:1">
      <c r="A584" s="382"/>
    </row>
    <row r="585" spans="1:1">
      <c r="A585" s="382"/>
    </row>
    <row r="586" spans="1:1">
      <c r="A586" s="382"/>
    </row>
    <row r="587" spans="1:1">
      <c r="A587" s="382"/>
    </row>
    <row r="588" spans="1:1">
      <c r="A588" s="382"/>
    </row>
    <row r="589" spans="1:1">
      <c r="A589" s="382"/>
    </row>
    <row r="590" spans="1:1">
      <c r="A590" s="382"/>
    </row>
    <row r="591" spans="1:1">
      <c r="A591" s="382"/>
    </row>
    <row r="592" spans="1:1">
      <c r="A592" s="382"/>
    </row>
    <row r="593" spans="1:1">
      <c r="A593" s="382"/>
    </row>
    <row r="594" spans="1:1">
      <c r="A594" s="382"/>
    </row>
    <row r="595" spans="1:1">
      <c r="A595" s="382"/>
    </row>
    <row r="596" spans="1:1">
      <c r="A596" s="382"/>
    </row>
    <row r="597" spans="1:1">
      <c r="A597" s="382"/>
    </row>
    <row r="598" spans="1:1">
      <c r="A598" s="382"/>
    </row>
    <row r="599" spans="1:1">
      <c r="A599" s="382"/>
    </row>
    <row r="600" spans="1:1">
      <c r="A600" s="382"/>
    </row>
    <row r="601" spans="1:1">
      <c r="A601" s="382"/>
    </row>
    <row r="602" spans="1:1">
      <c r="A602" s="382"/>
    </row>
    <row r="603" spans="1:1">
      <c r="A603" s="382"/>
    </row>
    <row r="604" spans="1:1">
      <c r="A604" s="382"/>
    </row>
    <row r="605" spans="1:1">
      <c r="A605" s="382"/>
    </row>
    <row r="606" spans="1:1">
      <c r="A606" s="382"/>
    </row>
    <row r="607" spans="1:1">
      <c r="A607" s="382"/>
    </row>
    <row r="608" spans="1:1">
      <c r="A608" s="382"/>
    </row>
    <row r="609" spans="1:1">
      <c r="A609" s="382"/>
    </row>
    <row r="610" spans="1:1">
      <c r="A610" s="382"/>
    </row>
    <row r="611" spans="1:1">
      <c r="A611" s="382"/>
    </row>
    <row r="612" spans="1:1">
      <c r="A612" s="382"/>
    </row>
    <row r="613" spans="1:1">
      <c r="A613" s="382"/>
    </row>
    <row r="614" spans="1:1">
      <c r="A614" s="382"/>
    </row>
    <row r="615" spans="1:1">
      <c r="A615" s="382"/>
    </row>
    <row r="616" spans="1:1">
      <c r="A616" s="382"/>
    </row>
    <row r="617" spans="1:1">
      <c r="A617" s="382"/>
    </row>
    <row r="618" spans="1:1">
      <c r="A618" s="382"/>
    </row>
    <row r="619" spans="1:1">
      <c r="A619" s="382"/>
    </row>
    <row r="620" spans="1:1">
      <c r="A620" s="382"/>
    </row>
    <row r="621" spans="1:1">
      <c r="A621" s="382"/>
    </row>
    <row r="622" spans="1:1">
      <c r="A622" s="382"/>
    </row>
    <row r="623" spans="1:1">
      <c r="A623" s="382"/>
    </row>
    <row r="624" spans="1:1">
      <c r="A624" s="382"/>
    </row>
    <row r="625" spans="1:1">
      <c r="A625" s="382"/>
    </row>
    <row r="626" spans="1:1">
      <c r="A626" s="382"/>
    </row>
    <row r="627" spans="1:1">
      <c r="A627" s="382"/>
    </row>
    <row r="628" spans="1:1">
      <c r="A628" s="382"/>
    </row>
    <row r="629" spans="1:1">
      <c r="A629" s="382"/>
    </row>
    <row r="630" spans="1:1">
      <c r="A630" s="382"/>
    </row>
    <row r="631" spans="1:1">
      <c r="A631" s="382"/>
    </row>
    <row r="632" spans="1:1">
      <c r="A632" s="382"/>
    </row>
    <row r="633" spans="1:1">
      <c r="A633" s="382"/>
    </row>
    <row r="634" spans="1:1">
      <c r="A634" s="382"/>
    </row>
    <row r="635" spans="1:1">
      <c r="A635" s="382"/>
    </row>
    <row r="636" spans="1:1">
      <c r="A636" s="382"/>
    </row>
    <row r="637" spans="1:1">
      <c r="A637" s="382"/>
    </row>
    <row r="638" spans="1:1">
      <c r="A638" s="382"/>
    </row>
    <row r="639" spans="1:1">
      <c r="A639" s="382"/>
    </row>
    <row r="640" spans="1:1">
      <c r="A640" s="382"/>
    </row>
    <row r="641" spans="1:1">
      <c r="A641" s="382"/>
    </row>
    <row r="642" spans="1:1">
      <c r="A642" s="382"/>
    </row>
    <row r="643" spans="1:1">
      <c r="A643" s="382"/>
    </row>
    <row r="644" spans="1:1">
      <c r="A644" s="382"/>
    </row>
    <row r="645" spans="1:1">
      <c r="A645" s="382"/>
    </row>
    <row r="646" spans="1:1">
      <c r="A646" s="382"/>
    </row>
    <row r="647" spans="1:1">
      <c r="A647" s="382"/>
    </row>
    <row r="648" spans="1:1">
      <c r="A648" s="382"/>
    </row>
    <row r="649" spans="1:1">
      <c r="A649" s="382"/>
    </row>
    <row r="650" spans="1:1">
      <c r="A650" s="382"/>
    </row>
    <row r="651" spans="1:1">
      <c r="A651" s="382"/>
    </row>
    <row r="652" spans="1:1">
      <c r="A652" s="382"/>
    </row>
    <row r="653" spans="1:1">
      <c r="A653" s="382"/>
    </row>
    <row r="654" spans="1:1">
      <c r="A654" s="382"/>
    </row>
    <row r="655" spans="1:1">
      <c r="A655" s="382"/>
    </row>
    <row r="656" spans="1:1">
      <c r="A656" s="382"/>
    </row>
    <row r="657" spans="1:1">
      <c r="A657" s="382"/>
    </row>
    <row r="658" spans="1:1">
      <c r="A658" s="382"/>
    </row>
    <row r="659" spans="1:1">
      <c r="A659" s="382"/>
    </row>
    <row r="660" spans="1:1">
      <c r="A660" s="382"/>
    </row>
    <row r="661" spans="1:1">
      <c r="A661" s="382"/>
    </row>
    <row r="662" spans="1:1">
      <c r="A662" s="382"/>
    </row>
    <row r="663" spans="1:1">
      <c r="A663" s="382"/>
    </row>
    <row r="664" spans="1:1">
      <c r="A664" s="382"/>
    </row>
    <row r="665" spans="1:1">
      <c r="A665" s="382"/>
    </row>
    <row r="666" spans="1:1">
      <c r="A666" s="382"/>
    </row>
    <row r="667" spans="1:1">
      <c r="A667" s="382"/>
    </row>
    <row r="668" spans="1:1">
      <c r="A668" s="382"/>
    </row>
    <row r="669" spans="1:1">
      <c r="A669" s="382"/>
    </row>
    <row r="670" spans="1:1">
      <c r="A670" s="382"/>
    </row>
    <row r="671" spans="1:1">
      <c r="A671" s="382"/>
    </row>
    <row r="672" spans="1:1">
      <c r="A672" s="382"/>
    </row>
    <row r="673" spans="1:1">
      <c r="A673" s="382"/>
    </row>
    <row r="674" spans="1:1">
      <c r="A674" s="382"/>
    </row>
    <row r="675" spans="1:1">
      <c r="A675" s="382"/>
    </row>
    <row r="676" spans="1:1">
      <c r="A676" s="382"/>
    </row>
    <row r="677" spans="1:1">
      <c r="A677" s="382"/>
    </row>
    <row r="678" spans="1:1">
      <c r="A678" s="382"/>
    </row>
    <row r="679" spans="1:1">
      <c r="A679" s="382"/>
    </row>
    <row r="680" spans="1:1">
      <c r="A680" s="382"/>
    </row>
    <row r="681" spans="1:1">
      <c r="A681" s="382"/>
    </row>
    <row r="682" spans="1:1">
      <c r="A682" s="382"/>
    </row>
    <row r="683" spans="1:1">
      <c r="A683" s="382"/>
    </row>
    <row r="684" spans="1:1">
      <c r="A684" s="382"/>
    </row>
    <row r="685" spans="1:1">
      <c r="A685" s="382"/>
    </row>
    <row r="686" spans="1:1">
      <c r="A686" s="382"/>
    </row>
    <row r="687" spans="1:1">
      <c r="A687" s="382"/>
    </row>
    <row r="688" spans="1:1">
      <c r="A688" s="382"/>
    </row>
    <row r="689" spans="1:1">
      <c r="A689" s="382"/>
    </row>
    <row r="690" spans="1:1">
      <c r="A690" s="382"/>
    </row>
    <row r="691" spans="1:1">
      <c r="A691" s="382"/>
    </row>
    <row r="692" spans="1:1">
      <c r="A692" s="382"/>
    </row>
    <row r="693" spans="1:1">
      <c r="A693" s="382"/>
    </row>
    <row r="694" spans="1:1">
      <c r="A694" s="382"/>
    </row>
    <row r="695" spans="1:1">
      <c r="A695" s="382"/>
    </row>
    <row r="696" spans="1:1">
      <c r="A696" s="382"/>
    </row>
    <row r="697" spans="1:1">
      <c r="A697" s="382"/>
    </row>
    <row r="698" spans="1:1">
      <c r="A698" s="382"/>
    </row>
    <row r="699" spans="1:1">
      <c r="A699" s="382"/>
    </row>
    <row r="700" spans="1:1">
      <c r="A700" s="382"/>
    </row>
    <row r="701" spans="1:1">
      <c r="A701" s="382"/>
    </row>
    <row r="702" spans="1:1">
      <c r="A702" s="382"/>
    </row>
    <row r="703" spans="1:1">
      <c r="A703" s="382"/>
    </row>
    <row r="704" spans="1:1">
      <c r="A704" s="382"/>
    </row>
    <row r="705" spans="1:1">
      <c r="A705" s="382"/>
    </row>
    <row r="706" spans="1:1">
      <c r="A706" s="382"/>
    </row>
    <row r="707" spans="1:1">
      <c r="A707" s="382"/>
    </row>
    <row r="708" spans="1:1">
      <c r="A708" s="382"/>
    </row>
    <row r="709" spans="1:1">
      <c r="A709" s="382"/>
    </row>
    <row r="710" spans="1:1">
      <c r="A710" s="382"/>
    </row>
    <row r="711" spans="1:1">
      <c r="A711" s="382"/>
    </row>
    <row r="712" spans="1:1">
      <c r="A712" s="382"/>
    </row>
    <row r="713" spans="1:1">
      <c r="A713" s="382"/>
    </row>
    <row r="714" spans="1:1">
      <c r="A714" s="382"/>
    </row>
    <row r="715" spans="1:1">
      <c r="A715" s="382"/>
    </row>
    <row r="716" spans="1:1">
      <c r="A716" s="382"/>
    </row>
    <row r="717" spans="1:1">
      <c r="A717" s="382"/>
    </row>
    <row r="718" spans="1:1">
      <c r="A718" s="382"/>
    </row>
    <row r="719" spans="1:1">
      <c r="A719" s="382"/>
    </row>
    <row r="720" spans="1:1">
      <c r="A720" s="382"/>
    </row>
    <row r="721" spans="1:1">
      <c r="A721" s="382"/>
    </row>
    <row r="722" spans="1:1">
      <c r="A722" s="382"/>
    </row>
    <row r="723" spans="1:1">
      <c r="A723" s="382"/>
    </row>
    <row r="724" spans="1:1">
      <c r="A724" s="382"/>
    </row>
    <row r="725" spans="1:1">
      <c r="A725" s="382"/>
    </row>
    <row r="726" spans="1:1">
      <c r="A726" s="382"/>
    </row>
    <row r="727" spans="1:1">
      <c r="A727" s="382"/>
    </row>
    <row r="728" spans="1:1">
      <c r="A728" s="382"/>
    </row>
    <row r="729" spans="1:1">
      <c r="A729" s="382"/>
    </row>
    <row r="730" spans="1:1">
      <c r="A730" s="382"/>
    </row>
    <row r="731" spans="1:1">
      <c r="A731" s="382"/>
    </row>
    <row r="732" spans="1:1">
      <c r="A732" s="382"/>
    </row>
    <row r="733" spans="1:1">
      <c r="A733" s="382"/>
    </row>
    <row r="734" spans="1:1">
      <c r="A734" s="382"/>
    </row>
    <row r="735" spans="1:1">
      <c r="A735" s="382"/>
    </row>
    <row r="736" spans="1:1">
      <c r="A736" s="382"/>
    </row>
    <row r="737" spans="1:1">
      <c r="A737" s="382"/>
    </row>
    <row r="738" spans="1:1">
      <c r="A738" s="382"/>
    </row>
    <row r="739" spans="1:1">
      <c r="A739" s="382"/>
    </row>
    <row r="740" spans="1:1">
      <c r="A740" s="382"/>
    </row>
    <row r="741" spans="1:1">
      <c r="A741" s="382"/>
    </row>
    <row r="742" spans="1:1">
      <c r="A742" s="382"/>
    </row>
    <row r="743" spans="1:1">
      <c r="A743" s="382"/>
    </row>
    <row r="744" spans="1:1">
      <c r="A744" s="382"/>
    </row>
    <row r="745" spans="1:1">
      <c r="A745" s="382"/>
    </row>
    <row r="746" spans="1:1">
      <c r="A746" s="382"/>
    </row>
    <row r="747" spans="1:1">
      <c r="A747" s="382"/>
    </row>
    <row r="748" spans="1:1">
      <c r="A748" s="382"/>
    </row>
    <row r="749" spans="1:1">
      <c r="A749" s="382"/>
    </row>
    <row r="750" spans="1:1">
      <c r="A750" s="382"/>
    </row>
    <row r="751" spans="1:1">
      <c r="A751" s="382"/>
    </row>
    <row r="752" spans="1:1">
      <c r="A752" s="382"/>
    </row>
    <row r="753" spans="1:1">
      <c r="A753" s="382"/>
    </row>
    <row r="754" spans="1:1">
      <c r="A754" s="382"/>
    </row>
    <row r="755" spans="1:1">
      <c r="A755" s="382"/>
    </row>
    <row r="756" spans="1:1">
      <c r="A756" s="382"/>
    </row>
    <row r="757" spans="1:1">
      <c r="A757" s="382"/>
    </row>
    <row r="758" spans="1:1">
      <c r="A758" s="382"/>
    </row>
    <row r="759" spans="1:1">
      <c r="A759" s="382"/>
    </row>
    <row r="760" spans="1:1">
      <c r="A760" s="382"/>
    </row>
    <row r="761" spans="1:1">
      <c r="A761" s="382"/>
    </row>
    <row r="762" spans="1:1">
      <c r="A762" s="382"/>
    </row>
    <row r="763" spans="1:1">
      <c r="A763" s="382"/>
    </row>
    <row r="764" spans="1:1">
      <c r="A764" s="382"/>
    </row>
    <row r="765" spans="1:1">
      <c r="A765" s="382"/>
    </row>
    <row r="766" spans="1:1">
      <c r="A766" s="382"/>
    </row>
    <row r="767" spans="1:1">
      <c r="A767" s="382"/>
    </row>
    <row r="768" spans="1:1">
      <c r="A768" s="382"/>
    </row>
    <row r="769" spans="1:1">
      <c r="A769" s="382"/>
    </row>
    <row r="770" spans="1:1">
      <c r="A770" s="382"/>
    </row>
    <row r="771" spans="1:1">
      <c r="A771" s="382"/>
    </row>
    <row r="772" spans="1:1">
      <c r="A772" s="382"/>
    </row>
    <row r="773" spans="1:1">
      <c r="A773" s="382"/>
    </row>
    <row r="774" spans="1:1">
      <c r="A774" s="382"/>
    </row>
    <row r="775" spans="1:1">
      <c r="A775" s="382"/>
    </row>
    <row r="776" spans="1:1">
      <c r="A776" s="382"/>
    </row>
    <row r="777" spans="1:1">
      <c r="A777" s="382"/>
    </row>
    <row r="778" spans="1:1">
      <c r="A778" s="382"/>
    </row>
    <row r="779" spans="1:1">
      <c r="A779" s="382"/>
    </row>
    <row r="780" spans="1:1">
      <c r="A780" s="382"/>
    </row>
    <row r="781" spans="1:1">
      <c r="A781" s="382"/>
    </row>
    <row r="782" spans="1:1">
      <c r="A782" s="382"/>
    </row>
    <row r="783" spans="1:1">
      <c r="A783" s="382"/>
    </row>
    <row r="784" spans="1:1">
      <c r="A784" s="382"/>
    </row>
    <row r="785" spans="1:1">
      <c r="A785" s="382"/>
    </row>
    <row r="786" spans="1:1">
      <c r="A786" s="382"/>
    </row>
    <row r="787" spans="1:1">
      <c r="A787" s="382"/>
    </row>
    <row r="788" spans="1:1">
      <c r="A788" s="382"/>
    </row>
    <row r="789" spans="1:1">
      <c r="A789" s="382"/>
    </row>
    <row r="790" spans="1:1">
      <c r="A790" s="382"/>
    </row>
    <row r="791" spans="1:1">
      <c r="A791" s="382"/>
    </row>
    <row r="792" spans="1:1">
      <c r="A792" s="382"/>
    </row>
    <row r="793" spans="1:1">
      <c r="A793" s="382"/>
    </row>
    <row r="794" spans="1:1">
      <c r="A794" s="382"/>
    </row>
    <row r="795" spans="1:1">
      <c r="A795" s="382"/>
    </row>
    <row r="796" spans="1:1">
      <c r="A796" s="382"/>
    </row>
    <row r="797" spans="1:1">
      <c r="A797" s="382"/>
    </row>
    <row r="798" spans="1:1">
      <c r="A798" s="382"/>
    </row>
    <row r="799" spans="1:1">
      <c r="A799" s="382"/>
    </row>
    <row r="800" spans="1:1">
      <c r="A800" s="382"/>
    </row>
    <row r="801" spans="1:1">
      <c r="A801" s="382"/>
    </row>
    <row r="802" spans="1:1">
      <c r="A802" s="382"/>
    </row>
    <row r="803" spans="1:1">
      <c r="A803" s="382"/>
    </row>
    <row r="804" spans="1:1">
      <c r="A804" s="382"/>
    </row>
    <row r="805" spans="1:1">
      <c r="A805" s="382"/>
    </row>
    <row r="806" spans="1:1">
      <c r="A806" s="382"/>
    </row>
    <row r="807" spans="1:1">
      <c r="A807" s="382"/>
    </row>
    <row r="808" spans="1:1">
      <c r="A808" s="382"/>
    </row>
    <row r="809" spans="1:1">
      <c r="A809" s="382"/>
    </row>
    <row r="810" spans="1:1">
      <c r="A810" s="382"/>
    </row>
    <row r="811" spans="1:1">
      <c r="A811" s="382"/>
    </row>
    <row r="812" spans="1:1">
      <c r="A812" s="382"/>
    </row>
    <row r="813" spans="1:1">
      <c r="A813" s="382"/>
    </row>
    <row r="814" spans="1:1">
      <c r="A814" s="382"/>
    </row>
    <row r="815" spans="1:1">
      <c r="A815" s="382"/>
    </row>
    <row r="816" spans="1:1">
      <c r="A816" s="382"/>
    </row>
    <row r="817" spans="1:1">
      <c r="A817" s="382"/>
    </row>
    <row r="818" spans="1:1">
      <c r="A818" s="382"/>
    </row>
    <row r="819" spans="1:1">
      <c r="A819" s="382"/>
    </row>
    <row r="820" spans="1:1">
      <c r="A820" s="382"/>
    </row>
    <row r="821" spans="1:1">
      <c r="A821" s="382"/>
    </row>
    <row r="822" spans="1:1">
      <c r="A822" s="382"/>
    </row>
    <row r="823" spans="1:1">
      <c r="A823" s="382"/>
    </row>
    <row r="824" spans="1:1">
      <c r="A824" s="382"/>
    </row>
    <row r="825" spans="1:1">
      <c r="A825" s="382"/>
    </row>
    <row r="826" spans="1:1">
      <c r="A826" s="382"/>
    </row>
    <row r="827" spans="1:1">
      <c r="A827" s="382"/>
    </row>
    <row r="828" spans="1:1">
      <c r="A828" s="382"/>
    </row>
    <row r="829" spans="1:1">
      <c r="A829" s="382"/>
    </row>
    <row r="830" spans="1:1">
      <c r="A830" s="382"/>
    </row>
    <row r="831" spans="1:1">
      <c r="A831" s="382"/>
    </row>
    <row r="832" spans="1:1">
      <c r="A832" s="382"/>
    </row>
    <row r="833" spans="1:1">
      <c r="A833" s="382"/>
    </row>
    <row r="834" spans="1:1">
      <c r="A834" s="382"/>
    </row>
    <row r="835" spans="1:1">
      <c r="A835" s="382"/>
    </row>
    <row r="836" spans="1:1">
      <c r="A836" s="382"/>
    </row>
    <row r="837" spans="1:1">
      <c r="A837" s="382"/>
    </row>
    <row r="838" spans="1:1">
      <c r="A838" s="382"/>
    </row>
    <row r="839" spans="1:1">
      <c r="A839" s="382"/>
    </row>
    <row r="840" spans="1:1">
      <c r="A840" s="382"/>
    </row>
    <row r="841" spans="1:1">
      <c r="A841" s="382"/>
    </row>
    <row r="842" spans="1:1">
      <c r="A842" s="382"/>
    </row>
    <row r="843" spans="1:1">
      <c r="A843" s="382"/>
    </row>
    <row r="844" spans="1:1">
      <c r="A844" s="382"/>
    </row>
    <row r="845" spans="1:1">
      <c r="A845" s="382"/>
    </row>
    <row r="846" spans="1:1">
      <c r="A846" s="382"/>
    </row>
    <row r="847" spans="1:1">
      <c r="A847" s="382"/>
    </row>
    <row r="848" spans="1:1">
      <c r="A848" s="382"/>
    </row>
    <row r="849" spans="1:1">
      <c r="A849" s="382"/>
    </row>
    <row r="850" spans="1:1">
      <c r="A850" s="382"/>
    </row>
    <row r="851" spans="1:1">
      <c r="A851" s="382"/>
    </row>
    <row r="852" spans="1:1">
      <c r="A852" s="382"/>
    </row>
    <row r="853" spans="1:1">
      <c r="A853" s="382"/>
    </row>
    <row r="854" spans="1:1">
      <c r="A854" s="382"/>
    </row>
    <row r="855" spans="1:1">
      <c r="A855" s="382"/>
    </row>
    <row r="856" spans="1:1">
      <c r="A856" s="382"/>
    </row>
    <row r="857" spans="1:1">
      <c r="A857" s="382"/>
    </row>
    <row r="858" spans="1:1">
      <c r="A858" s="382"/>
    </row>
    <row r="859" spans="1:1">
      <c r="A859" s="382"/>
    </row>
    <row r="860" spans="1:1">
      <c r="A860" s="382"/>
    </row>
    <row r="861" spans="1:1">
      <c r="A861" s="382"/>
    </row>
    <row r="862" spans="1:1">
      <c r="A862" s="382"/>
    </row>
    <row r="863" spans="1:1">
      <c r="A863" s="382"/>
    </row>
    <row r="864" spans="1:1">
      <c r="A864" s="382"/>
    </row>
    <row r="865" spans="1:1">
      <c r="A865" s="382"/>
    </row>
    <row r="866" spans="1:1">
      <c r="A866" s="382"/>
    </row>
    <row r="867" spans="1:1">
      <c r="A867" s="382"/>
    </row>
    <row r="868" spans="1:1">
      <c r="A868" s="382"/>
    </row>
    <row r="869" spans="1:1">
      <c r="A869" s="382"/>
    </row>
    <row r="870" spans="1:1">
      <c r="A870" s="382"/>
    </row>
    <row r="871" spans="1:1">
      <c r="A871" s="382"/>
    </row>
    <row r="872" spans="1:1">
      <c r="A872" s="382"/>
    </row>
    <row r="873" spans="1:1">
      <c r="A873" s="382"/>
    </row>
    <row r="874" spans="1:1">
      <c r="A874" s="382"/>
    </row>
    <row r="875" spans="1:1">
      <c r="A875" s="382"/>
    </row>
    <row r="876" spans="1:1">
      <c r="A876" s="382"/>
    </row>
    <row r="877" spans="1:1">
      <c r="A877" s="382"/>
    </row>
    <row r="878" spans="1:1">
      <c r="A878" s="382"/>
    </row>
    <row r="879" spans="1:1">
      <c r="A879" s="382"/>
    </row>
    <row r="880" spans="1:1">
      <c r="A880" s="382"/>
    </row>
    <row r="881" spans="1:1">
      <c r="A881" s="382"/>
    </row>
    <row r="882" spans="1:1">
      <c r="A882" s="382"/>
    </row>
    <row r="883" spans="1:1">
      <c r="A883" s="382"/>
    </row>
    <row r="884" spans="1:1">
      <c r="A884" s="382"/>
    </row>
    <row r="885" spans="1:1">
      <c r="A885" s="382"/>
    </row>
    <row r="886" spans="1:1">
      <c r="A886" s="382"/>
    </row>
    <row r="887" spans="1:1">
      <c r="A887" s="382"/>
    </row>
    <row r="888" spans="1:1">
      <c r="A888" s="382"/>
    </row>
    <row r="889" spans="1:1">
      <c r="A889" s="382"/>
    </row>
    <row r="890" spans="1:1">
      <c r="A890" s="382"/>
    </row>
    <row r="891" spans="1:1">
      <c r="A891" s="382"/>
    </row>
    <row r="892" spans="1:1">
      <c r="A892" s="382"/>
    </row>
    <row r="893" spans="1:1">
      <c r="A893" s="382"/>
    </row>
    <row r="894" spans="1:1">
      <c r="A894" s="382"/>
    </row>
    <row r="895" spans="1:1">
      <c r="A895" s="382"/>
    </row>
    <row r="896" spans="1:1">
      <c r="A896" s="382"/>
    </row>
    <row r="897" spans="1:1">
      <c r="A897" s="382"/>
    </row>
    <row r="898" spans="1:1">
      <c r="A898" s="382"/>
    </row>
    <row r="899" spans="1:1">
      <c r="A899" s="382"/>
    </row>
    <row r="900" spans="1:1">
      <c r="A900" s="382"/>
    </row>
    <row r="901" spans="1:1">
      <c r="A901" s="382"/>
    </row>
    <row r="902" spans="1:1">
      <c r="A902" s="382"/>
    </row>
    <row r="903" spans="1:1">
      <c r="A903" s="382"/>
    </row>
    <row r="904" spans="1:1">
      <c r="A904" s="382"/>
    </row>
    <row r="905" spans="1:1">
      <c r="A905" s="382"/>
    </row>
    <row r="906" spans="1:1">
      <c r="A906" s="382"/>
    </row>
    <row r="907" spans="1:1">
      <c r="A907" s="382"/>
    </row>
    <row r="908" spans="1:1">
      <c r="A908" s="382"/>
    </row>
    <row r="909" spans="1:1">
      <c r="A909" s="382"/>
    </row>
    <row r="910" spans="1:1">
      <c r="A910" s="382"/>
    </row>
    <row r="911" spans="1:1">
      <c r="A911" s="382"/>
    </row>
    <row r="912" spans="1:1">
      <c r="A912" s="382"/>
    </row>
    <row r="913" spans="1:1">
      <c r="A913" s="382"/>
    </row>
    <row r="914" spans="1:1">
      <c r="A914" s="382"/>
    </row>
    <row r="915" spans="1:1">
      <c r="A915" s="382"/>
    </row>
    <row r="916" spans="1:1">
      <c r="A916" s="382"/>
    </row>
    <row r="917" spans="1:1">
      <c r="A917" s="382"/>
    </row>
    <row r="918" spans="1:1">
      <c r="A918" s="382"/>
    </row>
    <row r="919" spans="1:1">
      <c r="A919" s="382"/>
    </row>
    <row r="920" spans="1:1">
      <c r="A920" s="382"/>
    </row>
    <row r="921" spans="1:1">
      <c r="A921" s="382"/>
    </row>
    <row r="922" spans="1:1">
      <c r="A922" s="382"/>
    </row>
    <row r="923" spans="1:1">
      <c r="A923" s="382"/>
    </row>
    <row r="924" spans="1:1">
      <c r="A924" s="382"/>
    </row>
    <row r="925" spans="1:1">
      <c r="A925" s="382"/>
    </row>
    <row r="926" spans="1:1">
      <c r="A926" s="382"/>
    </row>
    <row r="927" spans="1:1">
      <c r="A927" s="382"/>
    </row>
    <row r="928" spans="1:1">
      <c r="A928" s="382"/>
    </row>
    <row r="929" spans="1:1">
      <c r="A929" s="382"/>
    </row>
    <row r="930" spans="1:1">
      <c r="A930" s="382"/>
    </row>
    <row r="931" spans="1:1">
      <c r="A931" s="382"/>
    </row>
    <row r="932" spans="1:1">
      <c r="A932" s="382"/>
    </row>
    <row r="933" spans="1:1">
      <c r="A933" s="382"/>
    </row>
    <row r="934" spans="1:1">
      <c r="A934" s="382"/>
    </row>
    <row r="935" spans="1:1">
      <c r="A935" s="382"/>
    </row>
    <row r="936" spans="1:1">
      <c r="A936" s="382"/>
    </row>
    <row r="937" spans="1:1">
      <c r="A937" s="382"/>
    </row>
    <row r="938" spans="1:1">
      <c r="A938" s="382"/>
    </row>
    <row r="939" spans="1:1">
      <c r="A939" s="382"/>
    </row>
    <row r="940" spans="1:1">
      <c r="A940" s="382"/>
    </row>
    <row r="941" spans="1:1">
      <c r="A941" s="382"/>
    </row>
    <row r="942" spans="1:1">
      <c r="A942" s="382"/>
    </row>
    <row r="943" spans="1:1">
      <c r="A943" s="382"/>
    </row>
    <row r="944" spans="1:1">
      <c r="A944" s="382"/>
    </row>
    <row r="945" spans="1:1">
      <c r="A945" s="382"/>
    </row>
    <row r="946" spans="1:1">
      <c r="A946" s="382"/>
    </row>
    <row r="947" spans="1:1">
      <c r="A947" s="382"/>
    </row>
    <row r="948" spans="1:1">
      <c r="A948" s="382"/>
    </row>
    <row r="949" spans="1:1">
      <c r="A949" s="382"/>
    </row>
    <row r="950" spans="1:1">
      <c r="A950" s="382"/>
    </row>
    <row r="951" spans="1:1">
      <c r="A951" s="382"/>
    </row>
    <row r="952" spans="1:1">
      <c r="A952" s="382"/>
    </row>
    <row r="953" spans="1:1">
      <c r="A953" s="382"/>
    </row>
    <row r="954" spans="1:1">
      <c r="A954" s="382"/>
    </row>
    <row r="955" spans="1:1">
      <c r="A955" s="382"/>
    </row>
    <row r="956" spans="1:1">
      <c r="A956" s="382"/>
    </row>
    <row r="957" spans="1:1">
      <c r="A957" s="382"/>
    </row>
    <row r="958" spans="1:1">
      <c r="A958" s="382"/>
    </row>
    <row r="959" spans="1:1">
      <c r="A959" s="382"/>
    </row>
    <row r="960" spans="1:1">
      <c r="A960" s="382"/>
    </row>
    <row r="961" spans="1:1">
      <c r="A961" s="382"/>
    </row>
    <row r="962" spans="1:1">
      <c r="A962" s="382"/>
    </row>
    <row r="963" spans="1:1">
      <c r="A963" s="382"/>
    </row>
    <row r="964" spans="1:1">
      <c r="A964" s="382"/>
    </row>
    <row r="965" spans="1:1">
      <c r="A965" s="382"/>
    </row>
    <row r="966" spans="1:1">
      <c r="A966" s="382"/>
    </row>
    <row r="967" spans="1:1">
      <c r="A967" s="382"/>
    </row>
    <row r="968" spans="1:1">
      <c r="A968" s="382"/>
    </row>
    <row r="969" spans="1:1">
      <c r="A969" s="382"/>
    </row>
    <row r="970" spans="1:1">
      <c r="A970" s="382"/>
    </row>
    <row r="971" spans="1:1">
      <c r="A971" s="382"/>
    </row>
    <row r="972" spans="1:1">
      <c r="A972" s="382"/>
    </row>
    <row r="973" spans="1:1">
      <c r="A973" s="382"/>
    </row>
    <row r="974" spans="1:1">
      <c r="A974" s="382"/>
    </row>
    <row r="975" spans="1:1">
      <c r="A975" s="382"/>
    </row>
    <row r="976" spans="1:1">
      <c r="A976" s="382"/>
    </row>
    <row r="977" spans="1:1">
      <c r="A977" s="382"/>
    </row>
    <row r="978" spans="1:1">
      <c r="A978" s="382"/>
    </row>
    <row r="979" spans="1:1">
      <c r="A979" s="382"/>
    </row>
    <row r="980" spans="1:1">
      <c r="A980" s="382"/>
    </row>
    <row r="981" spans="1:1">
      <c r="A981" s="382"/>
    </row>
    <row r="982" spans="1:1">
      <c r="A982" s="382"/>
    </row>
    <row r="983" spans="1:1">
      <c r="A983" s="382"/>
    </row>
    <row r="984" spans="1:1">
      <c r="A984" s="382"/>
    </row>
    <row r="985" spans="1:1">
      <c r="A985" s="382"/>
    </row>
    <row r="986" spans="1:1">
      <c r="A986" s="382"/>
    </row>
    <row r="987" spans="1:1">
      <c r="A987" s="382"/>
    </row>
    <row r="988" spans="1:1">
      <c r="A988" s="382"/>
    </row>
    <row r="989" spans="1:1">
      <c r="A989" s="382"/>
    </row>
    <row r="990" spans="1:1">
      <c r="A990" s="382"/>
    </row>
    <row r="991" spans="1:1">
      <c r="A991" s="382"/>
    </row>
    <row r="992" spans="1:1">
      <c r="A992" s="382"/>
    </row>
    <row r="993" spans="1:1">
      <c r="A993" s="382"/>
    </row>
    <row r="994" spans="1:1">
      <c r="A994" s="382"/>
    </row>
    <row r="995" spans="1:1">
      <c r="A995" s="382"/>
    </row>
    <row r="996" spans="1:1">
      <c r="A996" s="382"/>
    </row>
    <row r="997" spans="1:1">
      <c r="A997" s="382"/>
    </row>
    <row r="998" spans="1:1">
      <c r="A998" s="382"/>
    </row>
    <row r="999" spans="1:1">
      <c r="A999" s="382"/>
    </row>
    <row r="1000" spans="1:1">
      <c r="A1000" s="382"/>
    </row>
    <row r="1001" spans="1:1">
      <c r="A1001" s="382"/>
    </row>
    <row r="1002" spans="1:1">
      <c r="A1002" s="382"/>
    </row>
    <row r="1003" spans="1:1">
      <c r="A1003" s="382"/>
    </row>
    <row r="1004" spans="1:1">
      <c r="A1004" s="382"/>
    </row>
    <row r="1005" spans="1:1">
      <c r="A1005" s="382"/>
    </row>
    <row r="1006" spans="1:1">
      <c r="A1006" s="382"/>
    </row>
    <row r="1007" spans="1:1">
      <c r="A1007" s="382"/>
    </row>
    <row r="1008" spans="1:1">
      <c r="A1008" s="382"/>
    </row>
    <row r="1009" spans="1:1">
      <c r="A1009" s="382"/>
    </row>
    <row r="1010" spans="1:1">
      <c r="A1010" s="382"/>
    </row>
    <row r="1011" spans="1:1">
      <c r="A1011" s="382"/>
    </row>
    <row r="1012" spans="1:1">
      <c r="A1012" s="382"/>
    </row>
    <row r="1013" spans="1:1">
      <c r="A1013" s="382"/>
    </row>
    <row r="1014" spans="1:1">
      <c r="A1014" s="382"/>
    </row>
    <row r="1015" spans="1:1">
      <c r="A1015" s="382"/>
    </row>
    <row r="1016" spans="1:1">
      <c r="A1016" s="382"/>
    </row>
    <row r="1017" spans="1:1">
      <c r="A1017" s="382"/>
    </row>
    <row r="1018" spans="1:1">
      <c r="A1018" s="382"/>
    </row>
    <row r="1019" spans="1:1">
      <c r="A1019" s="382"/>
    </row>
    <row r="1020" spans="1:1">
      <c r="A1020" s="382"/>
    </row>
    <row r="1021" spans="1:1">
      <c r="A1021" s="382"/>
    </row>
    <row r="1022" spans="1:1">
      <c r="A1022" s="382"/>
    </row>
    <row r="1023" spans="1:1">
      <c r="A1023" s="382"/>
    </row>
    <row r="1024" spans="1:1">
      <c r="A1024" s="382"/>
    </row>
    <row r="1025" spans="1:1">
      <c r="A1025" s="382"/>
    </row>
    <row r="1026" spans="1:1">
      <c r="A1026" s="382"/>
    </row>
    <row r="1027" spans="1:1">
      <c r="A1027" s="382"/>
    </row>
    <row r="1028" spans="1:1">
      <c r="A1028" s="382"/>
    </row>
    <row r="1029" spans="1:1">
      <c r="A1029" s="382"/>
    </row>
    <row r="1030" spans="1:1">
      <c r="A1030" s="382"/>
    </row>
    <row r="1031" spans="1:1">
      <c r="A1031" s="382"/>
    </row>
    <row r="1032" spans="1:1">
      <c r="A1032" s="382"/>
    </row>
    <row r="1033" spans="1:1">
      <c r="A1033" s="382"/>
    </row>
    <row r="1034" spans="1:1">
      <c r="A1034" s="382"/>
    </row>
    <row r="1035" spans="1:1">
      <c r="A1035" s="382"/>
    </row>
    <row r="1036" spans="1:1">
      <c r="A1036" s="382"/>
    </row>
    <row r="1037" spans="1:1">
      <c r="A1037" s="382"/>
    </row>
    <row r="1038" spans="1:1">
      <c r="A1038" s="382"/>
    </row>
    <row r="1039" spans="1:1">
      <c r="A1039" s="382"/>
    </row>
    <row r="1040" spans="1:1">
      <c r="A1040" s="382"/>
    </row>
    <row r="1041" spans="1:1">
      <c r="A1041" s="382"/>
    </row>
    <row r="1042" spans="1:1">
      <c r="A1042" s="382"/>
    </row>
    <row r="1043" spans="1:1">
      <c r="A1043" s="382"/>
    </row>
    <row r="1044" spans="1:1">
      <c r="A1044" s="382"/>
    </row>
    <row r="1045" spans="1:1">
      <c r="A1045" s="382"/>
    </row>
    <row r="1046" spans="1:1">
      <c r="A1046" s="382"/>
    </row>
    <row r="1047" spans="1:1">
      <c r="A1047" s="382"/>
    </row>
    <row r="1048" spans="1:1">
      <c r="A1048" s="382"/>
    </row>
    <row r="1049" spans="1:1">
      <c r="A1049" s="382"/>
    </row>
    <row r="1050" spans="1:1">
      <c r="A1050" s="382"/>
    </row>
    <row r="1051" spans="1:1">
      <c r="A1051" s="382"/>
    </row>
    <row r="1052" spans="1:1">
      <c r="A1052" s="382"/>
    </row>
    <row r="1053" spans="1:1">
      <c r="A1053" s="382"/>
    </row>
    <row r="1054" spans="1:1">
      <c r="A1054" s="382"/>
    </row>
    <row r="1055" spans="1:1">
      <c r="A1055" s="382"/>
    </row>
    <row r="1056" spans="1:1">
      <c r="A1056" s="382"/>
    </row>
    <row r="1057" spans="1:1">
      <c r="A1057" s="382"/>
    </row>
    <row r="1058" spans="1:1">
      <c r="A1058" s="382"/>
    </row>
    <row r="1059" spans="1:1">
      <c r="A1059" s="382"/>
    </row>
    <row r="1060" spans="1:1">
      <c r="A1060" s="382"/>
    </row>
    <row r="1061" spans="1:1">
      <c r="A1061" s="382"/>
    </row>
    <row r="1062" spans="1:1">
      <c r="A1062" s="382"/>
    </row>
    <row r="1063" spans="1:1">
      <c r="A1063" s="382"/>
    </row>
    <row r="1064" spans="1:1">
      <c r="A1064" s="382"/>
    </row>
    <row r="1065" spans="1:1">
      <c r="A1065" s="382"/>
    </row>
    <row r="1066" spans="1:1">
      <c r="A1066" s="382"/>
    </row>
    <row r="1067" spans="1:1">
      <c r="A1067" s="382"/>
    </row>
    <row r="1068" spans="1:1">
      <c r="A1068" s="382"/>
    </row>
    <row r="1069" spans="1:1">
      <c r="A1069" s="382"/>
    </row>
    <row r="1070" spans="1:1">
      <c r="A1070" s="382"/>
    </row>
    <row r="1071" spans="1:1">
      <c r="A1071" s="382"/>
    </row>
    <row r="1072" spans="1:1">
      <c r="A1072" s="382"/>
    </row>
    <row r="1073" spans="1:1">
      <c r="A1073" s="382"/>
    </row>
    <row r="1074" spans="1:1">
      <c r="A1074" s="382"/>
    </row>
    <row r="1075" spans="1:1">
      <c r="A1075" s="382"/>
    </row>
    <row r="1076" spans="1:1">
      <c r="A1076" s="382"/>
    </row>
    <row r="1077" spans="1:1">
      <c r="A1077" s="382"/>
    </row>
    <row r="1078" spans="1:1">
      <c r="A1078" s="382"/>
    </row>
    <row r="1079" spans="1:1">
      <c r="A1079" s="382"/>
    </row>
    <row r="1080" spans="1:1">
      <c r="A1080" s="382"/>
    </row>
    <row r="1081" spans="1:1">
      <c r="A1081" s="382"/>
    </row>
    <row r="1082" spans="1:1">
      <c r="A1082" s="382"/>
    </row>
    <row r="1083" spans="1:1">
      <c r="A1083" s="382"/>
    </row>
    <row r="1084" spans="1:1">
      <c r="A1084" s="382"/>
    </row>
    <row r="1085" spans="1:1">
      <c r="A1085" s="382"/>
    </row>
    <row r="1086" spans="1:1">
      <c r="A1086" s="382"/>
    </row>
    <row r="1087" spans="1:1">
      <c r="A1087" s="382"/>
    </row>
    <row r="1088" spans="1:1">
      <c r="A1088" s="382"/>
    </row>
    <row r="1089" spans="1:1">
      <c r="A1089" s="382"/>
    </row>
    <row r="1090" spans="1:1">
      <c r="A1090" s="382"/>
    </row>
    <row r="1091" spans="1:1">
      <c r="A1091" s="382"/>
    </row>
    <row r="1092" spans="1:1">
      <c r="A1092" s="382"/>
    </row>
    <row r="1093" spans="1:1">
      <c r="A1093" s="382"/>
    </row>
    <row r="1094" spans="1:1">
      <c r="A1094" s="382"/>
    </row>
    <row r="1095" spans="1:1">
      <c r="A1095" s="382"/>
    </row>
    <row r="1096" spans="1:1">
      <c r="A1096" s="382"/>
    </row>
    <row r="1097" spans="1:1">
      <c r="A1097" s="382"/>
    </row>
    <row r="1098" spans="1:1">
      <c r="A1098" s="382"/>
    </row>
    <row r="1099" spans="1:1">
      <c r="A1099" s="382"/>
    </row>
    <row r="1100" spans="1:1">
      <c r="A1100" s="382"/>
    </row>
    <row r="1101" spans="1:1">
      <c r="A1101" s="382"/>
    </row>
    <row r="1102" spans="1:1">
      <c r="A1102" s="382"/>
    </row>
    <row r="1103" spans="1:1">
      <c r="A1103" s="382"/>
    </row>
    <row r="1104" spans="1:1">
      <c r="A1104" s="382"/>
    </row>
    <row r="1105" spans="1:1">
      <c r="A1105" s="382"/>
    </row>
    <row r="1106" spans="1:1">
      <c r="A1106" s="382"/>
    </row>
    <row r="1107" spans="1:1">
      <c r="A1107" s="382"/>
    </row>
    <row r="1108" spans="1:1">
      <c r="A1108" s="382"/>
    </row>
    <row r="1109" spans="1:1">
      <c r="A1109" s="382"/>
    </row>
    <row r="1110" spans="1:1">
      <c r="A1110" s="382"/>
    </row>
    <row r="1111" spans="1:1">
      <c r="A1111" s="382"/>
    </row>
    <row r="1112" spans="1:1">
      <c r="A1112" s="382"/>
    </row>
    <row r="1113" spans="1:1">
      <c r="A1113" s="382"/>
    </row>
    <row r="1114" spans="1:1">
      <c r="A1114" s="382"/>
    </row>
    <row r="1115" spans="1:1">
      <c r="A1115" s="382"/>
    </row>
    <row r="1116" spans="1:1">
      <c r="A1116" s="382"/>
    </row>
    <row r="1117" spans="1:1">
      <c r="A1117" s="382"/>
    </row>
    <row r="1118" spans="1:1">
      <c r="A1118" s="382"/>
    </row>
    <row r="1119" spans="1:1">
      <c r="A1119" s="382"/>
    </row>
    <row r="1120" spans="1:1">
      <c r="A1120" s="382"/>
    </row>
    <row r="1121" spans="1:1">
      <c r="A1121" s="382"/>
    </row>
    <row r="1122" spans="1:1">
      <c r="A1122" s="382"/>
    </row>
    <row r="1123" spans="1:1">
      <c r="A1123" s="382"/>
    </row>
    <row r="1124" spans="1:1">
      <c r="A1124" s="382"/>
    </row>
    <row r="1125" spans="1:1">
      <c r="A1125" s="382"/>
    </row>
    <row r="1126" spans="1:1">
      <c r="A1126" s="382"/>
    </row>
    <row r="1127" spans="1:1">
      <c r="A1127" s="382"/>
    </row>
    <row r="1128" spans="1:1">
      <c r="A1128" s="382"/>
    </row>
    <row r="1129" spans="1:1">
      <c r="A1129" s="382"/>
    </row>
    <row r="1130" spans="1:1">
      <c r="A1130" s="382"/>
    </row>
    <row r="1131" spans="1:1">
      <c r="A1131" s="382"/>
    </row>
    <row r="1132" spans="1:1">
      <c r="A1132" s="382"/>
    </row>
    <row r="1133" spans="1:1">
      <c r="A1133" s="382"/>
    </row>
    <row r="1134" spans="1:1">
      <c r="A1134" s="382"/>
    </row>
    <row r="1135" spans="1:1">
      <c r="A1135" s="382"/>
    </row>
    <row r="1136" spans="1:1">
      <c r="A1136" s="382"/>
    </row>
    <row r="1137" spans="1:1">
      <c r="A1137" s="382"/>
    </row>
    <row r="1138" spans="1:1">
      <c r="A1138" s="382"/>
    </row>
    <row r="1139" spans="1:1">
      <c r="A1139" s="382"/>
    </row>
    <row r="1140" spans="1:1">
      <c r="A1140" s="382"/>
    </row>
    <row r="1141" spans="1:1">
      <c r="A1141" s="382"/>
    </row>
    <row r="1142" spans="1:1">
      <c r="A1142" s="382"/>
    </row>
    <row r="1143" spans="1:1">
      <c r="A1143" s="382"/>
    </row>
    <row r="1144" spans="1:1">
      <c r="A1144" s="382"/>
    </row>
    <row r="1145" spans="1:1">
      <c r="A1145" s="382"/>
    </row>
    <row r="1146" spans="1:1">
      <c r="A1146" s="382"/>
    </row>
    <row r="1147" spans="1:1">
      <c r="A1147" s="382"/>
    </row>
    <row r="1148" spans="1:1">
      <c r="A1148" s="382"/>
    </row>
    <row r="1149" spans="1:1">
      <c r="A1149" s="382"/>
    </row>
    <row r="1150" spans="1:1">
      <c r="A1150" s="382"/>
    </row>
    <row r="1151" spans="1:1">
      <c r="A1151" s="382"/>
    </row>
    <row r="1152" spans="1:1">
      <c r="A1152" s="382"/>
    </row>
    <row r="1153" spans="1:1">
      <c r="A1153" s="382"/>
    </row>
    <row r="1154" spans="1:1">
      <c r="A1154" s="382"/>
    </row>
    <row r="1155" spans="1:1">
      <c r="A1155" s="382"/>
    </row>
    <row r="1156" spans="1:1">
      <c r="A1156" s="382"/>
    </row>
    <row r="1157" spans="1:1">
      <c r="A1157" s="382"/>
    </row>
    <row r="1158" spans="1:1">
      <c r="A1158" s="382"/>
    </row>
    <row r="1159" spans="1:1">
      <c r="A1159" s="382"/>
    </row>
    <row r="1160" spans="1:1">
      <c r="A1160" s="382"/>
    </row>
    <row r="1161" spans="1:1">
      <c r="A1161" s="382"/>
    </row>
    <row r="1162" spans="1:1">
      <c r="A1162" s="382"/>
    </row>
    <row r="1163" spans="1:1">
      <c r="A1163" s="382"/>
    </row>
    <row r="1164" spans="1:1">
      <c r="A1164" s="382"/>
    </row>
    <row r="1165" spans="1:1">
      <c r="A1165" s="382"/>
    </row>
    <row r="1166" spans="1:1">
      <c r="A1166" s="382"/>
    </row>
    <row r="1167" spans="1:1">
      <c r="A1167" s="382"/>
    </row>
    <row r="1168" spans="1:1">
      <c r="A1168" s="382"/>
    </row>
    <row r="1169" spans="1:1">
      <c r="A1169" s="382"/>
    </row>
    <row r="1170" spans="1:1">
      <c r="A1170" s="382"/>
    </row>
    <row r="1171" spans="1:1">
      <c r="A1171" s="382"/>
    </row>
    <row r="1172" spans="1:1">
      <c r="A1172" s="382"/>
    </row>
    <row r="1173" spans="1:1">
      <c r="A1173" s="382"/>
    </row>
    <row r="1174" spans="1:1">
      <c r="A1174" s="382"/>
    </row>
    <row r="1175" spans="1:1">
      <c r="A1175" s="382"/>
    </row>
    <row r="1176" spans="1:1">
      <c r="A1176" s="382"/>
    </row>
    <row r="1177" spans="1:1">
      <c r="A1177" s="382"/>
    </row>
    <row r="1178" spans="1:1">
      <c r="A1178" s="382"/>
    </row>
    <row r="1179" spans="1:1">
      <c r="A1179" s="382"/>
    </row>
    <row r="1180" spans="1:1">
      <c r="A1180" s="382"/>
    </row>
    <row r="1181" spans="1:1">
      <c r="A1181" s="382"/>
    </row>
    <row r="1182" spans="1:1">
      <c r="A1182" s="382"/>
    </row>
    <row r="1183" spans="1:1">
      <c r="A1183" s="382"/>
    </row>
    <row r="1184" spans="1:1">
      <c r="A1184" s="382"/>
    </row>
    <row r="1185" spans="1:1">
      <c r="A1185" s="382"/>
    </row>
    <row r="1186" spans="1:1">
      <c r="A1186" s="382"/>
    </row>
    <row r="1187" spans="1:1">
      <c r="A1187" s="382"/>
    </row>
    <row r="1188" spans="1:1">
      <c r="A1188" s="382"/>
    </row>
    <row r="1189" spans="1:1">
      <c r="A1189" s="382"/>
    </row>
    <row r="1190" spans="1:1">
      <c r="A1190" s="382"/>
    </row>
    <row r="1191" spans="1:1">
      <c r="A1191" s="382"/>
    </row>
    <row r="1192" spans="1:1">
      <c r="A1192" s="382"/>
    </row>
    <row r="1193" spans="1:1">
      <c r="A1193" s="382"/>
    </row>
    <row r="1194" spans="1:1">
      <c r="A1194" s="382"/>
    </row>
    <row r="1195" spans="1:1">
      <c r="A1195" s="382"/>
    </row>
    <row r="1196" spans="1:1">
      <c r="A1196" s="382"/>
    </row>
    <row r="1197" spans="1:1">
      <c r="A1197" s="382"/>
    </row>
    <row r="1198" spans="1:1">
      <c r="A1198" s="382"/>
    </row>
    <row r="1199" spans="1:1">
      <c r="A1199" s="382"/>
    </row>
    <row r="1200" spans="1:1">
      <c r="A1200" s="382"/>
    </row>
    <row r="1201" spans="1:1">
      <c r="A1201" s="382"/>
    </row>
    <row r="1202" spans="1:1">
      <c r="A1202" s="382"/>
    </row>
    <row r="1203" spans="1:1">
      <c r="A1203" s="382"/>
    </row>
    <row r="1204" spans="1:1">
      <c r="A1204" s="382"/>
    </row>
    <row r="1205" spans="1:1">
      <c r="A1205" s="382"/>
    </row>
    <row r="1206" spans="1:1">
      <c r="A1206" s="382"/>
    </row>
    <row r="1207" spans="1:1">
      <c r="A1207" s="382"/>
    </row>
    <row r="1208" spans="1:1">
      <c r="A1208" s="382"/>
    </row>
    <row r="1209" spans="1:1">
      <c r="A1209" s="382"/>
    </row>
    <row r="1210" spans="1:1">
      <c r="A1210" s="382"/>
    </row>
    <row r="1211" spans="1:1">
      <c r="A1211" s="382"/>
    </row>
    <row r="1212" spans="1:1">
      <c r="A1212" s="382"/>
    </row>
    <row r="1213" spans="1:1">
      <c r="A1213" s="382"/>
    </row>
    <row r="1214" spans="1:1">
      <c r="A1214" s="382"/>
    </row>
    <row r="1215" spans="1:1">
      <c r="A1215" s="382"/>
    </row>
    <row r="1216" spans="1:1">
      <c r="A1216" s="382"/>
    </row>
    <row r="1217" spans="1:1">
      <c r="A1217" s="382"/>
    </row>
    <row r="1218" spans="1:1">
      <c r="A1218" s="382"/>
    </row>
    <row r="1219" spans="1:1">
      <c r="A1219" s="382"/>
    </row>
    <row r="1220" spans="1:1">
      <c r="A1220" s="382"/>
    </row>
    <row r="1221" spans="1:1">
      <c r="A1221" s="382"/>
    </row>
    <row r="1222" spans="1:1">
      <c r="A1222" s="382"/>
    </row>
    <row r="1223" spans="1:1">
      <c r="A1223" s="382"/>
    </row>
    <row r="1224" spans="1:1">
      <c r="A1224" s="382"/>
    </row>
    <row r="1225" spans="1:1">
      <c r="A1225" s="382"/>
    </row>
    <row r="1226" spans="1:1">
      <c r="A1226" s="382"/>
    </row>
    <row r="1227" spans="1:1">
      <c r="A1227" s="382"/>
    </row>
    <row r="1228" spans="1:1">
      <c r="A1228" s="382"/>
    </row>
    <row r="1229" spans="1:1">
      <c r="A1229" s="382"/>
    </row>
    <row r="1230" spans="1:1">
      <c r="A1230" s="382"/>
    </row>
    <row r="1231" spans="1:1">
      <c r="A1231" s="382"/>
    </row>
    <row r="1232" spans="1:1">
      <c r="A1232" s="382"/>
    </row>
    <row r="1233" spans="1:1">
      <c r="A1233" s="382"/>
    </row>
    <row r="1234" spans="1:1">
      <c r="A1234" s="382"/>
    </row>
    <row r="1235" spans="1:1">
      <c r="A1235" s="382"/>
    </row>
    <row r="1236" spans="1:1">
      <c r="A1236" s="382"/>
    </row>
    <row r="1237" spans="1:1">
      <c r="A1237" s="382"/>
    </row>
    <row r="1238" spans="1:1">
      <c r="A1238" s="382"/>
    </row>
    <row r="1239" spans="1:1">
      <c r="A1239" s="382"/>
    </row>
    <row r="1240" spans="1:1">
      <c r="A1240" s="382"/>
    </row>
    <row r="1241" spans="1:1">
      <c r="A1241" s="382"/>
    </row>
    <row r="1242" spans="1:1">
      <c r="A1242" s="382"/>
    </row>
    <row r="1243" spans="1:1">
      <c r="A1243" s="382"/>
    </row>
    <row r="1244" spans="1:1">
      <c r="A1244" s="382"/>
    </row>
    <row r="1245" spans="1:1">
      <c r="A1245" s="382"/>
    </row>
    <row r="1246" spans="1:1">
      <c r="A1246" s="382"/>
    </row>
    <row r="1247" spans="1:1">
      <c r="A1247" s="382"/>
    </row>
    <row r="1248" spans="1:1">
      <c r="A1248" s="382"/>
    </row>
    <row r="1249" spans="1:1">
      <c r="A1249" s="382"/>
    </row>
    <row r="1250" spans="1:1">
      <c r="A1250" s="382"/>
    </row>
    <row r="1251" spans="1:1">
      <c r="A1251" s="382"/>
    </row>
    <row r="1252" spans="1:1">
      <c r="A1252" s="382"/>
    </row>
    <row r="1253" spans="1:1">
      <c r="A1253" s="382"/>
    </row>
    <row r="1254" spans="1:1">
      <c r="A1254" s="382"/>
    </row>
    <row r="1255" spans="1:1">
      <c r="A1255" s="382"/>
    </row>
    <row r="1256" spans="1:1">
      <c r="A1256" s="382"/>
    </row>
    <row r="1257" spans="1:1">
      <c r="A1257" s="382"/>
    </row>
    <row r="1258" spans="1:1">
      <c r="A1258" s="382"/>
    </row>
    <row r="1259" spans="1:1">
      <c r="A1259" s="382"/>
    </row>
    <row r="1260" spans="1:1">
      <c r="A1260" s="382"/>
    </row>
    <row r="1261" spans="1:1">
      <c r="A1261" s="382"/>
    </row>
    <row r="1262" spans="1:1">
      <c r="A1262" s="382"/>
    </row>
    <row r="1263" spans="1:1">
      <c r="A1263" s="382"/>
    </row>
    <row r="1264" spans="1:1">
      <c r="A1264" s="382"/>
    </row>
    <row r="1265" spans="1:1">
      <c r="A1265" s="382"/>
    </row>
    <row r="1266" spans="1:1">
      <c r="A1266" s="382"/>
    </row>
    <row r="1267" spans="1:1">
      <c r="A1267" s="382"/>
    </row>
    <row r="1268" spans="1:1">
      <c r="A1268" s="382"/>
    </row>
    <row r="1269" spans="1:1">
      <c r="A1269" s="382"/>
    </row>
    <row r="1270" spans="1:1">
      <c r="A1270" s="382"/>
    </row>
    <row r="1271" spans="1:1">
      <c r="A1271" s="382"/>
    </row>
    <row r="1272" spans="1:1">
      <c r="A1272" s="382"/>
    </row>
    <row r="1273" spans="1:1">
      <c r="A1273" s="382"/>
    </row>
    <row r="1274" spans="1:1">
      <c r="A1274" s="382"/>
    </row>
    <row r="1275" spans="1:1">
      <c r="A1275" s="382"/>
    </row>
    <row r="1276" spans="1:1">
      <c r="A1276" s="382"/>
    </row>
    <row r="1277" spans="1:1">
      <c r="A1277" s="382"/>
    </row>
    <row r="1278" spans="1:1">
      <c r="A1278" s="382"/>
    </row>
    <row r="1279" spans="1:1">
      <c r="A1279" s="382"/>
    </row>
    <row r="1280" spans="1:1">
      <c r="A1280" s="382"/>
    </row>
    <row r="1281" spans="1:1">
      <c r="A1281" s="382"/>
    </row>
    <row r="1282" spans="1:1">
      <c r="A1282" s="382"/>
    </row>
    <row r="1283" spans="1:1">
      <c r="A1283" s="382"/>
    </row>
    <row r="1284" spans="1:1">
      <c r="A1284" s="382"/>
    </row>
    <row r="1285" spans="1:1">
      <c r="A1285" s="382"/>
    </row>
    <row r="1286" spans="1:1">
      <c r="A1286" s="382"/>
    </row>
    <row r="1287" spans="1:1">
      <c r="A1287" s="382"/>
    </row>
    <row r="1288" spans="1:1">
      <c r="A1288" s="382"/>
    </row>
    <row r="1289" spans="1:1">
      <c r="A1289" s="382"/>
    </row>
    <row r="1290" spans="1:1">
      <c r="A1290" s="382"/>
    </row>
    <row r="1291" spans="1:1">
      <c r="A1291" s="382"/>
    </row>
    <row r="1292" spans="1:1">
      <c r="A1292" s="382"/>
    </row>
    <row r="1293" spans="1:1">
      <c r="A1293" s="382"/>
    </row>
    <row r="1294" spans="1:1">
      <c r="A1294" s="382"/>
    </row>
    <row r="1295" spans="1:1">
      <c r="A1295" s="382"/>
    </row>
    <row r="1296" spans="1:1">
      <c r="A1296" s="382"/>
    </row>
    <row r="1297" spans="1:1">
      <c r="A1297" s="382"/>
    </row>
    <row r="1298" spans="1:1">
      <c r="A1298" s="382"/>
    </row>
    <row r="1299" spans="1:1">
      <c r="A1299" s="382"/>
    </row>
    <row r="1300" spans="1:1">
      <c r="A1300" s="382"/>
    </row>
    <row r="1301" spans="1:1">
      <c r="A1301" s="382"/>
    </row>
    <row r="1302" spans="1:1">
      <c r="A1302" s="382"/>
    </row>
    <row r="1303" spans="1:1">
      <c r="A1303" s="382"/>
    </row>
    <row r="1304" spans="1:1">
      <c r="A1304" s="382"/>
    </row>
    <row r="1305" spans="1:1">
      <c r="A1305" s="382"/>
    </row>
    <row r="1306" spans="1:1">
      <c r="A1306" s="382"/>
    </row>
    <row r="1307" spans="1:1">
      <c r="A1307" s="382"/>
    </row>
    <row r="1308" spans="1:1">
      <c r="A1308" s="382"/>
    </row>
    <row r="1309" spans="1:1">
      <c r="A1309" s="382"/>
    </row>
    <row r="1310" spans="1:1">
      <c r="A1310" s="382"/>
    </row>
    <row r="1311" spans="1:1">
      <c r="A1311" s="382"/>
    </row>
    <row r="1312" spans="1:1">
      <c r="A1312" s="382"/>
    </row>
    <row r="1313" spans="1:1">
      <c r="A1313" s="382"/>
    </row>
    <row r="1314" spans="1:1">
      <c r="A1314" s="382"/>
    </row>
    <row r="1315" spans="1:1">
      <c r="A1315" s="382"/>
    </row>
    <row r="1316" spans="1:1">
      <c r="A1316" s="382"/>
    </row>
    <row r="1317" spans="1:1">
      <c r="A1317" s="382"/>
    </row>
    <row r="1318" spans="1:1">
      <c r="A1318" s="382"/>
    </row>
    <row r="1319" spans="1:1">
      <c r="A1319" s="382"/>
    </row>
    <row r="1320" spans="1:1">
      <c r="A1320" s="382"/>
    </row>
    <row r="1321" spans="1:1">
      <c r="A1321" s="382"/>
    </row>
    <row r="1322" spans="1:1">
      <c r="A1322" s="382"/>
    </row>
    <row r="1323" spans="1:1">
      <c r="A1323" s="382"/>
    </row>
    <row r="1324" spans="1:1">
      <c r="A1324" s="382"/>
    </row>
    <row r="1325" spans="1:1">
      <c r="A1325" s="382"/>
    </row>
    <row r="1326" spans="1:1">
      <c r="A1326" s="382"/>
    </row>
    <row r="1327" spans="1:1">
      <c r="A1327" s="382"/>
    </row>
    <row r="1328" spans="1:1">
      <c r="A1328" s="382"/>
    </row>
    <row r="1329" spans="1:1">
      <c r="A1329" s="382"/>
    </row>
    <row r="1330" spans="1:1">
      <c r="A1330" s="382"/>
    </row>
    <row r="1331" spans="1:1">
      <c r="A1331" s="382"/>
    </row>
    <row r="1332" spans="1:1">
      <c r="A1332" s="382"/>
    </row>
    <row r="1333" spans="1:1">
      <c r="A1333" s="382"/>
    </row>
    <row r="1334" spans="1:1">
      <c r="A1334" s="382"/>
    </row>
    <row r="1335" spans="1:1">
      <c r="A1335" s="382"/>
    </row>
    <row r="1336" spans="1:1">
      <c r="A1336" s="382"/>
    </row>
    <row r="1337" spans="1:1">
      <c r="A1337" s="382"/>
    </row>
    <row r="1338" spans="1:1">
      <c r="A1338" s="382"/>
    </row>
    <row r="1339" spans="1:1">
      <c r="A1339" s="382"/>
    </row>
    <row r="1340" spans="1:1">
      <c r="A1340" s="382"/>
    </row>
    <row r="1341" spans="1:1">
      <c r="A1341" s="382"/>
    </row>
    <row r="1342" spans="1:1">
      <c r="A1342" s="382"/>
    </row>
    <row r="1343" spans="1:1">
      <c r="A1343" s="382"/>
    </row>
    <row r="1344" spans="1:1">
      <c r="A1344" s="382"/>
    </row>
    <row r="1345" spans="1:1">
      <c r="A1345" s="382"/>
    </row>
    <row r="1346" spans="1:1">
      <c r="A1346" s="382"/>
    </row>
    <row r="1347" spans="1:1">
      <c r="A1347" s="382"/>
    </row>
    <row r="1348" spans="1:1">
      <c r="A1348" s="382"/>
    </row>
    <row r="1349" spans="1:1">
      <c r="A1349" s="382"/>
    </row>
    <row r="1350" spans="1:1">
      <c r="A1350" s="382"/>
    </row>
    <row r="1351" spans="1:1">
      <c r="A1351" s="382"/>
    </row>
    <row r="1352" spans="1:1">
      <c r="A1352" s="382"/>
    </row>
    <row r="1353" spans="1:1">
      <c r="A1353" s="382"/>
    </row>
    <row r="1354" spans="1:1">
      <c r="A1354" s="382"/>
    </row>
    <row r="1355" spans="1:1">
      <c r="A1355" s="382"/>
    </row>
    <row r="1356" spans="1:1">
      <c r="A1356" s="382"/>
    </row>
    <row r="1357" spans="1:1">
      <c r="A1357" s="382"/>
    </row>
    <row r="1358" spans="1:1">
      <c r="A1358" s="382"/>
    </row>
    <row r="1359" spans="1:1">
      <c r="A1359" s="382"/>
    </row>
    <row r="1360" spans="1:1">
      <c r="A1360" s="382"/>
    </row>
    <row r="1361" spans="1:1">
      <c r="A1361" s="382"/>
    </row>
    <row r="1362" spans="1:1">
      <c r="A1362" s="382"/>
    </row>
    <row r="1363" spans="1:1">
      <c r="A1363" s="382"/>
    </row>
    <row r="1364" spans="1:1">
      <c r="A1364" s="382"/>
    </row>
    <row r="1365" spans="1:1">
      <c r="A1365" s="382"/>
    </row>
    <row r="1366" spans="1:1">
      <c r="A1366" s="382"/>
    </row>
    <row r="1367" spans="1:1">
      <c r="A1367" s="382"/>
    </row>
    <row r="1368" spans="1:1">
      <c r="A1368" s="382"/>
    </row>
    <row r="1369" spans="1:1">
      <c r="A1369" s="382"/>
    </row>
    <row r="1370" spans="1:1">
      <c r="A1370" s="382"/>
    </row>
    <row r="1371" spans="1:1">
      <c r="A1371" s="382"/>
    </row>
    <row r="1372" spans="1:1">
      <c r="A1372" s="382"/>
    </row>
    <row r="1373" spans="1:1">
      <c r="A1373" s="382"/>
    </row>
    <row r="1374" spans="1:1">
      <c r="A1374" s="382"/>
    </row>
    <row r="1375" spans="1:1">
      <c r="A1375" s="382"/>
    </row>
    <row r="1376" spans="1:1">
      <c r="A1376" s="382"/>
    </row>
    <row r="1377" spans="1:1">
      <c r="A1377" s="382"/>
    </row>
    <row r="1378" spans="1:1">
      <c r="A1378" s="382"/>
    </row>
    <row r="1379" spans="1:1">
      <c r="A1379" s="382"/>
    </row>
    <row r="1380" spans="1:1">
      <c r="A1380" s="382"/>
    </row>
    <row r="1381" spans="1:1">
      <c r="A1381" s="382"/>
    </row>
    <row r="1382" spans="1:1">
      <c r="A1382" s="382"/>
    </row>
    <row r="1383" spans="1:1">
      <c r="A1383" s="382"/>
    </row>
    <row r="1384" spans="1:1">
      <c r="A1384" s="382"/>
    </row>
    <row r="1385" spans="1:1">
      <c r="A1385" s="382"/>
    </row>
    <row r="1386" spans="1:1">
      <c r="A1386" s="382"/>
    </row>
    <row r="1387" spans="1:1">
      <c r="A1387" s="382"/>
    </row>
    <row r="1388" spans="1:1">
      <c r="A1388" s="382"/>
    </row>
    <row r="1389" spans="1:1">
      <c r="A1389" s="382"/>
    </row>
    <row r="1390" spans="1:1">
      <c r="A1390" s="382"/>
    </row>
    <row r="1391" spans="1:1">
      <c r="A1391" s="382"/>
    </row>
    <row r="1392" spans="1:1">
      <c r="A1392" s="382"/>
    </row>
    <row r="1393" spans="1:1">
      <c r="A1393" s="382"/>
    </row>
    <row r="1394" spans="1:1">
      <c r="A1394" s="382"/>
    </row>
    <row r="1395" spans="1:1">
      <c r="A1395" s="382"/>
    </row>
    <row r="1396" spans="1:1">
      <c r="A1396" s="382"/>
    </row>
    <row r="1397" spans="1:1">
      <c r="A1397" s="382"/>
    </row>
    <row r="1398" spans="1:1">
      <c r="A1398" s="382"/>
    </row>
    <row r="1399" spans="1:1">
      <c r="A1399" s="382"/>
    </row>
    <row r="1400" spans="1:1">
      <c r="A1400" s="382"/>
    </row>
    <row r="1401" spans="1:1">
      <c r="A1401" s="382"/>
    </row>
    <row r="1402" spans="1:1">
      <c r="A1402" s="382"/>
    </row>
    <row r="1403" spans="1:1">
      <c r="A1403" s="382"/>
    </row>
    <row r="1404" spans="1:1">
      <c r="A1404" s="382"/>
    </row>
    <row r="1405" spans="1:1">
      <c r="A1405" s="382"/>
    </row>
    <row r="1406" spans="1:1">
      <c r="A1406" s="382"/>
    </row>
    <row r="1407" spans="1:1">
      <c r="A1407" s="382"/>
    </row>
    <row r="1408" spans="1:1">
      <c r="A1408" s="382"/>
    </row>
    <row r="1409" spans="1:1">
      <c r="A1409" s="382"/>
    </row>
    <row r="1410" spans="1:1">
      <c r="A1410" s="382"/>
    </row>
    <row r="1411" spans="1:1">
      <c r="A1411" s="382"/>
    </row>
    <row r="1412" spans="1:1">
      <c r="A1412" s="382"/>
    </row>
    <row r="1413" spans="1:1">
      <c r="A1413" s="382"/>
    </row>
    <row r="1414" spans="1:1">
      <c r="A1414" s="382"/>
    </row>
    <row r="1415" spans="1:1">
      <c r="A1415" s="382"/>
    </row>
    <row r="1416" spans="1:1">
      <c r="A1416" s="382"/>
    </row>
    <row r="1417" spans="1:1">
      <c r="A1417" s="382"/>
    </row>
    <row r="1418" spans="1:1">
      <c r="A1418" s="382"/>
    </row>
    <row r="1419" spans="1:1">
      <c r="A1419" s="382"/>
    </row>
    <row r="1420" spans="1:1">
      <c r="A1420" s="382"/>
    </row>
    <row r="1421" spans="1:1">
      <c r="A1421" s="382"/>
    </row>
    <row r="1422" spans="1:1">
      <c r="A1422" s="382"/>
    </row>
    <row r="1423" spans="1:1">
      <c r="A1423" s="382"/>
    </row>
    <row r="1424" spans="1:1">
      <c r="A1424" s="382"/>
    </row>
    <row r="1425" spans="1:1">
      <c r="A1425" s="382"/>
    </row>
    <row r="1426" spans="1:1">
      <c r="A1426" s="382"/>
    </row>
    <row r="1427" spans="1:1">
      <c r="A1427" s="382"/>
    </row>
    <row r="1428" spans="1:1">
      <c r="A1428" s="382"/>
    </row>
    <row r="1429" spans="1:1">
      <c r="A1429" s="382"/>
    </row>
    <row r="1430" spans="1:1">
      <c r="A1430" s="382"/>
    </row>
    <row r="1431" spans="1:1">
      <c r="A1431" s="382"/>
    </row>
    <row r="1432" spans="1:1">
      <c r="A1432" s="382"/>
    </row>
    <row r="1433" spans="1:1">
      <c r="A1433" s="382"/>
    </row>
    <row r="1434" spans="1:1">
      <c r="A1434" s="382"/>
    </row>
    <row r="1435" spans="1:1">
      <c r="A1435" s="382"/>
    </row>
    <row r="1436" spans="1:1">
      <c r="A1436" s="382"/>
    </row>
    <row r="1437" spans="1:1">
      <c r="A1437" s="382"/>
    </row>
    <row r="1438" spans="1:1">
      <c r="A1438" s="382"/>
    </row>
    <row r="1439" spans="1:1">
      <c r="A1439" s="382"/>
    </row>
    <row r="1440" spans="1:1">
      <c r="A1440" s="382"/>
    </row>
    <row r="1441" spans="1:1">
      <c r="A1441" s="382"/>
    </row>
    <row r="1442" spans="1:1">
      <c r="A1442" s="382"/>
    </row>
    <row r="1443" spans="1:1">
      <c r="A1443" s="382"/>
    </row>
    <row r="1444" spans="1:1">
      <c r="A1444" s="382"/>
    </row>
    <row r="1445" spans="1:1">
      <c r="A1445" s="382"/>
    </row>
    <row r="1446" spans="1:1">
      <c r="A1446" s="382"/>
    </row>
    <row r="1447" spans="1:1">
      <c r="A1447" s="382"/>
    </row>
    <row r="1448" spans="1:1">
      <c r="A1448" s="382"/>
    </row>
    <row r="1449" spans="1:1">
      <c r="A1449" s="382"/>
    </row>
    <row r="1450" spans="1:1">
      <c r="A1450" s="382"/>
    </row>
    <row r="1451" spans="1:1">
      <c r="A1451" s="382"/>
    </row>
    <row r="1452" spans="1:1">
      <c r="A1452" s="382"/>
    </row>
    <row r="1453" spans="1:1">
      <c r="A1453" s="382"/>
    </row>
    <row r="1454" spans="1:1">
      <c r="A1454" s="382"/>
    </row>
    <row r="1455" spans="1:1">
      <c r="A1455" s="382"/>
    </row>
    <row r="1456" spans="1:1">
      <c r="A1456" s="382"/>
    </row>
    <row r="1457" spans="1:1">
      <c r="A1457" s="382"/>
    </row>
    <row r="1458" spans="1:1">
      <c r="A1458" s="382"/>
    </row>
    <row r="1459" spans="1:1">
      <c r="A1459" s="382"/>
    </row>
    <row r="1460" spans="1:1">
      <c r="A1460" s="382"/>
    </row>
    <row r="1461" spans="1:1">
      <c r="A1461" s="382"/>
    </row>
    <row r="1462" spans="1:1">
      <c r="A1462" s="382"/>
    </row>
    <row r="1463" spans="1:1">
      <c r="A1463" s="382"/>
    </row>
    <row r="1464" spans="1:1">
      <c r="A1464" s="382"/>
    </row>
    <row r="1465" spans="1:1">
      <c r="A1465" s="382"/>
    </row>
    <row r="1466" spans="1:1">
      <c r="A1466" s="382"/>
    </row>
    <row r="1467" spans="1:1">
      <c r="A1467" s="382"/>
    </row>
    <row r="1468" spans="1:1">
      <c r="A1468" s="382"/>
    </row>
    <row r="1469" spans="1:1">
      <c r="A1469" s="382"/>
    </row>
    <row r="1470" spans="1:1">
      <c r="A1470" s="382"/>
    </row>
    <row r="1471" spans="1:1">
      <c r="A1471" s="382"/>
    </row>
    <row r="1472" spans="1:1">
      <c r="A1472" s="382"/>
    </row>
    <row r="1473" spans="1:1">
      <c r="A1473" s="382"/>
    </row>
    <row r="1474" spans="1:1">
      <c r="A1474" s="382"/>
    </row>
    <row r="1475" spans="1:1">
      <c r="A1475" s="382"/>
    </row>
    <row r="1476" spans="1:1">
      <c r="A1476" s="382"/>
    </row>
    <row r="1477" spans="1:1">
      <c r="A1477" s="382"/>
    </row>
    <row r="1478" spans="1:1">
      <c r="A1478" s="382"/>
    </row>
    <row r="1479" spans="1:1">
      <c r="A1479" s="382"/>
    </row>
    <row r="1480" spans="1:1">
      <c r="A1480" s="382"/>
    </row>
    <row r="1481" spans="1:1">
      <c r="A1481" s="382"/>
    </row>
    <row r="1482" spans="1:1">
      <c r="A1482" s="382"/>
    </row>
    <row r="1483" spans="1:1">
      <c r="A1483" s="382"/>
    </row>
    <row r="1484" spans="1:1">
      <c r="A1484" s="382"/>
    </row>
    <row r="1485" spans="1:1">
      <c r="A1485" s="382"/>
    </row>
    <row r="1486" spans="1:1">
      <c r="A1486" s="382"/>
    </row>
    <row r="1487" spans="1:1">
      <c r="A1487" s="382"/>
    </row>
    <row r="1488" spans="1:1">
      <c r="A1488" s="382"/>
    </row>
    <row r="1489" spans="1:1">
      <c r="A1489" s="382"/>
    </row>
    <row r="1490" spans="1:1">
      <c r="A1490" s="382"/>
    </row>
    <row r="1491" spans="1:1">
      <c r="A1491" s="382"/>
    </row>
    <row r="1492" spans="1:1">
      <c r="A1492" s="382"/>
    </row>
    <row r="1493" spans="1:1">
      <c r="A1493" s="382"/>
    </row>
    <row r="1494" spans="1:1">
      <c r="A1494" s="382"/>
    </row>
    <row r="1495" spans="1:1">
      <c r="A1495" s="382"/>
    </row>
    <row r="1496" spans="1:1">
      <c r="A1496" s="382"/>
    </row>
    <row r="1497" spans="1:1">
      <c r="A1497" s="382"/>
    </row>
    <row r="1498" spans="1:1">
      <c r="A1498" s="382"/>
    </row>
    <row r="1499" spans="1:1">
      <c r="A1499" s="382"/>
    </row>
    <row r="1500" spans="1:1">
      <c r="A1500" s="382"/>
    </row>
    <row r="1501" spans="1:1">
      <c r="A1501" s="382"/>
    </row>
    <row r="1502" spans="1:1">
      <c r="A1502" s="382"/>
    </row>
    <row r="1503" spans="1:1">
      <c r="A1503" s="382"/>
    </row>
    <row r="1504" spans="1:1">
      <c r="A1504" s="382"/>
    </row>
    <row r="1505" spans="1:1">
      <c r="A1505" s="382"/>
    </row>
    <row r="1506" spans="1:1">
      <c r="A1506" s="382"/>
    </row>
    <row r="1507" spans="1:1">
      <c r="A1507" s="382"/>
    </row>
    <row r="1508" spans="1:1">
      <c r="A1508" s="382"/>
    </row>
    <row r="1509" spans="1:1">
      <c r="A1509" s="382"/>
    </row>
    <row r="1510" spans="1:1">
      <c r="A1510" s="382"/>
    </row>
    <row r="1511" spans="1:1">
      <c r="A1511" s="382"/>
    </row>
    <row r="1512" spans="1:1">
      <c r="A1512" s="382"/>
    </row>
    <row r="1513" spans="1:1">
      <c r="A1513" s="382"/>
    </row>
    <row r="1514" spans="1:1">
      <c r="A1514" s="382"/>
    </row>
    <row r="1515" spans="1:1">
      <c r="A1515" s="382"/>
    </row>
    <row r="1516" spans="1:1">
      <c r="A1516" s="382"/>
    </row>
    <row r="1517" spans="1:1">
      <c r="A1517" s="382"/>
    </row>
    <row r="1518" spans="1:1">
      <c r="A1518" s="382"/>
    </row>
    <row r="1519" spans="1:1">
      <c r="A1519" s="382"/>
    </row>
    <row r="1520" spans="1:1">
      <c r="A1520" s="382"/>
    </row>
    <row r="1521" spans="1:1">
      <c r="A1521" s="382"/>
    </row>
    <row r="1522" spans="1:1">
      <c r="A1522" s="382"/>
    </row>
    <row r="1523" spans="1:1">
      <c r="A1523" s="382"/>
    </row>
    <row r="1524" spans="1:1">
      <c r="A1524" s="382"/>
    </row>
    <row r="1525" spans="1:1">
      <c r="A1525" s="382"/>
    </row>
    <row r="1526" spans="1:1">
      <c r="A1526" s="382"/>
    </row>
    <row r="1527" spans="1:1">
      <c r="A1527" s="382"/>
    </row>
    <row r="1528" spans="1:1">
      <c r="A1528" s="382"/>
    </row>
    <row r="1529" spans="1:1">
      <c r="A1529" s="382"/>
    </row>
    <row r="1530" spans="1:1">
      <c r="A1530" s="382"/>
    </row>
    <row r="1531" spans="1:1">
      <c r="A1531" s="382"/>
    </row>
    <row r="1532" spans="1:1">
      <c r="A1532" s="382"/>
    </row>
    <row r="1533" spans="1:1">
      <c r="A1533" s="382"/>
    </row>
    <row r="1534" spans="1:1">
      <c r="A1534" s="382"/>
    </row>
    <row r="1535" spans="1:1">
      <c r="A1535" s="382"/>
    </row>
    <row r="1536" spans="1:1">
      <c r="A1536" s="382"/>
    </row>
    <row r="1537" spans="1:1">
      <c r="A1537" s="382"/>
    </row>
    <row r="1538" spans="1:1">
      <c r="A1538" s="382"/>
    </row>
    <row r="1539" spans="1:1">
      <c r="A1539" s="382"/>
    </row>
    <row r="1540" spans="1:1">
      <c r="A1540" s="382"/>
    </row>
    <row r="1541" spans="1:1">
      <c r="A1541" s="382"/>
    </row>
    <row r="1542" spans="1:1">
      <c r="A1542" s="382"/>
    </row>
    <row r="1543" spans="1:1">
      <c r="A1543" s="382"/>
    </row>
    <row r="1544" spans="1:1">
      <c r="A1544" s="382"/>
    </row>
    <row r="1545" spans="1:1">
      <c r="A1545" s="382"/>
    </row>
    <row r="1546" spans="1:1">
      <c r="A1546" s="382"/>
    </row>
    <row r="1547" spans="1:1">
      <c r="A1547" s="382"/>
    </row>
    <row r="1548" spans="1:1">
      <c r="A1548" s="382"/>
    </row>
    <row r="1549" spans="1:1">
      <c r="A1549" s="382"/>
    </row>
    <row r="1550" spans="1:1">
      <c r="A1550" s="382"/>
    </row>
    <row r="1551" spans="1:1">
      <c r="A1551" s="382"/>
    </row>
    <row r="1552" spans="1:1">
      <c r="A1552" s="382"/>
    </row>
    <row r="1553" spans="1:1">
      <c r="A1553" s="382"/>
    </row>
    <row r="1554" spans="1:1">
      <c r="A1554" s="382"/>
    </row>
    <row r="1555" spans="1:1">
      <c r="A1555" s="382"/>
    </row>
    <row r="1556" spans="1:1">
      <c r="A1556" s="382"/>
    </row>
    <row r="1557" spans="1:1">
      <c r="A1557" s="382"/>
    </row>
    <row r="1558" spans="1:1">
      <c r="A1558" s="382"/>
    </row>
    <row r="1559" spans="1:1">
      <c r="A1559" s="382"/>
    </row>
    <row r="1560" spans="1:1">
      <c r="A1560" s="382"/>
    </row>
    <row r="1561" spans="1:1">
      <c r="A1561" s="382"/>
    </row>
    <row r="1562" spans="1:1">
      <c r="A1562" s="382"/>
    </row>
    <row r="1563" spans="1:1">
      <c r="A1563" s="382"/>
    </row>
    <row r="1564" spans="1:1">
      <c r="A1564" s="382"/>
    </row>
    <row r="1565" spans="1:1">
      <c r="A1565" s="382"/>
    </row>
    <row r="1566" spans="1:1">
      <c r="A1566" s="382"/>
    </row>
    <row r="1567" spans="1:1">
      <c r="A1567" s="382"/>
    </row>
    <row r="1568" spans="1:1">
      <c r="A1568" s="382"/>
    </row>
    <row r="1569" spans="1:1">
      <c r="A1569" s="382"/>
    </row>
    <row r="1570" spans="1:1">
      <c r="A1570" s="382"/>
    </row>
    <row r="1571" spans="1:1">
      <c r="A1571" s="382"/>
    </row>
    <row r="1572" spans="1:1">
      <c r="A1572" s="382"/>
    </row>
    <row r="1573" spans="1:1">
      <c r="A1573" s="382"/>
    </row>
    <row r="1574" spans="1:1">
      <c r="A1574" s="382"/>
    </row>
    <row r="1575" spans="1:1">
      <c r="A1575" s="382"/>
    </row>
    <row r="1576" spans="1:1">
      <c r="A1576" s="382"/>
    </row>
    <row r="1577" spans="1:1">
      <c r="A1577" s="382"/>
    </row>
    <row r="1578" spans="1:1">
      <c r="A1578" s="382"/>
    </row>
    <row r="1579" spans="1:1">
      <c r="A1579" s="382"/>
    </row>
    <row r="1580" spans="1:1">
      <c r="A1580" s="382"/>
    </row>
    <row r="1581" spans="1:1">
      <c r="A1581" s="382"/>
    </row>
    <row r="1582" spans="1:1">
      <c r="A1582" s="382"/>
    </row>
    <row r="1583" spans="1:1">
      <c r="A1583" s="382"/>
    </row>
    <row r="1584" spans="1:1">
      <c r="A1584" s="382"/>
    </row>
    <row r="1585" spans="1:1">
      <c r="A1585" s="382"/>
    </row>
    <row r="1586" spans="1:1">
      <c r="A1586" s="382"/>
    </row>
    <row r="1587" spans="1:1">
      <c r="A1587" s="382"/>
    </row>
    <row r="1588" spans="1:1">
      <c r="A1588" s="382"/>
    </row>
    <row r="1589" spans="1:1">
      <c r="A1589" s="382"/>
    </row>
    <row r="1590" spans="1:1">
      <c r="A1590" s="382"/>
    </row>
    <row r="1591" spans="1:1">
      <c r="A1591" s="382"/>
    </row>
    <row r="1592" spans="1:1">
      <c r="A1592" s="382"/>
    </row>
    <row r="1593" spans="1:1">
      <c r="A1593" s="382"/>
    </row>
    <row r="1594" spans="1:1">
      <c r="A1594" s="382"/>
    </row>
    <row r="1595" spans="1:1">
      <c r="A1595" s="382"/>
    </row>
    <row r="1596" spans="1:1">
      <c r="A1596" s="382"/>
    </row>
    <row r="1597" spans="1:1">
      <c r="A1597" s="382"/>
    </row>
    <row r="1598" spans="1:1">
      <c r="A1598" s="382"/>
    </row>
    <row r="1599" spans="1:1">
      <c r="A1599" s="382"/>
    </row>
    <row r="1600" spans="1:1">
      <c r="A1600" s="382"/>
    </row>
    <row r="1601" spans="1:1">
      <c r="A1601" s="382"/>
    </row>
    <row r="1602" spans="1:1">
      <c r="A1602" s="382"/>
    </row>
    <row r="1603" spans="1:1">
      <c r="A1603" s="382"/>
    </row>
    <row r="1604" spans="1:1">
      <c r="A1604" s="382"/>
    </row>
    <row r="1605" spans="1:1">
      <c r="A1605" s="382"/>
    </row>
    <row r="1606" spans="1:1">
      <c r="A1606" s="382"/>
    </row>
    <row r="1607" spans="1:1">
      <c r="A1607" s="382"/>
    </row>
    <row r="1608" spans="1:1">
      <c r="A1608" s="382"/>
    </row>
    <row r="1609" spans="1:1">
      <c r="A1609" s="382"/>
    </row>
    <row r="1610" spans="1:1">
      <c r="A1610" s="382"/>
    </row>
    <row r="1611" spans="1:1">
      <c r="A1611" s="382"/>
    </row>
    <row r="1612" spans="1:1">
      <c r="A1612" s="382"/>
    </row>
    <row r="1613" spans="1:1">
      <c r="A1613" s="382"/>
    </row>
    <row r="1614" spans="1:1">
      <c r="A1614" s="382"/>
    </row>
    <row r="1615" spans="1:1">
      <c r="A1615" s="382"/>
    </row>
    <row r="1616" spans="1:1">
      <c r="A1616" s="382"/>
    </row>
    <row r="1617" spans="1:1">
      <c r="A1617" s="382"/>
    </row>
    <row r="1618" spans="1:1">
      <c r="A1618" s="382"/>
    </row>
    <row r="1619" spans="1:1">
      <c r="A1619" s="382"/>
    </row>
    <row r="1620" spans="1:1">
      <c r="A1620" s="382"/>
    </row>
    <row r="1621" spans="1:1">
      <c r="A1621" s="382"/>
    </row>
    <row r="1622" spans="1:1">
      <c r="A1622" s="382"/>
    </row>
    <row r="1623" spans="1:1">
      <c r="A1623" s="382"/>
    </row>
    <row r="1624" spans="1:1">
      <c r="A1624" s="382"/>
    </row>
    <row r="1625" spans="1:1">
      <c r="A1625" s="382"/>
    </row>
    <row r="1626" spans="1:1">
      <c r="A1626" s="382"/>
    </row>
    <row r="1627" spans="1:1">
      <c r="A1627" s="382"/>
    </row>
    <row r="1628" spans="1:1">
      <c r="A1628" s="382"/>
    </row>
    <row r="1629" spans="1:1">
      <c r="A1629" s="382"/>
    </row>
    <row r="1630" spans="1:1">
      <c r="A1630" s="382"/>
    </row>
    <row r="1631" spans="1:1">
      <c r="A1631" s="382"/>
    </row>
    <row r="1632" spans="1:1">
      <c r="A1632" s="382"/>
    </row>
    <row r="1633" spans="1:1">
      <c r="A1633" s="382"/>
    </row>
    <row r="1634" spans="1:1">
      <c r="A1634" s="382"/>
    </row>
    <row r="1635" spans="1:1">
      <c r="A1635" s="382"/>
    </row>
    <row r="1636" spans="1:1">
      <c r="A1636" s="382"/>
    </row>
    <row r="1637" spans="1:1">
      <c r="A1637" s="382"/>
    </row>
    <row r="1638" spans="1:1">
      <c r="A1638" s="382"/>
    </row>
    <row r="1639" spans="1:1">
      <c r="A1639" s="382"/>
    </row>
    <row r="1640" spans="1:1">
      <c r="A1640" s="382"/>
    </row>
    <row r="1641" spans="1:1">
      <c r="A1641" s="382"/>
    </row>
    <row r="1642" spans="1:1">
      <c r="A1642" s="382"/>
    </row>
    <row r="1643" spans="1:1">
      <c r="A1643" s="382"/>
    </row>
    <row r="1644" spans="1:1">
      <c r="A1644" s="382"/>
    </row>
    <row r="1645" spans="1:1">
      <c r="A1645" s="382"/>
    </row>
    <row r="1646" spans="1:1">
      <c r="A1646" s="382"/>
    </row>
    <row r="1647" spans="1:1">
      <c r="A1647" s="382"/>
    </row>
    <row r="1648" spans="1:1">
      <c r="A1648" s="382"/>
    </row>
    <row r="1649" spans="1:1">
      <c r="A1649" s="382"/>
    </row>
    <row r="1650" spans="1:1">
      <c r="A1650" s="382"/>
    </row>
    <row r="1651" spans="1:1">
      <c r="A1651" s="382"/>
    </row>
    <row r="1652" spans="1:1">
      <c r="A1652" s="382"/>
    </row>
    <row r="1653" spans="1:1">
      <c r="A1653" s="382"/>
    </row>
    <row r="1654" spans="1:1">
      <c r="A1654" s="382"/>
    </row>
    <row r="1655" spans="1:1">
      <c r="A1655" s="382"/>
    </row>
    <row r="1656" spans="1:1">
      <c r="A1656" s="382"/>
    </row>
    <row r="1657" spans="1:1">
      <c r="A1657" s="382"/>
    </row>
    <row r="1658" spans="1:1">
      <c r="A1658" s="382"/>
    </row>
    <row r="1659" spans="1:1">
      <c r="A1659" s="382"/>
    </row>
    <row r="1660" spans="1:1">
      <c r="A1660" s="382"/>
    </row>
    <row r="1661" spans="1:1">
      <c r="A1661" s="382"/>
    </row>
    <row r="1662" spans="1:1">
      <c r="A1662" s="382"/>
    </row>
    <row r="1663" spans="1:1">
      <c r="A1663" s="382"/>
    </row>
    <row r="1664" spans="1:1">
      <c r="A1664" s="382"/>
    </row>
    <row r="1665" spans="1:1">
      <c r="A1665" s="382"/>
    </row>
    <row r="1666" spans="1:1">
      <c r="A1666" s="382"/>
    </row>
    <row r="1667" spans="1:1">
      <c r="A1667" s="382"/>
    </row>
    <row r="1668" spans="1:1">
      <c r="A1668" s="382"/>
    </row>
    <row r="1669" spans="1:1">
      <c r="A1669" s="382"/>
    </row>
    <row r="1670" spans="1:1">
      <c r="A1670" s="382"/>
    </row>
    <row r="1671" spans="1:1">
      <c r="A1671" s="382"/>
    </row>
    <row r="1672" spans="1:1">
      <c r="A1672" s="382"/>
    </row>
    <row r="1673" spans="1:1">
      <c r="A1673" s="382"/>
    </row>
    <row r="1674" spans="1:1">
      <c r="A1674" s="382"/>
    </row>
    <row r="1675" spans="1:1">
      <c r="A1675" s="382"/>
    </row>
    <row r="1676" spans="1:1">
      <c r="A1676" s="382"/>
    </row>
    <row r="1677" spans="1:1">
      <c r="A1677" s="382"/>
    </row>
    <row r="1678" spans="1:1">
      <c r="A1678" s="382"/>
    </row>
    <row r="1679" spans="1:1">
      <c r="A1679" s="382"/>
    </row>
    <row r="1680" spans="1:1">
      <c r="A1680" s="382"/>
    </row>
    <row r="1681" spans="1:1">
      <c r="A1681" s="382"/>
    </row>
    <row r="1682" spans="1:1">
      <c r="A1682" s="382"/>
    </row>
    <row r="1683" spans="1:1">
      <c r="A1683" s="382"/>
    </row>
    <row r="1684" spans="1:1">
      <c r="A1684" s="382"/>
    </row>
    <row r="1685" spans="1:1">
      <c r="A1685" s="382"/>
    </row>
    <row r="1686" spans="1:1">
      <c r="A1686" s="382"/>
    </row>
    <row r="1687" spans="1:1">
      <c r="A1687" s="382"/>
    </row>
    <row r="1688" spans="1:1">
      <c r="A1688" s="382"/>
    </row>
    <row r="1689" spans="1:1">
      <c r="A1689" s="382"/>
    </row>
    <row r="1690" spans="1:1">
      <c r="A1690" s="382"/>
    </row>
    <row r="1691" spans="1:1">
      <c r="A1691" s="382"/>
    </row>
    <row r="1692" spans="1:1">
      <c r="A1692" s="382"/>
    </row>
    <row r="1693" spans="1:1">
      <c r="A1693" s="382"/>
    </row>
    <row r="1694" spans="1:1">
      <c r="A1694" s="382"/>
    </row>
    <row r="1695" spans="1:1">
      <c r="A1695" s="382"/>
    </row>
    <row r="1696" spans="1:1">
      <c r="A1696" s="382"/>
    </row>
    <row r="1697" spans="1:1">
      <c r="A1697" s="382"/>
    </row>
    <row r="1698" spans="1:1">
      <c r="A1698" s="382"/>
    </row>
    <row r="1699" spans="1:1">
      <c r="A1699" s="382"/>
    </row>
    <row r="1700" spans="1:1">
      <c r="A1700" s="382"/>
    </row>
    <row r="1701" spans="1:1">
      <c r="A1701" s="382"/>
    </row>
    <row r="1702" spans="1:1">
      <c r="A1702" s="382"/>
    </row>
    <row r="1703" spans="1:1">
      <c r="A1703" s="382"/>
    </row>
    <row r="1704" spans="1:1">
      <c r="A1704" s="382"/>
    </row>
    <row r="1705" spans="1:1">
      <c r="A1705" s="382"/>
    </row>
    <row r="1706" spans="1:1">
      <c r="A1706" s="382"/>
    </row>
    <row r="1707" spans="1:1">
      <c r="A1707" s="382"/>
    </row>
    <row r="1708" spans="1:1">
      <c r="A1708" s="382"/>
    </row>
    <row r="1709" spans="1:1">
      <c r="A1709" s="382"/>
    </row>
    <row r="1710" spans="1:1">
      <c r="A1710" s="382"/>
    </row>
    <row r="1711" spans="1:1">
      <c r="A1711" s="382"/>
    </row>
    <row r="1712" spans="1:1">
      <c r="A1712" s="382"/>
    </row>
    <row r="1713" spans="1:1">
      <c r="A1713" s="382"/>
    </row>
    <row r="1714" spans="1:1">
      <c r="A1714" s="382"/>
    </row>
    <row r="1715" spans="1:1">
      <c r="A1715" s="382"/>
    </row>
    <row r="1716" spans="1:1">
      <c r="A1716" s="382"/>
    </row>
    <row r="1717" spans="1:1">
      <c r="A1717" s="382"/>
    </row>
    <row r="1718" spans="1:1">
      <c r="A1718" s="382"/>
    </row>
    <row r="1719" spans="1:1">
      <c r="A1719" s="382"/>
    </row>
    <row r="1720" spans="1:1">
      <c r="A1720" s="382"/>
    </row>
    <row r="1721" spans="1:1">
      <c r="A1721" s="382"/>
    </row>
    <row r="1722" spans="1:1">
      <c r="A1722" s="382"/>
    </row>
    <row r="1723" spans="1:1">
      <c r="A1723" s="382"/>
    </row>
    <row r="1724" spans="1:1">
      <c r="A1724" s="382"/>
    </row>
    <row r="1725" spans="1:1">
      <c r="A1725" s="382"/>
    </row>
    <row r="1726" spans="1:1">
      <c r="A1726" s="382"/>
    </row>
    <row r="1727" spans="1:1">
      <c r="A1727" s="382"/>
    </row>
    <row r="1728" spans="1:1">
      <c r="A1728" s="382"/>
    </row>
    <row r="1729" spans="1:1">
      <c r="A1729" s="382"/>
    </row>
    <row r="1730" spans="1:1">
      <c r="A1730" s="382"/>
    </row>
    <row r="1731" spans="1:1">
      <c r="A1731" s="382"/>
    </row>
    <row r="1732" spans="1:1">
      <c r="A1732" s="382"/>
    </row>
    <row r="1733" spans="1:1">
      <c r="A1733" s="382"/>
    </row>
    <row r="1734" spans="1:1">
      <c r="A1734" s="382"/>
    </row>
    <row r="1735" spans="1:1">
      <c r="A1735" s="382"/>
    </row>
    <row r="1736" spans="1:1">
      <c r="A1736" s="382"/>
    </row>
    <row r="1737" spans="1:1">
      <c r="A1737" s="382"/>
    </row>
    <row r="1738" spans="1:1">
      <c r="A1738" s="382"/>
    </row>
    <row r="1739" spans="1:1">
      <c r="A1739" s="382"/>
    </row>
    <row r="1740" spans="1:1">
      <c r="A1740" s="382"/>
    </row>
    <row r="1741" spans="1:1">
      <c r="A1741" s="382"/>
    </row>
    <row r="1742" spans="1:1">
      <c r="A1742" s="382"/>
    </row>
    <row r="1743" spans="1:1">
      <c r="A1743" s="382"/>
    </row>
    <row r="1744" spans="1:1">
      <c r="A1744" s="382"/>
    </row>
    <row r="1745" spans="1:1">
      <c r="A1745" s="382"/>
    </row>
    <row r="1746" spans="1:1">
      <c r="A1746" s="382"/>
    </row>
    <row r="1747" spans="1:1">
      <c r="A1747" s="382"/>
    </row>
    <row r="1748" spans="1:1">
      <c r="A1748" s="382"/>
    </row>
    <row r="1749" spans="1:1">
      <c r="A1749" s="382"/>
    </row>
    <row r="1750" spans="1:1">
      <c r="A1750" s="382"/>
    </row>
    <row r="1751" spans="1:1">
      <c r="A1751" s="382"/>
    </row>
    <row r="1752" spans="1:1">
      <c r="A1752" s="382"/>
    </row>
    <row r="1753" spans="1:1">
      <c r="A1753" s="382"/>
    </row>
    <row r="1754" spans="1:1">
      <c r="A1754" s="382"/>
    </row>
    <row r="1755" spans="1:1">
      <c r="A1755" s="382"/>
    </row>
    <row r="1756" spans="1:1">
      <c r="A1756" s="382"/>
    </row>
    <row r="1757" spans="1:1">
      <c r="A1757" s="382"/>
    </row>
    <row r="1758" spans="1:1">
      <c r="A1758" s="382"/>
    </row>
    <row r="1759" spans="1:1">
      <c r="A1759" s="382"/>
    </row>
    <row r="1760" spans="1:1">
      <c r="A1760" s="382"/>
    </row>
    <row r="1761" spans="1:1">
      <c r="A1761" s="382"/>
    </row>
    <row r="1762" spans="1:1">
      <c r="A1762" s="382"/>
    </row>
    <row r="1763" spans="1:1">
      <c r="A1763" s="382"/>
    </row>
    <row r="1764" spans="1:1">
      <c r="A1764" s="382"/>
    </row>
    <row r="1765" spans="1:1">
      <c r="A1765" s="382"/>
    </row>
    <row r="1766" spans="1:1">
      <c r="A1766" s="382"/>
    </row>
    <row r="1767" spans="1:1">
      <c r="A1767" s="382"/>
    </row>
    <row r="1768" spans="1:1">
      <c r="A1768" s="382"/>
    </row>
    <row r="1769" spans="1:1">
      <c r="A1769" s="382"/>
    </row>
    <row r="1770" spans="1:1">
      <c r="A1770" s="382"/>
    </row>
    <row r="1771" spans="1:1">
      <c r="A1771" s="382"/>
    </row>
    <row r="1772" spans="1:1">
      <c r="A1772" s="382"/>
    </row>
    <row r="1773" spans="1:1">
      <c r="A1773" s="382"/>
    </row>
    <row r="1774" spans="1:1">
      <c r="A1774" s="382"/>
    </row>
    <row r="1775" spans="1:1">
      <c r="A1775" s="382"/>
    </row>
    <row r="1776" spans="1:1">
      <c r="A1776" s="382"/>
    </row>
    <row r="1777" spans="1:1">
      <c r="A1777" s="382"/>
    </row>
    <row r="1778" spans="1:1">
      <c r="A1778" s="382"/>
    </row>
    <row r="1779" spans="1:1">
      <c r="A1779" s="382"/>
    </row>
    <row r="1780" spans="1:1">
      <c r="A1780" s="382"/>
    </row>
    <row r="1781" spans="1:1">
      <c r="A1781" s="382"/>
    </row>
    <row r="1782" spans="1:1">
      <c r="A1782" s="382"/>
    </row>
    <row r="1783" spans="1:1">
      <c r="A1783" s="382"/>
    </row>
    <row r="1784" spans="1:1">
      <c r="A1784" s="382"/>
    </row>
    <row r="1785" spans="1:1">
      <c r="A1785" s="382"/>
    </row>
    <row r="1786" spans="1:1">
      <c r="A1786" s="382"/>
    </row>
    <row r="1787" spans="1:1">
      <c r="A1787" s="382"/>
    </row>
    <row r="1788" spans="1:1">
      <c r="A1788" s="382"/>
    </row>
    <row r="1789" spans="1:1">
      <c r="A1789" s="382"/>
    </row>
    <row r="1790" spans="1:1">
      <c r="A1790" s="382"/>
    </row>
    <row r="1791" spans="1:1">
      <c r="A1791" s="382"/>
    </row>
    <row r="1792" spans="1:1">
      <c r="A1792" s="382"/>
    </row>
    <row r="1793" spans="1:1">
      <c r="A1793" s="382"/>
    </row>
    <row r="1794" spans="1:1">
      <c r="A1794" s="382"/>
    </row>
    <row r="1795" spans="1:1">
      <c r="A1795" s="382"/>
    </row>
    <row r="1796" spans="1:1">
      <c r="A1796" s="382"/>
    </row>
    <row r="1797" spans="1:1">
      <c r="A1797" s="382"/>
    </row>
    <row r="1798" spans="1:1">
      <c r="A1798" s="382"/>
    </row>
    <row r="1799" spans="1:1">
      <c r="A1799" s="382"/>
    </row>
    <row r="1800" spans="1:1">
      <c r="A1800" s="382"/>
    </row>
    <row r="1801" spans="1:1">
      <c r="A1801" s="382"/>
    </row>
    <row r="1802" spans="1:1">
      <c r="A1802" s="382"/>
    </row>
    <row r="1803" spans="1:1">
      <c r="A1803" s="382"/>
    </row>
    <row r="1804" spans="1:1">
      <c r="A1804" s="382"/>
    </row>
    <row r="1805" spans="1:1">
      <c r="A1805" s="382"/>
    </row>
    <row r="1806" spans="1:1">
      <c r="A1806" s="382"/>
    </row>
    <row r="1807" spans="1:1">
      <c r="A1807" s="382"/>
    </row>
    <row r="1808" spans="1:1">
      <c r="A1808" s="382"/>
    </row>
    <row r="1809" spans="1:1">
      <c r="A1809" s="382"/>
    </row>
    <row r="1810" spans="1:1">
      <c r="A1810" s="382"/>
    </row>
    <row r="1811" spans="1:1">
      <c r="A1811" s="382"/>
    </row>
    <row r="1812" spans="1:1">
      <c r="A1812" s="382"/>
    </row>
    <row r="1813" spans="1:1">
      <c r="A1813" s="382"/>
    </row>
    <row r="1814" spans="1:1">
      <c r="A1814" s="382"/>
    </row>
    <row r="1815" spans="1:1">
      <c r="A1815" s="382"/>
    </row>
    <row r="1816" spans="1:1">
      <c r="A1816" s="382"/>
    </row>
    <row r="1817" spans="1:1">
      <c r="A1817" s="382"/>
    </row>
    <row r="1818" spans="1:1">
      <c r="A1818" s="382"/>
    </row>
    <row r="1819" spans="1:1">
      <c r="A1819" s="382"/>
    </row>
    <row r="1820" spans="1:1">
      <c r="A1820" s="382"/>
    </row>
    <row r="1821" spans="1:1">
      <c r="A1821" s="382"/>
    </row>
    <row r="1822" spans="1:1">
      <c r="A1822" s="382"/>
    </row>
    <row r="1823" spans="1:1">
      <c r="A1823" s="382"/>
    </row>
    <row r="1824" spans="1:1">
      <c r="A1824" s="382"/>
    </row>
    <row r="1825" spans="1:1">
      <c r="A1825" s="382"/>
    </row>
    <row r="1826" spans="1:1">
      <c r="A1826" s="382"/>
    </row>
    <row r="1827" spans="1:1">
      <c r="A1827" s="382"/>
    </row>
    <row r="1828" spans="1:1">
      <c r="A1828" s="382"/>
    </row>
    <row r="1829" spans="1:1">
      <c r="A1829" s="382"/>
    </row>
    <row r="1830" spans="1:1">
      <c r="A1830" s="382"/>
    </row>
    <row r="1831" spans="1:1">
      <c r="A1831" s="382"/>
    </row>
    <row r="1832" spans="1:1">
      <c r="A1832" s="382"/>
    </row>
    <row r="1833" spans="1:1">
      <c r="A1833" s="382"/>
    </row>
    <row r="1834" spans="1:1">
      <c r="A1834" s="382"/>
    </row>
    <row r="1835" spans="1:1">
      <c r="A1835" s="382"/>
    </row>
    <row r="1836" spans="1:1">
      <c r="A1836" s="382"/>
    </row>
    <row r="1837" spans="1:1">
      <c r="A1837" s="382"/>
    </row>
    <row r="1838" spans="1:1">
      <c r="A1838" s="382"/>
    </row>
    <row r="1839" spans="1:1">
      <c r="A1839" s="382"/>
    </row>
    <row r="1840" spans="1:1">
      <c r="A1840" s="382"/>
    </row>
    <row r="1841" spans="1:1">
      <c r="A1841" s="382"/>
    </row>
    <row r="1842" spans="1:1">
      <c r="A1842" s="382"/>
    </row>
    <row r="1843" spans="1:1">
      <c r="A1843" s="382"/>
    </row>
    <row r="1844" spans="1:1">
      <c r="A1844" s="382"/>
    </row>
    <row r="1845" spans="1:1">
      <c r="A1845" s="382"/>
    </row>
    <row r="1846" spans="1:1">
      <c r="A1846" s="382"/>
    </row>
    <row r="1847" spans="1:1">
      <c r="A1847" s="382"/>
    </row>
    <row r="1848" spans="1:1">
      <c r="A1848" s="382"/>
    </row>
    <row r="1849" spans="1:1">
      <c r="A1849" s="382"/>
    </row>
    <row r="1850" spans="1:1">
      <c r="A1850" s="382"/>
    </row>
    <row r="1851" spans="1:1">
      <c r="A1851" s="382"/>
    </row>
    <row r="1852" spans="1:1">
      <c r="A1852" s="382"/>
    </row>
    <row r="1853" spans="1:1">
      <c r="A1853" s="382"/>
    </row>
    <row r="1854" spans="1:1">
      <c r="A1854" s="382"/>
    </row>
    <row r="1855" spans="1:1">
      <c r="A1855" s="382"/>
    </row>
    <row r="1856" spans="1:1">
      <c r="A1856" s="382"/>
    </row>
    <row r="1857" spans="1:1">
      <c r="A1857" s="382"/>
    </row>
    <row r="1858" spans="1:1">
      <c r="A1858" s="382"/>
    </row>
    <row r="1859" spans="1:1">
      <c r="A1859" s="382"/>
    </row>
    <row r="1860" spans="1:1">
      <c r="A1860" s="382"/>
    </row>
    <row r="1861" spans="1:1">
      <c r="A1861" s="382"/>
    </row>
    <row r="1862" spans="1:1">
      <c r="A1862" s="382"/>
    </row>
    <row r="1863" spans="1:1">
      <c r="A1863" s="382"/>
    </row>
    <row r="1864" spans="1:1">
      <c r="A1864" s="382"/>
    </row>
    <row r="1865" spans="1:1">
      <c r="A1865" s="382"/>
    </row>
    <row r="1866" spans="1:1">
      <c r="A1866" s="382"/>
    </row>
    <row r="1867" spans="1:1">
      <c r="A1867" s="382"/>
    </row>
    <row r="1868" spans="1:1">
      <c r="A1868" s="382"/>
    </row>
    <row r="1869" spans="1:1">
      <c r="A1869" s="382"/>
    </row>
    <row r="1870" spans="1:1">
      <c r="A1870" s="382"/>
    </row>
    <row r="1871" spans="1:1">
      <c r="A1871" s="382"/>
    </row>
    <row r="1872" spans="1:1">
      <c r="A1872" s="382"/>
    </row>
    <row r="1873" spans="1:1">
      <c r="A1873" s="382"/>
    </row>
    <row r="1874" spans="1:1">
      <c r="A1874" s="382"/>
    </row>
    <row r="1875" spans="1:1">
      <c r="A1875" s="382"/>
    </row>
    <row r="1876" spans="1:1">
      <c r="A1876" s="382"/>
    </row>
    <row r="1877" spans="1:1">
      <c r="A1877" s="382"/>
    </row>
    <row r="1878" spans="1:1">
      <c r="A1878" s="382"/>
    </row>
    <row r="1879" spans="1:1">
      <c r="A1879" s="382"/>
    </row>
    <row r="1880" spans="1:1">
      <c r="A1880" s="382"/>
    </row>
    <row r="1881" spans="1:1">
      <c r="A1881" s="382"/>
    </row>
    <row r="1882" spans="1:1">
      <c r="A1882" s="382"/>
    </row>
    <row r="1883" spans="1:1">
      <c r="A1883" s="382"/>
    </row>
    <row r="1884" spans="1:1">
      <c r="A1884" s="382"/>
    </row>
    <row r="1885" spans="1:1">
      <c r="A1885" s="382"/>
    </row>
    <row r="1886" spans="1:1">
      <c r="A1886" s="382"/>
    </row>
    <row r="1887" spans="1:1">
      <c r="A1887" s="382"/>
    </row>
    <row r="1888" spans="1:1">
      <c r="A1888" s="382"/>
    </row>
    <row r="1889" spans="1:1">
      <c r="A1889" s="382"/>
    </row>
    <row r="1890" spans="1:1">
      <c r="A1890" s="382"/>
    </row>
    <row r="1891" spans="1:1">
      <c r="A1891" s="382"/>
    </row>
    <row r="1892" spans="1:1">
      <c r="A1892" s="382"/>
    </row>
    <row r="1893" spans="1:1">
      <c r="A1893" s="382"/>
    </row>
    <row r="1894" spans="1:1">
      <c r="A1894" s="382"/>
    </row>
    <row r="1895" spans="1:1">
      <c r="A1895" s="382"/>
    </row>
    <row r="1896" spans="1:1">
      <c r="A1896" s="382"/>
    </row>
    <row r="1897" spans="1:1">
      <c r="A1897" s="382"/>
    </row>
    <row r="1898" spans="1:1">
      <c r="A1898" s="382"/>
    </row>
    <row r="1899" spans="1:1">
      <c r="A1899" s="382"/>
    </row>
    <row r="1900" spans="1:1">
      <c r="A1900" s="382"/>
    </row>
    <row r="1901" spans="1:1">
      <c r="A1901" s="382"/>
    </row>
    <row r="1902" spans="1:1">
      <c r="A1902" s="382"/>
    </row>
    <row r="1903" spans="1:1">
      <c r="A1903" s="382"/>
    </row>
    <row r="1904" spans="1:1">
      <c r="A1904" s="382"/>
    </row>
    <row r="1905" spans="1:1">
      <c r="A1905" s="382"/>
    </row>
    <row r="1906" spans="1:1">
      <c r="A1906" s="382"/>
    </row>
    <row r="1907" spans="1:1">
      <c r="A1907" s="382"/>
    </row>
    <row r="1908" spans="1:1">
      <c r="A1908" s="382"/>
    </row>
    <row r="1909" spans="1:1">
      <c r="A1909" s="382"/>
    </row>
    <row r="1910" spans="1:1">
      <c r="A1910" s="382"/>
    </row>
    <row r="1911" spans="1:1">
      <c r="A1911" s="382"/>
    </row>
    <row r="1912" spans="1:1">
      <c r="A1912" s="382"/>
    </row>
    <row r="1913" spans="1:1">
      <c r="A1913" s="382"/>
    </row>
    <row r="1914" spans="1:1">
      <c r="A1914" s="382"/>
    </row>
    <row r="1915" spans="1:1">
      <c r="A1915" s="382"/>
    </row>
    <row r="1916" spans="1:1">
      <c r="A1916" s="382"/>
    </row>
    <row r="1917" spans="1:1">
      <c r="A1917" s="382"/>
    </row>
    <row r="1918" spans="1:1">
      <c r="A1918" s="382"/>
    </row>
    <row r="1919" spans="1:1">
      <c r="A1919" s="382"/>
    </row>
    <row r="1920" spans="1:1">
      <c r="A1920" s="382"/>
    </row>
    <row r="1921" spans="1:1">
      <c r="A1921" s="382"/>
    </row>
    <row r="1922" spans="1:1">
      <c r="A1922" s="382"/>
    </row>
    <row r="1923" spans="1:1">
      <c r="A1923" s="382"/>
    </row>
    <row r="1924" spans="1:1">
      <c r="A1924" s="382"/>
    </row>
    <row r="1925" spans="1:1">
      <c r="A1925" s="382"/>
    </row>
    <row r="1926" spans="1:1">
      <c r="A1926" s="382"/>
    </row>
    <row r="1927" spans="1:1">
      <c r="A1927" s="382"/>
    </row>
    <row r="1928" spans="1:1">
      <c r="A1928" s="382"/>
    </row>
    <row r="1929" spans="1:1">
      <c r="A1929" s="382"/>
    </row>
    <row r="1930" spans="1:1">
      <c r="A1930" s="382"/>
    </row>
    <row r="1931" spans="1:1">
      <c r="A1931" s="382"/>
    </row>
    <row r="1932" spans="1:1">
      <c r="A1932" s="382"/>
    </row>
    <row r="1933" spans="1:1">
      <c r="A1933" s="382"/>
    </row>
    <row r="1934" spans="1:1">
      <c r="A1934" s="382"/>
    </row>
    <row r="1935" spans="1:1">
      <c r="A1935" s="382"/>
    </row>
    <row r="1936" spans="1:1">
      <c r="A1936" s="382"/>
    </row>
    <row r="1937" spans="1:1">
      <c r="A1937" s="382"/>
    </row>
    <row r="1938" spans="1:1">
      <c r="A1938" s="382"/>
    </row>
    <row r="1939" spans="1:1">
      <c r="A1939" s="382"/>
    </row>
    <row r="1940" spans="1:1">
      <c r="A1940" s="382"/>
    </row>
    <row r="1941" spans="1:1">
      <c r="A1941" s="382"/>
    </row>
    <row r="1942" spans="1:1">
      <c r="A1942" s="382"/>
    </row>
    <row r="1943" spans="1:1">
      <c r="A1943" s="382"/>
    </row>
    <row r="1944" spans="1:1">
      <c r="A1944" s="382"/>
    </row>
    <row r="1945" spans="1:1">
      <c r="A1945" s="382"/>
    </row>
    <row r="1946" spans="1:1">
      <c r="A1946" s="382"/>
    </row>
    <row r="1947" spans="1:1">
      <c r="A1947" s="382"/>
    </row>
    <row r="1948" spans="1:1">
      <c r="A1948" s="382"/>
    </row>
    <row r="1949" spans="1:1">
      <c r="A1949" s="382"/>
    </row>
    <row r="1950" spans="1:1">
      <c r="A1950" s="382"/>
    </row>
    <row r="1951" spans="1:1">
      <c r="A1951" s="382"/>
    </row>
    <row r="1952" spans="1:1">
      <c r="A1952" s="382"/>
    </row>
    <row r="1953" spans="1:1">
      <c r="A1953" s="382"/>
    </row>
    <row r="1954" spans="1:1">
      <c r="A1954" s="382"/>
    </row>
    <row r="1955" spans="1:1">
      <c r="A1955" s="382"/>
    </row>
    <row r="1956" spans="1:1">
      <c r="A1956" s="382"/>
    </row>
    <row r="1957" spans="1:1">
      <c r="A1957" s="382"/>
    </row>
    <row r="1958" spans="1:1">
      <c r="A1958" s="382"/>
    </row>
    <row r="1959" spans="1:1">
      <c r="A1959" s="382"/>
    </row>
    <row r="1960" spans="1:1">
      <c r="A1960" s="382"/>
    </row>
    <row r="1961" spans="1:1">
      <c r="A1961" s="382"/>
    </row>
    <row r="1962" spans="1:1">
      <c r="A1962" s="382"/>
    </row>
    <row r="1963" spans="1:1">
      <c r="A1963" s="382"/>
    </row>
    <row r="1964" spans="1:1">
      <c r="A1964" s="382"/>
    </row>
    <row r="1965" spans="1:1">
      <c r="A1965" s="382"/>
    </row>
    <row r="1966" spans="1:1">
      <c r="A1966" s="382"/>
    </row>
    <row r="1967" spans="1:1">
      <c r="A1967" s="382"/>
    </row>
    <row r="1968" spans="1:1">
      <c r="A1968" s="382"/>
    </row>
    <row r="1969" spans="1:1">
      <c r="A1969" s="382"/>
    </row>
    <row r="1970" spans="1:1">
      <c r="A1970" s="382"/>
    </row>
    <row r="1971" spans="1:1">
      <c r="A1971" s="382"/>
    </row>
    <row r="1972" spans="1:1">
      <c r="A1972" s="382"/>
    </row>
    <row r="1973" spans="1:1">
      <c r="A1973" s="382"/>
    </row>
    <row r="1974" spans="1:1">
      <c r="A1974" s="382"/>
    </row>
    <row r="1975" spans="1:1">
      <c r="A1975" s="382"/>
    </row>
    <row r="1976" spans="1:1">
      <c r="A1976" s="382"/>
    </row>
    <row r="1977" spans="1:1">
      <c r="A1977" s="382"/>
    </row>
    <row r="1978" spans="1:1">
      <c r="A1978" s="382"/>
    </row>
    <row r="1979" spans="1:1">
      <c r="A1979" s="382"/>
    </row>
    <row r="1980" spans="1:1">
      <c r="A1980" s="382"/>
    </row>
    <row r="1981" spans="1:1">
      <c r="A1981" s="382"/>
    </row>
    <row r="1982" spans="1:1">
      <c r="A1982" s="382"/>
    </row>
    <row r="1983" spans="1:1">
      <c r="A1983" s="382"/>
    </row>
    <row r="1984" spans="1:1">
      <c r="A1984" s="382"/>
    </row>
    <row r="1985" spans="1:1">
      <c r="A1985" s="382"/>
    </row>
    <row r="1986" spans="1:1">
      <c r="A1986" s="382"/>
    </row>
    <row r="1987" spans="1:1">
      <c r="A1987" s="382"/>
    </row>
    <row r="1988" spans="1:1">
      <c r="A1988" s="382"/>
    </row>
    <row r="1989" spans="1:1">
      <c r="A1989" s="382"/>
    </row>
    <row r="1990" spans="1:1">
      <c r="A1990" s="382"/>
    </row>
    <row r="1991" spans="1:1">
      <c r="A1991" s="382"/>
    </row>
    <row r="1992" spans="1:1">
      <c r="A1992" s="382"/>
    </row>
    <row r="1993" spans="1:1">
      <c r="A1993" s="382"/>
    </row>
    <row r="1994" spans="1:1">
      <c r="A1994" s="382"/>
    </row>
    <row r="1995" spans="1:1">
      <c r="A1995" s="382"/>
    </row>
    <row r="1996" spans="1:1">
      <c r="A1996" s="382"/>
    </row>
    <row r="1997" spans="1:1">
      <c r="A1997" s="382"/>
    </row>
    <row r="1998" spans="1:1">
      <c r="A1998" s="382"/>
    </row>
    <row r="1999" spans="1:1">
      <c r="A1999" s="382"/>
    </row>
    <row r="2000" spans="1:1">
      <c r="A2000" s="382"/>
    </row>
    <row r="2001" spans="1:1">
      <c r="A2001" s="382"/>
    </row>
    <row r="2002" spans="1:1">
      <c r="A2002" s="382"/>
    </row>
    <row r="2003" spans="1:1">
      <c r="A2003" s="382"/>
    </row>
    <row r="2004" spans="1:1">
      <c r="A2004" s="382"/>
    </row>
    <row r="2005" spans="1:1">
      <c r="A2005" s="382"/>
    </row>
    <row r="2006" spans="1:1">
      <c r="A2006" s="382"/>
    </row>
    <row r="2007" spans="1:1">
      <c r="A2007" s="382"/>
    </row>
    <row r="2008" spans="1:1">
      <c r="A2008" s="382"/>
    </row>
    <row r="2009" spans="1:1">
      <c r="A2009" s="382"/>
    </row>
    <row r="2010" spans="1:1">
      <c r="A2010" s="382"/>
    </row>
    <row r="2011" spans="1:1">
      <c r="A2011" s="382"/>
    </row>
    <row r="2012" spans="1:1">
      <c r="A2012" s="382"/>
    </row>
    <row r="2013" spans="1:1">
      <c r="A2013" s="382"/>
    </row>
    <row r="2014" spans="1:1">
      <c r="A2014" s="382"/>
    </row>
    <row r="2015" spans="1:1">
      <c r="A2015" s="382"/>
    </row>
    <row r="2016" spans="1:1">
      <c r="A2016" s="382"/>
    </row>
    <row r="2017" spans="1:1">
      <c r="A2017" s="382"/>
    </row>
    <row r="2018" spans="1:1">
      <c r="A2018" s="382"/>
    </row>
    <row r="2019" spans="1:1">
      <c r="A2019" s="382"/>
    </row>
    <row r="2020" spans="1:1">
      <c r="A2020" s="382"/>
    </row>
    <row r="2021" spans="1:1">
      <c r="A2021" s="382"/>
    </row>
    <row r="2022" spans="1:1">
      <c r="A2022" s="382"/>
    </row>
    <row r="2023" spans="1:1">
      <c r="A2023" s="382"/>
    </row>
    <row r="2024" spans="1:1">
      <c r="A2024" s="382"/>
    </row>
    <row r="2025" spans="1:1">
      <c r="A2025" s="382"/>
    </row>
    <row r="2026" spans="1:1">
      <c r="A2026" s="382"/>
    </row>
    <row r="2027" spans="1:1">
      <c r="A2027" s="382"/>
    </row>
    <row r="2028" spans="1:1">
      <c r="A2028" s="382"/>
    </row>
    <row r="2029" spans="1:1">
      <c r="A2029" s="382"/>
    </row>
    <row r="2030" spans="1:1">
      <c r="A2030" s="382"/>
    </row>
    <row r="2031" spans="1:1">
      <c r="A2031" s="382"/>
    </row>
    <row r="2032" spans="1:1">
      <c r="A2032" s="382"/>
    </row>
    <row r="2033" spans="1:1">
      <c r="A2033" s="382"/>
    </row>
    <row r="2034" spans="1:1">
      <c r="A2034" s="382"/>
    </row>
    <row r="2035" spans="1:1">
      <c r="A2035" s="382"/>
    </row>
    <row r="2036" spans="1:1">
      <c r="A2036" s="382"/>
    </row>
    <row r="2037" spans="1:1">
      <c r="A2037" s="382"/>
    </row>
    <row r="2038" spans="1:1">
      <c r="A2038" s="382"/>
    </row>
    <row r="2039" spans="1:1">
      <c r="A2039" s="382"/>
    </row>
    <row r="2040" spans="1:1">
      <c r="A2040" s="382"/>
    </row>
    <row r="2041" spans="1:1">
      <c r="A2041" s="382"/>
    </row>
    <row r="2042" spans="1:1">
      <c r="A2042" s="382"/>
    </row>
    <row r="2043" spans="1:1">
      <c r="A2043" s="382"/>
    </row>
    <row r="2044" spans="1:1">
      <c r="A2044" s="382"/>
    </row>
    <row r="2045" spans="1:1">
      <c r="A2045" s="382"/>
    </row>
    <row r="2046" spans="1:1">
      <c r="A2046" s="382"/>
    </row>
    <row r="2047" spans="1:1">
      <c r="A2047" s="382"/>
    </row>
    <row r="2048" spans="1:1">
      <c r="A2048" s="382"/>
    </row>
    <row r="2049" spans="1:1">
      <c r="A2049" s="382"/>
    </row>
    <row r="2050" spans="1:1">
      <c r="A2050" s="382"/>
    </row>
    <row r="2051" spans="1:1">
      <c r="A2051" s="382"/>
    </row>
    <row r="2052" spans="1:1">
      <c r="A2052" s="382"/>
    </row>
    <row r="2053" spans="1:1">
      <c r="A2053" s="382"/>
    </row>
    <row r="2054" spans="1:1">
      <c r="A2054" s="382"/>
    </row>
    <row r="2055" spans="1:1">
      <c r="A2055" s="382"/>
    </row>
    <row r="2056" spans="1:1">
      <c r="A2056" s="382"/>
    </row>
    <row r="2057" spans="1:1">
      <c r="A2057" s="382"/>
    </row>
    <row r="2058" spans="1:1">
      <c r="A2058" s="382"/>
    </row>
    <row r="2059" spans="1:1">
      <c r="A2059" s="382"/>
    </row>
    <row r="2060" spans="1:1">
      <c r="A2060" s="382"/>
    </row>
    <row r="2061" spans="1:1">
      <c r="A2061" s="382"/>
    </row>
    <row r="2062" spans="1:1">
      <c r="A2062" s="382"/>
    </row>
    <row r="2063" spans="1:1">
      <c r="A2063" s="382"/>
    </row>
    <row r="2064" spans="1:1">
      <c r="A2064" s="382"/>
    </row>
    <row r="2065" spans="1:1">
      <c r="A2065" s="382"/>
    </row>
    <row r="2066" spans="1:1">
      <c r="A2066" s="382"/>
    </row>
    <row r="2067" spans="1:1">
      <c r="A2067" s="382"/>
    </row>
    <row r="2068" spans="1:1">
      <c r="A2068" s="382"/>
    </row>
    <row r="2069" spans="1:1">
      <c r="A2069" s="382"/>
    </row>
    <row r="2070" spans="1:1">
      <c r="A2070" s="382"/>
    </row>
    <row r="2071" spans="1:1">
      <c r="A2071" s="382"/>
    </row>
    <row r="2072" spans="1:1">
      <c r="A2072" s="382"/>
    </row>
    <row r="2073" spans="1:1">
      <c r="A2073" s="382"/>
    </row>
    <row r="2074" spans="1:1">
      <c r="A2074" s="382"/>
    </row>
    <row r="2075" spans="1:1">
      <c r="A2075" s="382"/>
    </row>
    <row r="2076" spans="1:1">
      <c r="A2076" s="382"/>
    </row>
    <row r="2077" spans="1:1">
      <c r="A2077" s="382"/>
    </row>
    <row r="2078" spans="1:1">
      <c r="A2078" s="382"/>
    </row>
    <row r="2079" spans="1:1">
      <c r="A2079" s="382"/>
    </row>
    <row r="2080" spans="1:1">
      <c r="A2080" s="382"/>
    </row>
    <row r="2081" spans="1:1">
      <c r="A2081" s="382"/>
    </row>
    <row r="2082" spans="1:1">
      <c r="A2082" s="382"/>
    </row>
    <row r="2083" spans="1:1">
      <c r="A2083" s="382"/>
    </row>
    <row r="2084" spans="1:1">
      <c r="A2084" s="382"/>
    </row>
    <row r="2085" spans="1:1">
      <c r="A2085" s="382"/>
    </row>
    <row r="2086" spans="1:1">
      <c r="A2086" s="382"/>
    </row>
    <row r="2087" spans="1:1">
      <c r="A2087" s="382"/>
    </row>
    <row r="2088" spans="1:1">
      <c r="A2088" s="382"/>
    </row>
    <row r="2089" spans="1:1">
      <c r="A2089" s="382"/>
    </row>
    <row r="2090" spans="1:1">
      <c r="A2090" s="382"/>
    </row>
    <row r="2091" spans="1:1">
      <c r="A2091" s="382"/>
    </row>
    <row r="2092" spans="1:1">
      <c r="A2092" s="382"/>
    </row>
    <row r="2093" spans="1:1">
      <c r="A2093" s="382"/>
    </row>
    <row r="2094" spans="1:1">
      <c r="A2094" s="382"/>
    </row>
    <row r="2095" spans="1:1">
      <c r="A2095" s="382"/>
    </row>
    <row r="2096" spans="1:1">
      <c r="A2096" s="382"/>
    </row>
    <row r="2097" spans="1:1">
      <c r="A2097" s="382"/>
    </row>
    <row r="2098" spans="1:1">
      <c r="A2098" s="382"/>
    </row>
    <row r="2099" spans="1:1">
      <c r="A2099" s="382"/>
    </row>
    <row r="2100" spans="1:1">
      <c r="A2100" s="382"/>
    </row>
    <row r="2101" spans="1:1">
      <c r="A2101" s="382"/>
    </row>
    <row r="2102" spans="1:1">
      <c r="A2102" s="382"/>
    </row>
    <row r="2103" spans="1:1">
      <c r="A2103" s="382"/>
    </row>
    <row r="2104" spans="1:1">
      <c r="A2104" s="382"/>
    </row>
    <row r="2105" spans="1:1">
      <c r="A2105" s="382"/>
    </row>
    <row r="2106" spans="1:1">
      <c r="A2106" s="382"/>
    </row>
    <row r="2107" spans="1:1">
      <c r="A2107" s="382"/>
    </row>
    <row r="2108" spans="1:1">
      <c r="A2108" s="382"/>
    </row>
    <row r="2109" spans="1:1">
      <c r="A2109" s="382"/>
    </row>
    <row r="2110" spans="1:1">
      <c r="A2110" s="382"/>
    </row>
    <row r="2111" spans="1:1">
      <c r="A2111" s="382"/>
    </row>
    <row r="2112" spans="1:1">
      <c r="A2112" s="382"/>
    </row>
    <row r="2113" spans="1:1">
      <c r="A2113" s="382"/>
    </row>
    <row r="2114" spans="1:1">
      <c r="A2114" s="382"/>
    </row>
    <row r="2115" spans="1:1">
      <c r="A2115" s="382"/>
    </row>
    <row r="2116" spans="1:1">
      <c r="A2116" s="382"/>
    </row>
    <row r="2117" spans="1:1">
      <c r="A2117" s="382"/>
    </row>
    <row r="2118" spans="1:1">
      <c r="A2118" s="382"/>
    </row>
    <row r="2119" spans="1:1">
      <c r="A2119" s="382"/>
    </row>
    <row r="2120" spans="1:1">
      <c r="A2120" s="382"/>
    </row>
    <row r="2121" spans="1:1">
      <c r="A2121" s="382"/>
    </row>
    <row r="2122" spans="1:1">
      <c r="A2122" s="382"/>
    </row>
    <row r="2123" spans="1:1">
      <c r="A2123" s="382"/>
    </row>
    <row r="2124" spans="1:1">
      <c r="A2124" s="382"/>
    </row>
    <row r="2125" spans="1:1">
      <c r="A2125" s="382"/>
    </row>
    <row r="2126" spans="1:1">
      <c r="A2126" s="382"/>
    </row>
    <row r="2127" spans="1:1">
      <c r="A2127" s="382"/>
    </row>
    <row r="2128" spans="1:1">
      <c r="A2128" s="382"/>
    </row>
    <row r="2129" spans="1:1">
      <c r="A2129" s="382"/>
    </row>
    <row r="2130" spans="1:1">
      <c r="A2130" s="382"/>
    </row>
    <row r="2131" spans="1:1">
      <c r="A2131" s="382"/>
    </row>
    <row r="2132" spans="1:1">
      <c r="A2132" s="382"/>
    </row>
    <row r="2133" spans="1:1">
      <c r="A2133" s="382"/>
    </row>
    <row r="2134" spans="1:1">
      <c r="A2134" s="382"/>
    </row>
    <row r="2135" spans="1:1">
      <c r="A2135" s="382"/>
    </row>
    <row r="2136" spans="1:1">
      <c r="A2136" s="382"/>
    </row>
    <row r="2137" spans="1:1">
      <c r="A2137" s="382"/>
    </row>
    <row r="2138" spans="1:1">
      <c r="A2138" s="382"/>
    </row>
    <row r="2139" spans="1:1">
      <c r="A2139" s="382"/>
    </row>
    <row r="2140" spans="1:1">
      <c r="A2140" s="382"/>
    </row>
    <row r="2141" spans="1:1">
      <c r="A2141" s="382"/>
    </row>
    <row r="2142" spans="1:1">
      <c r="A2142" s="382"/>
    </row>
    <row r="2143" spans="1:1">
      <c r="A2143" s="382"/>
    </row>
    <row r="2144" spans="1:1">
      <c r="A2144" s="382"/>
    </row>
    <row r="2145" spans="1:1">
      <c r="A2145" s="382"/>
    </row>
    <row r="2146" spans="1:1">
      <c r="A2146" s="382"/>
    </row>
    <row r="2147" spans="1:1">
      <c r="A2147" s="382"/>
    </row>
    <row r="2148" spans="1:1">
      <c r="A2148" s="382"/>
    </row>
    <row r="2149" spans="1:1">
      <c r="A2149" s="382"/>
    </row>
    <row r="2150" spans="1:1">
      <c r="A2150" s="382"/>
    </row>
    <row r="2151" spans="1:1">
      <c r="A2151" s="382"/>
    </row>
    <row r="2152" spans="1:1">
      <c r="A2152" s="382"/>
    </row>
    <row r="2153" spans="1:1">
      <c r="A2153" s="382"/>
    </row>
    <row r="2154" spans="1:1">
      <c r="A2154" s="382"/>
    </row>
    <row r="2155" spans="1:1">
      <c r="A2155" s="382"/>
    </row>
    <row r="2156" spans="1:1">
      <c r="A2156" s="382"/>
    </row>
    <row r="2157" spans="1:1">
      <c r="A2157" s="382"/>
    </row>
    <row r="2158" spans="1:1">
      <c r="A2158" s="382"/>
    </row>
    <row r="2159" spans="1:1">
      <c r="A2159" s="382"/>
    </row>
    <row r="2160" spans="1:1">
      <c r="A2160" s="382"/>
    </row>
    <row r="2161" spans="1:1">
      <c r="A2161" s="382"/>
    </row>
    <row r="2162" spans="1:1">
      <c r="A2162" s="382"/>
    </row>
    <row r="2163" spans="1:1">
      <c r="A2163" s="382"/>
    </row>
    <row r="2164" spans="1:1">
      <c r="A2164" s="382"/>
    </row>
    <row r="2165" spans="1:1">
      <c r="A2165" s="382"/>
    </row>
    <row r="2166" spans="1:1">
      <c r="A2166" s="382"/>
    </row>
    <row r="2167" spans="1:1">
      <c r="A2167" s="382"/>
    </row>
    <row r="2168" spans="1:1">
      <c r="A2168" s="382"/>
    </row>
    <row r="2169" spans="1:1">
      <c r="A2169" s="382"/>
    </row>
    <row r="2170" spans="1:1">
      <c r="A2170" s="382"/>
    </row>
    <row r="2171" spans="1:1">
      <c r="A2171" s="382"/>
    </row>
    <row r="2172" spans="1:1">
      <c r="A2172" s="382"/>
    </row>
    <row r="2173" spans="1:1">
      <c r="A2173" s="382"/>
    </row>
    <row r="2174" spans="1:1">
      <c r="A2174" s="382"/>
    </row>
    <row r="2175" spans="1:1">
      <c r="A2175" s="382"/>
    </row>
    <row r="2176" spans="1:1">
      <c r="A2176" s="382"/>
    </row>
    <row r="2177" spans="1:1">
      <c r="A2177" s="382"/>
    </row>
    <row r="2178" spans="1:1">
      <c r="A2178" s="382"/>
    </row>
    <row r="2179" spans="1:1">
      <c r="A2179" s="382"/>
    </row>
    <row r="2180" spans="1:1">
      <c r="A2180" s="382"/>
    </row>
    <row r="2181" spans="1:1">
      <c r="A2181" s="382"/>
    </row>
    <row r="2182" spans="1:1">
      <c r="A2182" s="382"/>
    </row>
    <row r="2183" spans="1:1">
      <c r="A2183" s="382"/>
    </row>
    <row r="2184" spans="1:1">
      <c r="A2184" s="382"/>
    </row>
    <row r="2185" spans="1:1">
      <c r="A2185" s="382"/>
    </row>
    <row r="2186" spans="1:1">
      <c r="A2186" s="382"/>
    </row>
    <row r="2187" spans="1:1">
      <c r="A2187" s="382"/>
    </row>
    <row r="2188" spans="1:1">
      <c r="A2188" s="382"/>
    </row>
    <row r="2189" spans="1:1">
      <c r="A2189" s="382"/>
    </row>
    <row r="2190" spans="1:1">
      <c r="A2190" s="382"/>
    </row>
    <row r="2191" spans="1:1">
      <c r="A2191" s="382"/>
    </row>
    <row r="2192" spans="1:1">
      <c r="A2192" s="382"/>
    </row>
    <row r="2193" spans="1:1">
      <c r="A2193" s="382"/>
    </row>
    <row r="2194" spans="1:1">
      <c r="A2194" s="382"/>
    </row>
    <row r="2195" spans="1:1">
      <c r="A2195" s="382"/>
    </row>
    <row r="2196" spans="1:1">
      <c r="A2196" s="382"/>
    </row>
    <row r="2197" spans="1:1">
      <c r="A2197" s="382"/>
    </row>
    <row r="2198" spans="1:1">
      <c r="A2198" s="382"/>
    </row>
    <row r="2199" spans="1:1">
      <c r="A2199" s="382"/>
    </row>
    <row r="2200" spans="1:1">
      <c r="A2200" s="382"/>
    </row>
    <row r="2201" spans="1:1">
      <c r="A2201" s="382"/>
    </row>
    <row r="2202" spans="1:1">
      <c r="A2202" s="382"/>
    </row>
    <row r="2203" spans="1:1">
      <c r="A2203" s="382"/>
    </row>
    <row r="2204" spans="1:1">
      <c r="A2204" s="382"/>
    </row>
    <row r="2205" spans="1:1">
      <c r="A2205" s="382"/>
    </row>
    <row r="2206" spans="1:1">
      <c r="A2206" s="382"/>
    </row>
    <row r="2207" spans="1:1">
      <c r="A2207" s="382"/>
    </row>
    <row r="2208" spans="1:1">
      <c r="A2208" s="382"/>
    </row>
    <row r="2209" spans="1:1">
      <c r="A2209" s="382"/>
    </row>
    <row r="2210" spans="1:1">
      <c r="A2210" s="382"/>
    </row>
    <row r="2211" spans="1:1">
      <c r="A2211" s="382"/>
    </row>
    <row r="2212" spans="1:1">
      <c r="A2212" s="382"/>
    </row>
    <row r="2213" spans="1:1">
      <c r="A2213" s="382"/>
    </row>
    <row r="2214" spans="1:1">
      <c r="A2214" s="382"/>
    </row>
    <row r="2215" spans="1:1">
      <c r="A2215" s="382"/>
    </row>
    <row r="2216" spans="1:1">
      <c r="A2216" s="382"/>
    </row>
    <row r="2217" spans="1:1">
      <c r="A2217" s="382"/>
    </row>
    <row r="2218" spans="1:1">
      <c r="A2218" s="382"/>
    </row>
    <row r="2219" spans="1:1">
      <c r="A2219" s="382"/>
    </row>
    <row r="2220" spans="1:1">
      <c r="A2220" s="382"/>
    </row>
    <row r="2221" spans="1:1">
      <c r="A2221" s="382"/>
    </row>
    <row r="2222" spans="1:1">
      <c r="A2222" s="382"/>
    </row>
    <row r="2223" spans="1:1">
      <c r="A2223" s="382"/>
    </row>
    <row r="2224" spans="1:1">
      <c r="A2224" s="382"/>
    </row>
    <row r="2225" spans="1:1">
      <c r="A2225" s="382"/>
    </row>
    <row r="2226" spans="1:1">
      <c r="A2226" s="382"/>
    </row>
    <row r="2227" spans="1:1">
      <c r="A2227" s="382"/>
    </row>
    <row r="2228" spans="1:1">
      <c r="A2228" s="382"/>
    </row>
    <row r="2229" spans="1:1">
      <c r="A2229" s="382"/>
    </row>
    <row r="2230" spans="1:1">
      <c r="A2230" s="382"/>
    </row>
    <row r="2231" spans="1:1">
      <c r="A2231" s="382"/>
    </row>
    <row r="2232" spans="1:1">
      <c r="A2232" s="382"/>
    </row>
    <row r="2233" spans="1:1">
      <c r="A2233" s="382"/>
    </row>
    <row r="2234" spans="1:1">
      <c r="A2234" s="382"/>
    </row>
    <row r="2235" spans="1:1">
      <c r="A2235" s="382"/>
    </row>
    <row r="2236" spans="1:1">
      <c r="A2236" s="382"/>
    </row>
    <row r="2237" spans="1:1">
      <c r="A2237" s="382"/>
    </row>
    <row r="2238" spans="1:1">
      <c r="A2238" s="382"/>
    </row>
    <row r="2239" spans="1:1">
      <c r="A2239" s="382"/>
    </row>
    <row r="2240" spans="1:1">
      <c r="A2240" s="382"/>
    </row>
    <row r="2241" spans="1:1">
      <c r="A2241" s="382"/>
    </row>
    <row r="2242" spans="1:1">
      <c r="A2242" s="382"/>
    </row>
    <row r="2243" spans="1:1">
      <c r="A2243" s="382"/>
    </row>
    <row r="2244" spans="1:1">
      <c r="A2244" s="382"/>
    </row>
    <row r="2245" spans="1:1">
      <c r="A2245" s="382"/>
    </row>
    <row r="2246" spans="1:1">
      <c r="A2246" s="382"/>
    </row>
    <row r="2247" spans="1:1">
      <c r="A2247" s="382"/>
    </row>
    <row r="2248" spans="1:1">
      <c r="A2248" s="382"/>
    </row>
    <row r="2249" spans="1:1">
      <c r="A2249" s="382"/>
    </row>
    <row r="2250" spans="1:1">
      <c r="A2250" s="382"/>
    </row>
    <row r="2251" spans="1:1">
      <c r="A2251" s="382"/>
    </row>
    <row r="2252" spans="1:1">
      <c r="A2252" s="382"/>
    </row>
    <row r="2253" spans="1:1">
      <c r="A2253" s="382"/>
    </row>
    <row r="2254" spans="1:1">
      <c r="A2254" s="382"/>
    </row>
    <row r="2255" spans="1:1">
      <c r="A2255" s="382"/>
    </row>
    <row r="2256" spans="1:1">
      <c r="A2256" s="382"/>
    </row>
    <row r="2257" spans="1:1">
      <c r="A2257" s="382"/>
    </row>
    <row r="2258" spans="1:1">
      <c r="A2258" s="382"/>
    </row>
    <row r="2259" spans="1:1">
      <c r="A2259" s="382"/>
    </row>
    <row r="2260" spans="1:1">
      <c r="A2260" s="382"/>
    </row>
    <row r="2261" spans="1:1">
      <c r="A2261" s="382"/>
    </row>
    <row r="2262" spans="1:1">
      <c r="A2262" s="382"/>
    </row>
    <row r="2263" spans="1:1">
      <c r="A2263" s="382"/>
    </row>
    <row r="2264" spans="1:1">
      <c r="A2264" s="382"/>
    </row>
    <row r="2265" spans="1:1">
      <c r="A2265" s="382"/>
    </row>
    <row r="2266" spans="1:1">
      <c r="A2266" s="382"/>
    </row>
    <row r="2267" spans="1:1">
      <c r="A2267" s="382"/>
    </row>
    <row r="2268" spans="1:1">
      <c r="A2268" s="382"/>
    </row>
    <row r="2269" spans="1:1">
      <c r="A2269" s="382"/>
    </row>
    <row r="2270" spans="1:1">
      <c r="A2270" s="382"/>
    </row>
    <row r="2271" spans="1:1">
      <c r="A2271" s="382"/>
    </row>
    <row r="2272" spans="1:1">
      <c r="A2272" s="382"/>
    </row>
    <row r="2273" spans="1:1">
      <c r="A2273" s="382"/>
    </row>
    <row r="2274" spans="1:1">
      <c r="A2274" s="382"/>
    </row>
    <row r="2275" spans="1:1">
      <c r="A2275" s="382"/>
    </row>
    <row r="2276" spans="1:1">
      <c r="A2276" s="382"/>
    </row>
    <row r="2277" spans="1:1">
      <c r="A2277" s="382"/>
    </row>
    <row r="2278" spans="1:1">
      <c r="A2278" s="382"/>
    </row>
    <row r="2279" spans="1:1">
      <c r="A2279" s="382"/>
    </row>
    <row r="2280" spans="1:1">
      <c r="A2280" s="382"/>
    </row>
    <row r="2281" spans="1:1">
      <c r="A2281" s="382"/>
    </row>
    <row r="2282" spans="1:1">
      <c r="A2282" s="382"/>
    </row>
    <row r="2283" spans="1:1">
      <c r="A2283" s="382"/>
    </row>
    <row r="2284" spans="1:1">
      <c r="A2284" s="382"/>
    </row>
    <row r="2285" spans="1:1">
      <c r="A2285" s="382"/>
    </row>
    <row r="2286" spans="1:1">
      <c r="A2286" s="382"/>
    </row>
    <row r="2287" spans="1:1">
      <c r="A2287" s="382"/>
    </row>
    <row r="2288" spans="1:1">
      <c r="A2288" s="382"/>
    </row>
    <row r="2289" spans="1:1">
      <c r="A2289" s="382"/>
    </row>
    <row r="2290" spans="1:1">
      <c r="A2290" s="382"/>
    </row>
    <row r="2291" spans="1:1">
      <c r="A2291" s="382"/>
    </row>
    <row r="2292" spans="1:1">
      <c r="A2292" s="382"/>
    </row>
    <row r="2293" spans="1:1">
      <c r="A2293" s="382"/>
    </row>
    <row r="2294" spans="1:1">
      <c r="A2294" s="382"/>
    </row>
    <row r="2295" spans="1:1">
      <c r="A2295" s="382"/>
    </row>
    <row r="2296" spans="1:1">
      <c r="A2296" s="382"/>
    </row>
    <row r="2297" spans="1:1">
      <c r="A2297" s="382"/>
    </row>
    <row r="2298" spans="1:1">
      <c r="A2298" s="382"/>
    </row>
    <row r="2299" spans="1:1">
      <c r="A2299" s="382"/>
    </row>
    <row r="2300" spans="1:1">
      <c r="A2300" s="382"/>
    </row>
    <row r="2301" spans="1:1">
      <c r="A2301" s="382"/>
    </row>
    <row r="2302" spans="1:1">
      <c r="A2302" s="382"/>
    </row>
    <row r="2303" spans="1:1">
      <c r="A2303" s="382"/>
    </row>
    <row r="2304" spans="1:1">
      <c r="A2304" s="382"/>
    </row>
    <row r="2305" spans="1:1">
      <c r="A2305" s="382"/>
    </row>
    <row r="2306" spans="1:1">
      <c r="A2306" s="382"/>
    </row>
    <row r="2307" spans="1:1">
      <c r="A2307" s="382"/>
    </row>
    <row r="2308" spans="1:1">
      <c r="A2308" s="382"/>
    </row>
    <row r="2309" spans="1:1">
      <c r="A2309" s="382"/>
    </row>
    <row r="2310" spans="1:1">
      <c r="A2310" s="382"/>
    </row>
    <row r="2311" spans="1:1">
      <c r="A2311" s="382"/>
    </row>
    <row r="2312" spans="1:1">
      <c r="A2312" s="382"/>
    </row>
    <row r="2313" spans="1:1">
      <c r="A2313" s="382"/>
    </row>
    <row r="2314" spans="1:1">
      <c r="A2314" s="382"/>
    </row>
    <row r="2315" spans="1:1">
      <c r="A2315" s="382"/>
    </row>
    <row r="2316" spans="1:1">
      <c r="A2316" s="382"/>
    </row>
    <row r="2317" spans="1:1">
      <c r="A2317" s="382"/>
    </row>
    <row r="2318" spans="1:1">
      <c r="A2318" s="382"/>
    </row>
    <row r="2319" spans="1:1">
      <c r="A2319" s="382"/>
    </row>
    <row r="2320" spans="1:1">
      <c r="A2320" s="382"/>
    </row>
    <row r="2321" spans="1:1">
      <c r="A2321" s="382"/>
    </row>
    <row r="2322" spans="1:1">
      <c r="A2322" s="382"/>
    </row>
    <row r="2323" spans="1:1">
      <c r="A2323" s="382"/>
    </row>
    <row r="2324" spans="1:1">
      <c r="A2324" s="382"/>
    </row>
    <row r="2325" spans="1:1">
      <c r="A2325" s="382"/>
    </row>
    <row r="2326" spans="1:1">
      <c r="A2326" s="382"/>
    </row>
    <row r="2327" spans="1:1">
      <c r="A2327" s="382"/>
    </row>
    <row r="2328" spans="1:1">
      <c r="A2328" s="382"/>
    </row>
    <row r="2329" spans="1:1">
      <c r="A2329" s="382"/>
    </row>
    <row r="2330" spans="1:1">
      <c r="A2330" s="382"/>
    </row>
    <row r="2331" spans="1:1">
      <c r="A2331" s="382"/>
    </row>
    <row r="2332" spans="1:1">
      <c r="A2332" s="382"/>
    </row>
    <row r="2333" spans="1:1">
      <c r="A2333" s="382"/>
    </row>
    <row r="2334" spans="1:1">
      <c r="A2334" s="382"/>
    </row>
    <row r="2335" spans="1:1">
      <c r="A2335" s="382"/>
    </row>
    <row r="2336" spans="1:1">
      <c r="A2336" s="382"/>
    </row>
    <row r="2337" spans="1:1">
      <c r="A2337" s="382"/>
    </row>
    <row r="2338" spans="1:1">
      <c r="A2338" s="382"/>
    </row>
    <row r="2339" spans="1:1">
      <c r="A2339" s="382"/>
    </row>
    <row r="2340" spans="1:1">
      <c r="A2340" s="382"/>
    </row>
    <row r="2341" spans="1:1">
      <c r="A2341" s="382"/>
    </row>
    <row r="2342" spans="1:1">
      <c r="A2342" s="382"/>
    </row>
    <row r="2343" spans="1:1">
      <c r="A2343" s="382"/>
    </row>
    <row r="2344" spans="1:1">
      <c r="A2344" s="382"/>
    </row>
    <row r="2345" spans="1:1">
      <c r="A2345" s="382"/>
    </row>
    <row r="2346" spans="1:1">
      <c r="A2346" s="382"/>
    </row>
    <row r="2347" spans="1:1">
      <c r="A2347" s="382"/>
    </row>
    <row r="2348" spans="1:1">
      <c r="A2348" s="382"/>
    </row>
    <row r="2349" spans="1:1">
      <c r="A2349" s="382"/>
    </row>
    <row r="2350" spans="1:1">
      <c r="A2350" s="382"/>
    </row>
    <row r="2351" spans="1:1">
      <c r="A2351" s="382"/>
    </row>
    <row r="2352" spans="1:1">
      <c r="A2352" s="382"/>
    </row>
    <row r="2353" spans="1:1">
      <c r="A2353" s="382"/>
    </row>
    <row r="2354" spans="1:1">
      <c r="A2354" s="382"/>
    </row>
    <row r="2355" spans="1:1">
      <c r="A2355" s="382"/>
    </row>
    <row r="2356" spans="1:1">
      <c r="A2356" s="382"/>
    </row>
    <row r="2357" spans="1:1">
      <c r="A2357" s="382"/>
    </row>
    <row r="2358" spans="1:1">
      <c r="A2358" s="382"/>
    </row>
    <row r="2359" spans="1:1">
      <c r="A2359" s="382"/>
    </row>
    <row r="2360" spans="1:1">
      <c r="A2360" s="382"/>
    </row>
    <row r="2361" spans="1:1">
      <c r="A2361" s="382"/>
    </row>
    <row r="2362" spans="1:1">
      <c r="A2362" s="382"/>
    </row>
    <row r="2363" spans="1:1">
      <c r="A2363" s="382"/>
    </row>
    <row r="2364" spans="1:1">
      <c r="A2364" s="382"/>
    </row>
    <row r="2365" spans="1:1">
      <c r="A2365" s="382"/>
    </row>
    <row r="2366" spans="1:1">
      <c r="A2366" s="382"/>
    </row>
    <row r="2367" spans="1:1">
      <c r="A2367" s="382"/>
    </row>
    <row r="2368" spans="1:1">
      <c r="A2368" s="382"/>
    </row>
    <row r="2369" spans="1:1">
      <c r="A2369" s="382"/>
    </row>
    <row r="2370" spans="1:1">
      <c r="A2370" s="382"/>
    </row>
    <row r="2371" spans="1:1">
      <c r="A2371" s="382"/>
    </row>
    <row r="2372" spans="1:1">
      <c r="A2372" s="382"/>
    </row>
    <row r="2373" spans="1:1">
      <c r="A2373" s="382"/>
    </row>
    <row r="2374" spans="1:1">
      <c r="A2374" s="382"/>
    </row>
    <row r="2375" spans="1:1">
      <c r="A2375" s="382"/>
    </row>
    <row r="2376" spans="1:1">
      <c r="A2376" s="382"/>
    </row>
    <row r="2377" spans="1:1">
      <c r="A2377" s="382"/>
    </row>
    <row r="2378" spans="1:1">
      <c r="A2378" s="382"/>
    </row>
    <row r="2379" spans="1:1">
      <c r="A2379" s="382"/>
    </row>
    <row r="2380" spans="1:1">
      <c r="A2380" s="382"/>
    </row>
    <row r="2381" spans="1:1">
      <c r="A2381" s="382"/>
    </row>
    <row r="2382" spans="1:1">
      <c r="A2382" s="382"/>
    </row>
    <row r="2383" spans="1:1">
      <c r="A2383" s="382"/>
    </row>
    <row r="2384" spans="1:1">
      <c r="A2384" s="382"/>
    </row>
    <row r="2385" spans="1:1">
      <c r="A2385" s="382"/>
    </row>
    <row r="2386" spans="1:1">
      <c r="A2386" s="382"/>
    </row>
    <row r="2387" spans="1:1">
      <c r="A2387" s="382"/>
    </row>
    <row r="2388" spans="1:1">
      <c r="A2388" s="382"/>
    </row>
    <row r="2389" spans="1:1">
      <c r="A2389" s="382"/>
    </row>
    <row r="2390" spans="1:1">
      <c r="A2390" s="382"/>
    </row>
    <row r="2391" spans="1:1">
      <c r="A2391" s="382"/>
    </row>
    <row r="2392" spans="1:1">
      <c r="A2392" s="382"/>
    </row>
    <row r="2393" spans="1:1">
      <c r="A2393" s="382"/>
    </row>
    <row r="2394" spans="1:1">
      <c r="A2394" s="382"/>
    </row>
    <row r="2395" spans="1:1">
      <c r="A2395" s="382"/>
    </row>
    <row r="2396" spans="1:1">
      <c r="A2396" s="382"/>
    </row>
    <row r="2397" spans="1:1">
      <c r="A2397" s="382"/>
    </row>
    <row r="2398" spans="1:1">
      <c r="A2398" s="382"/>
    </row>
    <row r="2399" spans="1:1">
      <c r="A2399" s="382"/>
    </row>
    <row r="2400" spans="1:1">
      <c r="A2400" s="382"/>
    </row>
    <row r="2401" spans="1:1">
      <c r="A2401" s="382"/>
    </row>
    <row r="2402" spans="1:1">
      <c r="A2402" s="382"/>
    </row>
    <row r="2403" spans="1:1">
      <c r="A2403" s="382"/>
    </row>
    <row r="2404" spans="1:1">
      <c r="A2404" s="382"/>
    </row>
    <row r="2405" spans="1:1">
      <c r="A2405" s="382"/>
    </row>
    <row r="2406" spans="1:1">
      <c r="A2406" s="382"/>
    </row>
    <row r="2407" spans="1:1">
      <c r="A2407" s="382"/>
    </row>
    <row r="2408" spans="1:1">
      <c r="A2408" s="382"/>
    </row>
    <row r="2409" spans="1:1">
      <c r="A2409" s="382"/>
    </row>
    <row r="2410" spans="1:1">
      <c r="A2410" s="382"/>
    </row>
    <row r="2411" spans="1:1">
      <c r="A2411" s="382"/>
    </row>
    <row r="2412" spans="1:1">
      <c r="A2412" s="382"/>
    </row>
    <row r="2413" spans="1:1">
      <c r="A2413" s="382"/>
    </row>
    <row r="2414" spans="1:1">
      <c r="A2414" s="382"/>
    </row>
    <row r="2415" spans="1:1">
      <c r="A2415" s="382"/>
    </row>
    <row r="2416" spans="1:1">
      <c r="A2416" s="382"/>
    </row>
    <row r="2417" spans="1:1">
      <c r="A2417" s="382"/>
    </row>
    <row r="2418" spans="1:1">
      <c r="A2418" s="382"/>
    </row>
    <row r="2419" spans="1:1">
      <c r="A2419" s="382"/>
    </row>
    <row r="2420" spans="1:1">
      <c r="A2420" s="382"/>
    </row>
    <row r="2421" spans="1:1">
      <c r="A2421" s="382"/>
    </row>
    <row r="2422" spans="1:1">
      <c r="A2422" s="382"/>
    </row>
    <row r="2423" spans="1:1">
      <c r="A2423" s="382"/>
    </row>
    <row r="2424" spans="1:1">
      <c r="A2424" s="382"/>
    </row>
    <row r="2425" spans="1:1">
      <c r="A2425" s="382"/>
    </row>
    <row r="2426" spans="1:1">
      <c r="A2426" s="382"/>
    </row>
    <row r="2427" spans="1:1">
      <c r="A2427" s="382"/>
    </row>
    <row r="2428" spans="1:1">
      <c r="A2428" s="382"/>
    </row>
    <row r="2429" spans="1:1">
      <c r="A2429" s="382"/>
    </row>
    <row r="2430" spans="1:1">
      <c r="A2430" s="382"/>
    </row>
    <row r="2431" spans="1:1">
      <c r="A2431" s="382"/>
    </row>
    <row r="2432" spans="1:1">
      <c r="A2432" s="382"/>
    </row>
    <row r="2433" spans="1:1">
      <c r="A2433" s="382"/>
    </row>
    <row r="2434" spans="1:1">
      <c r="A2434" s="382"/>
    </row>
    <row r="2435" spans="1:1">
      <c r="A2435" s="382"/>
    </row>
    <row r="2436" spans="1:1">
      <c r="A2436" s="382"/>
    </row>
    <row r="2437" spans="1:1">
      <c r="A2437" s="382"/>
    </row>
    <row r="2438" spans="1:1">
      <c r="A2438" s="382"/>
    </row>
    <row r="2439" spans="1:1">
      <c r="A2439" s="382"/>
    </row>
    <row r="2440" spans="1:1">
      <c r="A2440" s="382"/>
    </row>
    <row r="2441" spans="1:1">
      <c r="A2441" s="382"/>
    </row>
    <row r="2442" spans="1:1">
      <c r="A2442" s="382"/>
    </row>
    <row r="2443" spans="1:1">
      <c r="A2443" s="382"/>
    </row>
    <row r="2444" spans="1:1">
      <c r="A2444" s="382"/>
    </row>
    <row r="2445" spans="1:1">
      <c r="A2445" s="382"/>
    </row>
    <row r="2446" spans="1:1">
      <c r="A2446" s="382"/>
    </row>
    <row r="2447" spans="1:1">
      <c r="A2447" s="382"/>
    </row>
    <row r="2448" spans="1:1">
      <c r="A2448" s="382"/>
    </row>
    <row r="2449" spans="1:1">
      <c r="A2449" s="382"/>
    </row>
    <row r="2450" spans="1:1">
      <c r="A2450" s="382"/>
    </row>
    <row r="2451" spans="1:1">
      <c r="A2451" s="382"/>
    </row>
    <row r="2452" spans="1:1">
      <c r="A2452" s="382"/>
    </row>
    <row r="2453" spans="1:1">
      <c r="A2453" s="382"/>
    </row>
    <row r="2454" spans="1:1">
      <c r="A2454" s="382"/>
    </row>
    <row r="2455" spans="1:1">
      <c r="A2455" s="382"/>
    </row>
    <row r="2456" spans="1:1">
      <c r="A2456" s="382"/>
    </row>
    <row r="2457" spans="1:1">
      <c r="A2457" s="382"/>
    </row>
    <row r="2458" spans="1:1">
      <c r="A2458" s="382"/>
    </row>
    <row r="2459" spans="1:1">
      <c r="A2459" s="382"/>
    </row>
    <row r="2460" spans="1:1">
      <c r="A2460" s="382"/>
    </row>
    <row r="2461" spans="1:1">
      <c r="A2461" s="382"/>
    </row>
    <row r="2462" spans="1:1">
      <c r="A2462" s="382"/>
    </row>
    <row r="2463" spans="1:1">
      <c r="A2463" s="382"/>
    </row>
    <row r="2464" spans="1:1">
      <c r="A2464" s="382"/>
    </row>
    <row r="2465" spans="1:1">
      <c r="A2465" s="382"/>
    </row>
    <row r="2466" spans="1:1">
      <c r="A2466" s="382"/>
    </row>
    <row r="2467" spans="1:1">
      <c r="A2467" s="382"/>
    </row>
    <row r="2468" spans="1:1">
      <c r="A2468" s="382"/>
    </row>
    <row r="2469" spans="1:1">
      <c r="A2469" s="382"/>
    </row>
    <row r="2470" spans="1:1">
      <c r="A2470" s="382"/>
    </row>
    <row r="2471" spans="1:1">
      <c r="A2471" s="382"/>
    </row>
    <row r="2472" spans="1:1">
      <c r="A2472" s="382"/>
    </row>
    <row r="2473" spans="1:1">
      <c r="A2473" s="382"/>
    </row>
    <row r="2474" spans="1:1">
      <c r="A2474" s="382"/>
    </row>
    <row r="2475" spans="1:1">
      <c r="A2475" s="382"/>
    </row>
    <row r="2476" spans="1:1">
      <c r="A2476" s="382"/>
    </row>
    <row r="2477" spans="1:1">
      <c r="A2477" s="382"/>
    </row>
    <row r="2478" spans="1:1">
      <c r="A2478" s="382"/>
    </row>
    <row r="2479" spans="1:1">
      <c r="A2479" s="382"/>
    </row>
    <row r="2480" spans="1:1">
      <c r="A2480" s="382"/>
    </row>
    <row r="2481" spans="1:1">
      <c r="A2481" s="382"/>
    </row>
    <row r="2482" spans="1:1">
      <c r="A2482" s="382"/>
    </row>
    <row r="2483" spans="1:1">
      <c r="A2483" s="382"/>
    </row>
    <row r="2484" spans="1:1">
      <c r="A2484" s="382"/>
    </row>
    <row r="2485" spans="1:1">
      <c r="A2485" s="382"/>
    </row>
    <row r="2486" spans="1:1">
      <c r="A2486" s="382"/>
    </row>
    <row r="2487" spans="1:1">
      <c r="A2487" s="382"/>
    </row>
    <row r="2488" spans="1:1">
      <c r="A2488" s="382"/>
    </row>
    <row r="2489" spans="1:1">
      <c r="A2489" s="382"/>
    </row>
    <row r="2490" spans="1:1">
      <c r="A2490" s="382"/>
    </row>
    <row r="2491" spans="1:1">
      <c r="A2491" s="382"/>
    </row>
    <row r="2492" spans="1:1">
      <c r="A2492" s="382"/>
    </row>
    <row r="2493" spans="1:1">
      <c r="A2493" s="382"/>
    </row>
    <row r="2494" spans="1:1">
      <c r="A2494" s="382"/>
    </row>
    <row r="2495" spans="1:1">
      <c r="A2495" s="382"/>
    </row>
    <row r="2496" spans="1:1">
      <c r="A2496" s="382"/>
    </row>
    <row r="2497" spans="1:1">
      <c r="A2497" s="382"/>
    </row>
    <row r="2498" spans="1:1">
      <c r="A2498" s="382"/>
    </row>
    <row r="2499" spans="1:1">
      <c r="A2499" s="382"/>
    </row>
    <row r="2500" spans="1:1">
      <c r="A2500" s="382"/>
    </row>
    <row r="2501" spans="1:1">
      <c r="A2501" s="382"/>
    </row>
    <row r="2502" spans="1:1">
      <c r="A2502" s="382"/>
    </row>
    <row r="2503" spans="1:1">
      <c r="A2503" s="382"/>
    </row>
    <row r="2504" spans="1:1">
      <c r="A2504" s="382"/>
    </row>
    <row r="2505" spans="1:1">
      <c r="A2505" s="382"/>
    </row>
    <row r="2506" spans="1:1">
      <c r="A2506" s="382"/>
    </row>
    <row r="2507" spans="1:1">
      <c r="A2507" s="382"/>
    </row>
    <row r="2508" spans="1:1">
      <c r="A2508" s="382"/>
    </row>
    <row r="2509" spans="1:1">
      <c r="A2509" s="382"/>
    </row>
    <row r="2510" spans="1:1">
      <c r="A2510" s="382"/>
    </row>
    <row r="2511" spans="1:1">
      <c r="A2511" s="382"/>
    </row>
    <row r="2512" spans="1:1">
      <c r="A2512" s="382"/>
    </row>
    <row r="2513" spans="1:1">
      <c r="A2513" s="382"/>
    </row>
    <row r="2514" spans="1:1">
      <c r="A2514" s="382"/>
    </row>
    <row r="2515" spans="1:1">
      <c r="A2515" s="382"/>
    </row>
    <row r="2516" spans="1:1">
      <c r="A2516" s="382"/>
    </row>
    <row r="2517" spans="1:1">
      <c r="A2517" s="382"/>
    </row>
    <row r="2518" spans="1:1">
      <c r="A2518" s="382"/>
    </row>
    <row r="2519" spans="1:1">
      <c r="A2519" s="382"/>
    </row>
    <row r="2520" spans="1:1">
      <c r="A2520" s="382"/>
    </row>
    <row r="2521" spans="1:1">
      <c r="A2521" s="382"/>
    </row>
    <row r="2522" spans="1:1">
      <c r="A2522" s="382"/>
    </row>
    <row r="2523" spans="1:1">
      <c r="A2523" s="382"/>
    </row>
    <row r="2524" spans="1:1">
      <c r="A2524" s="382"/>
    </row>
    <row r="2525" spans="1:1">
      <c r="A2525" s="382"/>
    </row>
    <row r="2526" spans="1:1">
      <c r="A2526" s="382"/>
    </row>
    <row r="2527" spans="1:1">
      <c r="A2527" s="382"/>
    </row>
    <row r="2528" spans="1:1">
      <c r="A2528" s="382"/>
    </row>
    <row r="2529" spans="1:1">
      <c r="A2529" s="382"/>
    </row>
    <row r="2530" spans="1:1">
      <c r="A2530" s="382"/>
    </row>
    <row r="2531" spans="1:1">
      <c r="A2531" s="382"/>
    </row>
    <row r="2532" spans="1:1">
      <c r="A2532" s="382"/>
    </row>
    <row r="2533" spans="1:1">
      <c r="A2533" s="382"/>
    </row>
    <row r="2534" spans="1:1">
      <c r="A2534" s="382"/>
    </row>
    <row r="2535" spans="1:1">
      <c r="A2535" s="382"/>
    </row>
    <row r="2536" spans="1:1">
      <c r="A2536" s="382"/>
    </row>
    <row r="2537" spans="1:1">
      <c r="A2537" s="382"/>
    </row>
    <row r="2538" spans="1:1">
      <c r="A2538" s="382"/>
    </row>
    <row r="2539" spans="1:1">
      <c r="A2539" s="382"/>
    </row>
    <row r="2540" spans="1:1">
      <c r="A2540" s="382"/>
    </row>
    <row r="2541" spans="1:1">
      <c r="A2541" s="382"/>
    </row>
    <row r="2542" spans="1:1">
      <c r="A2542" s="382"/>
    </row>
    <row r="2543" spans="1:1">
      <c r="A2543" s="382"/>
    </row>
    <row r="2544" spans="1:1">
      <c r="A2544" s="382"/>
    </row>
    <row r="2545" spans="1:1">
      <c r="A2545" s="382"/>
    </row>
    <row r="2546" spans="1:1">
      <c r="A2546" s="382"/>
    </row>
    <row r="2547" spans="1:1">
      <c r="A2547" s="382"/>
    </row>
    <row r="2548" spans="1:1">
      <c r="A2548" s="382"/>
    </row>
    <row r="2549" spans="1:1">
      <c r="A2549" s="382"/>
    </row>
    <row r="2550" spans="1:1">
      <c r="A2550" s="382"/>
    </row>
    <row r="2551" spans="1:1">
      <c r="A2551" s="382"/>
    </row>
    <row r="2552" spans="1:1">
      <c r="A2552" s="382"/>
    </row>
    <row r="2553" spans="1:1">
      <c r="A2553" s="382"/>
    </row>
    <row r="2554" spans="1:1">
      <c r="A2554" s="382"/>
    </row>
    <row r="2555" spans="1:1">
      <c r="A2555" s="382"/>
    </row>
    <row r="2556" spans="1:1">
      <c r="A2556" s="382"/>
    </row>
    <row r="2557" spans="1:1">
      <c r="A2557" s="382"/>
    </row>
    <row r="2558" spans="1:1">
      <c r="A2558" s="382"/>
    </row>
    <row r="2559" spans="1:1">
      <c r="A2559" s="382"/>
    </row>
    <row r="2560" spans="1:1">
      <c r="A2560" s="382"/>
    </row>
    <row r="2561" spans="1:1">
      <c r="A2561" s="382"/>
    </row>
    <row r="2562" spans="1:1">
      <c r="A2562" s="382"/>
    </row>
    <row r="2563" spans="1:1">
      <c r="A2563" s="382"/>
    </row>
    <row r="2564" spans="1:1">
      <c r="A2564" s="382"/>
    </row>
    <row r="2565" spans="1:1">
      <c r="A2565" s="382"/>
    </row>
    <row r="2566" spans="1:1">
      <c r="A2566" s="382"/>
    </row>
    <row r="2567" spans="1:1">
      <c r="A2567" s="382"/>
    </row>
    <row r="2568" spans="1:1">
      <c r="A2568" s="382"/>
    </row>
    <row r="2569" spans="1:1">
      <c r="A2569" s="382"/>
    </row>
    <row r="2570" spans="1:1">
      <c r="A2570" s="382"/>
    </row>
    <row r="2571" spans="1:1">
      <c r="A2571" s="382"/>
    </row>
    <row r="2572" spans="1:1">
      <c r="A2572" s="382"/>
    </row>
    <row r="2573" spans="1:1">
      <c r="A2573" s="382"/>
    </row>
    <row r="2574" spans="1:1">
      <c r="A2574" s="382"/>
    </row>
    <row r="2575" spans="1:1">
      <c r="A2575" s="382"/>
    </row>
    <row r="2576" spans="1:1">
      <c r="A2576" s="382"/>
    </row>
    <row r="2577" spans="1:1">
      <c r="A2577" s="382"/>
    </row>
    <row r="2578" spans="1:1">
      <c r="A2578" s="382"/>
    </row>
    <row r="2579" spans="1:1">
      <c r="A2579" s="382"/>
    </row>
    <row r="2580" spans="1:1">
      <c r="A2580" s="382"/>
    </row>
    <row r="2581" spans="1:1">
      <c r="A2581" s="382"/>
    </row>
    <row r="2582" spans="1:1">
      <c r="A2582" s="382"/>
    </row>
    <row r="2583" spans="1:1">
      <c r="A2583" s="382"/>
    </row>
    <row r="2584" spans="1:1">
      <c r="A2584" s="382"/>
    </row>
    <row r="2585" spans="1:1">
      <c r="A2585" s="382"/>
    </row>
    <row r="2586" spans="1:1">
      <c r="A2586" s="382"/>
    </row>
    <row r="2587" spans="1:1">
      <c r="A2587" s="382"/>
    </row>
    <row r="2588" spans="1:1">
      <c r="A2588" s="382"/>
    </row>
    <row r="2589" spans="1:1">
      <c r="A2589" s="382"/>
    </row>
    <row r="2590" spans="1:1">
      <c r="A2590" s="382"/>
    </row>
    <row r="2591" spans="1:1">
      <c r="A2591" s="382"/>
    </row>
    <row r="2592" spans="1:1">
      <c r="A2592" s="382"/>
    </row>
    <row r="2593" spans="1:1">
      <c r="A2593" s="382"/>
    </row>
    <row r="2594" spans="1:1">
      <c r="A2594" s="382"/>
    </row>
    <row r="2595" spans="1:1">
      <c r="A2595" s="382"/>
    </row>
    <row r="2596" spans="1:1">
      <c r="A2596" s="382"/>
    </row>
    <row r="2597" spans="1:1">
      <c r="A2597" s="382"/>
    </row>
    <row r="2598" spans="1:1">
      <c r="A2598" s="382"/>
    </row>
    <row r="2599" spans="1:1">
      <c r="A2599" s="382"/>
    </row>
    <row r="2600" spans="1:1">
      <c r="A2600" s="382"/>
    </row>
    <row r="2601" spans="1:1">
      <c r="A2601" s="382"/>
    </row>
    <row r="2602" spans="1:1">
      <c r="A2602" s="382"/>
    </row>
    <row r="2603" spans="1:1">
      <c r="A2603" s="382"/>
    </row>
    <row r="2604" spans="1:1">
      <c r="A2604" s="382"/>
    </row>
    <row r="2605" spans="1:1">
      <c r="A2605" s="382"/>
    </row>
    <row r="2606" spans="1:1">
      <c r="A2606" s="382"/>
    </row>
    <row r="2607" spans="1:1">
      <c r="A2607" s="382"/>
    </row>
    <row r="2608" spans="1:1">
      <c r="A2608" s="382"/>
    </row>
    <row r="2609" spans="1:1">
      <c r="A2609" s="382"/>
    </row>
    <row r="2610" spans="1:1">
      <c r="A2610" s="382"/>
    </row>
    <row r="2611" spans="1:1">
      <c r="A2611" s="382"/>
    </row>
    <row r="2612" spans="1:1">
      <c r="A2612" s="382"/>
    </row>
    <row r="2613" spans="1:1">
      <c r="A2613" s="382"/>
    </row>
    <row r="2614" spans="1:1">
      <c r="A2614" s="382"/>
    </row>
    <row r="2615" spans="1:1">
      <c r="A2615" s="382"/>
    </row>
    <row r="2616" spans="1:1">
      <c r="A2616" s="382"/>
    </row>
    <row r="2617" spans="1:1">
      <c r="A2617" s="382"/>
    </row>
    <row r="2618" spans="1:1">
      <c r="A2618" s="382"/>
    </row>
    <row r="2619" spans="1:1">
      <c r="A2619" s="382"/>
    </row>
    <row r="2620" spans="1:1">
      <c r="A2620" s="382"/>
    </row>
    <row r="2621" spans="1:1">
      <c r="A2621" s="382"/>
    </row>
    <row r="2622" spans="1:1">
      <c r="A2622" s="382"/>
    </row>
    <row r="2623" spans="1:1">
      <c r="A2623" s="382"/>
    </row>
    <row r="2624" spans="1:1">
      <c r="A2624" s="382"/>
    </row>
    <row r="2625" spans="1:1">
      <c r="A2625" s="382"/>
    </row>
    <row r="2626" spans="1:1">
      <c r="A2626" s="382"/>
    </row>
    <row r="2627" spans="1:1">
      <c r="A2627" s="382"/>
    </row>
    <row r="2628" spans="1:1">
      <c r="A2628" s="382"/>
    </row>
    <row r="2629" spans="1:1">
      <c r="A2629" s="382"/>
    </row>
    <row r="2630" spans="1:1">
      <c r="A2630" s="382"/>
    </row>
    <row r="2631" spans="1:1">
      <c r="A2631" s="382"/>
    </row>
    <row r="2632" spans="1:1">
      <c r="A2632" s="382"/>
    </row>
    <row r="2633" spans="1:1">
      <c r="A2633" s="382"/>
    </row>
    <row r="2634" spans="1:1">
      <c r="A2634" s="382"/>
    </row>
    <row r="2635" spans="1:1">
      <c r="A2635" s="382"/>
    </row>
    <row r="2636" spans="1:1">
      <c r="A2636" s="382"/>
    </row>
    <row r="2637" spans="1:1">
      <c r="A2637" s="382"/>
    </row>
    <row r="2638" spans="1:1">
      <c r="A2638" s="382"/>
    </row>
    <row r="2639" spans="1:1">
      <c r="A2639" s="382"/>
    </row>
    <row r="2640" spans="1:1">
      <c r="A2640" s="382"/>
    </row>
    <row r="2641" spans="1:1">
      <c r="A2641" s="382"/>
    </row>
    <row r="2642" spans="1:1">
      <c r="A2642" s="382"/>
    </row>
    <row r="2643" spans="1:1">
      <c r="A2643" s="382"/>
    </row>
    <row r="2644" spans="1:1">
      <c r="A2644" s="382"/>
    </row>
    <row r="2645" spans="1:1">
      <c r="A2645" s="382"/>
    </row>
    <row r="2646" spans="1:1">
      <c r="A2646" s="382"/>
    </row>
    <row r="2647" spans="1:1">
      <c r="A2647" s="382"/>
    </row>
    <row r="2648" spans="1:1">
      <c r="A2648" s="382"/>
    </row>
    <row r="2649" spans="1:1">
      <c r="A2649" s="382"/>
    </row>
    <row r="2650" spans="1:1">
      <c r="A2650" s="382"/>
    </row>
    <row r="2651" spans="1:1">
      <c r="A2651" s="382"/>
    </row>
    <row r="2652" spans="1:1">
      <c r="A2652" s="382"/>
    </row>
    <row r="2653" spans="1:1">
      <c r="A2653" s="382"/>
    </row>
    <row r="2654" spans="1:1">
      <c r="A2654" s="382"/>
    </row>
    <row r="2655" spans="1:1">
      <c r="A2655" s="382"/>
    </row>
    <row r="2656" spans="1:1">
      <c r="A2656" s="382"/>
    </row>
    <row r="2657" spans="1:1">
      <c r="A2657" s="382"/>
    </row>
    <row r="2658" spans="1:1">
      <c r="A2658" s="382"/>
    </row>
    <row r="2659" spans="1:1">
      <c r="A2659" s="382"/>
    </row>
    <row r="2660" spans="1:1">
      <c r="A2660" s="382"/>
    </row>
    <row r="2661" spans="1:1">
      <c r="A2661" s="382"/>
    </row>
    <row r="2662" spans="1:1">
      <c r="A2662" s="382"/>
    </row>
    <row r="2663" spans="1:1">
      <c r="A2663" s="382"/>
    </row>
    <row r="2664" spans="1:1">
      <c r="A2664" s="382"/>
    </row>
    <row r="2665" spans="1:1">
      <c r="A2665" s="382"/>
    </row>
    <row r="2666" spans="1:1">
      <c r="A2666" s="382"/>
    </row>
    <row r="2667" spans="1:1">
      <c r="A2667" s="382"/>
    </row>
    <row r="2668" spans="1:1">
      <c r="A2668" s="382"/>
    </row>
    <row r="2669" spans="1:1">
      <c r="A2669" s="382"/>
    </row>
    <row r="2670" spans="1:1">
      <c r="A2670" s="382"/>
    </row>
    <row r="2671" spans="1:1">
      <c r="A2671" s="382"/>
    </row>
    <row r="2672" spans="1:1">
      <c r="A2672" s="382"/>
    </row>
    <row r="2673" spans="1:1">
      <c r="A2673" s="382"/>
    </row>
    <row r="2674" spans="1:1">
      <c r="A2674" s="382"/>
    </row>
    <row r="2675" spans="1:1">
      <c r="A2675" s="382"/>
    </row>
    <row r="2676" spans="1:1">
      <c r="A2676" s="382"/>
    </row>
    <row r="2677" spans="1:1">
      <c r="A2677" s="382"/>
    </row>
    <row r="2678" spans="1:1">
      <c r="A2678" s="382"/>
    </row>
    <row r="2679" spans="1:1">
      <c r="A2679" s="382"/>
    </row>
    <row r="2680" spans="1:1">
      <c r="A2680" s="382"/>
    </row>
    <row r="2681" spans="1:1">
      <c r="A2681" s="382"/>
    </row>
    <row r="2682" spans="1:1">
      <c r="A2682" s="382"/>
    </row>
    <row r="2683" spans="1:1">
      <c r="A2683" s="382"/>
    </row>
    <row r="2684" spans="1:1">
      <c r="A2684" s="382"/>
    </row>
    <row r="2685" spans="1:1">
      <c r="A2685" s="382"/>
    </row>
    <row r="2686" spans="1:1">
      <c r="A2686" s="382"/>
    </row>
    <row r="2687" spans="1:1">
      <c r="A2687" s="382"/>
    </row>
    <row r="2688" spans="1:1">
      <c r="A2688" s="382"/>
    </row>
    <row r="2689" spans="1:1">
      <c r="A2689" s="382"/>
    </row>
    <row r="2690" spans="1:1">
      <c r="A2690" s="382"/>
    </row>
    <row r="2691" spans="1:1">
      <c r="A2691" s="382"/>
    </row>
    <row r="2692" spans="1:1">
      <c r="A2692" s="382"/>
    </row>
    <row r="2693" spans="1:1">
      <c r="A2693" s="382"/>
    </row>
    <row r="2694" spans="1:1">
      <c r="A2694" s="382"/>
    </row>
    <row r="2695" spans="1:1">
      <c r="A2695" s="382"/>
    </row>
    <row r="2696" spans="1:1">
      <c r="A2696" s="382"/>
    </row>
    <row r="2697" spans="1:1">
      <c r="A2697" s="382"/>
    </row>
    <row r="2698" spans="1:1">
      <c r="A2698" s="382"/>
    </row>
    <row r="2699" spans="1:1">
      <c r="A2699" s="382"/>
    </row>
    <row r="2700" spans="1:1">
      <c r="A2700" s="382"/>
    </row>
    <row r="2701" spans="1:1">
      <c r="A2701" s="382"/>
    </row>
    <row r="2702" spans="1:1">
      <c r="A2702" s="382"/>
    </row>
    <row r="2703" spans="1:1">
      <c r="A2703" s="382"/>
    </row>
    <row r="2704" spans="1:1">
      <c r="A2704" s="382"/>
    </row>
    <row r="2705" spans="1:1">
      <c r="A2705" s="382"/>
    </row>
    <row r="2706" spans="1:1">
      <c r="A2706" s="382"/>
    </row>
    <row r="2707" spans="1:1">
      <c r="A2707" s="382"/>
    </row>
    <row r="2708" spans="1:1">
      <c r="A2708" s="382"/>
    </row>
    <row r="2709" spans="1:1">
      <c r="A2709" s="382"/>
    </row>
    <row r="2710" spans="1:1">
      <c r="A2710" s="382"/>
    </row>
    <row r="2711" spans="1:1">
      <c r="A2711" s="382"/>
    </row>
    <row r="2712" spans="1:1">
      <c r="A2712" s="382"/>
    </row>
    <row r="2713" spans="1:1">
      <c r="A2713" s="382"/>
    </row>
    <row r="2714" spans="1:1">
      <c r="A2714" s="382"/>
    </row>
    <row r="2715" spans="1:1">
      <c r="A2715" s="382"/>
    </row>
    <row r="2716" spans="1:1">
      <c r="A2716" s="382"/>
    </row>
    <row r="2717" spans="1:1">
      <c r="A2717" s="382"/>
    </row>
    <row r="2718" spans="1:1">
      <c r="A2718" s="382"/>
    </row>
    <row r="2719" spans="1:1">
      <c r="A2719" s="382"/>
    </row>
    <row r="2720" spans="1:1">
      <c r="A2720" s="382"/>
    </row>
    <row r="2721" spans="1:1">
      <c r="A2721" s="382"/>
    </row>
    <row r="2722" spans="1:1">
      <c r="A2722" s="382"/>
    </row>
    <row r="2723" spans="1:1">
      <c r="A2723" s="382"/>
    </row>
    <row r="2724" spans="1:1">
      <c r="A2724" s="382"/>
    </row>
    <row r="2725" spans="1:1">
      <c r="A2725" s="382"/>
    </row>
    <row r="2726" spans="1:1">
      <c r="A2726" s="382"/>
    </row>
    <row r="2727" spans="1:1">
      <c r="A2727" s="382"/>
    </row>
    <row r="2728" spans="1:1">
      <c r="A2728" s="382"/>
    </row>
    <row r="2729" spans="1:1">
      <c r="A2729" s="382"/>
    </row>
    <row r="2730" spans="1:1">
      <c r="A2730" s="382"/>
    </row>
    <row r="2731" spans="1:1">
      <c r="A2731" s="382"/>
    </row>
    <row r="2732" spans="1:1">
      <c r="A2732" s="382"/>
    </row>
    <row r="2733" spans="1:1">
      <c r="A2733" s="382"/>
    </row>
    <row r="2734" spans="1:1">
      <c r="A2734" s="382"/>
    </row>
    <row r="2735" spans="1:1">
      <c r="A2735" s="382"/>
    </row>
    <row r="2736" spans="1:1">
      <c r="A2736" s="382"/>
    </row>
    <row r="2737" spans="1:1">
      <c r="A2737" s="382"/>
    </row>
    <row r="2738" spans="1:1">
      <c r="A2738" s="382"/>
    </row>
    <row r="2739" spans="1:1">
      <c r="A2739" s="382"/>
    </row>
    <row r="2740" spans="1:1">
      <c r="A2740" s="382"/>
    </row>
    <row r="2741" spans="1:1">
      <c r="A2741" s="382"/>
    </row>
    <row r="2742" spans="1:1">
      <c r="A2742" s="382"/>
    </row>
    <row r="2743" spans="1:1">
      <c r="A2743" s="382"/>
    </row>
    <row r="2744" spans="1:1">
      <c r="A2744" s="382"/>
    </row>
    <row r="2745" spans="1:1">
      <c r="A2745" s="382"/>
    </row>
    <row r="2746" spans="1:1">
      <c r="A2746" s="382"/>
    </row>
    <row r="2747" spans="1:1">
      <c r="A2747" s="382"/>
    </row>
    <row r="2748" spans="1:1">
      <c r="A2748" s="382"/>
    </row>
    <row r="2749" spans="1:1">
      <c r="A2749" s="382"/>
    </row>
    <row r="2750" spans="1:1">
      <c r="A2750" s="382"/>
    </row>
    <row r="2751" spans="1:1">
      <c r="A2751" s="382"/>
    </row>
    <row r="2752" spans="1:1">
      <c r="A2752" s="382"/>
    </row>
    <row r="2753" spans="1:1">
      <c r="A2753" s="382"/>
    </row>
    <row r="2754" spans="1:1">
      <c r="A2754" s="382"/>
    </row>
    <row r="2755" spans="1:1">
      <c r="A2755" s="382"/>
    </row>
    <row r="2756" spans="1:1">
      <c r="A2756" s="382"/>
    </row>
    <row r="2757" spans="1:1">
      <c r="A2757" s="382"/>
    </row>
    <row r="2758" spans="1:1">
      <c r="A2758" s="382"/>
    </row>
    <row r="2759" spans="1:1">
      <c r="A2759" s="382"/>
    </row>
    <row r="2760" spans="1:1">
      <c r="A2760" s="382"/>
    </row>
    <row r="2761" spans="1:1">
      <c r="A2761" s="382"/>
    </row>
    <row r="2762" spans="1:1">
      <c r="A2762" s="382"/>
    </row>
    <row r="2763" spans="1:1">
      <c r="A2763" s="382"/>
    </row>
    <row r="2764" spans="1:1">
      <c r="A2764" s="382"/>
    </row>
    <row r="2765" spans="1:1">
      <c r="A2765" s="382"/>
    </row>
    <row r="2766" spans="1:1">
      <c r="A2766" s="382"/>
    </row>
    <row r="2767" spans="1:1">
      <c r="A2767" s="382"/>
    </row>
    <row r="2768" spans="1:1">
      <c r="A2768" s="382"/>
    </row>
    <row r="2769" spans="1:1">
      <c r="A2769" s="382"/>
    </row>
    <row r="2770" spans="1:1">
      <c r="A2770" s="382"/>
    </row>
    <row r="2771" spans="1:1">
      <c r="A2771" s="382"/>
    </row>
    <row r="2772" spans="1:1">
      <c r="A2772" s="382"/>
    </row>
    <row r="2773" spans="1:1">
      <c r="A2773" s="382"/>
    </row>
    <row r="2774" spans="1:1">
      <c r="A2774" s="382"/>
    </row>
    <row r="2775" spans="1:1">
      <c r="A2775" s="382"/>
    </row>
    <row r="2776" spans="1:1">
      <c r="A2776" s="382"/>
    </row>
    <row r="2777" spans="1:1">
      <c r="A2777" s="382"/>
    </row>
    <row r="2778" spans="1:1">
      <c r="A2778" s="382"/>
    </row>
    <row r="2779" spans="1:1">
      <c r="A2779" s="382"/>
    </row>
    <row r="2780" spans="1:1">
      <c r="A2780" s="382"/>
    </row>
    <row r="2781" spans="1:1">
      <c r="A2781" s="382"/>
    </row>
    <row r="2782" spans="1:1">
      <c r="A2782" s="382"/>
    </row>
    <row r="2783" spans="1:1">
      <c r="A2783" s="382"/>
    </row>
    <row r="2784" spans="1:1">
      <c r="A2784" s="382"/>
    </row>
    <row r="2785" spans="1:1">
      <c r="A2785" s="382"/>
    </row>
    <row r="2786" spans="1:1">
      <c r="A2786" s="382"/>
    </row>
    <row r="2787" spans="1:1">
      <c r="A2787" s="382"/>
    </row>
    <row r="2788" spans="1:1">
      <c r="A2788" s="382"/>
    </row>
    <row r="2789" spans="1:1">
      <c r="A2789" s="382"/>
    </row>
    <row r="2790" spans="1:1">
      <c r="A2790" s="382"/>
    </row>
    <row r="2791" spans="1:1">
      <c r="A2791" s="382"/>
    </row>
    <row r="2792" spans="1:1">
      <c r="A2792" s="382"/>
    </row>
    <row r="2793" spans="1:1">
      <c r="A2793" s="382"/>
    </row>
    <row r="2794" spans="1:1">
      <c r="A2794" s="382"/>
    </row>
    <row r="2795" spans="1:1">
      <c r="A2795" s="382"/>
    </row>
    <row r="2796" spans="1:1">
      <c r="A2796" s="382"/>
    </row>
    <row r="2797" spans="1:1">
      <c r="A2797" s="382"/>
    </row>
    <row r="2798" spans="1:1">
      <c r="A2798" s="382"/>
    </row>
    <row r="2799" spans="1:1">
      <c r="A2799" s="382"/>
    </row>
    <row r="2800" spans="1:1">
      <c r="A2800" s="382"/>
    </row>
    <row r="2801" spans="1:1">
      <c r="A2801" s="382"/>
    </row>
    <row r="2802" spans="1:1">
      <c r="A2802" s="382"/>
    </row>
    <row r="2803" spans="1:1">
      <c r="A2803" s="382"/>
    </row>
    <row r="2804" spans="1:1">
      <c r="A2804" s="382"/>
    </row>
    <row r="2805" spans="1:1">
      <c r="A2805" s="382"/>
    </row>
    <row r="2806" spans="1:1">
      <c r="A2806" s="382"/>
    </row>
    <row r="2807" spans="1:1">
      <c r="A2807" s="382"/>
    </row>
    <row r="2808" spans="1:1">
      <c r="A2808" s="382"/>
    </row>
    <row r="2809" spans="1:1">
      <c r="A2809" s="382"/>
    </row>
    <row r="2810" spans="1:1">
      <c r="A2810" s="382"/>
    </row>
    <row r="2811" spans="1:1">
      <c r="A2811" s="382"/>
    </row>
    <row r="2812" spans="1:1">
      <c r="A2812" s="382"/>
    </row>
    <row r="2813" spans="1:1">
      <c r="A2813" s="382"/>
    </row>
    <row r="2814" spans="1:1">
      <c r="A2814" s="382"/>
    </row>
    <row r="2815" spans="1:1">
      <c r="A2815" s="382"/>
    </row>
    <row r="2816" spans="1:1">
      <c r="A2816" s="382"/>
    </row>
    <row r="2817" spans="1:1">
      <c r="A2817" s="382"/>
    </row>
    <row r="2818" spans="1:1">
      <c r="A2818" s="382"/>
    </row>
    <row r="2819" spans="1:1">
      <c r="A2819" s="382"/>
    </row>
    <row r="2820" spans="1:1">
      <c r="A2820" s="382"/>
    </row>
    <row r="2821" spans="1:1">
      <c r="A2821" s="382"/>
    </row>
    <row r="2822" spans="1:1">
      <c r="A2822" s="382"/>
    </row>
    <row r="2823" spans="1:1">
      <c r="A2823" s="382"/>
    </row>
    <row r="2824" spans="1:1">
      <c r="A2824" s="382"/>
    </row>
    <row r="2825" spans="1:1">
      <c r="A2825" s="382"/>
    </row>
    <row r="2826" spans="1:1">
      <c r="A2826" s="382"/>
    </row>
    <row r="2827" spans="1:1">
      <c r="A2827" s="382"/>
    </row>
    <row r="2828" spans="1:1">
      <c r="A2828" s="382"/>
    </row>
    <row r="2829" spans="1:1">
      <c r="A2829" s="382"/>
    </row>
    <row r="2830" spans="1:1">
      <c r="A2830" s="382"/>
    </row>
    <row r="2831" spans="1:1">
      <c r="A2831" s="382"/>
    </row>
    <row r="2832" spans="1:1">
      <c r="A2832" s="382"/>
    </row>
    <row r="2833" spans="1:1">
      <c r="A2833" s="382"/>
    </row>
    <row r="2834" spans="1:1">
      <c r="A2834" s="382"/>
    </row>
    <row r="2835" spans="1:1">
      <c r="A2835" s="382"/>
    </row>
    <row r="2836" spans="1:1">
      <c r="A2836" s="382"/>
    </row>
    <row r="2837" spans="1:1">
      <c r="A2837" s="382"/>
    </row>
    <row r="2838" spans="1:1">
      <c r="A2838" s="382"/>
    </row>
    <row r="2839" spans="1:1">
      <c r="A2839" s="382"/>
    </row>
    <row r="2840" spans="1:1">
      <c r="A2840" s="382"/>
    </row>
    <row r="2841" spans="1:1">
      <c r="A2841" s="382"/>
    </row>
    <row r="2842" spans="1:1">
      <c r="A2842" s="382"/>
    </row>
    <row r="2843" spans="1:1">
      <c r="A2843" s="382"/>
    </row>
    <row r="2844" spans="1:1">
      <c r="A2844" s="382"/>
    </row>
    <row r="2845" spans="1:1">
      <c r="A2845" s="382"/>
    </row>
    <row r="2846" spans="1:1">
      <c r="A2846" s="382"/>
    </row>
    <row r="2847" spans="1:1">
      <c r="A2847" s="382"/>
    </row>
    <row r="2848" spans="1:1">
      <c r="A2848" s="382"/>
    </row>
    <row r="2849" spans="1:1">
      <c r="A2849" s="382"/>
    </row>
    <row r="2850" spans="1:1">
      <c r="A2850" s="382"/>
    </row>
    <row r="2851" spans="1:1">
      <c r="A2851" s="382"/>
    </row>
    <row r="2852" spans="1:1">
      <c r="A2852" s="382"/>
    </row>
    <row r="2853" spans="1:1">
      <c r="A2853" s="382"/>
    </row>
    <row r="2854" spans="1:1">
      <c r="A2854" s="382"/>
    </row>
    <row r="2855" spans="1:1">
      <c r="A2855" s="382"/>
    </row>
    <row r="2856" spans="1:1">
      <c r="A2856" s="382"/>
    </row>
    <row r="2857" spans="1:1">
      <c r="A2857" s="382"/>
    </row>
    <row r="2858" spans="1:1">
      <c r="A2858" s="382"/>
    </row>
    <row r="2859" spans="1:1">
      <c r="A2859" s="382"/>
    </row>
    <row r="2860" spans="1:1">
      <c r="A2860" s="382"/>
    </row>
    <row r="2861" spans="1:1">
      <c r="A2861" s="382"/>
    </row>
    <row r="2862" spans="1:1">
      <c r="A2862" s="382"/>
    </row>
    <row r="2863" spans="1:1">
      <c r="A2863" s="382"/>
    </row>
    <row r="2864" spans="1:1">
      <c r="A2864" s="382"/>
    </row>
    <row r="2865" spans="1:1">
      <c r="A2865" s="382"/>
    </row>
    <row r="2866" spans="1:1">
      <c r="A2866" s="382"/>
    </row>
    <row r="2867" spans="1:1">
      <c r="A2867" s="382"/>
    </row>
    <row r="2868" spans="1:1">
      <c r="A2868" s="382"/>
    </row>
    <row r="2869" spans="1:1">
      <c r="A2869" s="382"/>
    </row>
    <row r="2870" spans="1:1">
      <c r="A2870" s="382"/>
    </row>
    <row r="2871" spans="1:1">
      <c r="A2871" s="382"/>
    </row>
    <row r="2872" spans="1:1">
      <c r="A2872" s="382"/>
    </row>
    <row r="2873" spans="1:1">
      <c r="A2873" s="382"/>
    </row>
    <row r="2874" spans="1:1">
      <c r="A2874" s="382"/>
    </row>
    <row r="2875" spans="1:1">
      <c r="A2875" s="382"/>
    </row>
    <row r="2876" spans="1:1">
      <c r="A2876" s="382"/>
    </row>
    <row r="2877" spans="1:1">
      <c r="A2877" s="382"/>
    </row>
    <row r="2878" spans="1:1">
      <c r="A2878" s="382"/>
    </row>
    <row r="2879" spans="1:1">
      <c r="A2879" s="382"/>
    </row>
    <row r="2880" spans="1:1">
      <c r="A2880" s="382"/>
    </row>
    <row r="2881" spans="1:1">
      <c r="A2881" s="382"/>
    </row>
    <row r="2882" spans="1:1">
      <c r="A2882" s="382"/>
    </row>
    <row r="2883" spans="1:1">
      <c r="A2883" s="382"/>
    </row>
    <row r="2884" spans="1:1">
      <c r="A2884" s="382"/>
    </row>
    <row r="2885" spans="1:1">
      <c r="A2885" s="382"/>
    </row>
    <row r="2886" spans="1:1">
      <c r="A2886" s="382"/>
    </row>
    <row r="2887" spans="1:1">
      <c r="A2887" s="382"/>
    </row>
    <row r="2888" spans="1:1">
      <c r="A2888" s="382"/>
    </row>
    <row r="2889" spans="1:1">
      <c r="A2889" s="382"/>
    </row>
    <row r="2890" spans="1:1">
      <c r="A2890" s="382"/>
    </row>
    <row r="2891" spans="1:1">
      <c r="A2891" s="382"/>
    </row>
    <row r="2892" spans="1:1">
      <c r="A2892" s="382"/>
    </row>
    <row r="2893" spans="1:1">
      <c r="A2893" s="382"/>
    </row>
    <row r="2894" spans="1:1">
      <c r="A2894" s="382"/>
    </row>
    <row r="2895" spans="1:1">
      <c r="A2895" s="382"/>
    </row>
    <row r="2896" spans="1:1">
      <c r="A2896" s="382"/>
    </row>
    <row r="2897" spans="1:1">
      <c r="A2897" s="382"/>
    </row>
    <row r="2898" spans="1:1">
      <c r="A2898" s="382"/>
    </row>
    <row r="2899" spans="1:1">
      <c r="A2899" s="382"/>
    </row>
    <row r="2900" spans="1:1">
      <c r="A2900" s="382"/>
    </row>
    <row r="2901" spans="1:1">
      <c r="A2901" s="382"/>
    </row>
    <row r="2902" spans="1:1">
      <c r="A2902" s="382"/>
    </row>
    <row r="2903" spans="1:1">
      <c r="A2903" s="382"/>
    </row>
    <row r="2904" spans="1:1">
      <c r="A2904" s="382"/>
    </row>
    <row r="2905" spans="1:1">
      <c r="A2905" s="382"/>
    </row>
    <row r="2906" spans="1:1">
      <c r="A2906" s="382"/>
    </row>
    <row r="2907" spans="1:1">
      <c r="A2907" s="382"/>
    </row>
    <row r="2908" spans="1:1">
      <c r="A2908" s="382"/>
    </row>
    <row r="2909" spans="1:1">
      <c r="A2909" s="382"/>
    </row>
    <row r="2910" spans="1:1">
      <c r="A2910" s="382"/>
    </row>
    <row r="2911" spans="1:1">
      <c r="A2911" s="382"/>
    </row>
    <row r="2912" spans="1:1">
      <c r="A2912" s="382"/>
    </row>
    <row r="2913" spans="1:1">
      <c r="A2913" s="382"/>
    </row>
    <row r="2914" spans="1:1">
      <c r="A2914" s="382"/>
    </row>
    <row r="2915" spans="1:1">
      <c r="A2915" s="382"/>
    </row>
    <row r="2916" spans="1:1">
      <c r="A2916" s="382"/>
    </row>
    <row r="2917" spans="1:1">
      <c r="A2917" s="382"/>
    </row>
    <row r="2918" spans="1:1">
      <c r="A2918" s="382"/>
    </row>
    <row r="2919" spans="1:1">
      <c r="A2919" s="382"/>
    </row>
    <row r="2920" spans="1:1">
      <c r="A2920" s="382"/>
    </row>
    <row r="2921" spans="1:1">
      <c r="A2921" s="382"/>
    </row>
    <row r="2922" spans="1:1">
      <c r="A2922" s="382"/>
    </row>
    <row r="2923" spans="1:1">
      <c r="A2923" s="382"/>
    </row>
    <row r="2924" spans="1:1">
      <c r="A2924" s="382"/>
    </row>
    <row r="2925" spans="1:1">
      <c r="A2925" s="382"/>
    </row>
    <row r="2926" spans="1:1">
      <c r="A2926" s="382"/>
    </row>
    <row r="2927" spans="1:1">
      <c r="A2927" s="382"/>
    </row>
    <row r="2928" spans="1:1">
      <c r="A2928" s="382"/>
    </row>
    <row r="2929" spans="1:1">
      <c r="A2929" s="382"/>
    </row>
    <row r="2930" spans="1:1">
      <c r="A2930" s="382"/>
    </row>
    <row r="2931" spans="1:1">
      <c r="A2931" s="382"/>
    </row>
    <row r="2932" spans="1:1">
      <c r="A2932" s="382"/>
    </row>
    <row r="2933" spans="1:1">
      <c r="A2933" s="382"/>
    </row>
    <row r="2934" spans="1:1">
      <c r="A2934" s="382"/>
    </row>
    <row r="2935" spans="1:1">
      <c r="A2935" s="382"/>
    </row>
    <row r="2936" spans="1:1">
      <c r="A2936" s="382"/>
    </row>
    <row r="2937" spans="1:1">
      <c r="A2937" s="382"/>
    </row>
    <row r="2938" spans="1:1">
      <c r="A2938" s="382"/>
    </row>
    <row r="2939" spans="1:1">
      <c r="A2939" s="382"/>
    </row>
    <row r="2940" spans="1:1">
      <c r="A2940" s="382"/>
    </row>
    <row r="2941" spans="1:1">
      <c r="A2941" s="382"/>
    </row>
    <row r="2942" spans="1:1">
      <c r="A2942" s="382"/>
    </row>
    <row r="2943" spans="1:1">
      <c r="A2943" s="382"/>
    </row>
    <row r="2944" spans="1:1">
      <c r="A2944" s="382"/>
    </row>
    <row r="2945" spans="1:1">
      <c r="A2945" s="382"/>
    </row>
    <row r="2946" spans="1:1">
      <c r="A2946" s="382"/>
    </row>
    <row r="2947" spans="1:1">
      <c r="A2947" s="382"/>
    </row>
    <row r="2948" spans="1:1">
      <c r="A2948" s="382"/>
    </row>
    <row r="2949" spans="1:1">
      <c r="A2949" s="382"/>
    </row>
    <row r="2950" spans="1:1">
      <c r="A2950" s="382"/>
    </row>
    <row r="2951" spans="1:1">
      <c r="A2951" s="382"/>
    </row>
    <row r="2952" spans="1:1">
      <c r="A2952" s="382"/>
    </row>
    <row r="2953" spans="1:1">
      <c r="A2953" s="382"/>
    </row>
    <row r="2954" spans="1:1">
      <c r="A2954" s="382"/>
    </row>
    <row r="2955" spans="1:1">
      <c r="A2955" s="382"/>
    </row>
    <row r="2956" spans="1:1">
      <c r="A2956" s="382"/>
    </row>
    <row r="2957" spans="1:1">
      <c r="A2957" s="382"/>
    </row>
    <row r="2958" spans="1:1">
      <c r="A2958" s="382"/>
    </row>
    <row r="2959" spans="1:1">
      <c r="A2959" s="382"/>
    </row>
    <row r="2960" spans="1:1">
      <c r="A2960" s="382"/>
    </row>
    <row r="2961" spans="1:1">
      <c r="A2961" s="382"/>
    </row>
    <row r="2962" spans="1:1">
      <c r="A2962" s="382"/>
    </row>
    <row r="2963" spans="1:1">
      <c r="A2963" s="382"/>
    </row>
    <row r="2964" spans="1:1">
      <c r="A2964" s="382"/>
    </row>
    <row r="2965" spans="1:1">
      <c r="A2965" s="382"/>
    </row>
    <row r="2966" spans="1:1">
      <c r="A2966" s="382"/>
    </row>
    <row r="2967" spans="1:1">
      <c r="A2967" s="382"/>
    </row>
    <row r="2968" spans="1:1">
      <c r="A2968" s="382"/>
    </row>
    <row r="2969" spans="1:1">
      <c r="A2969" s="382"/>
    </row>
    <row r="2970" spans="1:1">
      <c r="A2970" s="382"/>
    </row>
    <row r="2971" spans="1:1">
      <c r="A2971" s="382"/>
    </row>
    <row r="2972" spans="1:1">
      <c r="A2972" s="382"/>
    </row>
    <row r="2973" spans="1:1">
      <c r="A2973" s="382"/>
    </row>
    <row r="2974" spans="1:1">
      <c r="A2974" s="382"/>
    </row>
    <row r="2975" spans="1:1">
      <c r="A2975" s="382"/>
    </row>
    <row r="2976" spans="1:1">
      <c r="A2976" s="382"/>
    </row>
    <row r="2977" spans="1:1">
      <c r="A2977" s="382"/>
    </row>
    <row r="2978" spans="1:1">
      <c r="A2978" s="382"/>
    </row>
    <row r="2979" spans="1:1">
      <c r="A2979" s="382"/>
    </row>
    <row r="2980" spans="1:1">
      <c r="A2980" s="382"/>
    </row>
    <row r="2981" spans="1:1">
      <c r="A2981" s="382"/>
    </row>
    <row r="2982" spans="1:1">
      <c r="A2982" s="382"/>
    </row>
    <row r="2983" spans="1:1">
      <c r="A2983" s="382"/>
    </row>
    <row r="2984" spans="1:1">
      <c r="A2984" s="382"/>
    </row>
    <row r="2985" spans="1:1">
      <c r="A2985" s="382"/>
    </row>
    <row r="2986" spans="1:1">
      <c r="A2986" s="382"/>
    </row>
    <row r="2987" spans="1:1">
      <c r="A2987" s="382"/>
    </row>
    <row r="2988" spans="1:1">
      <c r="A2988" s="382"/>
    </row>
    <row r="2989" spans="1:1">
      <c r="A2989" s="382"/>
    </row>
    <row r="2990" spans="1:1">
      <c r="A2990" s="382"/>
    </row>
    <row r="2991" spans="1:1">
      <c r="A2991" s="382"/>
    </row>
    <row r="2992" spans="1:1">
      <c r="A2992" s="382"/>
    </row>
    <row r="2993" spans="1:1">
      <c r="A2993" s="382"/>
    </row>
    <row r="2994" spans="1:1">
      <c r="A2994" s="382"/>
    </row>
    <row r="2995" spans="1:1">
      <c r="A2995" s="382"/>
    </row>
    <row r="2996" spans="1:1">
      <c r="A2996" s="382"/>
    </row>
    <row r="2997" spans="1:1">
      <c r="A2997" s="382"/>
    </row>
    <row r="2998" spans="1:1">
      <c r="A2998" s="382"/>
    </row>
    <row r="2999" spans="1:1">
      <c r="A2999" s="382"/>
    </row>
    <row r="3000" spans="1:1">
      <c r="A3000" s="382"/>
    </row>
    <row r="3001" spans="1:1">
      <c r="A3001" s="382"/>
    </row>
    <row r="3002" spans="1:1">
      <c r="A3002" s="382"/>
    </row>
    <row r="3003" spans="1:1">
      <c r="A3003" s="382"/>
    </row>
    <row r="3004" spans="1:1">
      <c r="A3004" s="382"/>
    </row>
    <row r="3005" spans="1:1">
      <c r="A3005" s="382"/>
    </row>
    <row r="3006" spans="1:1">
      <c r="A3006" s="382"/>
    </row>
    <row r="3007" spans="1:1">
      <c r="A3007" s="382"/>
    </row>
    <row r="3008" spans="1:1">
      <c r="A3008" s="382"/>
    </row>
    <row r="3009" spans="1:1">
      <c r="A3009" s="382"/>
    </row>
    <row r="3010" spans="1:1">
      <c r="A3010" s="382"/>
    </row>
    <row r="3011" spans="1:1">
      <c r="A3011" s="382"/>
    </row>
    <row r="3012" spans="1:1">
      <c r="A3012" s="382"/>
    </row>
    <row r="3013" spans="1:1">
      <c r="A3013" s="382"/>
    </row>
    <row r="3014" spans="1:1">
      <c r="A3014" s="382"/>
    </row>
    <row r="3015" spans="1:1">
      <c r="A3015" s="382"/>
    </row>
    <row r="3016" spans="1:1">
      <c r="A3016" s="382"/>
    </row>
    <row r="3017" spans="1:1">
      <c r="A3017" s="382"/>
    </row>
    <row r="3018" spans="1:1">
      <c r="A3018" s="382"/>
    </row>
    <row r="3019" spans="1:1">
      <c r="A3019" s="382"/>
    </row>
    <row r="3020" spans="1:1">
      <c r="A3020" s="382"/>
    </row>
    <row r="3021" spans="1:1">
      <c r="A3021" s="382"/>
    </row>
    <row r="3022" spans="1:1">
      <c r="A3022" s="382"/>
    </row>
    <row r="3023" spans="1:1">
      <c r="A3023" s="382"/>
    </row>
    <row r="3024" spans="1:1">
      <c r="A3024" s="382"/>
    </row>
    <row r="3025" spans="1:1">
      <c r="A3025" s="382"/>
    </row>
    <row r="3026" spans="1:1">
      <c r="A3026" s="382"/>
    </row>
    <row r="3027" spans="1:1">
      <c r="A3027" s="382"/>
    </row>
    <row r="3028" spans="1:1">
      <c r="A3028" s="382"/>
    </row>
    <row r="3029" spans="1:1">
      <c r="A3029" s="382"/>
    </row>
    <row r="3030" spans="1:1">
      <c r="A3030" s="382"/>
    </row>
    <row r="3031" spans="1:1">
      <c r="A3031" s="382"/>
    </row>
    <row r="3032" spans="1:1">
      <c r="A3032" s="382"/>
    </row>
    <row r="3033" spans="1:1">
      <c r="A3033" s="382"/>
    </row>
    <row r="3034" spans="1:1">
      <c r="A3034" s="382"/>
    </row>
    <row r="3035" spans="1:1">
      <c r="A3035" s="382"/>
    </row>
    <row r="3036" spans="1:1">
      <c r="A3036" s="382"/>
    </row>
    <row r="3037" spans="1:1">
      <c r="A3037" s="382"/>
    </row>
    <row r="3038" spans="1:1">
      <c r="A3038" s="382"/>
    </row>
    <row r="3039" spans="1:1">
      <c r="A3039" s="382"/>
    </row>
    <row r="3040" spans="1:1">
      <c r="A3040" s="382"/>
    </row>
    <row r="3041" spans="1:1">
      <c r="A3041" s="382"/>
    </row>
    <row r="3042" spans="1:1">
      <c r="A3042" s="382"/>
    </row>
    <row r="3043" spans="1:1">
      <c r="A3043" s="382"/>
    </row>
    <row r="3044" spans="1:1">
      <c r="A3044" s="382"/>
    </row>
    <row r="3045" spans="1:1">
      <c r="A3045" s="382"/>
    </row>
    <row r="3046" spans="1:1">
      <c r="A3046" s="382"/>
    </row>
    <row r="3047" spans="1:1">
      <c r="A3047" s="382"/>
    </row>
    <row r="3048" spans="1:1">
      <c r="A3048" s="382"/>
    </row>
    <row r="3049" spans="1:1">
      <c r="A3049" s="382"/>
    </row>
    <row r="3050" spans="1:1">
      <c r="A3050" s="382"/>
    </row>
    <row r="3051" spans="1:1">
      <c r="A3051" s="382"/>
    </row>
    <row r="3052" spans="1:1">
      <c r="A3052" s="382"/>
    </row>
    <row r="3053" spans="1:1">
      <c r="A3053" s="382"/>
    </row>
    <row r="3054" spans="1:1">
      <c r="A3054" s="382"/>
    </row>
    <row r="3055" spans="1:1">
      <c r="A3055" s="382"/>
    </row>
    <row r="3056" spans="1:1">
      <c r="A3056" s="382"/>
    </row>
    <row r="3057" spans="1:1">
      <c r="A3057" s="382"/>
    </row>
    <row r="3058" spans="1:1">
      <c r="A3058" s="382"/>
    </row>
    <row r="3059" spans="1:1">
      <c r="A3059" s="382"/>
    </row>
    <row r="3060" spans="1:1">
      <c r="A3060" s="382"/>
    </row>
    <row r="3061" spans="1:1">
      <c r="A3061" s="382"/>
    </row>
    <row r="3062" spans="1:1">
      <c r="A3062" s="382"/>
    </row>
    <row r="3063" spans="1:1">
      <c r="A3063" s="382"/>
    </row>
    <row r="3064" spans="1:1">
      <c r="A3064" s="382"/>
    </row>
    <row r="3065" spans="1:1">
      <c r="A3065" s="382"/>
    </row>
    <row r="3066" spans="1:1">
      <c r="A3066" s="382"/>
    </row>
    <row r="3067" spans="1:1">
      <c r="A3067" s="382"/>
    </row>
    <row r="3068" spans="1:1">
      <c r="A3068" s="382"/>
    </row>
    <row r="3069" spans="1:1">
      <c r="A3069" s="382"/>
    </row>
    <row r="3070" spans="1:1">
      <c r="A3070" s="382"/>
    </row>
    <row r="3071" spans="1:1">
      <c r="A3071" s="382"/>
    </row>
    <row r="3072" spans="1:1">
      <c r="A3072" s="382"/>
    </row>
    <row r="3073" spans="1:1">
      <c r="A3073" s="382"/>
    </row>
    <row r="3074" spans="1:1">
      <c r="A3074" s="382"/>
    </row>
    <row r="3075" spans="1:1">
      <c r="A3075" s="382"/>
    </row>
    <row r="3076" spans="1:1">
      <c r="A3076" s="382"/>
    </row>
    <row r="3077" spans="1:1">
      <c r="A3077" s="382"/>
    </row>
    <row r="3078" spans="1:1">
      <c r="A3078" s="382"/>
    </row>
    <row r="3079" spans="1:1">
      <c r="A3079" s="382"/>
    </row>
    <row r="3080" spans="1:1">
      <c r="A3080" s="382"/>
    </row>
    <row r="3081" spans="1:1">
      <c r="A3081" s="382"/>
    </row>
    <row r="3082" spans="1:1">
      <c r="A3082" s="382"/>
    </row>
    <row r="3083" spans="1:1">
      <c r="A3083" s="382"/>
    </row>
    <row r="3084" spans="1:1">
      <c r="A3084" s="382"/>
    </row>
    <row r="3085" spans="1:1">
      <c r="A3085" s="382"/>
    </row>
    <row r="3086" spans="1:1">
      <c r="A3086" s="382"/>
    </row>
    <row r="3087" spans="1:1">
      <c r="A3087" s="382"/>
    </row>
    <row r="3088" spans="1:1">
      <c r="A3088" s="382"/>
    </row>
    <row r="3089" spans="1:1">
      <c r="A3089" s="382"/>
    </row>
    <row r="3090" spans="1:1">
      <c r="A3090" s="382"/>
    </row>
    <row r="3091" spans="1:1">
      <c r="A3091" s="382"/>
    </row>
    <row r="3092" spans="1:1">
      <c r="A3092" s="382"/>
    </row>
    <row r="3093" spans="1:1">
      <c r="A3093" s="382"/>
    </row>
    <row r="3094" spans="1:1">
      <c r="A3094" s="382"/>
    </row>
    <row r="3095" spans="1:1">
      <c r="A3095" s="382"/>
    </row>
    <row r="3096" spans="1:1">
      <c r="A3096" s="382"/>
    </row>
    <row r="3097" spans="1:1">
      <c r="A3097" s="382"/>
    </row>
    <row r="3098" spans="1:1">
      <c r="A3098" s="382"/>
    </row>
    <row r="3099" spans="1:1">
      <c r="A3099" s="382"/>
    </row>
    <row r="3100" spans="1:1">
      <c r="A3100" s="382"/>
    </row>
    <row r="3101" spans="1:1">
      <c r="A3101" s="382"/>
    </row>
    <row r="3102" spans="1:1">
      <c r="A3102" s="382"/>
    </row>
    <row r="3103" spans="1:1">
      <c r="A3103" s="382"/>
    </row>
    <row r="3104" spans="1:1">
      <c r="A3104" s="382"/>
    </row>
    <row r="3105" spans="1:1">
      <c r="A3105" s="382"/>
    </row>
    <row r="3106" spans="1:1">
      <c r="A3106" s="382"/>
    </row>
    <row r="3107" spans="1:1">
      <c r="A3107" s="382"/>
    </row>
    <row r="3108" spans="1:1">
      <c r="A3108" s="382"/>
    </row>
    <row r="3109" spans="1:1">
      <c r="A3109" s="382"/>
    </row>
    <row r="3110" spans="1:1">
      <c r="A3110" s="382"/>
    </row>
    <row r="3111" spans="1:1">
      <c r="A3111" s="382"/>
    </row>
    <row r="3112" spans="1:1">
      <c r="A3112" s="382"/>
    </row>
    <row r="3113" spans="1:1">
      <c r="A3113" s="382"/>
    </row>
    <row r="3114" spans="1:1">
      <c r="A3114" s="382"/>
    </row>
    <row r="3115" spans="1:1">
      <c r="A3115" s="382"/>
    </row>
    <row r="3116" spans="1:1">
      <c r="A3116" s="382"/>
    </row>
    <row r="3117" spans="1:1">
      <c r="A3117" s="382"/>
    </row>
    <row r="3118" spans="1:1">
      <c r="A3118" s="382"/>
    </row>
    <row r="3119" spans="1:1">
      <c r="A3119" s="382"/>
    </row>
    <row r="3120" spans="1:1">
      <c r="A3120" s="382"/>
    </row>
    <row r="3121" spans="1:1">
      <c r="A3121" s="382"/>
    </row>
    <row r="3122" spans="1:1">
      <c r="A3122" s="382"/>
    </row>
    <row r="3123" spans="1:1">
      <c r="A3123" s="382"/>
    </row>
    <row r="3124" spans="1:1">
      <c r="A3124" s="382"/>
    </row>
    <row r="3125" spans="1:1">
      <c r="A3125" s="382"/>
    </row>
    <row r="3126" spans="1:1">
      <c r="A3126" s="382"/>
    </row>
    <row r="3127" spans="1:1">
      <c r="A3127" s="382"/>
    </row>
    <row r="3128" spans="1:1">
      <c r="A3128" s="382"/>
    </row>
    <row r="3129" spans="1:1">
      <c r="A3129" s="382"/>
    </row>
    <row r="3130" spans="1:1">
      <c r="A3130" s="382"/>
    </row>
    <row r="3131" spans="1:1">
      <c r="A3131" s="382"/>
    </row>
    <row r="3132" spans="1:1">
      <c r="A3132" s="382"/>
    </row>
    <row r="3133" spans="1:1">
      <c r="A3133" s="382"/>
    </row>
    <row r="3134" spans="1:1">
      <c r="A3134" s="382"/>
    </row>
    <row r="3135" spans="1:1">
      <c r="A3135" s="382"/>
    </row>
    <row r="3136" spans="1:1">
      <c r="A3136" s="382"/>
    </row>
    <row r="3137" spans="1:1">
      <c r="A3137" s="382"/>
    </row>
    <row r="3138" spans="1:1">
      <c r="A3138" s="382"/>
    </row>
    <row r="3139" spans="1:1">
      <c r="A3139" s="382"/>
    </row>
    <row r="3140" spans="1:1">
      <c r="A3140" s="382"/>
    </row>
    <row r="3141" spans="1:1">
      <c r="A3141" s="382"/>
    </row>
    <row r="3142" spans="1:1">
      <c r="A3142" s="382"/>
    </row>
    <row r="3143" spans="1:1">
      <c r="A3143" s="382"/>
    </row>
    <row r="3144" spans="1:1">
      <c r="A3144" s="382"/>
    </row>
    <row r="3145" spans="1:1">
      <c r="A3145" s="382"/>
    </row>
    <row r="3146" spans="1:1">
      <c r="A3146" s="382"/>
    </row>
    <row r="3147" spans="1:1">
      <c r="A3147" s="382"/>
    </row>
    <row r="3148" spans="1:1">
      <c r="A3148" s="382"/>
    </row>
    <row r="3149" spans="1:1">
      <c r="A3149" s="382"/>
    </row>
    <row r="3150" spans="1:1">
      <c r="A3150" s="382"/>
    </row>
    <row r="3151" spans="1:1">
      <c r="A3151" s="382"/>
    </row>
    <row r="3152" spans="1:1">
      <c r="A3152" s="382"/>
    </row>
    <row r="3153" spans="1:1">
      <c r="A3153" s="382"/>
    </row>
    <row r="3154" spans="1:1">
      <c r="A3154" s="382"/>
    </row>
    <row r="3155" spans="1:1">
      <c r="A3155" s="382"/>
    </row>
    <row r="3156" spans="1:1">
      <c r="A3156" s="382"/>
    </row>
    <row r="3157" spans="1:1">
      <c r="A3157" s="382"/>
    </row>
    <row r="3158" spans="1:1">
      <c r="A3158" s="382"/>
    </row>
    <row r="3159" spans="1:1">
      <c r="A3159" s="382"/>
    </row>
    <row r="3160" spans="1:1">
      <c r="A3160" s="382"/>
    </row>
    <row r="3161" spans="1:1">
      <c r="A3161" s="382"/>
    </row>
    <row r="3162" spans="1:1">
      <c r="A3162" s="382"/>
    </row>
    <row r="3163" spans="1:1">
      <c r="A3163" s="382"/>
    </row>
    <row r="3164" spans="1:1">
      <c r="A3164" s="382"/>
    </row>
    <row r="3165" spans="1:1">
      <c r="A3165" s="382"/>
    </row>
    <row r="3166" spans="1:1">
      <c r="A3166" s="382"/>
    </row>
    <row r="3167" spans="1:1">
      <c r="A3167" s="382"/>
    </row>
    <row r="3168" spans="1:1">
      <c r="A3168" s="382"/>
    </row>
    <row r="3169" spans="1:1">
      <c r="A3169" s="382"/>
    </row>
    <row r="3170" spans="1:1">
      <c r="A3170" s="382"/>
    </row>
    <row r="3171" spans="1:1">
      <c r="A3171" s="382"/>
    </row>
    <row r="3172" spans="1:1">
      <c r="A3172" s="382"/>
    </row>
    <row r="3173" spans="1:1">
      <c r="A3173" s="382"/>
    </row>
    <row r="3174" spans="1:1">
      <c r="A3174" s="382"/>
    </row>
    <row r="3175" spans="1:1">
      <c r="A3175" s="382"/>
    </row>
    <row r="3176" spans="1:1">
      <c r="A3176" s="382"/>
    </row>
    <row r="3177" spans="1:1">
      <c r="A3177" s="382"/>
    </row>
    <row r="3178" spans="1:1">
      <c r="A3178" s="382"/>
    </row>
    <row r="3179" spans="1:1">
      <c r="A3179" s="382"/>
    </row>
    <row r="3180" spans="1:1">
      <c r="A3180" s="382"/>
    </row>
    <row r="3181" spans="1:1">
      <c r="A3181" s="382"/>
    </row>
    <row r="3182" spans="1:1">
      <c r="A3182" s="382"/>
    </row>
    <row r="3183" spans="1:1">
      <c r="A3183" s="382"/>
    </row>
    <row r="3184" spans="1:1">
      <c r="A3184" s="382"/>
    </row>
    <row r="3185" spans="1:1">
      <c r="A3185" s="382"/>
    </row>
    <row r="3186" spans="1:1">
      <c r="A3186" s="382"/>
    </row>
    <row r="3187" spans="1:1">
      <c r="A3187" s="382"/>
    </row>
    <row r="3188" spans="1:1">
      <c r="A3188" s="382"/>
    </row>
    <row r="3189" spans="1:1">
      <c r="A3189" s="382"/>
    </row>
    <row r="3190" spans="1:1">
      <c r="A3190" s="382"/>
    </row>
    <row r="3191" spans="1:1">
      <c r="A3191" s="382"/>
    </row>
    <row r="3192" spans="1:1">
      <c r="A3192" s="382"/>
    </row>
    <row r="3193" spans="1:1">
      <c r="A3193" s="382"/>
    </row>
    <row r="3194" spans="1:1">
      <c r="A3194" s="382"/>
    </row>
    <row r="3195" spans="1:1">
      <c r="A3195" s="382"/>
    </row>
    <row r="3196" spans="1:1">
      <c r="A3196" s="382"/>
    </row>
    <row r="3197" spans="1:1">
      <c r="A3197" s="382"/>
    </row>
    <row r="3198" spans="1:1">
      <c r="A3198" s="382"/>
    </row>
    <row r="3199" spans="1:1">
      <c r="A3199" s="382"/>
    </row>
    <row r="3200" spans="1:1">
      <c r="A3200" s="382"/>
    </row>
    <row r="3201" spans="1:1">
      <c r="A3201" s="382"/>
    </row>
    <row r="3202" spans="1:1">
      <c r="A3202" s="382"/>
    </row>
    <row r="3203" spans="1:1">
      <c r="A3203" s="382"/>
    </row>
    <row r="3204" spans="1:1">
      <c r="A3204" s="382"/>
    </row>
    <row r="3205" spans="1:1">
      <c r="A3205" s="382"/>
    </row>
    <row r="3206" spans="1:1">
      <c r="A3206" s="382"/>
    </row>
    <row r="3207" spans="1:1">
      <c r="A3207" s="382"/>
    </row>
    <row r="3208" spans="1:1">
      <c r="A3208" s="382"/>
    </row>
    <row r="3209" spans="1:1">
      <c r="A3209" s="382"/>
    </row>
    <row r="3210" spans="1:1">
      <c r="A3210" s="382"/>
    </row>
    <row r="3211" spans="1:1">
      <c r="A3211" s="382"/>
    </row>
    <row r="3212" spans="1:1">
      <c r="A3212" s="382"/>
    </row>
    <row r="3213" spans="1:1">
      <c r="A3213" s="382"/>
    </row>
    <row r="3214" spans="1:1">
      <c r="A3214" s="382"/>
    </row>
    <row r="3215" spans="1:1">
      <c r="A3215" s="382"/>
    </row>
    <row r="3216" spans="1:1">
      <c r="A3216" s="382"/>
    </row>
    <row r="3217" spans="1:1">
      <c r="A3217" s="382"/>
    </row>
    <row r="3218" spans="1:1">
      <c r="A3218" s="382"/>
    </row>
    <row r="3219" spans="1:1">
      <c r="A3219" s="382"/>
    </row>
    <row r="3220" spans="1:1">
      <c r="A3220" s="382"/>
    </row>
    <row r="3221" spans="1:1">
      <c r="A3221" s="382"/>
    </row>
    <row r="3222" spans="1:1">
      <c r="A3222" s="382"/>
    </row>
    <row r="3223" spans="1:1">
      <c r="A3223" s="382"/>
    </row>
    <row r="3224" spans="1:1">
      <c r="A3224" s="382"/>
    </row>
    <row r="3225" spans="1:1">
      <c r="A3225" s="382"/>
    </row>
    <row r="3226" spans="1:1">
      <c r="A3226" s="382"/>
    </row>
    <row r="3227" spans="1:1">
      <c r="A3227" s="382"/>
    </row>
    <row r="3228" spans="1:1">
      <c r="A3228" s="382"/>
    </row>
    <row r="3229" spans="1:1">
      <c r="A3229" s="382"/>
    </row>
    <row r="3230" spans="1:1">
      <c r="A3230" s="382"/>
    </row>
    <row r="3231" spans="1:1">
      <c r="A3231" s="382"/>
    </row>
    <row r="3232" spans="1:1">
      <c r="A3232" s="382"/>
    </row>
    <row r="3233" spans="1:1">
      <c r="A3233" s="382"/>
    </row>
    <row r="3234" spans="1:1">
      <c r="A3234" s="382"/>
    </row>
    <row r="3235" spans="1:1">
      <c r="A3235" s="382"/>
    </row>
    <row r="3236" spans="1:1">
      <c r="A3236" s="382"/>
    </row>
    <row r="3237" spans="1:1">
      <c r="A3237" s="382"/>
    </row>
    <row r="3238" spans="1:1">
      <c r="A3238" s="382"/>
    </row>
    <row r="3239" spans="1:1">
      <c r="A3239" s="382"/>
    </row>
    <row r="3240" spans="1:1">
      <c r="A3240" s="382"/>
    </row>
    <row r="3241" spans="1:1">
      <c r="A3241" s="382"/>
    </row>
    <row r="3242" spans="1:1">
      <c r="A3242" s="382"/>
    </row>
    <row r="3243" spans="1:1">
      <c r="A3243" s="382"/>
    </row>
    <row r="3244" spans="1:1">
      <c r="A3244" s="382"/>
    </row>
    <row r="3245" spans="1:1">
      <c r="A3245" s="382"/>
    </row>
    <row r="3246" spans="1:1">
      <c r="A3246" s="382"/>
    </row>
    <row r="3247" spans="1:1">
      <c r="A3247" s="382"/>
    </row>
    <row r="3248" spans="1:1">
      <c r="A3248" s="382"/>
    </row>
    <row r="3249" spans="1:1">
      <c r="A3249" s="382"/>
    </row>
    <row r="3250" spans="1:1">
      <c r="A3250" s="382"/>
    </row>
    <row r="3251" spans="1:1">
      <c r="A3251" s="382"/>
    </row>
    <row r="3252" spans="1:1">
      <c r="A3252" s="382"/>
    </row>
    <row r="3253" spans="1:1">
      <c r="A3253" s="382"/>
    </row>
    <row r="3254" spans="1:1">
      <c r="A3254" s="382"/>
    </row>
    <row r="3255" spans="1:1">
      <c r="A3255" s="382"/>
    </row>
    <row r="3256" spans="1:1">
      <c r="A3256" s="382"/>
    </row>
    <row r="3257" spans="1:1">
      <c r="A3257" s="382"/>
    </row>
    <row r="3258" spans="1:1">
      <c r="A3258" s="382"/>
    </row>
    <row r="3259" spans="1:1">
      <c r="A3259" s="382"/>
    </row>
    <row r="3260" spans="1:1">
      <c r="A3260" s="382"/>
    </row>
    <row r="3261" spans="1:1">
      <c r="A3261" s="382"/>
    </row>
    <row r="3262" spans="1:1">
      <c r="A3262" s="382"/>
    </row>
    <row r="3263" spans="1:1">
      <c r="A3263" s="382"/>
    </row>
    <row r="3264" spans="1:1">
      <c r="A3264" s="382"/>
    </row>
    <row r="3265" spans="1:1">
      <c r="A3265" s="382"/>
    </row>
    <row r="3266" spans="1:1">
      <c r="A3266" s="382"/>
    </row>
    <row r="3267" spans="1:1">
      <c r="A3267" s="382"/>
    </row>
    <row r="3268" spans="1:1">
      <c r="A3268" s="382"/>
    </row>
    <row r="3269" spans="1:1">
      <c r="A3269" s="382"/>
    </row>
    <row r="3270" spans="1:1">
      <c r="A3270" s="382"/>
    </row>
    <row r="3271" spans="1:1">
      <c r="A3271" s="382"/>
    </row>
    <row r="3272" spans="1:1">
      <c r="A3272" s="382"/>
    </row>
    <row r="3273" spans="1:1">
      <c r="A3273" s="382"/>
    </row>
    <row r="3274" spans="1:1">
      <c r="A3274" s="382"/>
    </row>
    <row r="3275" spans="1:1">
      <c r="A3275" s="382"/>
    </row>
    <row r="3276" spans="1:1">
      <c r="A3276" s="382"/>
    </row>
    <row r="3277" spans="1:1">
      <c r="A3277" s="382"/>
    </row>
    <row r="3278" spans="1:1">
      <c r="A3278" s="382"/>
    </row>
    <row r="3279" spans="1:1">
      <c r="A3279" s="382"/>
    </row>
    <row r="3280" spans="1:1">
      <c r="A3280" s="382"/>
    </row>
    <row r="3281" spans="1:1">
      <c r="A3281" s="382"/>
    </row>
    <row r="3282" spans="1:1">
      <c r="A3282" s="382"/>
    </row>
    <row r="3283" spans="1:1">
      <c r="A3283" s="382"/>
    </row>
    <row r="3284" spans="1:1">
      <c r="A3284" s="382"/>
    </row>
    <row r="3285" spans="1:1">
      <c r="A3285" s="382"/>
    </row>
    <row r="3286" spans="1:1">
      <c r="A3286" s="382"/>
    </row>
    <row r="3287" spans="1:1">
      <c r="A3287" s="382"/>
    </row>
    <row r="3288" spans="1:1">
      <c r="A3288" s="382"/>
    </row>
    <row r="3289" spans="1:1">
      <c r="A3289" s="382"/>
    </row>
    <row r="3290" spans="1:1">
      <c r="A3290" s="382"/>
    </row>
    <row r="3291" spans="1:1">
      <c r="A3291" s="382"/>
    </row>
    <row r="3292" spans="1:1">
      <c r="A3292" s="382"/>
    </row>
    <row r="3293" spans="1:1">
      <c r="A3293" s="382"/>
    </row>
    <row r="3294" spans="1:1">
      <c r="A3294" s="382"/>
    </row>
    <row r="3295" spans="1:1">
      <c r="A3295" s="382"/>
    </row>
    <row r="3296" spans="1:1">
      <c r="A3296" s="382"/>
    </row>
    <row r="3297" spans="1:1">
      <c r="A3297" s="382"/>
    </row>
    <row r="3298" spans="1:1">
      <c r="A3298" s="382"/>
    </row>
    <row r="3299" spans="1:1">
      <c r="A3299" s="382"/>
    </row>
    <row r="3300" spans="1:1">
      <c r="A3300" s="382"/>
    </row>
    <row r="3301" spans="1:1">
      <c r="A3301" s="382"/>
    </row>
    <row r="3302" spans="1:1">
      <c r="A3302" s="382"/>
    </row>
    <row r="3303" spans="1:1">
      <c r="A3303" s="382"/>
    </row>
    <row r="3304" spans="1:1">
      <c r="A3304" s="382"/>
    </row>
    <row r="3305" spans="1:1">
      <c r="A3305" s="382"/>
    </row>
    <row r="3306" spans="1:1">
      <c r="A3306" s="382"/>
    </row>
    <row r="3307" spans="1:1">
      <c r="A3307" s="382"/>
    </row>
    <row r="3308" spans="1:1">
      <c r="A3308" s="382"/>
    </row>
    <row r="3309" spans="1:1">
      <c r="A3309" s="382"/>
    </row>
    <row r="3310" spans="1:1">
      <c r="A3310" s="382"/>
    </row>
    <row r="3311" spans="1:1">
      <c r="A3311" s="382"/>
    </row>
    <row r="3312" spans="1:1">
      <c r="A3312" s="382"/>
    </row>
    <row r="3313" spans="1:1">
      <c r="A3313" s="382"/>
    </row>
    <row r="3314" spans="1:1">
      <c r="A3314" s="382"/>
    </row>
    <row r="3315" spans="1:1">
      <c r="A3315" s="382"/>
    </row>
    <row r="3316" spans="1:1">
      <c r="A3316" s="382"/>
    </row>
    <row r="3317" spans="1:1">
      <c r="A3317" s="382"/>
    </row>
    <row r="3318" spans="1:1">
      <c r="A3318" s="382"/>
    </row>
    <row r="3319" spans="1:1">
      <c r="A3319" s="382"/>
    </row>
    <row r="3320" spans="1:1">
      <c r="A3320" s="382"/>
    </row>
    <row r="3321" spans="1:1">
      <c r="A3321" s="382"/>
    </row>
    <row r="3322" spans="1:1">
      <c r="A3322" s="382"/>
    </row>
    <row r="3323" spans="1:1">
      <c r="A3323" s="382"/>
    </row>
    <row r="3324" spans="1:1">
      <c r="A3324" s="382"/>
    </row>
    <row r="3325" spans="1:1">
      <c r="A3325" s="382"/>
    </row>
    <row r="3326" spans="1:1">
      <c r="A3326" s="382"/>
    </row>
    <row r="3327" spans="1:1">
      <c r="A3327" s="382"/>
    </row>
    <row r="3328" spans="1:1">
      <c r="A3328" s="382"/>
    </row>
    <row r="3329" spans="1:1">
      <c r="A3329" s="382"/>
    </row>
    <row r="3330" spans="1:1">
      <c r="A3330" s="382"/>
    </row>
    <row r="3331" spans="1:1">
      <c r="A3331" s="382"/>
    </row>
    <row r="3332" spans="1:1">
      <c r="A3332" s="382"/>
    </row>
    <row r="3333" spans="1:1">
      <c r="A3333" s="382"/>
    </row>
    <row r="3334" spans="1:1">
      <c r="A3334" s="382"/>
    </row>
    <row r="3335" spans="1:1">
      <c r="A3335" s="382"/>
    </row>
    <row r="3336" spans="1:1">
      <c r="A3336" s="382"/>
    </row>
    <row r="3337" spans="1:1">
      <c r="A3337" s="382"/>
    </row>
    <row r="3338" spans="1:1">
      <c r="A3338" s="382"/>
    </row>
    <row r="3339" spans="1:1">
      <c r="A3339" s="382"/>
    </row>
    <row r="3340" spans="1:1">
      <c r="A3340" s="382"/>
    </row>
    <row r="3341" spans="1:1">
      <c r="A3341" s="382"/>
    </row>
    <row r="3342" spans="1:1">
      <c r="A3342" s="382"/>
    </row>
    <row r="3343" spans="1:1">
      <c r="A3343" s="382"/>
    </row>
    <row r="3344" spans="1:1">
      <c r="A3344" s="382"/>
    </row>
    <row r="3345" spans="1:1">
      <c r="A3345" s="382"/>
    </row>
    <row r="3346" spans="1:1">
      <c r="A3346" s="382"/>
    </row>
    <row r="3347" spans="1:1">
      <c r="A3347" s="382"/>
    </row>
    <row r="3348" spans="1:1">
      <c r="A3348" s="382"/>
    </row>
    <row r="3349" spans="1:1">
      <c r="A3349" s="382"/>
    </row>
    <row r="3350" spans="1:1">
      <c r="A3350" s="382"/>
    </row>
    <row r="3351" spans="1:1">
      <c r="A3351" s="382"/>
    </row>
    <row r="3352" spans="1:1">
      <c r="A3352" s="382"/>
    </row>
    <row r="3353" spans="1:1">
      <c r="A3353" s="382"/>
    </row>
    <row r="3354" spans="1:1">
      <c r="A3354" s="382"/>
    </row>
    <row r="3355" spans="1:1">
      <c r="A3355" s="382"/>
    </row>
    <row r="3356" spans="1:1">
      <c r="A3356" s="382"/>
    </row>
    <row r="3357" spans="1:1">
      <c r="A3357" s="382"/>
    </row>
    <row r="3358" spans="1:1">
      <c r="A3358" s="382"/>
    </row>
    <row r="3359" spans="1:1">
      <c r="A3359" s="382"/>
    </row>
    <row r="3360" spans="1:1">
      <c r="A3360" s="382"/>
    </row>
    <row r="3361" spans="1:1">
      <c r="A3361" s="382"/>
    </row>
    <row r="3362" spans="1:1">
      <c r="A3362" s="382"/>
    </row>
    <row r="3363" spans="1:1">
      <c r="A3363" s="382"/>
    </row>
    <row r="3364" spans="1:1">
      <c r="A3364" s="382"/>
    </row>
    <row r="3365" spans="1:1">
      <c r="A3365" s="382"/>
    </row>
    <row r="3366" spans="1:1">
      <c r="A3366" s="382"/>
    </row>
    <row r="3367" spans="1:1">
      <c r="A3367" s="382"/>
    </row>
    <row r="3368" spans="1:1">
      <c r="A3368" s="382"/>
    </row>
    <row r="3369" spans="1:1">
      <c r="A3369" s="382"/>
    </row>
    <row r="3370" spans="1:1">
      <c r="A3370" s="382"/>
    </row>
    <row r="3371" spans="1:1">
      <c r="A3371" s="382"/>
    </row>
    <row r="3372" spans="1:1">
      <c r="A3372" s="382"/>
    </row>
    <row r="3373" spans="1:1">
      <c r="A3373" s="382"/>
    </row>
    <row r="3374" spans="1:1">
      <c r="A3374" s="382"/>
    </row>
    <row r="3375" spans="1:1">
      <c r="A3375" s="382"/>
    </row>
    <row r="3376" spans="1:1">
      <c r="A3376" s="382"/>
    </row>
    <row r="3377" spans="1:1">
      <c r="A3377" s="382"/>
    </row>
    <row r="3378" spans="1:1">
      <c r="A3378" s="382"/>
    </row>
    <row r="3379" spans="1:1">
      <c r="A3379" s="382"/>
    </row>
    <row r="3380" spans="1:1">
      <c r="A3380" s="382"/>
    </row>
    <row r="3381" spans="1:1">
      <c r="A3381" s="382"/>
    </row>
    <row r="3382" spans="1:1">
      <c r="A3382" s="382"/>
    </row>
    <row r="3383" spans="1:1">
      <c r="A3383" s="382"/>
    </row>
    <row r="3384" spans="1:1">
      <c r="A3384" s="382"/>
    </row>
    <row r="3385" spans="1:1">
      <c r="A3385" s="382"/>
    </row>
    <row r="3386" spans="1:1">
      <c r="A3386" s="382"/>
    </row>
    <row r="3387" spans="1:1">
      <c r="A3387" s="382"/>
    </row>
    <row r="3388" spans="1:1">
      <c r="A3388" s="382"/>
    </row>
    <row r="3389" spans="1:1">
      <c r="A3389" s="382"/>
    </row>
    <row r="3390" spans="1:1">
      <c r="A3390" s="382"/>
    </row>
    <row r="3391" spans="1:1">
      <c r="A3391" s="382"/>
    </row>
    <row r="3392" spans="1:1">
      <c r="A3392" s="382"/>
    </row>
    <row r="3393" spans="1:1">
      <c r="A3393" s="382"/>
    </row>
    <row r="3394" spans="1:1">
      <c r="A3394" s="382"/>
    </row>
    <row r="3395" spans="1:1">
      <c r="A3395" s="382"/>
    </row>
    <row r="3396" spans="1:1">
      <c r="A3396" s="382"/>
    </row>
    <row r="3397" spans="1:1">
      <c r="A3397" s="382"/>
    </row>
    <row r="3398" spans="1:1">
      <c r="A3398" s="382"/>
    </row>
    <row r="3399" spans="1:1">
      <c r="A3399" s="382"/>
    </row>
    <row r="3400" spans="1:1">
      <c r="A3400" s="382"/>
    </row>
    <row r="3401" spans="1:1">
      <c r="A3401" s="382"/>
    </row>
    <row r="3402" spans="1:1">
      <c r="A3402" s="382"/>
    </row>
    <row r="3403" spans="1:1">
      <c r="A3403" s="382"/>
    </row>
    <row r="3404" spans="1:1">
      <c r="A3404" s="382"/>
    </row>
    <row r="3405" spans="1:1">
      <c r="A3405" s="382"/>
    </row>
    <row r="3406" spans="1:1">
      <c r="A3406" s="382"/>
    </row>
    <row r="3407" spans="1:1">
      <c r="A3407" s="382"/>
    </row>
    <row r="3408" spans="1:1">
      <c r="A3408" s="382"/>
    </row>
    <row r="3409" spans="1:1">
      <c r="A3409" s="382"/>
    </row>
    <row r="3410" spans="1:1">
      <c r="A3410" s="382"/>
    </row>
    <row r="3411" spans="1:1">
      <c r="A3411" s="382"/>
    </row>
    <row r="3412" spans="1:1">
      <c r="A3412" s="382"/>
    </row>
    <row r="3413" spans="1:1">
      <c r="A3413" s="382"/>
    </row>
    <row r="3414" spans="1:1">
      <c r="A3414" s="382"/>
    </row>
    <row r="3415" spans="1:1">
      <c r="A3415" s="382"/>
    </row>
    <row r="3416" spans="1:1">
      <c r="A3416" s="382"/>
    </row>
    <row r="3417" spans="1:1">
      <c r="A3417" s="382"/>
    </row>
    <row r="3418" spans="1:1">
      <c r="A3418" s="382"/>
    </row>
    <row r="3419" spans="1:1">
      <c r="A3419" s="382"/>
    </row>
    <row r="3420" spans="1:1">
      <c r="A3420" s="382"/>
    </row>
    <row r="3421" spans="1:1">
      <c r="A3421" s="382"/>
    </row>
    <row r="3422" spans="1:1">
      <c r="A3422" s="382"/>
    </row>
    <row r="3423" spans="1:1">
      <c r="A3423" s="382"/>
    </row>
    <row r="3424" spans="1:1">
      <c r="A3424" s="382"/>
    </row>
    <row r="3425" spans="1:1">
      <c r="A3425" s="382"/>
    </row>
    <row r="3426" spans="1:1">
      <c r="A3426" s="382"/>
    </row>
    <row r="3427" spans="1:1">
      <c r="A3427" s="382"/>
    </row>
    <row r="3428" spans="1:1">
      <c r="A3428" s="382"/>
    </row>
    <row r="3429" spans="1:1">
      <c r="A3429" s="382"/>
    </row>
    <row r="3430" spans="1:1">
      <c r="A3430" s="382"/>
    </row>
    <row r="3431" spans="1:1">
      <c r="A3431" s="382"/>
    </row>
    <row r="3432" spans="1:1">
      <c r="A3432" s="382"/>
    </row>
    <row r="3433" spans="1:1">
      <c r="A3433" s="382"/>
    </row>
    <row r="3434" spans="1:1">
      <c r="A3434" s="382"/>
    </row>
    <row r="3435" spans="1:1">
      <c r="A3435" s="382"/>
    </row>
    <row r="3436" spans="1:1">
      <c r="A3436" s="382"/>
    </row>
    <row r="3437" spans="1:1">
      <c r="A3437" s="382"/>
    </row>
    <row r="3438" spans="1:1">
      <c r="A3438" s="382"/>
    </row>
    <row r="3439" spans="1:1">
      <c r="A3439" s="382"/>
    </row>
    <row r="3440" spans="1:1">
      <c r="A3440" s="382"/>
    </row>
    <row r="3441" spans="1:1">
      <c r="A3441" s="382"/>
    </row>
    <row r="3442" spans="1:1">
      <c r="A3442" s="382"/>
    </row>
    <row r="3443" spans="1:1">
      <c r="A3443" s="382"/>
    </row>
    <row r="3444" spans="1:1">
      <c r="A3444" s="382"/>
    </row>
    <row r="3445" spans="1:1">
      <c r="A3445" s="382"/>
    </row>
    <row r="3446" spans="1:1">
      <c r="A3446" s="382"/>
    </row>
    <row r="3447" spans="1:1">
      <c r="A3447" s="382"/>
    </row>
    <row r="3448" spans="1:1">
      <c r="A3448" s="382"/>
    </row>
    <row r="3449" spans="1:1">
      <c r="A3449" s="382"/>
    </row>
    <row r="3450" spans="1:1">
      <c r="A3450" s="382"/>
    </row>
    <row r="3451" spans="1:1">
      <c r="A3451" s="382"/>
    </row>
    <row r="3452" spans="1:1">
      <c r="A3452" s="382"/>
    </row>
    <row r="3453" spans="1:1">
      <c r="A3453" s="382"/>
    </row>
    <row r="3454" spans="1:1">
      <c r="A3454" s="382"/>
    </row>
    <row r="3455" spans="1:1">
      <c r="A3455" s="382"/>
    </row>
    <row r="3456" spans="1:1">
      <c r="A3456" s="382"/>
    </row>
    <row r="3457" spans="1:1">
      <c r="A3457" s="382"/>
    </row>
    <row r="3458" spans="1:1">
      <c r="A3458" s="382"/>
    </row>
    <row r="3459" spans="1:1">
      <c r="A3459" s="382"/>
    </row>
    <row r="3460" spans="1:1">
      <c r="A3460" s="382"/>
    </row>
    <row r="3461" spans="1:1">
      <c r="A3461" s="382"/>
    </row>
    <row r="3462" spans="1:1">
      <c r="A3462" s="382"/>
    </row>
    <row r="3463" spans="1:1">
      <c r="A3463" s="382"/>
    </row>
    <row r="3464" spans="1:1">
      <c r="A3464" s="382"/>
    </row>
    <row r="3465" spans="1:1">
      <c r="A3465" s="382"/>
    </row>
    <row r="3466" spans="1:1">
      <c r="A3466" s="382"/>
    </row>
    <row r="3467" spans="1:1">
      <c r="A3467" s="382"/>
    </row>
    <row r="3468" spans="1:1">
      <c r="A3468" s="382"/>
    </row>
    <row r="3469" spans="1:1">
      <c r="A3469" s="382"/>
    </row>
    <row r="3470" spans="1:1">
      <c r="A3470" s="382"/>
    </row>
    <row r="3471" spans="1:1">
      <c r="A3471" s="382"/>
    </row>
    <row r="3472" spans="1:1">
      <c r="A3472" s="382"/>
    </row>
    <row r="3473" spans="1:1">
      <c r="A3473" s="382"/>
    </row>
    <row r="3474" spans="1:1">
      <c r="A3474" s="382"/>
    </row>
    <row r="3475" spans="1:1">
      <c r="A3475" s="382"/>
    </row>
    <row r="3476" spans="1:1">
      <c r="A3476" s="382"/>
    </row>
    <row r="3477" spans="1:1">
      <c r="A3477" s="382"/>
    </row>
    <row r="3478" spans="1:1">
      <c r="A3478" s="382"/>
    </row>
    <row r="3479" spans="1:1">
      <c r="A3479" s="382"/>
    </row>
    <row r="3480" spans="1:1">
      <c r="A3480" s="382"/>
    </row>
    <row r="3481" spans="1:1">
      <c r="A3481" s="382"/>
    </row>
    <row r="3482" spans="1:1">
      <c r="A3482" s="382"/>
    </row>
    <row r="3483" spans="1:1">
      <c r="A3483" s="382"/>
    </row>
    <row r="3484" spans="1:1">
      <c r="A3484" s="382"/>
    </row>
    <row r="3485" spans="1:1">
      <c r="A3485" s="382"/>
    </row>
    <row r="3486" spans="1:1">
      <c r="A3486" s="382"/>
    </row>
    <row r="3487" spans="1:1">
      <c r="A3487" s="382"/>
    </row>
    <row r="3488" spans="1:1">
      <c r="A3488" s="382"/>
    </row>
    <row r="3489" spans="1:1">
      <c r="A3489" s="382"/>
    </row>
    <row r="3490" spans="1:1">
      <c r="A3490" s="382"/>
    </row>
    <row r="3491" spans="1:1">
      <c r="A3491" s="382"/>
    </row>
    <row r="3492" spans="1:1">
      <c r="A3492" s="382"/>
    </row>
    <row r="3493" spans="1:1">
      <c r="A3493" s="382"/>
    </row>
    <row r="3494" spans="1:1">
      <c r="A3494" s="382"/>
    </row>
    <row r="3495" spans="1:1">
      <c r="A3495" s="382"/>
    </row>
    <row r="3496" spans="1:1">
      <c r="A3496" s="382"/>
    </row>
    <row r="3497" spans="1:1">
      <c r="A3497" s="382"/>
    </row>
    <row r="3498" spans="1:1">
      <c r="A3498" s="382"/>
    </row>
    <row r="3499" spans="1:1">
      <c r="A3499" s="382"/>
    </row>
    <row r="3500" spans="1:1">
      <c r="A3500" s="382"/>
    </row>
    <row r="3501" spans="1:1">
      <c r="A3501" s="382"/>
    </row>
    <row r="3502" spans="1:1">
      <c r="A3502" s="382"/>
    </row>
    <row r="3503" spans="1:1">
      <c r="A3503" s="382"/>
    </row>
    <row r="3504" spans="1:1">
      <c r="A3504" s="382"/>
    </row>
    <row r="3505" spans="1:1">
      <c r="A3505" s="382"/>
    </row>
    <row r="3506" spans="1:1">
      <c r="A3506" s="382"/>
    </row>
    <row r="3507" spans="1:1">
      <c r="A3507" s="382"/>
    </row>
    <row r="3508" spans="1:1">
      <c r="A3508" s="382"/>
    </row>
    <row r="3509" spans="1:1">
      <c r="A3509" s="382"/>
    </row>
    <row r="3510" spans="1:1">
      <c r="A3510" s="382"/>
    </row>
    <row r="3511" spans="1:1">
      <c r="A3511" s="382"/>
    </row>
    <row r="3512" spans="1:1">
      <c r="A3512" s="382"/>
    </row>
    <row r="3513" spans="1:1">
      <c r="A3513" s="382"/>
    </row>
    <row r="3514" spans="1:1">
      <c r="A3514" s="382"/>
    </row>
    <row r="3515" spans="1:1">
      <c r="A3515" s="382"/>
    </row>
    <row r="3516" spans="1:1">
      <c r="A3516" s="382"/>
    </row>
    <row r="3517" spans="1:1">
      <c r="A3517" s="382"/>
    </row>
    <row r="3518" spans="1:1">
      <c r="A3518" s="382"/>
    </row>
    <row r="3519" spans="1:1">
      <c r="A3519" s="382"/>
    </row>
    <row r="3520" spans="1:1">
      <c r="A3520" s="382"/>
    </row>
    <row r="3521" spans="1:1">
      <c r="A3521" s="382"/>
    </row>
    <row r="3522" spans="1:1">
      <c r="A3522" s="382"/>
    </row>
    <row r="3523" spans="1:1">
      <c r="A3523" s="382"/>
    </row>
    <row r="3524" spans="1:1">
      <c r="A3524" s="382"/>
    </row>
    <row r="3525" spans="1:1">
      <c r="A3525" s="382"/>
    </row>
    <row r="3526" spans="1:1">
      <c r="A3526" s="382"/>
    </row>
    <row r="3527" spans="1:1">
      <c r="A3527" s="382"/>
    </row>
    <row r="3528" spans="1:1">
      <c r="A3528" s="382"/>
    </row>
    <row r="3529" spans="1:1">
      <c r="A3529" s="382"/>
    </row>
    <row r="3530" spans="1:1">
      <c r="A3530" s="382"/>
    </row>
    <row r="3531" spans="1:1">
      <c r="A3531" s="382"/>
    </row>
    <row r="3532" spans="1:1">
      <c r="A3532" s="382"/>
    </row>
    <row r="3533" spans="1:1">
      <c r="A3533" s="382"/>
    </row>
    <row r="3534" spans="1:1">
      <c r="A3534" s="382"/>
    </row>
    <row r="3535" spans="1:1">
      <c r="A3535" s="382"/>
    </row>
    <row r="3536" spans="1:1">
      <c r="A3536" s="382"/>
    </row>
    <row r="3537" spans="1:1">
      <c r="A3537" s="382"/>
    </row>
    <row r="3538" spans="1:1">
      <c r="A3538" s="382"/>
    </row>
    <row r="3539" spans="1:1">
      <c r="A3539" s="382"/>
    </row>
    <row r="3540" spans="1:1">
      <c r="A3540" s="382"/>
    </row>
    <row r="3541" spans="1:1">
      <c r="A3541" s="382"/>
    </row>
    <row r="3542" spans="1:1">
      <c r="A3542" s="382"/>
    </row>
    <row r="3543" spans="1:1">
      <c r="A3543" s="382"/>
    </row>
    <row r="3544" spans="1:1">
      <c r="A3544" s="382"/>
    </row>
    <row r="3545" spans="1:1">
      <c r="A3545" s="382"/>
    </row>
    <row r="3546" spans="1:1">
      <c r="A3546" s="382"/>
    </row>
    <row r="3547" spans="1:1">
      <c r="A3547" s="382"/>
    </row>
    <row r="3548" spans="1:1">
      <c r="A3548" s="382"/>
    </row>
    <row r="3549" spans="1:1">
      <c r="A3549" s="382"/>
    </row>
    <row r="3550" spans="1:1">
      <c r="A3550" s="382"/>
    </row>
    <row r="3551" spans="1:1">
      <c r="A3551" s="382"/>
    </row>
    <row r="3552" spans="1:1">
      <c r="A3552" s="382"/>
    </row>
    <row r="3553" spans="1:1">
      <c r="A3553" s="382"/>
    </row>
    <row r="3554" spans="1:1">
      <c r="A3554" s="382"/>
    </row>
    <row r="3555" spans="1:1">
      <c r="A3555" s="382"/>
    </row>
    <row r="3556" spans="1:1">
      <c r="A3556" s="382"/>
    </row>
    <row r="3557" spans="1:1">
      <c r="A3557" s="382"/>
    </row>
    <row r="3558" spans="1:1">
      <c r="A3558" s="382"/>
    </row>
    <row r="3559" spans="1:1">
      <c r="A3559" s="382"/>
    </row>
    <row r="3560" spans="1:1">
      <c r="A3560" s="382"/>
    </row>
    <row r="3561" spans="1:1">
      <c r="A3561" s="382"/>
    </row>
    <row r="3562" spans="1:1">
      <c r="A3562" s="382"/>
    </row>
    <row r="3563" spans="1:1">
      <c r="A3563" s="382"/>
    </row>
    <row r="3564" spans="1:1">
      <c r="A3564" s="382"/>
    </row>
    <row r="3565" spans="1:1">
      <c r="A3565" s="382"/>
    </row>
    <row r="3566" spans="1:1">
      <c r="A3566" s="382"/>
    </row>
    <row r="3567" spans="1:1">
      <c r="A3567" s="382"/>
    </row>
    <row r="3568" spans="1:1">
      <c r="A3568" s="382"/>
    </row>
    <row r="3569" spans="1:1">
      <c r="A3569" s="382"/>
    </row>
    <row r="3570" spans="1:1">
      <c r="A3570" s="382"/>
    </row>
    <row r="3571" spans="1:1">
      <c r="A3571" s="382"/>
    </row>
    <row r="3572" spans="1:1">
      <c r="A3572" s="382"/>
    </row>
    <row r="3573" spans="1:1">
      <c r="A3573" s="382"/>
    </row>
    <row r="3574" spans="1:1">
      <c r="A3574" s="382"/>
    </row>
    <row r="3575" spans="1:1">
      <c r="A3575" s="382"/>
    </row>
    <row r="3576" spans="1:1">
      <c r="A3576" s="382"/>
    </row>
    <row r="3577" spans="1:1">
      <c r="A3577" s="382"/>
    </row>
    <row r="3578" spans="1:1">
      <c r="A3578" s="382"/>
    </row>
    <row r="3579" spans="1:1">
      <c r="A3579" s="382"/>
    </row>
    <row r="3580" spans="1:1">
      <c r="A3580" s="382"/>
    </row>
    <row r="3581" spans="1:1">
      <c r="A3581" s="382"/>
    </row>
    <row r="3582" spans="1:1">
      <c r="A3582" s="382"/>
    </row>
    <row r="3583" spans="1:1">
      <c r="A3583" s="382"/>
    </row>
    <row r="3584" spans="1:1">
      <c r="A3584" s="382"/>
    </row>
    <row r="3585" spans="1:1">
      <c r="A3585" s="382"/>
    </row>
    <row r="3586" spans="1:1">
      <c r="A3586" s="382"/>
    </row>
    <row r="3587" spans="1:1">
      <c r="A3587" s="382"/>
    </row>
    <row r="3588" spans="1:1">
      <c r="A3588" s="382"/>
    </row>
    <row r="3589" spans="1:1">
      <c r="A3589" s="382"/>
    </row>
    <row r="3590" spans="1:1">
      <c r="A3590" s="382"/>
    </row>
    <row r="3591" spans="1:1">
      <c r="A3591" s="382"/>
    </row>
    <row r="3592" spans="1:1">
      <c r="A3592" s="382"/>
    </row>
    <row r="3593" spans="1:1">
      <c r="A3593" s="382"/>
    </row>
    <row r="3594" spans="1:1">
      <c r="A3594" s="382"/>
    </row>
    <row r="3595" spans="1:1">
      <c r="A3595" s="382"/>
    </row>
    <row r="3596" spans="1:1">
      <c r="A3596" s="382"/>
    </row>
    <row r="3597" spans="1:1">
      <c r="A3597" s="382"/>
    </row>
    <row r="3598" spans="1:1">
      <c r="A3598" s="382"/>
    </row>
    <row r="3599" spans="1:1">
      <c r="A3599" s="382"/>
    </row>
    <row r="3600" spans="1:1">
      <c r="A3600" s="382"/>
    </row>
    <row r="3601" spans="1:1">
      <c r="A3601" s="382"/>
    </row>
    <row r="3602" spans="1:1">
      <c r="A3602" s="382"/>
    </row>
    <row r="3603" spans="1:1">
      <c r="A3603" s="382"/>
    </row>
    <row r="3604" spans="1:1">
      <c r="A3604" s="382"/>
    </row>
    <row r="3605" spans="1:1">
      <c r="A3605" s="382"/>
    </row>
    <row r="3606" spans="1:1">
      <c r="A3606" s="382"/>
    </row>
    <row r="3607" spans="1:1">
      <c r="A3607" s="382"/>
    </row>
    <row r="3608" spans="1:1">
      <c r="A3608" s="382"/>
    </row>
    <row r="3609" spans="1:1">
      <c r="A3609" s="382"/>
    </row>
    <row r="3610" spans="1:1">
      <c r="A3610" s="382"/>
    </row>
    <row r="3611" spans="1:1">
      <c r="A3611" s="382"/>
    </row>
    <row r="3612" spans="1:1">
      <c r="A3612" s="382"/>
    </row>
    <row r="3613" spans="1:1">
      <c r="A3613" s="382"/>
    </row>
    <row r="3614" spans="1:1">
      <c r="A3614" s="382"/>
    </row>
    <row r="3615" spans="1:1">
      <c r="A3615" s="382"/>
    </row>
    <row r="3616" spans="1:1">
      <c r="A3616" s="382"/>
    </row>
    <row r="3617" spans="1:1">
      <c r="A3617" s="382"/>
    </row>
    <row r="3618" spans="1:1">
      <c r="A3618" s="382"/>
    </row>
    <row r="3619" spans="1:1">
      <c r="A3619" s="382"/>
    </row>
    <row r="3620" spans="1:1">
      <c r="A3620" s="382"/>
    </row>
    <row r="3621" spans="1:1">
      <c r="A3621" s="382"/>
    </row>
    <row r="3622" spans="1:1">
      <c r="A3622" s="382"/>
    </row>
    <row r="3623" spans="1:1">
      <c r="A3623" s="382"/>
    </row>
    <row r="3624" spans="1:1">
      <c r="A3624" s="382"/>
    </row>
    <row r="3625" spans="1:1">
      <c r="A3625" s="382"/>
    </row>
    <row r="3626" spans="1:1">
      <c r="A3626" s="382"/>
    </row>
    <row r="3627" spans="1:1">
      <c r="A3627" s="382"/>
    </row>
    <row r="3628" spans="1:1">
      <c r="A3628" s="382"/>
    </row>
    <row r="3629" spans="1:1">
      <c r="A3629" s="382"/>
    </row>
    <row r="3630" spans="1:1">
      <c r="A3630" s="382"/>
    </row>
    <row r="3631" spans="1:1">
      <c r="A3631" s="382"/>
    </row>
    <row r="3632" spans="1:1">
      <c r="A3632" s="382"/>
    </row>
    <row r="3633" spans="1:1">
      <c r="A3633" s="382"/>
    </row>
    <row r="3634" spans="1:1">
      <c r="A3634" s="382"/>
    </row>
    <row r="3635" spans="1:1">
      <c r="A3635" s="382"/>
    </row>
    <row r="3636" spans="1:1">
      <c r="A3636" s="382"/>
    </row>
    <row r="3637" spans="1:1">
      <c r="A3637" s="382"/>
    </row>
    <row r="3638" spans="1:1">
      <c r="A3638" s="382"/>
    </row>
    <row r="3639" spans="1:1">
      <c r="A3639" s="382"/>
    </row>
    <row r="3640" spans="1:1">
      <c r="A3640" s="382"/>
    </row>
    <row r="3641" spans="1:1">
      <c r="A3641" s="382"/>
    </row>
    <row r="3642" spans="1:1">
      <c r="A3642" s="382"/>
    </row>
    <row r="3643" spans="1:1">
      <c r="A3643" s="382"/>
    </row>
    <row r="3644" spans="1:1">
      <c r="A3644" s="382"/>
    </row>
    <row r="3645" spans="1:1">
      <c r="A3645" s="382"/>
    </row>
    <row r="3646" spans="1:1">
      <c r="A3646" s="382"/>
    </row>
    <row r="3647" spans="1:1">
      <c r="A3647" s="382"/>
    </row>
    <row r="3648" spans="1:1">
      <c r="A3648" s="382"/>
    </row>
    <row r="3649" spans="1:1">
      <c r="A3649" s="382"/>
    </row>
    <row r="3650" spans="1:1">
      <c r="A3650" s="382"/>
    </row>
    <row r="3651" spans="1:1">
      <c r="A3651" s="382"/>
    </row>
    <row r="3652" spans="1:1">
      <c r="A3652" s="382"/>
    </row>
    <row r="3653" spans="1:1">
      <c r="A3653" s="382"/>
    </row>
    <row r="3654" spans="1:1">
      <c r="A3654" s="382"/>
    </row>
    <row r="3655" spans="1:1">
      <c r="A3655" s="382"/>
    </row>
    <row r="3656" spans="1:1">
      <c r="A3656" s="382"/>
    </row>
    <row r="3657" spans="1:1">
      <c r="A3657" s="382"/>
    </row>
    <row r="3658" spans="1:1">
      <c r="A3658" s="382"/>
    </row>
    <row r="3659" spans="1:1">
      <c r="A3659" s="382"/>
    </row>
    <row r="3660" spans="1:1">
      <c r="A3660" s="382"/>
    </row>
    <row r="3661" spans="1:1">
      <c r="A3661" s="382"/>
    </row>
    <row r="3662" spans="1:1">
      <c r="A3662" s="382"/>
    </row>
    <row r="3663" spans="1:1">
      <c r="A3663" s="382"/>
    </row>
    <row r="3664" spans="1:1">
      <c r="A3664" s="382"/>
    </row>
    <row r="3665" spans="1:1">
      <c r="A3665" s="382"/>
    </row>
    <row r="3666" spans="1:1">
      <c r="A3666" s="382"/>
    </row>
    <row r="3667" spans="1:1">
      <c r="A3667" s="382"/>
    </row>
    <row r="3668" spans="1:1">
      <c r="A3668" s="382"/>
    </row>
    <row r="3669" spans="1:1">
      <c r="A3669" s="382"/>
    </row>
    <row r="3670" spans="1:1">
      <c r="A3670" s="382"/>
    </row>
    <row r="3671" spans="1:1">
      <c r="A3671" s="382"/>
    </row>
    <row r="3672" spans="1:1">
      <c r="A3672" s="382"/>
    </row>
    <row r="3673" spans="1:1">
      <c r="A3673" s="382"/>
    </row>
    <row r="3674" spans="1:1">
      <c r="A3674" s="382"/>
    </row>
    <row r="3675" spans="1:1">
      <c r="A3675" s="382"/>
    </row>
    <row r="3676" spans="1:1">
      <c r="A3676" s="382"/>
    </row>
    <row r="3677" spans="1:1">
      <c r="A3677" s="382"/>
    </row>
    <row r="3678" spans="1:1">
      <c r="A3678" s="382"/>
    </row>
    <row r="3679" spans="1:1">
      <c r="A3679" s="382"/>
    </row>
    <row r="3680" spans="1:1">
      <c r="A3680" s="382"/>
    </row>
    <row r="3681" spans="1:1">
      <c r="A3681" s="382"/>
    </row>
    <row r="3682" spans="1:1">
      <c r="A3682" s="382"/>
    </row>
    <row r="3683" spans="1:1">
      <c r="A3683" s="382"/>
    </row>
    <row r="3684" spans="1:1">
      <c r="A3684" s="382"/>
    </row>
    <row r="3685" spans="1:1">
      <c r="A3685" s="382"/>
    </row>
    <row r="3686" spans="1:1">
      <c r="A3686" s="382"/>
    </row>
    <row r="3687" spans="1:1">
      <c r="A3687" s="382"/>
    </row>
    <row r="3688" spans="1:1">
      <c r="A3688" s="382"/>
    </row>
    <row r="3689" spans="1:1">
      <c r="A3689" s="382"/>
    </row>
    <row r="3690" spans="1:1">
      <c r="A3690" s="382"/>
    </row>
    <row r="3691" spans="1:1">
      <c r="A3691" s="382"/>
    </row>
    <row r="3692" spans="1:1">
      <c r="A3692" s="382"/>
    </row>
    <row r="3693" spans="1:1">
      <c r="A3693" s="382"/>
    </row>
    <row r="3694" spans="1:1">
      <c r="A3694" s="382"/>
    </row>
    <row r="3695" spans="1:1">
      <c r="A3695" s="382"/>
    </row>
    <row r="3696" spans="1:1">
      <c r="A3696" s="382"/>
    </row>
    <row r="3697" spans="1:1">
      <c r="A3697" s="382"/>
    </row>
    <row r="3698" spans="1:1">
      <c r="A3698" s="382"/>
    </row>
    <row r="3699" spans="1:1">
      <c r="A3699" s="382"/>
    </row>
    <row r="3700" spans="1:1">
      <c r="A3700" s="382"/>
    </row>
    <row r="3701" spans="1:1">
      <c r="A3701" s="382"/>
    </row>
    <row r="3702" spans="1:1">
      <c r="A3702" s="382"/>
    </row>
    <row r="3703" spans="1:1">
      <c r="A3703" s="382"/>
    </row>
    <row r="3704" spans="1:1">
      <c r="A3704" s="382"/>
    </row>
    <row r="3705" spans="1:1">
      <c r="A3705" s="382"/>
    </row>
    <row r="3706" spans="1:1">
      <c r="A3706" s="382"/>
    </row>
    <row r="3707" spans="1:1">
      <c r="A3707" s="382"/>
    </row>
    <row r="3708" spans="1:1">
      <c r="A3708" s="382"/>
    </row>
    <row r="3709" spans="1:1">
      <c r="A3709" s="382"/>
    </row>
    <row r="3710" spans="1:1">
      <c r="A3710" s="382"/>
    </row>
    <row r="3711" spans="1:1">
      <c r="A3711" s="382"/>
    </row>
    <row r="3712" spans="1:1">
      <c r="A3712" s="382"/>
    </row>
    <row r="3713" spans="1:1">
      <c r="A3713" s="382"/>
    </row>
    <row r="3714" spans="1:1">
      <c r="A3714" s="382"/>
    </row>
    <row r="3715" spans="1:1">
      <c r="A3715" s="382"/>
    </row>
    <row r="3716" spans="1:1">
      <c r="A3716" s="382"/>
    </row>
    <row r="3717" spans="1:1">
      <c r="A3717" s="382"/>
    </row>
    <row r="3718" spans="1:1">
      <c r="A3718" s="382"/>
    </row>
    <row r="3719" spans="1:1">
      <c r="A3719" s="382"/>
    </row>
    <row r="3720" spans="1:1">
      <c r="A3720" s="382"/>
    </row>
    <row r="3721" spans="1:1">
      <c r="A3721" s="382"/>
    </row>
    <row r="3722" spans="1:1">
      <c r="A3722" s="382"/>
    </row>
    <row r="3723" spans="1:1">
      <c r="A3723" s="382"/>
    </row>
    <row r="3724" spans="1:1">
      <c r="A3724" s="382"/>
    </row>
    <row r="3725" spans="1:1">
      <c r="A3725" s="382"/>
    </row>
    <row r="3726" spans="1:1">
      <c r="A3726" s="382"/>
    </row>
    <row r="3727" spans="1:1">
      <c r="A3727" s="382"/>
    </row>
    <row r="3728" spans="1:1">
      <c r="A3728" s="382"/>
    </row>
    <row r="3729" spans="1:1">
      <c r="A3729" s="382"/>
    </row>
    <row r="3730" spans="1:1">
      <c r="A3730" s="382"/>
    </row>
    <row r="3731" spans="1:1">
      <c r="A3731" s="382"/>
    </row>
    <row r="3732" spans="1:1">
      <c r="A3732" s="382"/>
    </row>
    <row r="3733" spans="1:1">
      <c r="A3733" s="382"/>
    </row>
    <row r="3734" spans="1:1">
      <c r="A3734" s="382"/>
    </row>
    <row r="3735" spans="1:1">
      <c r="A3735" s="382"/>
    </row>
    <row r="3736" spans="1:1">
      <c r="A3736" s="382"/>
    </row>
    <row r="3737" spans="1:1">
      <c r="A3737" s="382"/>
    </row>
    <row r="3738" spans="1:1">
      <c r="A3738" s="382"/>
    </row>
    <row r="3739" spans="1:1">
      <c r="A3739" s="382"/>
    </row>
    <row r="3740" spans="1:1">
      <c r="A3740" s="382"/>
    </row>
    <row r="3741" spans="1:1">
      <c r="A3741" s="382"/>
    </row>
    <row r="3742" spans="1:1">
      <c r="A3742" s="382"/>
    </row>
    <row r="3743" spans="1:1">
      <c r="A3743" s="382"/>
    </row>
    <row r="3744" spans="1:1">
      <c r="A3744" s="382"/>
    </row>
    <row r="3745" spans="1:1">
      <c r="A3745" s="382"/>
    </row>
    <row r="3746" spans="1:1">
      <c r="A3746" s="382"/>
    </row>
    <row r="3747" spans="1:1">
      <c r="A3747" s="382"/>
    </row>
    <row r="3748" spans="1:1">
      <c r="A3748" s="382"/>
    </row>
    <row r="3749" spans="1:1">
      <c r="A3749" s="382"/>
    </row>
    <row r="3750" spans="1:1">
      <c r="A3750" s="382"/>
    </row>
    <row r="3751" spans="1:1">
      <c r="A3751" s="382"/>
    </row>
    <row r="3752" spans="1:1">
      <c r="A3752" s="382"/>
    </row>
    <row r="3753" spans="1:1">
      <c r="A3753" s="382"/>
    </row>
    <row r="3754" spans="1:1">
      <c r="A3754" s="382"/>
    </row>
    <row r="3755" spans="1:1">
      <c r="A3755" s="382"/>
    </row>
    <row r="3756" spans="1:1">
      <c r="A3756" s="382"/>
    </row>
    <row r="3757" spans="1:1">
      <c r="A3757" s="382"/>
    </row>
    <row r="3758" spans="1:1">
      <c r="A3758" s="382"/>
    </row>
    <row r="3759" spans="1:1">
      <c r="A3759" s="382"/>
    </row>
    <row r="3760" spans="1:1">
      <c r="A3760" s="382"/>
    </row>
    <row r="3761" spans="1:1">
      <c r="A3761" s="382"/>
    </row>
    <row r="3762" spans="1:1">
      <c r="A3762" s="382"/>
    </row>
    <row r="3763" spans="1:1">
      <c r="A3763" s="382"/>
    </row>
    <row r="3764" spans="1:1">
      <c r="A3764" s="382"/>
    </row>
    <row r="3765" spans="1:1">
      <c r="A3765" s="382"/>
    </row>
    <row r="3766" spans="1:1">
      <c r="A3766" s="382"/>
    </row>
    <row r="3767" spans="1:1">
      <c r="A3767" s="382"/>
    </row>
    <row r="3768" spans="1:1">
      <c r="A3768" s="382"/>
    </row>
    <row r="3769" spans="1:1">
      <c r="A3769" s="382"/>
    </row>
    <row r="3770" spans="1:1">
      <c r="A3770" s="382"/>
    </row>
    <row r="3771" spans="1:1">
      <c r="A3771" s="382"/>
    </row>
    <row r="3772" spans="1:1">
      <c r="A3772" s="382"/>
    </row>
    <row r="3773" spans="1:1">
      <c r="A3773" s="382"/>
    </row>
    <row r="3774" spans="1:1">
      <c r="A3774" s="382"/>
    </row>
    <row r="3775" spans="1:1">
      <c r="A3775" s="382"/>
    </row>
    <row r="3776" spans="1:1">
      <c r="A3776" s="382"/>
    </row>
    <row r="3777" spans="1:1">
      <c r="A3777" s="382"/>
    </row>
    <row r="3778" spans="1:1">
      <c r="A3778" s="382"/>
    </row>
    <row r="3779" spans="1:1">
      <c r="A3779" s="382"/>
    </row>
    <row r="3780" spans="1:1">
      <c r="A3780" s="382"/>
    </row>
    <row r="3781" spans="1:1">
      <c r="A3781" s="382"/>
    </row>
    <row r="3782" spans="1:1">
      <c r="A3782" s="382"/>
    </row>
    <row r="3783" spans="1:1">
      <c r="A3783" s="382"/>
    </row>
    <row r="3784" spans="1:1">
      <c r="A3784" s="382"/>
    </row>
    <row r="3785" spans="1:1">
      <c r="A3785" s="382"/>
    </row>
    <row r="3786" spans="1:1">
      <c r="A3786" s="382"/>
    </row>
    <row r="3787" spans="1:1">
      <c r="A3787" s="382"/>
    </row>
    <row r="3788" spans="1:1">
      <c r="A3788" s="382"/>
    </row>
    <row r="3789" spans="1:1">
      <c r="A3789" s="382"/>
    </row>
    <row r="3790" spans="1:1">
      <c r="A3790" s="382"/>
    </row>
    <row r="3791" spans="1:1">
      <c r="A3791" s="382"/>
    </row>
    <row r="3792" spans="1:1">
      <c r="A3792" s="382"/>
    </row>
    <row r="3793" spans="1:1">
      <c r="A3793" s="382"/>
    </row>
    <row r="3794" spans="1:1">
      <c r="A3794" s="382"/>
    </row>
    <row r="3795" spans="1:1">
      <c r="A3795" s="382"/>
    </row>
    <row r="3796" spans="1:1">
      <c r="A3796" s="382"/>
    </row>
    <row r="3797" spans="1:1">
      <c r="A3797" s="382"/>
    </row>
    <row r="3798" spans="1:1">
      <c r="A3798" s="382"/>
    </row>
    <row r="3799" spans="1:1">
      <c r="A3799" s="382"/>
    </row>
    <row r="3800" spans="1:1">
      <c r="A3800" s="382"/>
    </row>
    <row r="3801" spans="1:1">
      <c r="A3801" s="382"/>
    </row>
    <row r="3802" spans="1:1">
      <c r="A3802" s="382"/>
    </row>
    <row r="3803" spans="1:1">
      <c r="A3803" s="382"/>
    </row>
    <row r="3804" spans="1:1">
      <c r="A3804" s="382"/>
    </row>
    <row r="3805" spans="1:1">
      <c r="A3805" s="382"/>
    </row>
    <row r="3806" spans="1:1">
      <c r="A3806" s="382"/>
    </row>
    <row r="3807" spans="1:1">
      <c r="A3807" s="382"/>
    </row>
    <row r="3808" spans="1:1">
      <c r="A3808" s="382"/>
    </row>
    <row r="3809" spans="1:1">
      <c r="A3809" s="382"/>
    </row>
    <row r="3810" spans="1:1">
      <c r="A3810" s="382"/>
    </row>
    <row r="3811" spans="1:1">
      <c r="A3811" s="382"/>
    </row>
    <row r="3812" spans="1:1">
      <c r="A3812" s="382"/>
    </row>
    <row r="3813" spans="1:1">
      <c r="A3813" s="382"/>
    </row>
    <row r="3814" spans="1:1">
      <c r="A3814" s="382"/>
    </row>
    <row r="3815" spans="1:1">
      <c r="A3815" s="382"/>
    </row>
    <row r="3816" spans="1:1">
      <c r="A3816" s="382"/>
    </row>
    <row r="3817" spans="1:1">
      <c r="A3817" s="382"/>
    </row>
    <row r="3818" spans="1:1">
      <c r="A3818" s="382"/>
    </row>
    <row r="3819" spans="1:1">
      <c r="A3819" s="382"/>
    </row>
    <row r="3820" spans="1:1">
      <c r="A3820" s="382"/>
    </row>
    <row r="3821" spans="1:1">
      <c r="A3821" s="382"/>
    </row>
    <row r="3822" spans="1:1">
      <c r="A3822" s="382"/>
    </row>
    <row r="3823" spans="1:1">
      <c r="A3823" s="382"/>
    </row>
    <row r="3824" spans="1:1">
      <c r="A3824" s="382"/>
    </row>
    <row r="3825" spans="1:1">
      <c r="A3825" s="382"/>
    </row>
    <row r="3826" spans="1:1">
      <c r="A3826" s="382"/>
    </row>
    <row r="3827" spans="1:1">
      <c r="A3827" s="382"/>
    </row>
    <row r="3828" spans="1:1">
      <c r="A3828" s="382"/>
    </row>
    <row r="3829" spans="1:1">
      <c r="A3829" s="382"/>
    </row>
    <row r="3830" spans="1:1">
      <c r="A3830" s="382"/>
    </row>
    <row r="3831" spans="1:1">
      <c r="A3831" s="382"/>
    </row>
    <row r="3832" spans="1:1">
      <c r="A3832" s="382"/>
    </row>
    <row r="3833" spans="1:1">
      <c r="A3833" s="382"/>
    </row>
    <row r="3834" spans="1:1">
      <c r="A3834" s="382"/>
    </row>
    <row r="3835" spans="1:1">
      <c r="A3835" s="382"/>
    </row>
    <row r="3836" spans="1:1">
      <c r="A3836" s="382"/>
    </row>
    <row r="3837" spans="1:1">
      <c r="A3837" s="382"/>
    </row>
    <row r="3838" spans="1:1">
      <c r="A3838" s="382"/>
    </row>
    <row r="3839" spans="1:1">
      <c r="A3839" s="382"/>
    </row>
    <row r="3840" spans="1:1">
      <c r="A3840" s="382"/>
    </row>
    <row r="3841" spans="1:1">
      <c r="A3841" s="382"/>
    </row>
    <row r="3842" spans="1:1">
      <c r="A3842" s="382"/>
    </row>
    <row r="3843" spans="1:1">
      <c r="A3843" s="382"/>
    </row>
    <row r="3844" spans="1:1">
      <c r="A3844" s="382"/>
    </row>
    <row r="3845" spans="1:1">
      <c r="A3845" s="382"/>
    </row>
    <row r="3846" spans="1:1">
      <c r="A3846" s="382"/>
    </row>
    <row r="3847" spans="1:1">
      <c r="A3847" s="382"/>
    </row>
    <row r="3848" spans="1:1">
      <c r="A3848" s="382"/>
    </row>
    <row r="3849" spans="1:1">
      <c r="A3849" s="382"/>
    </row>
    <row r="3850" spans="1:1">
      <c r="A3850" s="382"/>
    </row>
    <row r="3851" spans="1:1">
      <c r="A3851" s="382"/>
    </row>
    <row r="3852" spans="1:1">
      <c r="A3852" s="382"/>
    </row>
    <row r="3853" spans="1:1">
      <c r="A3853" s="382"/>
    </row>
    <row r="3854" spans="1:1">
      <c r="A3854" s="382"/>
    </row>
    <row r="3855" spans="1:1">
      <c r="A3855" s="382"/>
    </row>
    <row r="3856" spans="1:1">
      <c r="A3856" s="382"/>
    </row>
    <row r="3857" spans="1:1">
      <c r="A3857" s="382"/>
    </row>
    <row r="3858" spans="1:1">
      <c r="A3858" s="382"/>
    </row>
    <row r="3859" spans="1:1">
      <c r="A3859" s="382"/>
    </row>
    <row r="3860" spans="1:1">
      <c r="A3860" s="382"/>
    </row>
    <row r="3861" spans="1:1">
      <c r="A3861" s="382"/>
    </row>
    <row r="3862" spans="1:1">
      <c r="A3862" s="382"/>
    </row>
    <row r="3863" spans="1:1">
      <c r="A3863" s="382"/>
    </row>
    <row r="3864" spans="1:1">
      <c r="A3864" s="382"/>
    </row>
    <row r="3865" spans="1:1">
      <c r="A3865" s="382"/>
    </row>
    <row r="3866" spans="1:1">
      <c r="A3866" s="382"/>
    </row>
    <row r="3867" spans="1:1">
      <c r="A3867" s="382"/>
    </row>
    <row r="3868" spans="1:1">
      <c r="A3868" s="382"/>
    </row>
    <row r="3869" spans="1:1">
      <c r="A3869" s="382"/>
    </row>
    <row r="3870" spans="1:1">
      <c r="A3870" s="382"/>
    </row>
    <row r="3871" spans="1:1">
      <c r="A3871" s="382"/>
    </row>
    <row r="3872" spans="1:1">
      <c r="A3872" s="382"/>
    </row>
    <row r="3873" spans="1:1">
      <c r="A3873" s="382"/>
    </row>
    <row r="3874" spans="1:1">
      <c r="A3874" s="382"/>
    </row>
    <row r="3875" spans="1:1">
      <c r="A3875" s="382"/>
    </row>
    <row r="3876" spans="1:1">
      <c r="A3876" s="382"/>
    </row>
    <row r="3877" spans="1:1">
      <c r="A3877" s="382"/>
    </row>
    <row r="3878" spans="1:1">
      <c r="A3878" s="382"/>
    </row>
    <row r="3879" spans="1:1">
      <c r="A3879" s="382"/>
    </row>
    <row r="3880" spans="1:1">
      <c r="A3880" s="382"/>
    </row>
    <row r="3881" spans="1:1">
      <c r="A3881" s="382"/>
    </row>
    <row r="3882" spans="1:1">
      <c r="A3882" s="382"/>
    </row>
    <row r="3883" spans="1:1">
      <c r="A3883" s="382"/>
    </row>
    <row r="3884" spans="1:1">
      <c r="A3884" s="382"/>
    </row>
    <row r="3885" spans="1:1">
      <c r="A3885" s="382"/>
    </row>
    <row r="3886" spans="1:1">
      <c r="A3886" s="382"/>
    </row>
    <row r="3887" spans="1:1">
      <c r="A3887" s="382"/>
    </row>
    <row r="3888" spans="1:1">
      <c r="A3888" s="382"/>
    </row>
    <row r="3889" spans="1:1">
      <c r="A3889" s="382"/>
    </row>
    <row r="3890" spans="1:1">
      <c r="A3890" s="382"/>
    </row>
    <row r="3891" spans="1:1">
      <c r="A3891" s="382"/>
    </row>
    <row r="3892" spans="1:1">
      <c r="A3892" s="382"/>
    </row>
    <row r="3893" spans="1:1">
      <c r="A3893" s="382"/>
    </row>
    <row r="3894" spans="1:1">
      <c r="A3894" s="382"/>
    </row>
    <row r="3895" spans="1:1">
      <c r="A3895" s="382"/>
    </row>
    <row r="3896" spans="1:1">
      <c r="A3896" s="382"/>
    </row>
    <row r="3897" spans="1:1">
      <c r="A3897" s="382"/>
    </row>
    <row r="3898" spans="1:1">
      <c r="A3898" s="382"/>
    </row>
    <row r="3899" spans="1:1">
      <c r="A3899" s="382"/>
    </row>
    <row r="3900" spans="1:1">
      <c r="A3900" s="382"/>
    </row>
    <row r="3901" spans="1:1">
      <c r="A3901" s="382"/>
    </row>
    <row r="3902" spans="1:1">
      <c r="A3902" s="382"/>
    </row>
    <row r="3903" spans="1:1">
      <c r="A3903" s="382"/>
    </row>
    <row r="3904" spans="1:1">
      <c r="A3904" s="382"/>
    </row>
    <row r="3905" spans="1:1">
      <c r="A3905" s="382"/>
    </row>
    <row r="3906" spans="1:1">
      <c r="A3906" s="382"/>
    </row>
    <row r="3907" spans="1:1">
      <c r="A3907" s="382"/>
    </row>
    <row r="3908" spans="1:1">
      <c r="A3908" s="382"/>
    </row>
    <row r="3909" spans="1:1">
      <c r="A3909" s="382"/>
    </row>
    <row r="3910" spans="1:1">
      <c r="A3910" s="382"/>
    </row>
    <row r="3911" spans="1:1">
      <c r="A3911" s="382"/>
    </row>
    <row r="3912" spans="1:1">
      <c r="A3912" s="382"/>
    </row>
    <row r="3913" spans="1:1">
      <c r="A3913" s="382"/>
    </row>
    <row r="3914" spans="1:1">
      <c r="A3914" s="382"/>
    </row>
    <row r="3915" spans="1:1">
      <c r="A3915" s="382"/>
    </row>
    <row r="3916" spans="1:1">
      <c r="A3916" s="382"/>
    </row>
    <row r="3917" spans="1:1">
      <c r="A3917" s="382"/>
    </row>
    <row r="3918" spans="1:1">
      <c r="A3918" s="382"/>
    </row>
    <row r="3919" spans="1:1">
      <c r="A3919" s="382"/>
    </row>
    <row r="3920" spans="1:1">
      <c r="A3920" s="382"/>
    </row>
    <row r="3921" spans="1:1">
      <c r="A3921" s="382"/>
    </row>
    <row r="3922" spans="1:1">
      <c r="A3922" s="382"/>
    </row>
    <row r="3923" spans="1:1">
      <c r="A3923" s="382"/>
    </row>
    <row r="3924" spans="1:1">
      <c r="A3924" s="382"/>
    </row>
    <row r="3925" spans="1:1">
      <c r="A3925" s="382"/>
    </row>
    <row r="3926" spans="1:1">
      <c r="A3926" s="382"/>
    </row>
    <row r="3927" spans="1:1">
      <c r="A3927" s="382"/>
    </row>
    <row r="3928" spans="1:1">
      <c r="A3928" s="382"/>
    </row>
    <row r="3929" spans="1:1">
      <c r="A3929" s="382"/>
    </row>
    <row r="3930" spans="1:1">
      <c r="A3930" s="382"/>
    </row>
    <row r="3931" spans="1:1">
      <c r="A3931" s="382"/>
    </row>
    <row r="3932" spans="1:1">
      <c r="A3932" s="382"/>
    </row>
    <row r="3933" spans="1:1">
      <c r="A3933" s="382"/>
    </row>
    <row r="3934" spans="1:1">
      <c r="A3934" s="382"/>
    </row>
    <row r="3935" spans="1:1">
      <c r="A3935" s="382"/>
    </row>
    <row r="3936" spans="1:1">
      <c r="A3936" s="382"/>
    </row>
    <row r="3937" spans="1:1">
      <c r="A3937" s="382"/>
    </row>
    <row r="3938" spans="1:1">
      <c r="A3938" s="382"/>
    </row>
    <row r="3939" spans="1:1">
      <c r="A3939" s="382"/>
    </row>
    <row r="3940" spans="1:1">
      <c r="A3940" s="382"/>
    </row>
    <row r="3941" spans="1:1">
      <c r="A3941" s="382"/>
    </row>
    <row r="3942" spans="1:1">
      <c r="A3942" s="382"/>
    </row>
    <row r="3943" spans="1:1">
      <c r="A3943" s="382"/>
    </row>
    <row r="3944" spans="1:1">
      <c r="A3944" s="382"/>
    </row>
    <row r="3945" spans="1:1">
      <c r="A3945" s="382"/>
    </row>
    <row r="3946" spans="1:1">
      <c r="A3946" s="382"/>
    </row>
    <row r="3947" spans="1:1">
      <c r="A3947" s="382"/>
    </row>
    <row r="3948" spans="1:1">
      <c r="A3948" s="382"/>
    </row>
    <row r="3949" spans="1:1">
      <c r="A3949" s="382"/>
    </row>
    <row r="3950" spans="1:1">
      <c r="A3950" s="382"/>
    </row>
    <row r="3951" spans="1:1">
      <c r="A3951" s="382"/>
    </row>
    <row r="3952" spans="1:1">
      <c r="A3952" s="382"/>
    </row>
    <row r="3953" spans="1:1">
      <c r="A3953" s="382"/>
    </row>
    <row r="3954" spans="1:1">
      <c r="A3954" s="382"/>
    </row>
    <row r="3955" spans="1:1">
      <c r="A3955" s="382"/>
    </row>
    <row r="3956" spans="1:1">
      <c r="A3956" s="382"/>
    </row>
    <row r="3957" spans="1:1">
      <c r="A3957" s="382"/>
    </row>
    <row r="3958" spans="1:1">
      <c r="A3958" s="382"/>
    </row>
    <row r="3959" spans="1:1">
      <c r="A3959" s="382"/>
    </row>
    <row r="3960" spans="1:1">
      <c r="A3960" s="382"/>
    </row>
    <row r="3961" spans="1:1">
      <c r="A3961" s="382"/>
    </row>
    <row r="3962" spans="1:1">
      <c r="A3962" s="382"/>
    </row>
    <row r="3963" spans="1:1">
      <c r="A3963" s="382"/>
    </row>
    <row r="3964" spans="1:1">
      <c r="A3964" s="382"/>
    </row>
    <row r="3965" spans="1:1">
      <c r="A3965" s="382"/>
    </row>
    <row r="3966" spans="1:1">
      <c r="A3966" s="382"/>
    </row>
    <row r="3967" spans="1:1">
      <c r="A3967" s="382"/>
    </row>
    <row r="3968" spans="1:1">
      <c r="A3968" s="382"/>
    </row>
    <row r="3969" spans="1:1">
      <c r="A3969" s="382"/>
    </row>
    <row r="3970" spans="1:1">
      <c r="A3970" s="382"/>
    </row>
    <row r="3971" spans="1:1">
      <c r="A3971" s="382"/>
    </row>
    <row r="3972" spans="1:1">
      <c r="A3972" s="382"/>
    </row>
    <row r="3973" spans="1:1">
      <c r="A3973" s="382"/>
    </row>
    <row r="3974" spans="1:1">
      <c r="A3974" s="382"/>
    </row>
    <row r="3975" spans="1:1">
      <c r="A3975" s="382"/>
    </row>
    <row r="3976" spans="1:1">
      <c r="A3976" s="382"/>
    </row>
    <row r="3977" spans="1:1">
      <c r="A3977" s="382"/>
    </row>
    <row r="3978" spans="1:1">
      <c r="A3978" s="382"/>
    </row>
    <row r="3979" spans="1:1">
      <c r="A3979" s="382"/>
    </row>
    <row r="3980" spans="1:1">
      <c r="A3980" s="382"/>
    </row>
    <row r="3981" spans="1:1">
      <c r="A3981" s="382"/>
    </row>
    <row r="3982" spans="1:1">
      <c r="A3982" s="382"/>
    </row>
    <row r="3983" spans="1:1">
      <c r="A3983" s="382"/>
    </row>
    <row r="3984" spans="1:1">
      <c r="A3984" s="382"/>
    </row>
    <row r="3985" spans="1:1">
      <c r="A3985" s="382"/>
    </row>
    <row r="3986" spans="1:1">
      <c r="A3986" s="382"/>
    </row>
    <row r="3987" spans="1:1">
      <c r="A3987" s="382"/>
    </row>
    <row r="3988" spans="1:1">
      <c r="A3988" s="382"/>
    </row>
    <row r="3989" spans="1:1">
      <c r="A3989" s="382"/>
    </row>
    <row r="3990" spans="1:1">
      <c r="A3990" s="382"/>
    </row>
    <row r="3991" spans="1:1">
      <c r="A3991" s="382"/>
    </row>
    <row r="3992" spans="1:1">
      <c r="A3992" s="382"/>
    </row>
    <row r="3993" spans="1:1">
      <c r="A3993" s="382"/>
    </row>
    <row r="3994" spans="1:1">
      <c r="A3994" s="382"/>
    </row>
    <row r="3995" spans="1:1">
      <c r="A3995" s="382"/>
    </row>
    <row r="3996" spans="1:1">
      <c r="A3996" s="382"/>
    </row>
    <row r="3997" spans="1:1">
      <c r="A3997" s="382"/>
    </row>
    <row r="3998" spans="1:1">
      <c r="A3998" s="382"/>
    </row>
    <row r="3999" spans="1:1">
      <c r="A3999" s="382"/>
    </row>
    <row r="4000" spans="1:1">
      <c r="A4000" s="382"/>
    </row>
    <row r="4001" spans="1:1">
      <c r="A4001" s="382"/>
    </row>
    <row r="4002" spans="1:1">
      <c r="A4002" s="382"/>
    </row>
    <row r="4003" spans="1:1">
      <c r="A4003" s="382"/>
    </row>
    <row r="4004" spans="1:1">
      <c r="A4004" s="382"/>
    </row>
    <row r="4005" spans="1:1">
      <c r="A4005" s="382"/>
    </row>
    <row r="4006" spans="1:1">
      <c r="A4006" s="382"/>
    </row>
    <row r="4007" spans="1:1">
      <c r="A4007" s="382"/>
    </row>
    <row r="4008" spans="1:1">
      <c r="A4008" s="382"/>
    </row>
    <row r="4009" spans="1:1">
      <c r="A4009" s="382"/>
    </row>
    <row r="4010" spans="1:1">
      <c r="A4010" s="382"/>
    </row>
    <row r="4011" spans="1:1">
      <c r="A4011" s="382"/>
    </row>
    <row r="4012" spans="1:1">
      <c r="A4012" s="382"/>
    </row>
    <row r="4013" spans="1:1">
      <c r="A4013" s="382"/>
    </row>
    <row r="4014" spans="1:1">
      <c r="A4014" s="382"/>
    </row>
    <row r="4015" spans="1:1">
      <c r="A4015" s="382"/>
    </row>
    <row r="4016" spans="1:1">
      <c r="A4016" s="382"/>
    </row>
    <row r="4017" spans="1:1">
      <c r="A4017" s="382"/>
    </row>
    <row r="4018" spans="1:1">
      <c r="A4018" s="382"/>
    </row>
    <row r="4019" spans="1:1">
      <c r="A4019" s="382"/>
    </row>
    <row r="4020" spans="1:1">
      <c r="A4020" s="382"/>
    </row>
    <row r="4021" spans="1:1">
      <c r="A4021" s="382"/>
    </row>
    <row r="4022" spans="1:1">
      <c r="A4022" s="382"/>
    </row>
    <row r="4023" spans="1:1">
      <c r="A4023" s="382"/>
    </row>
    <row r="4024" spans="1:1">
      <c r="A4024" s="382"/>
    </row>
    <row r="4025" spans="1:1">
      <c r="A4025" s="382"/>
    </row>
    <row r="4026" spans="1:1">
      <c r="A4026" s="382"/>
    </row>
    <row r="4027" spans="1:1">
      <c r="A4027" s="382"/>
    </row>
    <row r="4028" spans="1:1">
      <c r="A4028" s="382"/>
    </row>
    <row r="4029" spans="1:1">
      <c r="A4029" s="382"/>
    </row>
    <row r="4030" spans="1:1">
      <c r="A4030" s="382"/>
    </row>
    <row r="4031" spans="1:1">
      <c r="A4031" s="382"/>
    </row>
    <row r="4032" spans="1:1">
      <c r="A4032" s="382"/>
    </row>
    <row r="4033" spans="1:1">
      <c r="A4033" s="382"/>
    </row>
    <row r="4034" spans="1:1">
      <c r="A4034" s="382"/>
    </row>
    <row r="4035" spans="1:1">
      <c r="A4035" s="382"/>
    </row>
    <row r="4036" spans="1:1">
      <c r="A4036" s="382"/>
    </row>
    <row r="4037" spans="1:1">
      <c r="A4037" s="382"/>
    </row>
    <row r="4038" spans="1:1">
      <c r="A4038" s="382"/>
    </row>
    <row r="4039" spans="1:1">
      <c r="A4039" s="382"/>
    </row>
    <row r="4040" spans="1:1">
      <c r="A4040" s="382"/>
    </row>
    <row r="4041" spans="1:1">
      <c r="A4041" s="382"/>
    </row>
    <row r="4042" spans="1:1">
      <c r="A4042" s="382"/>
    </row>
    <row r="4043" spans="1:1">
      <c r="A4043" s="382"/>
    </row>
    <row r="4044" spans="1:1">
      <c r="A4044" s="382"/>
    </row>
    <row r="4045" spans="1:1">
      <c r="A4045" s="382"/>
    </row>
    <row r="4046" spans="1:1">
      <c r="A4046" s="382"/>
    </row>
    <row r="4047" spans="1:1">
      <c r="A4047" s="382"/>
    </row>
    <row r="4048" spans="1:1">
      <c r="A4048" s="382"/>
    </row>
    <row r="4049" spans="1:1">
      <c r="A4049" s="382"/>
    </row>
    <row r="4050" spans="1:1">
      <c r="A4050" s="382"/>
    </row>
    <row r="4051" spans="1:1">
      <c r="A4051" s="382"/>
    </row>
    <row r="4052" spans="1:1">
      <c r="A4052" s="382"/>
    </row>
    <row r="4053" spans="1:1">
      <c r="A4053" s="382"/>
    </row>
    <row r="4054" spans="1:1">
      <c r="A4054" s="382"/>
    </row>
    <row r="4055" spans="1:1">
      <c r="A4055" s="382"/>
    </row>
    <row r="4056" spans="1:1">
      <c r="A4056" s="382"/>
    </row>
    <row r="4057" spans="1:1">
      <c r="A4057" s="382"/>
    </row>
    <row r="4058" spans="1:1">
      <c r="A4058" s="382"/>
    </row>
    <row r="4059" spans="1:1">
      <c r="A4059" s="382"/>
    </row>
    <row r="4060" spans="1:1">
      <c r="A4060" s="382"/>
    </row>
    <row r="4061" spans="1:1">
      <c r="A4061" s="382"/>
    </row>
    <row r="4062" spans="1:1">
      <c r="A4062" s="382"/>
    </row>
    <row r="4063" spans="1:1">
      <c r="A4063" s="382"/>
    </row>
    <row r="4064" spans="1:1">
      <c r="A4064" s="382"/>
    </row>
    <row r="4065" spans="1:1">
      <c r="A4065" s="382"/>
    </row>
    <row r="4066" spans="1:1">
      <c r="A4066" s="382"/>
    </row>
    <row r="4067" spans="1:1">
      <c r="A4067" s="382"/>
    </row>
    <row r="4068" spans="1:1">
      <c r="A4068" s="382"/>
    </row>
    <row r="4069" spans="1:1">
      <c r="A4069" s="382"/>
    </row>
    <row r="4070" spans="1:1">
      <c r="A4070" s="382"/>
    </row>
    <row r="4071" spans="1:1">
      <c r="A4071" s="382"/>
    </row>
    <row r="4072" spans="1:1">
      <c r="A4072" s="382"/>
    </row>
    <row r="4073" spans="1:1">
      <c r="A4073" s="382"/>
    </row>
    <row r="4074" spans="1:1">
      <c r="A4074" s="382"/>
    </row>
    <row r="4075" spans="1:1">
      <c r="A4075" s="382"/>
    </row>
    <row r="4076" spans="1:1">
      <c r="A4076" s="382"/>
    </row>
    <row r="4077" spans="1:1">
      <c r="A4077" s="382"/>
    </row>
    <row r="4078" spans="1:1">
      <c r="A4078" s="382"/>
    </row>
    <row r="4079" spans="1:1">
      <c r="A4079" s="382"/>
    </row>
    <row r="4080" spans="1:1">
      <c r="A4080" s="382"/>
    </row>
    <row r="4081" spans="1:1">
      <c r="A4081" s="382"/>
    </row>
    <row r="4082" spans="1:1">
      <c r="A4082" s="382"/>
    </row>
    <row r="4083" spans="1:1">
      <c r="A4083" s="382"/>
    </row>
    <row r="4084" spans="1:1">
      <c r="A4084" s="382"/>
    </row>
    <row r="4085" spans="1:1">
      <c r="A4085" s="382"/>
    </row>
    <row r="4086" spans="1:1">
      <c r="A4086" s="382"/>
    </row>
    <row r="4087" spans="1:1">
      <c r="A4087" s="382"/>
    </row>
    <row r="4088" spans="1:1">
      <c r="A4088" s="382"/>
    </row>
    <row r="4089" spans="1:1">
      <c r="A4089" s="382"/>
    </row>
    <row r="4090" spans="1:1">
      <c r="A4090" s="382"/>
    </row>
    <row r="4091" spans="1:1">
      <c r="A4091" s="382"/>
    </row>
    <row r="4092" spans="1:1">
      <c r="A4092" s="382"/>
    </row>
    <row r="4093" spans="1:1">
      <c r="A4093" s="382"/>
    </row>
    <row r="4094" spans="1:1">
      <c r="A4094" s="382"/>
    </row>
    <row r="4095" spans="1:1">
      <c r="A4095" s="382"/>
    </row>
    <row r="4096" spans="1:1">
      <c r="A4096" s="382"/>
    </row>
    <row r="4097" spans="1:1">
      <c r="A4097" s="382"/>
    </row>
    <row r="4098" spans="1:1">
      <c r="A4098" s="382"/>
    </row>
    <row r="4099" spans="1:1">
      <c r="A4099" s="382"/>
    </row>
    <row r="4100" spans="1:1">
      <c r="A4100" s="382"/>
    </row>
    <row r="4101" spans="1:1">
      <c r="A4101" s="382"/>
    </row>
    <row r="4102" spans="1:1">
      <c r="A4102" s="382"/>
    </row>
    <row r="4103" spans="1:1">
      <c r="A4103" s="382"/>
    </row>
    <row r="4104" spans="1:1">
      <c r="A4104" s="382"/>
    </row>
    <row r="4105" spans="1:1">
      <c r="A4105" s="382"/>
    </row>
    <row r="4106" spans="1:1">
      <c r="A4106" s="382"/>
    </row>
    <row r="4107" spans="1:1">
      <c r="A4107" s="382"/>
    </row>
    <row r="4108" spans="1:1">
      <c r="A4108" s="382"/>
    </row>
    <row r="4109" spans="1:1">
      <c r="A4109" s="382"/>
    </row>
    <row r="4110" spans="1:1">
      <c r="A4110" s="382"/>
    </row>
    <row r="4111" spans="1:1">
      <c r="A4111" s="382"/>
    </row>
    <row r="4112" spans="1:1">
      <c r="A4112" s="382"/>
    </row>
    <row r="4113" spans="1:1">
      <c r="A4113" s="382"/>
    </row>
    <row r="4114" spans="1:1">
      <c r="A4114" s="382"/>
    </row>
    <row r="4115" spans="1:1">
      <c r="A4115" s="382"/>
    </row>
    <row r="4116" spans="1:1">
      <c r="A4116" s="382"/>
    </row>
    <row r="4117" spans="1:1">
      <c r="A4117" s="382"/>
    </row>
    <row r="4118" spans="1:1">
      <c r="A4118" s="382"/>
    </row>
    <row r="4119" spans="1:1">
      <c r="A4119" s="382"/>
    </row>
    <row r="4120" spans="1:1">
      <c r="A4120" s="382"/>
    </row>
    <row r="4121" spans="1:1">
      <c r="A4121" s="382"/>
    </row>
    <row r="4122" spans="1:1">
      <c r="A4122" s="382"/>
    </row>
    <row r="4123" spans="1:1">
      <c r="A4123" s="382"/>
    </row>
    <row r="4124" spans="1:1">
      <c r="A4124" s="382"/>
    </row>
    <row r="4125" spans="1:1">
      <c r="A4125" s="382"/>
    </row>
    <row r="4126" spans="1:1">
      <c r="A4126" s="382"/>
    </row>
    <row r="4127" spans="1:1">
      <c r="A4127" s="382"/>
    </row>
    <row r="4128" spans="1:1">
      <c r="A4128" s="382"/>
    </row>
    <row r="4129" spans="1:1">
      <c r="A4129" s="382"/>
    </row>
    <row r="4130" spans="1:1">
      <c r="A4130" s="382"/>
    </row>
    <row r="4131" spans="1:1">
      <c r="A4131" s="382"/>
    </row>
    <row r="4132" spans="1:1">
      <c r="A4132" s="382"/>
    </row>
    <row r="4133" spans="1:1">
      <c r="A4133" s="382"/>
    </row>
    <row r="4134" spans="1:1">
      <c r="A4134" s="382"/>
    </row>
    <row r="4135" spans="1:1">
      <c r="A4135" s="382"/>
    </row>
    <row r="4136" spans="1:1">
      <c r="A4136" s="382"/>
    </row>
    <row r="4137" spans="1:1">
      <c r="A4137" s="382"/>
    </row>
    <row r="4138" spans="1:1">
      <c r="A4138" s="382"/>
    </row>
    <row r="4139" spans="1:1">
      <c r="A4139" s="382"/>
    </row>
    <row r="4140" spans="1:1">
      <c r="A4140" s="382"/>
    </row>
    <row r="4141" spans="1:1">
      <c r="A4141" s="382"/>
    </row>
    <row r="4142" spans="1:1">
      <c r="A4142" s="382"/>
    </row>
    <row r="4143" spans="1:1">
      <c r="A4143" s="382"/>
    </row>
    <row r="4144" spans="1:1">
      <c r="A4144" s="382"/>
    </row>
    <row r="4145" spans="1:1">
      <c r="A4145" s="382"/>
    </row>
    <row r="4146" spans="1:1">
      <c r="A4146" s="382"/>
    </row>
    <row r="4147" spans="1:1">
      <c r="A4147" s="382"/>
    </row>
    <row r="4148" spans="1:1">
      <c r="A4148" s="382"/>
    </row>
    <row r="4149" spans="1:1">
      <c r="A4149" s="382"/>
    </row>
    <row r="4150" spans="1:1">
      <c r="A4150" s="382"/>
    </row>
    <row r="4151" spans="1:1">
      <c r="A4151" s="382"/>
    </row>
    <row r="4152" spans="1:1">
      <c r="A4152" s="382"/>
    </row>
    <row r="4153" spans="1:1">
      <c r="A4153" s="382"/>
    </row>
    <row r="4154" spans="1:1">
      <c r="A4154" s="382"/>
    </row>
    <row r="4155" spans="1:1">
      <c r="A4155" s="382"/>
    </row>
    <row r="4156" spans="1:1">
      <c r="A4156" s="382"/>
    </row>
    <row r="4157" spans="1:1">
      <c r="A4157" s="382"/>
    </row>
    <row r="4158" spans="1:1">
      <c r="A4158" s="382"/>
    </row>
    <row r="4159" spans="1:1">
      <c r="A4159" s="382"/>
    </row>
    <row r="4160" spans="1:1">
      <c r="A4160" s="382"/>
    </row>
    <row r="4161" spans="1:1">
      <c r="A4161" s="382"/>
    </row>
    <row r="4162" spans="1:1">
      <c r="A4162" s="382"/>
    </row>
    <row r="4163" spans="1:1">
      <c r="A4163" s="382"/>
    </row>
    <row r="4164" spans="1:1">
      <c r="A4164" s="382"/>
    </row>
    <row r="4165" spans="1:1">
      <c r="A4165" s="382"/>
    </row>
    <row r="4166" spans="1:1">
      <c r="A4166" s="382"/>
    </row>
    <row r="4167" spans="1:1">
      <c r="A4167" s="382"/>
    </row>
    <row r="4168" spans="1:1">
      <c r="A4168" s="382"/>
    </row>
    <row r="4169" spans="1:1">
      <c r="A4169" s="382"/>
    </row>
    <row r="4170" spans="1:1">
      <c r="A4170" s="382"/>
    </row>
    <row r="4171" spans="1:1">
      <c r="A4171" s="382"/>
    </row>
    <row r="4172" spans="1:1">
      <c r="A4172" s="382"/>
    </row>
    <row r="4173" spans="1:1">
      <c r="A4173" s="382"/>
    </row>
    <row r="4174" spans="1:1">
      <c r="A4174" s="382"/>
    </row>
    <row r="4175" spans="1:1">
      <c r="A4175" s="382"/>
    </row>
    <row r="4176" spans="1:1">
      <c r="A4176" s="382"/>
    </row>
    <row r="4177" spans="1:1">
      <c r="A4177" s="382"/>
    </row>
    <row r="4178" spans="1:1">
      <c r="A4178" s="382"/>
    </row>
    <row r="4179" spans="1:1">
      <c r="A4179" s="382"/>
    </row>
    <row r="4180" spans="1:1">
      <c r="A4180" s="382"/>
    </row>
    <row r="4181" spans="1:1">
      <c r="A4181" s="382"/>
    </row>
    <row r="4182" spans="1:1">
      <c r="A4182" s="382"/>
    </row>
    <row r="4183" spans="1:1">
      <c r="A4183" s="382"/>
    </row>
    <row r="4184" spans="1:1">
      <c r="A4184" s="382"/>
    </row>
    <row r="4185" spans="1:1">
      <c r="A4185" s="382"/>
    </row>
    <row r="4186" spans="1:1">
      <c r="A4186" s="382"/>
    </row>
    <row r="4187" spans="1:1">
      <c r="A4187" s="382"/>
    </row>
    <row r="4188" spans="1:1">
      <c r="A4188" s="382"/>
    </row>
    <row r="4189" spans="1:1">
      <c r="A4189" s="382"/>
    </row>
    <row r="4190" spans="1:1">
      <c r="A4190" s="382"/>
    </row>
    <row r="4191" spans="1:1">
      <c r="A4191" s="382"/>
    </row>
    <row r="4192" spans="1:1">
      <c r="A4192" s="382"/>
    </row>
    <row r="4193" spans="1:1">
      <c r="A4193" s="382"/>
    </row>
    <row r="4194" spans="1:1">
      <c r="A4194" s="382"/>
    </row>
    <row r="4195" spans="1:1">
      <c r="A4195" s="382"/>
    </row>
    <row r="4196" spans="1:1">
      <c r="A4196" s="382"/>
    </row>
    <row r="4197" spans="1:1">
      <c r="A4197" s="382"/>
    </row>
    <row r="4198" spans="1:1">
      <c r="A4198" s="382"/>
    </row>
    <row r="4199" spans="1:1">
      <c r="A4199" s="382"/>
    </row>
    <row r="4200" spans="1:1">
      <c r="A4200" s="382"/>
    </row>
    <row r="4201" spans="1:1">
      <c r="A4201" s="382"/>
    </row>
    <row r="4202" spans="1:1">
      <c r="A4202" s="382"/>
    </row>
    <row r="4203" spans="1:1">
      <c r="A4203" s="382"/>
    </row>
    <row r="4204" spans="1:1">
      <c r="A4204" s="382"/>
    </row>
    <row r="4205" spans="1:1">
      <c r="A4205" s="382"/>
    </row>
    <row r="4206" spans="1:1">
      <c r="A4206" s="382"/>
    </row>
    <row r="4207" spans="1:1">
      <c r="A4207" s="382"/>
    </row>
    <row r="4208" spans="1:1">
      <c r="A4208" s="382"/>
    </row>
    <row r="4209" spans="1:1">
      <c r="A4209" s="382"/>
    </row>
    <row r="4210" spans="1:1">
      <c r="A4210" s="382"/>
    </row>
    <row r="4211" spans="1:1">
      <c r="A4211" s="382"/>
    </row>
    <row r="4212" spans="1:1">
      <c r="A4212" s="382"/>
    </row>
    <row r="4213" spans="1:1">
      <c r="A4213" s="382"/>
    </row>
    <row r="4214" spans="1:1">
      <c r="A4214" s="382"/>
    </row>
    <row r="4215" spans="1:1">
      <c r="A4215" s="382"/>
    </row>
    <row r="4216" spans="1:1">
      <c r="A4216" s="382"/>
    </row>
    <row r="4217" spans="1:1">
      <c r="A4217" s="382"/>
    </row>
    <row r="4218" spans="1:1">
      <c r="A4218" s="382"/>
    </row>
    <row r="4219" spans="1:1">
      <c r="A4219" s="382"/>
    </row>
    <row r="4220" spans="1:1">
      <c r="A4220" s="382"/>
    </row>
    <row r="4221" spans="1:1">
      <c r="A4221" s="382"/>
    </row>
    <row r="4222" spans="1:1">
      <c r="A4222" s="382"/>
    </row>
    <row r="4223" spans="1:1">
      <c r="A4223" s="382"/>
    </row>
    <row r="4224" spans="1:1">
      <c r="A4224" s="382"/>
    </row>
    <row r="4225" spans="1:1">
      <c r="A4225" s="382"/>
    </row>
    <row r="4226" spans="1:1">
      <c r="A4226" s="382"/>
    </row>
    <row r="4227" spans="1:1">
      <c r="A4227" s="382"/>
    </row>
    <row r="4228" spans="1:1">
      <c r="A4228" s="382"/>
    </row>
    <row r="4229" spans="1:1">
      <c r="A4229" s="382"/>
    </row>
    <row r="4230" spans="1:1">
      <c r="A4230" s="382"/>
    </row>
    <row r="4231" spans="1:1">
      <c r="A4231" s="382"/>
    </row>
    <row r="4232" spans="1:1">
      <c r="A4232" s="382"/>
    </row>
    <row r="4233" spans="1:1">
      <c r="A4233" s="382"/>
    </row>
    <row r="4234" spans="1:1">
      <c r="A4234" s="382"/>
    </row>
    <row r="4235" spans="1:1">
      <c r="A4235" s="382"/>
    </row>
    <row r="4236" spans="1:1">
      <c r="A4236" s="382"/>
    </row>
    <row r="4237" spans="1:1">
      <c r="A4237" s="382"/>
    </row>
    <row r="4238" spans="1:1">
      <c r="A4238" s="382"/>
    </row>
    <row r="4239" spans="1:1">
      <c r="A4239" s="382"/>
    </row>
    <row r="4240" spans="1:1">
      <c r="A4240" s="382"/>
    </row>
    <row r="4241" spans="1:1">
      <c r="A4241" s="382"/>
    </row>
    <row r="4242" spans="1:1">
      <c r="A4242" s="382"/>
    </row>
    <row r="4243" spans="1:1">
      <c r="A4243" s="382"/>
    </row>
    <row r="4244" spans="1:1">
      <c r="A4244" s="382"/>
    </row>
    <row r="4245" spans="1:1">
      <c r="A4245" s="382"/>
    </row>
    <row r="4246" spans="1:1">
      <c r="A4246" s="382"/>
    </row>
    <row r="4247" spans="1:1">
      <c r="A4247" s="382"/>
    </row>
    <row r="4248" spans="1:1">
      <c r="A4248" s="382"/>
    </row>
    <row r="4249" spans="1:1">
      <c r="A4249" s="382"/>
    </row>
    <row r="4250" spans="1:1">
      <c r="A4250" s="382"/>
    </row>
    <row r="4251" spans="1:1">
      <c r="A4251" s="382"/>
    </row>
    <row r="4252" spans="1:1">
      <c r="A4252" s="382"/>
    </row>
    <row r="4253" spans="1:1">
      <c r="A4253" s="382"/>
    </row>
    <row r="4254" spans="1:1">
      <c r="A4254" s="382"/>
    </row>
    <row r="4255" spans="1:1">
      <c r="A4255" s="382"/>
    </row>
    <row r="4256" spans="1:1">
      <c r="A4256" s="382"/>
    </row>
    <row r="4257" spans="1:1">
      <c r="A4257" s="382"/>
    </row>
    <row r="4258" spans="1:1">
      <c r="A4258" s="382"/>
    </row>
    <row r="4259" spans="1:1">
      <c r="A4259" s="382"/>
    </row>
    <row r="4260" spans="1:1">
      <c r="A4260" s="382"/>
    </row>
    <row r="4261" spans="1:1">
      <c r="A4261" s="382"/>
    </row>
    <row r="4262" spans="1:1">
      <c r="A4262" s="382"/>
    </row>
    <row r="4263" spans="1:1">
      <c r="A4263" s="382"/>
    </row>
    <row r="4264" spans="1:1">
      <c r="A4264" s="382"/>
    </row>
    <row r="4265" spans="1:1">
      <c r="A4265" s="382"/>
    </row>
    <row r="4266" spans="1:1">
      <c r="A4266" s="382"/>
    </row>
    <row r="4267" spans="1:1">
      <c r="A4267" s="382"/>
    </row>
    <row r="4268" spans="1:1">
      <c r="A4268" s="382"/>
    </row>
    <row r="4269" spans="1:1">
      <c r="A4269" s="382"/>
    </row>
    <row r="4270" spans="1:1">
      <c r="A4270" s="382"/>
    </row>
    <row r="4271" spans="1:1">
      <c r="A4271" s="382"/>
    </row>
    <row r="4272" spans="1:1">
      <c r="A4272" s="382"/>
    </row>
    <row r="4273" spans="1:1">
      <c r="A4273" s="382"/>
    </row>
    <row r="4274" spans="1:1">
      <c r="A4274" s="382"/>
    </row>
    <row r="4275" spans="1:1">
      <c r="A4275" s="382"/>
    </row>
    <row r="4276" spans="1:1">
      <c r="A4276" s="382"/>
    </row>
    <row r="4277" spans="1:1">
      <c r="A4277" s="382"/>
    </row>
    <row r="4278" spans="1:1">
      <c r="A4278" s="382"/>
    </row>
    <row r="4279" spans="1:1">
      <c r="A4279" s="382"/>
    </row>
    <row r="4280" spans="1:1">
      <c r="A4280" s="382"/>
    </row>
    <row r="4281" spans="1:1">
      <c r="A4281" s="382"/>
    </row>
    <row r="4282" spans="1:1">
      <c r="A4282" s="382"/>
    </row>
    <row r="4283" spans="1:1">
      <c r="A4283" s="382"/>
    </row>
    <row r="4284" spans="1:1">
      <c r="A4284" s="382"/>
    </row>
    <row r="4285" spans="1:1">
      <c r="A4285" s="382"/>
    </row>
    <row r="4286" spans="1:1">
      <c r="A4286" s="382"/>
    </row>
    <row r="4287" spans="1:1">
      <c r="A4287" s="382"/>
    </row>
    <row r="4288" spans="1:1">
      <c r="A4288" s="382"/>
    </row>
    <row r="4289" spans="1:1">
      <c r="A4289" s="382"/>
    </row>
    <row r="4290" spans="1:1">
      <c r="A4290" s="382"/>
    </row>
    <row r="4291" spans="1:1">
      <c r="A4291" s="382"/>
    </row>
    <row r="4292" spans="1:1">
      <c r="A4292" s="382"/>
    </row>
    <row r="4293" spans="1:1">
      <c r="A4293" s="382"/>
    </row>
    <row r="4294" spans="1:1">
      <c r="A4294" s="382"/>
    </row>
    <row r="4295" spans="1:1">
      <c r="A4295" s="382"/>
    </row>
    <row r="4296" spans="1:1">
      <c r="A4296" s="382"/>
    </row>
    <row r="4297" spans="1:1">
      <c r="A4297" s="382"/>
    </row>
    <row r="4298" spans="1:1">
      <c r="A4298" s="382"/>
    </row>
    <row r="4299" spans="1:1">
      <c r="A4299" s="382"/>
    </row>
    <row r="4300" spans="1:1">
      <c r="A4300" s="382"/>
    </row>
    <row r="4301" spans="1:1">
      <c r="A4301" s="382"/>
    </row>
    <row r="4302" spans="1:1">
      <c r="A4302" s="382"/>
    </row>
    <row r="4303" spans="1:1">
      <c r="A4303" s="382"/>
    </row>
    <row r="4304" spans="1:1">
      <c r="A4304" s="382"/>
    </row>
    <row r="4305" spans="1:1">
      <c r="A4305" s="382"/>
    </row>
    <row r="4306" spans="1:1">
      <c r="A4306" s="382"/>
    </row>
    <row r="4307" spans="1:1">
      <c r="A4307" s="382"/>
    </row>
    <row r="4308" spans="1:1">
      <c r="A4308" s="382"/>
    </row>
    <row r="4309" spans="1:1">
      <c r="A4309" s="382"/>
    </row>
    <row r="4310" spans="1:1">
      <c r="A4310" s="382"/>
    </row>
    <row r="4311" spans="1:1">
      <c r="A4311" s="382"/>
    </row>
    <row r="4312" spans="1:1">
      <c r="A4312" s="382"/>
    </row>
    <row r="4313" spans="1:1">
      <c r="A4313" s="382"/>
    </row>
    <row r="4314" spans="1:1">
      <c r="A4314" s="382"/>
    </row>
    <row r="4315" spans="1:1">
      <c r="A4315" s="382"/>
    </row>
    <row r="4316" spans="1:1">
      <c r="A4316" s="382"/>
    </row>
    <row r="4317" spans="1:1">
      <c r="A4317" s="382"/>
    </row>
    <row r="4318" spans="1:1">
      <c r="A4318" s="382"/>
    </row>
    <row r="4319" spans="1:1">
      <c r="A4319" s="382"/>
    </row>
    <row r="4320" spans="1:1">
      <c r="A4320" s="382"/>
    </row>
    <row r="4321" spans="1:1">
      <c r="A4321" s="382"/>
    </row>
    <row r="4322" spans="1:1">
      <c r="A4322" s="382"/>
    </row>
    <row r="4323" spans="1:1">
      <c r="A4323" s="382"/>
    </row>
    <row r="4324" spans="1:1">
      <c r="A4324" s="382"/>
    </row>
    <row r="4325" spans="1:1">
      <c r="A4325" s="382"/>
    </row>
    <row r="4326" spans="1:1">
      <c r="A4326" s="382"/>
    </row>
    <row r="4327" spans="1:1">
      <c r="A4327" s="382"/>
    </row>
    <row r="4328" spans="1:1">
      <c r="A4328" s="382"/>
    </row>
    <row r="4329" spans="1:1">
      <c r="A4329" s="382"/>
    </row>
    <row r="4330" spans="1:1">
      <c r="A4330" s="382"/>
    </row>
    <row r="4331" spans="1:1">
      <c r="A4331" s="382"/>
    </row>
    <row r="4332" spans="1:1">
      <c r="A4332" s="382"/>
    </row>
    <row r="4333" spans="1:1">
      <c r="A4333" s="382"/>
    </row>
    <row r="4334" spans="1:1">
      <c r="A4334" s="382"/>
    </row>
    <row r="4335" spans="1:1">
      <c r="A4335" s="382"/>
    </row>
    <row r="4336" spans="1:1">
      <c r="A4336" s="382"/>
    </row>
    <row r="4337" spans="1:1">
      <c r="A4337" s="382"/>
    </row>
    <row r="4338" spans="1:1">
      <c r="A4338" s="382"/>
    </row>
    <row r="4339" spans="1:1">
      <c r="A4339" s="382"/>
    </row>
    <row r="4340" spans="1:1">
      <c r="A4340" s="382"/>
    </row>
    <row r="4341" spans="1:1">
      <c r="A4341" s="382"/>
    </row>
    <row r="4342" spans="1:1">
      <c r="A4342" s="382"/>
    </row>
    <row r="4343" spans="1:1">
      <c r="A4343" s="382"/>
    </row>
    <row r="4344" spans="1:1">
      <c r="A4344" s="382"/>
    </row>
    <row r="4345" spans="1:1">
      <c r="A4345" s="382"/>
    </row>
    <row r="4346" spans="1:1">
      <c r="A4346" s="382"/>
    </row>
    <row r="4347" spans="1:1">
      <c r="A4347" s="382"/>
    </row>
    <row r="4348" spans="1:1">
      <c r="A4348" s="382"/>
    </row>
    <row r="4349" spans="1:1">
      <c r="A4349" s="382"/>
    </row>
    <row r="4350" spans="1:1">
      <c r="A4350" s="382"/>
    </row>
    <row r="4351" spans="1:1">
      <c r="A4351" s="382"/>
    </row>
    <row r="4352" spans="1:1">
      <c r="A4352" s="382"/>
    </row>
    <row r="4353" spans="1:1">
      <c r="A4353" s="382"/>
    </row>
    <row r="4354" spans="1:1">
      <c r="A4354" s="382"/>
    </row>
    <row r="4355" spans="1:1">
      <c r="A4355" s="382"/>
    </row>
    <row r="4356" spans="1:1">
      <c r="A4356" s="382"/>
    </row>
    <row r="4357" spans="1:1">
      <c r="A4357" s="382"/>
    </row>
    <row r="4358" spans="1:1">
      <c r="A4358" s="382"/>
    </row>
    <row r="4359" spans="1:1">
      <c r="A4359" s="382"/>
    </row>
    <row r="4360" spans="1:1">
      <c r="A4360" s="382"/>
    </row>
    <row r="4361" spans="1:1">
      <c r="A4361" s="382"/>
    </row>
    <row r="4362" spans="1:1">
      <c r="A4362" s="382"/>
    </row>
    <row r="4363" spans="1:1">
      <c r="A4363" s="382"/>
    </row>
    <row r="4364" spans="1:1">
      <c r="A4364" s="382"/>
    </row>
    <row r="4365" spans="1:1">
      <c r="A4365" s="382"/>
    </row>
    <row r="4366" spans="1:1">
      <c r="A4366" s="382"/>
    </row>
    <row r="4367" spans="1:1">
      <c r="A4367" s="382"/>
    </row>
    <row r="4368" spans="1:1">
      <c r="A4368" s="382"/>
    </row>
    <row r="4369" spans="1:1">
      <c r="A4369" s="382"/>
    </row>
    <row r="4370" spans="1:1">
      <c r="A4370" s="382"/>
    </row>
    <row r="4371" spans="1:1">
      <c r="A4371" s="382"/>
    </row>
    <row r="4372" spans="1:1">
      <c r="A4372" s="382"/>
    </row>
    <row r="4373" spans="1:1">
      <c r="A4373" s="382"/>
    </row>
    <row r="4374" spans="1:1">
      <c r="A4374" s="382"/>
    </row>
    <row r="4375" spans="1:1">
      <c r="A4375" s="382"/>
    </row>
    <row r="4376" spans="1:1">
      <c r="A4376" s="382"/>
    </row>
    <row r="4377" spans="1:1">
      <c r="A4377" s="382"/>
    </row>
    <row r="4378" spans="1:1">
      <c r="A4378" s="382"/>
    </row>
    <row r="4379" spans="1:1">
      <c r="A4379" s="382"/>
    </row>
    <row r="4380" spans="1:1">
      <c r="A4380" s="382"/>
    </row>
    <row r="4381" spans="1:1">
      <c r="A4381" s="382"/>
    </row>
    <row r="4382" spans="1:1">
      <c r="A4382" s="382"/>
    </row>
    <row r="4383" spans="1:1">
      <c r="A4383" s="382"/>
    </row>
    <row r="4384" spans="1:1">
      <c r="A4384" s="382"/>
    </row>
    <row r="4385" spans="1:1">
      <c r="A4385" s="382"/>
    </row>
    <row r="4386" spans="1:1">
      <c r="A4386" s="382"/>
    </row>
    <row r="4387" spans="1:1">
      <c r="A4387" s="382"/>
    </row>
    <row r="4388" spans="1:1">
      <c r="A4388" s="382"/>
    </row>
    <row r="4389" spans="1:1">
      <c r="A4389" s="382"/>
    </row>
    <row r="4390" spans="1:1">
      <c r="A4390" s="382"/>
    </row>
    <row r="4391" spans="1:1">
      <c r="A4391" s="382"/>
    </row>
    <row r="4392" spans="1:1">
      <c r="A4392" s="382"/>
    </row>
    <row r="4393" spans="1:1">
      <c r="A4393" s="382"/>
    </row>
    <row r="4394" spans="1:1">
      <c r="A4394" s="382"/>
    </row>
    <row r="4395" spans="1:1">
      <c r="A4395" s="382"/>
    </row>
    <row r="4396" spans="1:1">
      <c r="A4396" s="382"/>
    </row>
    <row r="4397" spans="1:1">
      <c r="A4397" s="382"/>
    </row>
    <row r="4398" spans="1:1">
      <c r="A4398" s="382"/>
    </row>
    <row r="4399" spans="1:1">
      <c r="A4399" s="382"/>
    </row>
    <row r="4400" spans="1:1">
      <c r="A4400" s="382"/>
    </row>
    <row r="4401" spans="1:1">
      <c r="A4401" s="382"/>
    </row>
    <row r="4402" spans="1:1">
      <c r="A4402" s="382"/>
    </row>
    <row r="4403" spans="1:1">
      <c r="A4403" s="382"/>
    </row>
    <row r="4404" spans="1:1">
      <c r="A4404" s="382"/>
    </row>
    <row r="4405" spans="1:1">
      <c r="A4405" s="382"/>
    </row>
    <row r="4406" spans="1:1">
      <c r="A4406" s="382"/>
    </row>
    <row r="4407" spans="1:1">
      <c r="A4407" s="382"/>
    </row>
    <row r="4408" spans="1:1">
      <c r="A4408" s="382"/>
    </row>
    <row r="4409" spans="1:1">
      <c r="A4409" s="382"/>
    </row>
    <row r="4410" spans="1:1">
      <c r="A4410" s="382"/>
    </row>
    <row r="4411" spans="1:1">
      <c r="A4411" s="382"/>
    </row>
    <row r="4412" spans="1:1">
      <c r="A4412" s="382"/>
    </row>
    <row r="4413" spans="1:1">
      <c r="A4413" s="382"/>
    </row>
    <row r="4414" spans="1:1">
      <c r="A4414" s="382"/>
    </row>
    <row r="4415" spans="1:1">
      <c r="A4415" s="382"/>
    </row>
    <row r="4416" spans="1:1">
      <c r="A4416" s="382"/>
    </row>
    <row r="4417" spans="1:1">
      <c r="A4417" s="382"/>
    </row>
    <row r="4418" spans="1:1">
      <c r="A4418" s="382"/>
    </row>
    <row r="4419" spans="1:1">
      <c r="A4419" s="382"/>
    </row>
    <row r="4420" spans="1:1">
      <c r="A4420" s="382"/>
    </row>
    <row r="4421" spans="1:1">
      <c r="A4421" s="382"/>
    </row>
    <row r="4422" spans="1:1">
      <c r="A4422" s="382"/>
    </row>
    <row r="4423" spans="1:1">
      <c r="A4423" s="382"/>
    </row>
    <row r="4424" spans="1:1">
      <c r="A4424" s="382"/>
    </row>
    <row r="4425" spans="1:1">
      <c r="A4425" s="382"/>
    </row>
    <row r="4426" spans="1:1">
      <c r="A4426" s="382"/>
    </row>
    <row r="4427" spans="1:1">
      <c r="A4427" s="382"/>
    </row>
    <row r="4428" spans="1:1">
      <c r="A4428" s="382"/>
    </row>
    <row r="4429" spans="1:1">
      <c r="A4429" s="382"/>
    </row>
    <row r="4430" spans="1:1">
      <c r="A4430" s="382"/>
    </row>
    <row r="4431" spans="1:1">
      <c r="A4431" s="382"/>
    </row>
    <row r="4432" spans="1:1">
      <c r="A4432" s="382"/>
    </row>
    <row r="4433" spans="1:1">
      <c r="A4433" s="382"/>
    </row>
    <row r="4434" spans="1:1">
      <c r="A4434" s="382"/>
    </row>
    <row r="4435" spans="1:1">
      <c r="A4435" s="382"/>
    </row>
    <row r="4436" spans="1:1">
      <c r="A4436" s="382"/>
    </row>
    <row r="4437" spans="1:1">
      <c r="A4437" s="382"/>
    </row>
    <row r="4438" spans="1:1">
      <c r="A4438" s="382"/>
    </row>
    <row r="4439" spans="1:1">
      <c r="A4439" s="382"/>
    </row>
    <row r="4440" spans="1:1">
      <c r="A4440" s="382"/>
    </row>
    <row r="4441" spans="1:1">
      <c r="A4441" s="382"/>
    </row>
    <row r="4442" spans="1:1">
      <c r="A4442" s="382"/>
    </row>
    <row r="4443" spans="1:1">
      <c r="A4443" s="382"/>
    </row>
    <row r="4444" spans="1:1">
      <c r="A4444" s="382"/>
    </row>
    <row r="4445" spans="1:1">
      <c r="A4445" s="382"/>
    </row>
    <row r="4446" spans="1:1">
      <c r="A4446" s="382"/>
    </row>
    <row r="4447" spans="1:1">
      <c r="A4447" s="382"/>
    </row>
    <row r="4448" spans="1:1">
      <c r="A4448" s="382"/>
    </row>
    <row r="4449" spans="1:1">
      <c r="A4449" s="382"/>
    </row>
    <row r="4450" spans="1:1">
      <c r="A4450" s="382"/>
    </row>
    <row r="4451" spans="1:1">
      <c r="A4451" s="382"/>
    </row>
    <row r="4452" spans="1:1">
      <c r="A4452" s="382"/>
    </row>
    <row r="4453" spans="1:1">
      <c r="A4453" s="382"/>
    </row>
    <row r="4454" spans="1:1">
      <c r="A4454" s="382"/>
    </row>
    <row r="4455" spans="1:1">
      <c r="A4455" s="382"/>
    </row>
    <row r="4456" spans="1:1">
      <c r="A4456" s="382"/>
    </row>
    <row r="4457" spans="1:1">
      <c r="A4457" s="382"/>
    </row>
    <row r="4458" spans="1:1">
      <c r="A4458" s="382"/>
    </row>
    <row r="4459" spans="1:1">
      <c r="A4459" s="382"/>
    </row>
    <row r="4460" spans="1:1">
      <c r="A4460" s="382"/>
    </row>
    <row r="4461" spans="1:1">
      <c r="A4461" s="382"/>
    </row>
    <row r="4462" spans="1:1">
      <c r="A4462" s="382"/>
    </row>
    <row r="4463" spans="1:1">
      <c r="A4463" s="382"/>
    </row>
    <row r="4464" spans="1:1">
      <c r="A4464" s="382"/>
    </row>
    <row r="4465" spans="1:1">
      <c r="A4465" s="382"/>
    </row>
    <row r="4466" spans="1:1">
      <c r="A4466" s="382"/>
    </row>
    <row r="4467" spans="1:1">
      <c r="A4467" s="382"/>
    </row>
    <row r="4468" spans="1:1">
      <c r="A4468" s="382"/>
    </row>
    <row r="4469" spans="1:1">
      <c r="A4469" s="382"/>
    </row>
    <row r="4470" spans="1:1">
      <c r="A4470" s="382"/>
    </row>
    <row r="4471" spans="1:1">
      <c r="A4471" s="382"/>
    </row>
    <row r="4472" spans="1:1">
      <c r="A4472" s="382"/>
    </row>
    <row r="4473" spans="1:1">
      <c r="A4473" s="382"/>
    </row>
    <row r="4474" spans="1:1">
      <c r="A4474" s="382"/>
    </row>
    <row r="4475" spans="1:1">
      <c r="A4475" s="382"/>
    </row>
    <row r="4476" spans="1:1">
      <c r="A4476" s="382"/>
    </row>
    <row r="4477" spans="1:1">
      <c r="A4477" s="382"/>
    </row>
    <row r="4478" spans="1:1">
      <c r="A4478" s="382"/>
    </row>
    <row r="4479" spans="1:1">
      <c r="A4479" s="382"/>
    </row>
    <row r="4480" spans="1:1">
      <c r="A4480" s="382"/>
    </row>
    <row r="4481" spans="1:1">
      <c r="A4481" s="382"/>
    </row>
    <row r="4482" spans="1:1">
      <c r="A4482" s="382"/>
    </row>
    <row r="4483" spans="1:1">
      <c r="A4483" s="382"/>
    </row>
    <row r="4484" spans="1:1">
      <c r="A4484" s="382"/>
    </row>
    <row r="4485" spans="1:1">
      <c r="A4485" s="382"/>
    </row>
    <row r="4486" spans="1:1">
      <c r="A4486" s="382"/>
    </row>
    <row r="4487" spans="1:1">
      <c r="A4487" s="382"/>
    </row>
    <row r="4488" spans="1:1">
      <c r="A4488" s="382"/>
    </row>
    <row r="4489" spans="1:1">
      <c r="A4489" s="382"/>
    </row>
    <row r="4490" spans="1:1">
      <c r="A4490" s="382"/>
    </row>
    <row r="4491" spans="1:1">
      <c r="A4491" s="382"/>
    </row>
    <row r="4492" spans="1:1">
      <c r="A4492" s="382"/>
    </row>
    <row r="4493" spans="1:1">
      <c r="A4493" s="382"/>
    </row>
    <row r="4494" spans="1:1">
      <c r="A4494" s="382"/>
    </row>
    <row r="4495" spans="1:1">
      <c r="A4495" s="382"/>
    </row>
    <row r="4496" spans="1:1">
      <c r="A4496" s="382"/>
    </row>
    <row r="4497" spans="1:1">
      <c r="A4497" s="382"/>
    </row>
    <row r="4498" spans="1:1">
      <c r="A4498" s="382"/>
    </row>
    <row r="4499" spans="1:1">
      <c r="A4499" s="382"/>
    </row>
    <row r="4500" spans="1:1">
      <c r="A4500" s="382"/>
    </row>
    <row r="4501" spans="1:1">
      <c r="A4501" s="382"/>
    </row>
    <row r="4502" spans="1:1">
      <c r="A4502" s="382"/>
    </row>
    <row r="4503" spans="1:1">
      <c r="A4503" s="382"/>
    </row>
    <row r="4504" spans="1:1">
      <c r="A4504" s="382"/>
    </row>
    <row r="4505" spans="1:1">
      <c r="A4505" s="382"/>
    </row>
    <row r="4506" spans="1:1">
      <c r="A4506" s="382"/>
    </row>
    <row r="4507" spans="1:1">
      <c r="A4507" s="382"/>
    </row>
    <row r="4508" spans="1:1">
      <c r="A4508" s="382"/>
    </row>
    <row r="4509" spans="1:1">
      <c r="A4509" s="382"/>
    </row>
    <row r="4510" spans="1:1">
      <c r="A4510" s="382"/>
    </row>
    <row r="4511" spans="1:1">
      <c r="A4511" s="382"/>
    </row>
    <row r="4512" spans="1:1">
      <c r="A4512" s="382"/>
    </row>
    <row r="4513" spans="1:1">
      <c r="A4513" s="382"/>
    </row>
    <row r="4514" spans="1:1">
      <c r="A4514" s="382"/>
    </row>
    <row r="4515" spans="1:1">
      <c r="A4515" s="382"/>
    </row>
    <row r="4516" spans="1:1">
      <c r="A4516" s="382"/>
    </row>
    <row r="4517" spans="1:1">
      <c r="A4517" s="382"/>
    </row>
    <row r="4518" spans="1:1">
      <c r="A4518" s="382"/>
    </row>
    <row r="4519" spans="1:1">
      <c r="A4519" s="382"/>
    </row>
    <row r="4520" spans="1:1">
      <c r="A4520" s="382"/>
    </row>
    <row r="4521" spans="1:1">
      <c r="A4521" s="382"/>
    </row>
    <row r="4522" spans="1:1">
      <c r="A4522" s="382"/>
    </row>
    <row r="4523" spans="1:1">
      <c r="A4523" s="382"/>
    </row>
    <row r="4524" spans="1:1">
      <c r="A4524" s="382"/>
    </row>
    <row r="4525" spans="1:1">
      <c r="A4525" s="382"/>
    </row>
    <row r="4526" spans="1:1">
      <c r="A4526" s="382"/>
    </row>
    <row r="4527" spans="1:1">
      <c r="A4527" s="382"/>
    </row>
    <row r="4528" spans="1:1">
      <c r="A4528" s="382"/>
    </row>
    <row r="4529" spans="1:1">
      <c r="A4529" s="382"/>
    </row>
    <row r="4530" spans="1:1">
      <c r="A4530" s="382"/>
    </row>
    <row r="4531" spans="1:1">
      <c r="A4531" s="382"/>
    </row>
    <row r="4532" spans="1:1">
      <c r="A4532" s="382"/>
    </row>
    <row r="4533" spans="1:1">
      <c r="A4533" s="382"/>
    </row>
    <row r="4534" spans="1:1">
      <c r="A4534" s="382"/>
    </row>
    <row r="4535" spans="1:1">
      <c r="A4535" s="382"/>
    </row>
    <row r="4536" spans="1:1">
      <c r="A4536" s="382"/>
    </row>
    <row r="4537" spans="1:1">
      <c r="A4537" s="382"/>
    </row>
    <row r="4538" spans="1:1">
      <c r="A4538" s="382"/>
    </row>
    <row r="4539" spans="1:1">
      <c r="A4539" s="382"/>
    </row>
    <row r="4540" spans="1:1">
      <c r="A4540" s="382"/>
    </row>
    <row r="4541" spans="1:1">
      <c r="A4541" s="382"/>
    </row>
    <row r="4542" spans="1:1">
      <c r="A4542" s="382"/>
    </row>
    <row r="4543" spans="1:1">
      <c r="A4543" s="382"/>
    </row>
    <row r="4544" spans="1:1">
      <c r="A4544" s="382"/>
    </row>
    <row r="4545" spans="1:1">
      <c r="A4545" s="382"/>
    </row>
    <row r="4546" spans="1:1">
      <c r="A4546" s="382"/>
    </row>
    <row r="4547" spans="1:1">
      <c r="A4547" s="382"/>
    </row>
    <row r="4548" spans="1:1">
      <c r="A4548" s="382"/>
    </row>
    <row r="4549" spans="1:1">
      <c r="A4549" s="382"/>
    </row>
    <row r="4550" spans="1:1">
      <c r="A4550" s="382"/>
    </row>
    <row r="4551" spans="1:1">
      <c r="A4551" s="382"/>
    </row>
    <row r="4552" spans="1:1">
      <c r="A4552" s="382"/>
    </row>
    <row r="4553" spans="1:1">
      <c r="A4553" s="382"/>
    </row>
    <row r="4554" spans="1:1">
      <c r="A4554" s="382"/>
    </row>
    <row r="4555" spans="1:1">
      <c r="A4555" s="382"/>
    </row>
    <row r="4556" spans="1:1">
      <c r="A4556" s="382"/>
    </row>
    <row r="4557" spans="1:1">
      <c r="A4557" s="382"/>
    </row>
    <row r="4558" spans="1:1">
      <c r="A4558" s="382"/>
    </row>
    <row r="4559" spans="1:1">
      <c r="A4559" s="382"/>
    </row>
    <row r="4560" spans="1:1">
      <c r="A4560" s="382"/>
    </row>
    <row r="4561" spans="1:1">
      <c r="A4561" s="382"/>
    </row>
    <row r="4562" spans="1:1">
      <c r="A4562" s="382"/>
    </row>
    <row r="4563" spans="1:1">
      <c r="A4563" s="382"/>
    </row>
    <row r="4564" spans="1:1">
      <c r="A4564" s="382"/>
    </row>
    <row r="4565" spans="1:1">
      <c r="A4565" s="382"/>
    </row>
    <row r="4566" spans="1:1">
      <c r="A4566" s="382"/>
    </row>
    <row r="4567" spans="1:1">
      <c r="A4567" s="382"/>
    </row>
    <row r="4568" spans="1:1">
      <c r="A4568" s="382"/>
    </row>
    <row r="4569" spans="1:1">
      <c r="A4569" s="382"/>
    </row>
    <row r="4570" spans="1:1">
      <c r="A4570" s="382"/>
    </row>
    <row r="4571" spans="1:1">
      <c r="A4571" s="382"/>
    </row>
    <row r="4572" spans="1:1">
      <c r="A4572" s="382"/>
    </row>
    <row r="4573" spans="1:1">
      <c r="A4573" s="382"/>
    </row>
    <row r="4574" spans="1:1">
      <c r="A4574" s="382"/>
    </row>
    <row r="4575" spans="1:1">
      <c r="A4575" s="382"/>
    </row>
    <row r="4576" spans="1:1">
      <c r="A4576" s="382"/>
    </row>
    <row r="4577" spans="1:1">
      <c r="A4577" s="382"/>
    </row>
    <row r="4578" spans="1:1">
      <c r="A4578" s="382"/>
    </row>
    <row r="4579" spans="1:1">
      <c r="A4579" s="382"/>
    </row>
    <row r="4580" spans="1:1">
      <c r="A4580" s="382"/>
    </row>
    <row r="4581" spans="1:1">
      <c r="A4581" s="382"/>
    </row>
    <row r="4582" spans="1:1">
      <c r="A4582" s="382"/>
    </row>
    <row r="4583" spans="1:1">
      <c r="A4583" s="382"/>
    </row>
    <row r="4584" spans="1:1">
      <c r="A4584" s="382"/>
    </row>
    <row r="4585" spans="1:1">
      <c r="A4585" s="382"/>
    </row>
    <row r="4586" spans="1:1">
      <c r="A4586" s="382"/>
    </row>
    <row r="4587" spans="1:1">
      <c r="A4587" s="382"/>
    </row>
    <row r="4588" spans="1:1">
      <c r="A4588" s="382"/>
    </row>
    <row r="4589" spans="1:1">
      <c r="A4589" s="382"/>
    </row>
    <row r="4590" spans="1:1">
      <c r="A4590" s="382"/>
    </row>
    <row r="4591" spans="1:1">
      <c r="A4591" s="382"/>
    </row>
    <row r="4592" spans="1:1">
      <c r="A4592" s="382"/>
    </row>
    <row r="4593" spans="1:1">
      <c r="A4593" s="382"/>
    </row>
    <row r="4594" spans="1:1">
      <c r="A4594" s="382"/>
    </row>
    <row r="4595" spans="1:1">
      <c r="A4595" s="382"/>
    </row>
    <row r="4596" spans="1:1">
      <c r="A4596" s="382"/>
    </row>
    <row r="4597" spans="1:1">
      <c r="A4597" s="382"/>
    </row>
    <row r="4598" spans="1:1">
      <c r="A4598" s="382"/>
    </row>
    <row r="4599" spans="1:1">
      <c r="A4599" s="382"/>
    </row>
    <row r="4600" spans="1:1">
      <c r="A4600" s="382"/>
    </row>
    <row r="4601" spans="1:1">
      <c r="A4601" s="382"/>
    </row>
    <row r="4602" spans="1:1">
      <c r="A4602" s="382"/>
    </row>
    <row r="4603" spans="1:1">
      <c r="A4603" s="382"/>
    </row>
    <row r="4604" spans="1:1">
      <c r="A4604" s="382"/>
    </row>
    <row r="4605" spans="1:1">
      <c r="A4605" s="382"/>
    </row>
    <row r="4606" spans="1:1">
      <c r="A4606" s="382"/>
    </row>
    <row r="4607" spans="1:1">
      <c r="A4607" s="382"/>
    </row>
    <row r="4608" spans="1:1">
      <c r="A4608" s="382"/>
    </row>
    <row r="4609" spans="1:1">
      <c r="A4609" s="382"/>
    </row>
    <row r="4610" spans="1:1">
      <c r="A4610" s="382"/>
    </row>
    <row r="4611" spans="1:1">
      <c r="A4611" s="382"/>
    </row>
    <row r="4612" spans="1:1">
      <c r="A4612" s="382"/>
    </row>
    <row r="4613" spans="1:1">
      <c r="A4613" s="382"/>
    </row>
    <row r="4614" spans="1:1">
      <c r="A4614" s="382"/>
    </row>
    <row r="4615" spans="1:1">
      <c r="A4615" s="382"/>
    </row>
    <row r="4616" spans="1:1">
      <c r="A4616" s="382"/>
    </row>
    <row r="4617" spans="1:1">
      <c r="A4617" s="382"/>
    </row>
    <row r="4618" spans="1:1">
      <c r="A4618" s="382"/>
    </row>
    <row r="4619" spans="1:1">
      <c r="A4619" s="382"/>
    </row>
    <row r="4620" spans="1:1">
      <c r="A4620" s="382"/>
    </row>
    <row r="4621" spans="1:1">
      <c r="A4621" s="382"/>
    </row>
    <row r="4622" spans="1:1">
      <c r="A4622" s="382"/>
    </row>
    <row r="4623" spans="1:1">
      <c r="A4623" s="382"/>
    </row>
    <row r="4624" spans="1:1">
      <c r="A4624" s="382"/>
    </row>
    <row r="4625" spans="1:1">
      <c r="A4625" s="382"/>
    </row>
    <row r="4626" spans="1:1">
      <c r="A4626" s="382"/>
    </row>
    <row r="4627" spans="1:1">
      <c r="A4627" s="382"/>
    </row>
    <row r="4628" spans="1:1">
      <c r="A4628" s="382"/>
    </row>
    <row r="4629" spans="1:1">
      <c r="A4629" s="382"/>
    </row>
    <row r="4630" spans="1:1">
      <c r="A4630" s="382"/>
    </row>
    <row r="4631" spans="1:1">
      <c r="A4631" s="382"/>
    </row>
    <row r="4632" spans="1:1">
      <c r="A4632" s="382"/>
    </row>
    <row r="4633" spans="1:1">
      <c r="A4633" s="382"/>
    </row>
    <row r="4634" spans="1:1">
      <c r="A4634" s="382"/>
    </row>
    <row r="4635" spans="1:1">
      <c r="A4635" s="382"/>
    </row>
    <row r="4636" spans="1:1">
      <c r="A4636" s="382"/>
    </row>
    <row r="4637" spans="1:1">
      <c r="A4637" s="382"/>
    </row>
    <row r="4638" spans="1:1">
      <c r="A4638" s="382"/>
    </row>
    <row r="4639" spans="1:1">
      <c r="A4639" s="382"/>
    </row>
    <row r="4640" spans="1:1">
      <c r="A4640" s="382"/>
    </row>
    <row r="4641" spans="1:1">
      <c r="A4641" s="382"/>
    </row>
    <row r="4642" spans="1:1">
      <c r="A4642" s="382"/>
    </row>
    <row r="4643" spans="1:1">
      <c r="A4643" s="382"/>
    </row>
    <row r="4644" spans="1:1">
      <c r="A4644" s="382"/>
    </row>
    <row r="4645" spans="1:1">
      <c r="A4645" s="382"/>
    </row>
    <row r="4646" spans="1:1">
      <c r="A4646" s="382"/>
    </row>
    <row r="4647" spans="1:1">
      <c r="A4647" s="382"/>
    </row>
    <row r="4648" spans="1:1">
      <c r="A4648" s="382"/>
    </row>
    <row r="4649" spans="1:1">
      <c r="A4649" s="382"/>
    </row>
    <row r="4650" spans="1:1">
      <c r="A4650" s="382"/>
    </row>
    <row r="4651" spans="1:1">
      <c r="A4651" s="382"/>
    </row>
    <row r="4652" spans="1:1">
      <c r="A4652" s="382"/>
    </row>
    <row r="4653" spans="1:1">
      <c r="A4653" s="382"/>
    </row>
    <row r="4654" spans="1:1">
      <c r="A4654" s="382"/>
    </row>
    <row r="4655" spans="1:1">
      <c r="A4655" s="382"/>
    </row>
    <row r="4656" spans="1:1">
      <c r="A4656" s="382"/>
    </row>
    <row r="4657" spans="1:1">
      <c r="A4657" s="382"/>
    </row>
    <row r="4658" spans="1:1">
      <c r="A4658" s="382"/>
    </row>
    <row r="4659" spans="1:1">
      <c r="A4659" s="382"/>
    </row>
    <row r="4660" spans="1:1">
      <c r="A4660" s="382"/>
    </row>
    <row r="4661" spans="1:1">
      <c r="A4661" s="382"/>
    </row>
    <row r="4662" spans="1:1">
      <c r="A4662" s="382"/>
    </row>
    <row r="4663" spans="1:1">
      <c r="A4663" s="382"/>
    </row>
    <row r="4664" spans="1:1">
      <c r="A4664" s="382"/>
    </row>
    <row r="4665" spans="1:1">
      <c r="A4665" s="382"/>
    </row>
    <row r="4666" spans="1:1">
      <c r="A4666" s="382"/>
    </row>
    <row r="4667" spans="1:1">
      <c r="A4667" s="382"/>
    </row>
    <row r="4668" spans="1:1">
      <c r="A4668" s="382"/>
    </row>
    <row r="4669" spans="1:1">
      <c r="A4669" s="382"/>
    </row>
    <row r="4670" spans="1:1">
      <c r="A4670" s="382"/>
    </row>
    <row r="4671" spans="1:1">
      <c r="A4671" s="382"/>
    </row>
    <row r="4672" spans="1:1">
      <c r="A4672" s="382"/>
    </row>
    <row r="4673" spans="1:1">
      <c r="A4673" s="382"/>
    </row>
    <row r="4674" spans="1:1">
      <c r="A4674" s="382"/>
    </row>
    <row r="4675" spans="1:1">
      <c r="A4675" s="382"/>
    </row>
    <row r="4676" spans="1:1">
      <c r="A4676" s="382"/>
    </row>
    <row r="4677" spans="1:1">
      <c r="A4677" s="382"/>
    </row>
    <row r="4678" spans="1:1">
      <c r="A4678" s="382"/>
    </row>
    <row r="4679" spans="1:1">
      <c r="A4679" s="382"/>
    </row>
    <row r="4680" spans="1:1">
      <c r="A4680" s="382"/>
    </row>
    <row r="4681" spans="1:1">
      <c r="A4681" s="382"/>
    </row>
    <row r="4682" spans="1:1">
      <c r="A4682" s="382"/>
    </row>
    <row r="4683" spans="1:1">
      <c r="A4683" s="382"/>
    </row>
    <row r="4684" spans="1:1">
      <c r="A4684" s="382"/>
    </row>
    <row r="4685" spans="1:1">
      <c r="A4685" s="382"/>
    </row>
    <row r="4686" spans="1:1">
      <c r="A4686" s="382"/>
    </row>
    <row r="4687" spans="1:1">
      <c r="A4687" s="382"/>
    </row>
    <row r="4688" spans="1:1">
      <c r="A4688" s="382"/>
    </row>
    <row r="4689" spans="1:1">
      <c r="A4689" s="382"/>
    </row>
    <row r="4690" spans="1:1">
      <c r="A4690" s="382"/>
    </row>
    <row r="4691" spans="1:1">
      <c r="A4691" s="382"/>
    </row>
    <row r="4692" spans="1:1">
      <c r="A4692" s="382"/>
    </row>
    <row r="4693" spans="1:1">
      <c r="A4693" s="382"/>
    </row>
    <row r="4694" spans="1:1">
      <c r="A4694" s="382"/>
    </row>
    <row r="4695" spans="1:1">
      <c r="A4695" s="382"/>
    </row>
    <row r="4696" spans="1:1">
      <c r="A4696" s="382"/>
    </row>
    <row r="4697" spans="1:1">
      <c r="A4697" s="382"/>
    </row>
    <row r="4698" spans="1:1">
      <c r="A4698" s="382"/>
    </row>
    <row r="4699" spans="1:1">
      <c r="A4699" s="382"/>
    </row>
    <row r="4700" spans="1:1">
      <c r="A4700" s="382"/>
    </row>
    <row r="4701" spans="1:1">
      <c r="A4701" s="382"/>
    </row>
    <row r="4702" spans="1:1">
      <c r="A4702" s="382"/>
    </row>
    <row r="4703" spans="1:1">
      <c r="A4703" s="382"/>
    </row>
    <row r="4704" spans="1:1">
      <c r="A4704" s="382"/>
    </row>
    <row r="4705" spans="1:1">
      <c r="A4705" s="382"/>
    </row>
    <row r="4706" spans="1:1">
      <c r="A4706" s="382"/>
    </row>
    <row r="4707" spans="1:1">
      <c r="A4707" s="382"/>
    </row>
    <row r="4708" spans="1:1">
      <c r="A4708" s="382"/>
    </row>
    <row r="4709" spans="1:1">
      <c r="A4709" s="382"/>
    </row>
    <row r="4710" spans="1:1">
      <c r="A4710" s="382"/>
    </row>
    <row r="4711" spans="1:1">
      <c r="A4711" s="382"/>
    </row>
    <row r="4712" spans="1:1">
      <c r="A4712" s="382"/>
    </row>
    <row r="4713" spans="1:1">
      <c r="A4713" s="382"/>
    </row>
    <row r="4714" spans="1:1">
      <c r="A4714" s="382"/>
    </row>
    <row r="4715" spans="1:1">
      <c r="A4715" s="382"/>
    </row>
    <row r="4716" spans="1:1">
      <c r="A4716" s="382"/>
    </row>
    <row r="4717" spans="1:1">
      <c r="A4717" s="382"/>
    </row>
    <row r="4718" spans="1:1">
      <c r="A4718" s="382"/>
    </row>
    <row r="4719" spans="1:1">
      <c r="A4719" s="382"/>
    </row>
    <row r="4720" spans="1:1">
      <c r="A4720" s="382"/>
    </row>
    <row r="4721" spans="1:1">
      <c r="A4721" s="382"/>
    </row>
    <row r="4722" spans="1:1">
      <c r="A4722" s="382"/>
    </row>
    <row r="4723" spans="1:1">
      <c r="A4723" s="382"/>
    </row>
    <row r="4724" spans="1:1">
      <c r="A4724" s="382"/>
    </row>
    <row r="4725" spans="1:1">
      <c r="A4725" s="382"/>
    </row>
    <row r="4726" spans="1:1">
      <c r="A4726" s="382"/>
    </row>
    <row r="4727" spans="1:1">
      <c r="A4727" s="382"/>
    </row>
    <row r="4728" spans="1:1">
      <c r="A4728" s="382"/>
    </row>
    <row r="4729" spans="1:1">
      <c r="A4729" s="382"/>
    </row>
    <row r="4730" spans="1:1">
      <c r="A4730" s="382"/>
    </row>
    <row r="4731" spans="1:1">
      <c r="A4731" s="382"/>
    </row>
    <row r="4732" spans="1:1">
      <c r="A4732" s="382"/>
    </row>
    <row r="4733" spans="1:1">
      <c r="A4733" s="382"/>
    </row>
    <row r="4734" spans="1:1">
      <c r="A4734" s="382"/>
    </row>
    <row r="4735" spans="1:1">
      <c r="A4735" s="382"/>
    </row>
    <row r="4736" spans="1:1">
      <c r="A4736" s="382"/>
    </row>
    <row r="4737" spans="1:1">
      <c r="A4737" s="382"/>
    </row>
    <row r="4738" spans="1:1">
      <c r="A4738" s="382"/>
    </row>
    <row r="4739" spans="1:1">
      <c r="A4739" s="382"/>
    </row>
    <row r="4740" spans="1:1">
      <c r="A4740" s="382"/>
    </row>
    <row r="4741" spans="1:1">
      <c r="A4741" s="382"/>
    </row>
    <row r="4742" spans="1:1">
      <c r="A4742" s="382"/>
    </row>
    <row r="4743" spans="1:1">
      <c r="A4743" s="382"/>
    </row>
    <row r="4744" spans="1:1">
      <c r="A4744" s="382"/>
    </row>
    <row r="4745" spans="1:1">
      <c r="A4745" s="382"/>
    </row>
    <row r="4746" spans="1:1">
      <c r="A4746" s="382"/>
    </row>
    <row r="4747" spans="1:1">
      <c r="A4747" s="382"/>
    </row>
    <row r="4748" spans="1:1">
      <c r="A4748" s="382"/>
    </row>
    <row r="4749" spans="1:1">
      <c r="A4749" s="382"/>
    </row>
    <row r="4750" spans="1:1">
      <c r="A4750" s="382"/>
    </row>
    <row r="4751" spans="1:1">
      <c r="A4751" s="382"/>
    </row>
    <row r="4752" spans="1:1">
      <c r="A4752" s="382"/>
    </row>
    <row r="4753" spans="1:1">
      <c r="A4753" s="382"/>
    </row>
    <row r="4754" spans="1:1">
      <c r="A4754" s="382"/>
    </row>
    <row r="4755" spans="1:1">
      <c r="A4755" s="382"/>
    </row>
    <row r="4756" spans="1:1">
      <c r="A4756" s="382"/>
    </row>
    <row r="4757" spans="1:1">
      <c r="A4757" s="382"/>
    </row>
    <row r="4758" spans="1:1">
      <c r="A4758" s="382"/>
    </row>
    <row r="4759" spans="1:1">
      <c r="A4759" s="382"/>
    </row>
    <row r="4760" spans="1:1">
      <c r="A4760" s="382"/>
    </row>
    <row r="4761" spans="1:1">
      <c r="A4761" s="382"/>
    </row>
    <row r="4762" spans="1:1">
      <c r="A4762" s="382"/>
    </row>
    <row r="4763" spans="1:1">
      <c r="A4763" s="382"/>
    </row>
    <row r="4764" spans="1:1">
      <c r="A4764" s="382"/>
    </row>
    <row r="4765" spans="1:1">
      <c r="A4765" s="382"/>
    </row>
    <row r="4766" spans="1:1">
      <c r="A4766" s="382"/>
    </row>
    <row r="4767" spans="1:1">
      <c r="A4767" s="382"/>
    </row>
    <row r="4768" spans="1:1">
      <c r="A4768" s="382"/>
    </row>
    <row r="4769" spans="1:1">
      <c r="A4769" s="382"/>
    </row>
    <row r="4770" spans="1:1">
      <c r="A4770" s="382"/>
    </row>
    <row r="4771" spans="1:1">
      <c r="A4771" s="382"/>
    </row>
    <row r="4772" spans="1:1">
      <c r="A4772" s="382"/>
    </row>
    <row r="4773" spans="1:1">
      <c r="A4773" s="382"/>
    </row>
    <row r="4774" spans="1:1">
      <c r="A4774" s="382"/>
    </row>
    <row r="4775" spans="1:1">
      <c r="A4775" s="382"/>
    </row>
    <row r="4776" spans="1:1">
      <c r="A4776" s="382"/>
    </row>
    <row r="4777" spans="1:1">
      <c r="A4777" s="382"/>
    </row>
    <row r="4778" spans="1:1">
      <c r="A4778" s="382"/>
    </row>
    <row r="4779" spans="1:1">
      <c r="A4779" s="382"/>
    </row>
    <row r="4780" spans="1:1">
      <c r="A4780" s="382"/>
    </row>
    <row r="4781" spans="1:1">
      <c r="A4781" s="382"/>
    </row>
    <row r="4782" spans="1:1">
      <c r="A4782" s="382"/>
    </row>
    <row r="4783" spans="1:1">
      <c r="A4783" s="382"/>
    </row>
    <row r="4784" spans="1:1">
      <c r="A4784" s="382"/>
    </row>
    <row r="4785" spans="1:1">
      <c r="A4785" s="382"/>
    </row>
    <row r="4786" spans="1:1">
      <c r="A4786" s="382"/>
    </row>
    <row r="4787" spans="1:1">
      <c r="A4787" s="382"/>
    </row>
    <row r="4788" spans="1:1">
      <c r="A4788" s="382"/>
    </row>
    <row r="4789" spans="1:1">
      <c r="A4789" s="382"/>
    </row>
    <row r="4790" spans="1:1">
      <c r="A4790" s="382"/>
    </row>
    <row r="4791" spans="1:1">
      <c r="A4791" s="382"/>
    </row>
    <row r="4792" spans="1:1">
      <c r="A4792" s="382"/>
    </row>
    <row r="4793" spans="1:1">
      <c r="A4793" s="382"/>
    </row>
    <row r="4794" spans="1:1">
      <c r="A4794" s="382"/>
    </row>
    <row r="4795" spans="1:1">
      <c r="A4795" s="382"/>
    </row>
    <row r="4796" spans="1:1">
      <c r="A4796" s="382"/>
    </row>
    <row r="4797" spans="1:1">
      <c r="A4797" s="382"/>
    </row>
    <row r="4798" spans="1:1">
      <c r="A4798" s="382"/>
    </row>
    <row r="4799" spans="1:1">
      <c r="A4799" s="382"/>
    </row>
    <row r="4800" spans="1:1">
      <c r="A4800" s="382"/>
    </row>
    <row r="4801" spans="1:1">
      <c r="A4801" s="382"/>
    </row>
    <row r="4802" spans="1:1">
      <c r="A4802" s="382"/>
    </row>
    <row r="4803" spans="1:1">
      <c r="A4803" s="382"/>
    </row>
    <row r="4804" spans="1:1">
      <c r="A4804" s="382"/>
    </row>
    <row r="4805" spans="1:1">
      <c r="A4805" s="382"/>
    </row>
    <row r="4806" spans="1:1">
      <c r="A4806" s="382"/>
    </row>
    <row r="4807" spans="1:1">
      <c r="A4807" s="382"/>
    </row>
    <row r="4808" spans="1:1">
      <c r="A4808" s="382"/>
    </row>
    <row r="4809" spans="1:1">
      <c r="A4809" s="382"/>
    </row>
    <row r="4810" spans="1:1">
      <c r="A4810" s="382"/>
    </row>
    <row r="4811" spans="1:1">
      <c r="A4811" s="382"/>
    </row>
    <row r="4812" spans="1:1">
      <c r="A4812" s="382"/>
    </row>
    <row r="4813" spans="1:1">
      <c r="A4813" s="382"/>
    </row>
    <row r="4814" spans="1:1">
      <c r="A4814" s="382"/>
    </row>
    <row r="4815" spans="1:1">
      <c r="A4815" s="382"/>
    </row>
    <row r="4816" spans="1:1">
      <c r="A4816" s="382"/>
    </row>
    <row r="4817" spans="1:1">
      <c r="A4817" s="382"/>
    </row>
    <row r="4818" spans="1:1">
      <c r="A4818" s="382"/>
    </row>
    <row r="4819" spans="1:1">
      <c r="A4819" s="382"/>
    </row>
    <row r="4820" spans="1:1">
      <c r="A4820" s="382"/>
    </row>
    <row r="4821" spans="1:1">
      <c r="A4821" s="382"/>
    </row>
    <row r="4822" spans="1:1">
      <c r="A4822" s="382"/>
    </row>
    <row r="4823" spans="1:1">
      <c r="A4823" s="382"/>
    </row>
    <row r="4824" spans="1:1">
      <c r="A4824" s="382"/>
    </row>
    <row r="4825" spans="1:1">
      <c r="A4825" s="382"/>
    </row>
    <row r="4826" spans="1:1">
      <c r="A4826" s="382"/>
    </row>
    <row r="4827" spans="1:1">
      <c r="A4827" s="382"/>
    </row>
    <row r="4828" spans="1:1">
      <c r="A4828" s="382"/>
    </row>
    <row r="4829" spans="1:1">
      <c r="A4829" s="382"/>
    </row>
    <row r="4830" spans="1:1">
      <c r="A4830" s="382"/>
    </row>
    <row r="4831" spans="1:1">
      <c r="A4831" s="382"/>
    </row>
    <row r="4832" spans="1:1">
      <c r="A4832" s="382"/>
    </row>
    <row r="4833" spans="1:1">
      <c r="A4833" s="382"/>
    </row>
    <row r="4834" spans="1:1">
      <c r="A4834" s="382"/>
    </row>
    <row r="4835" spans="1:1">
      <c r="A4835" s="382"/>
    </row>
    <row r="4836" spans="1:1">
      <c r="A4836" s="382"/>
    </row>
    <row r="4837" spans="1:1">
      <c r="A4837" s="382"/>
    </row>
    <row r="4838" spans="1:1">
      <c r="A4838" s="382"/>
    </row>
    <row r="4839" spans="1:1">
      <c r="A4839" s="382"/>
    </row>
    <row r="4840" spans="1:1">
      <c r="A4840" s="382"/>
    </row>
    <row r="4841" spans="1:1">
      <c r="A4841" s="382"/>
    </row>
    <row r="4842" spans="1:1">
      <c r="A4842" s="382"/>
    </row>
    <row r="4843" spans="1:1">
      <c r="A4843" s="382"/>
    </row>
    <row r="4844" spans="1:1">
      <c r="A4844" s="382"/>
    </row>
    <row r="4845" spans="1:1">
      <c r="A4845" s="382"/>
    </row>
    <row r="4846" spans="1:1">
      <c r="A4846" s="382"/>
    </row>
    <row r="4847" spans="1:1">
      <c r="A4847" s="382"/>
    </row>
    <row r="4848" spans="1:1">
      <c r="A4848" s="382"/>
    </row>
    <row r="4849" spans="1:1">
      <c r="A4849" s="382"/>
    </row>
    <row r="4850" spans="1:1">
      <c r="A4850" s="382"/>
    </row>
    <row r="4851" spans="1:1">
      <c r="A4851" s="382"/>
    </row>
    <row r="4852" spans="1:1">
      <c r="A4852" s="382"/>
    </row>
    <row r="4853" spans="1:1">
      <c r="A4853" s="382"/>
    </row>
    <row r="4854" spans="1:1">
      <c r="A4854" s="382"/>
    </row>
    <row r="4855" spans="1:1">
      <c r="A4855" s="382"/>
    </row>
    <row r="4856" spans="1:1">
      <c r="A4856" s="382"/>
    </row>
    <row r="4857" spans="1:1">
      <c r="A4857" s="382"/>
    </row>
    <row r="4858" spans="1:1">
      <c r="A4858" s="382"/>
    </row>
    <row r="4859" spans="1:1">
      <c r="A4859" s="382"/>
    </row>
    <row r="4860" spans="1:1">
      <c r="A4860" s="382"/>
    </row>
    <row r="4861" spans="1:1">
      <c r="A4861" s="382"/>
    </row>
    <row r="4862" spans="1:1">
      <c r="A4862" s="382"/>
    </row>
    <row r="4863" spans="1:1">
      <c r="A4863" s="382"/>
    </row>
    <row r="4864" spans="1:1">
      <c r="A4864" s="382"/>
    </row>
    <row r="4865" spans="1:1">
      <c r="A4865" s="382"/>
    </row>
    <row r="4866" spans="1:1">
      <c r="A4866" s="382"/>
    </row>
    <row r="4867" spans="1:1">
      <c r="A4867" s="382"/>
    </row>
    <row r="4868" spans="1:1">
      <c r="A4868" s="382"/>
    </row>
    <row r="4869" spans="1:1">
      <c r="A4869" s="382"/>
    </row>
    <row r="4870" spans="1:1">
      <c r="A4870" s="382"/>
    </row>
    <row r="4871" spans="1:1">
      <c r="A4871" s="382"/>
    </row>
    <row r="4872" spans="1:1">
      <c r="A4872" s="382"/>
    </row>
    <row r="4873" spans="1:1">
      <c r="A4873" s="382"/>
    </row>
    <row r="4874" spans="1:1">
      <c r="A4874" s="382"/>
    </row>
    <row r="4875" spans="1:1">
      <c r="A4875" s="382"/>
    </row>
    <row r="4876" spans="1:1">
      <c r="A4876" s="382"/>
    </row>
    <row r="4877" spans="1:1">
      <c r="A4877" s="382"/>
    </row>
    <row r="4878" spans="1:1">
      <c r="A4878" s="382"/>
    </row>
    <row r="4879" spans="1:1">
      <c r="A4879" s="382"/>
    </row>
    <row r="4880" spans="1:1">
      <c r="A4880" s="382"/>
    </row>
    <row r="4881" spans="1:1">
      <c r="A4881" s="382"/>
    </row>
    <row r="4882" spans="1:1">
      <c r="A4882" s="382"/>
    </row>
    <row r="4883" spans="1:1">
      <c r="A4883" s="382"/>
    </row>
    <row r="4884" spans="1:1">
      <c r="A4884" s="382"/>
    </row>
    <row r="4885" spans="1:1">
      <c r="A4885" s="382"/>
    </row>
    <row r="4886" spans="1:1">
      <c r="A4886" s="382"/>
    </row>
    <row r="4887" spans="1:1">
      <c r="A4887" s="382"/>
    </row>
    <row r="4888" spans="1:1">
      <c r="A4888" s="382"/>
    </row>
    <row r="4889" spans="1:1">
      <c r="A4889" s="382"/>
    </row>
    <row r="4890" spans="1:1">
      <c r="A4890" s="382"/>
    </row>
    <row r="4891" spans="1:1">
      <c r="A4891" s="382"/>
    </row>
    <row r="4892" spans="1:1">
      <c r="A4892" s="382"/>
    </row>
    <row r="4893" spans="1:1">
      <c r="A4893" s="382"/>
    </row>
    <row r="4894" spans="1:1">
      <c r="A4894" s="382"/>
    </row>
    <row r="4895" spans="1:1">
      <c r="A4895" s="382"/>
    </row>
    <row r="4896" spans="1:1">
      <c r="A4896" s="382"/>
    </row>
    <row r="4897" spans="1:1">
      <c r="A4897" s="382"/>
    </row>
    <row r="4898" spans="1:1">
      <c r="A4898" s="382"/>
    </row>
    <row r="4899" spans="1:1">
      <c r="A4899" s="382"/>
    </row>
    <row r="4900" spans="1:1">
      <c r="A4900" s="382"/>
    </row>
    <row r="4901" spans="1:1">
      <c r="A4901" s="382"/>
    </row>
    <row r="4902" spans="1:1">
      <c r="A4902" s="382"/>
    </row>
    <row r="4903" spans="1:1">
      <c r="A4903" s="382"/>
    </row>
    <row r="4904" spans="1:1">
      <c r="A4904" s="382"/>
    </row>
    <row r="4905" spans="1:1">
      <c r="A4905" s="382"/>
    </row>
    <row r="4906" spans="1:1">
      <c r="A4906" s="382"/>
    </row>
    <row r="4907" spans="1:1">
      <c r="A4907" s="382"/>
    </row>
    <row r="4908" spans="1:1">
      <c r="A4908" s="382"/>
    </row>
    <row r="4909" spans="1:1">
      <c r="A4909" s="382"/>
    </row>
    <row r="4910" spans="1:1">
      <c r="A4910" s="382"/>
    </row>
    <row r="4911" spans="1:1">
      <c r="A4911" s="382"/>
    </row>
    <row r="4912" spans="1:1">
      <c r="A4912" s="382"/>
    </row>
    <row r="4913" spans="1:1">
      <c r="A4913" s="382"/>
    </row>
    <row r="4914" spans="1:1">
      <c r="A4914" s="382"/>
    </row>
    <row r="4915" spans="1:1">
      <c r="A4915" s="382"/>
    </row>
    <row r="4916" spans="1:1">
      <c r="A4916" s="382"/>
    </row>
    <row r="4917" spans="1:1">
      <c r="A4917" s="382"/>
    </row>
    <row r="4918" spans="1:1">
      <c r="A4918" s="382"/>
    </row>
    <row r="4919" spans="1:1">
      <c r="A4919" s="382"/>
    </row>
    <row r="4920" spans="1:1">
      <c r="A4920" s="382"/>
    </row>
    <row r="4921" spans="1:1">
      <c r="A4921" s="382"/>
    </row>
    <row r="4922" spans="1:1">
      <c r="A4922" s="382"/>
    </row>
    <row r="4923" spans="1:1">
      <c r="A4923" s="382"/>
    </row>
    <row r="4924" spans="1:1">
      <c r="A4924" s="382"/>
    </row>
    <row r="4925" spans="1:1">
      <c r="A4925" s="382"/>
    </row>
    <row r="4926" spans="1:1">
      <c r="A4926" s="382"/>
    </row>
    <row r="4927" spans="1:1">
      <c r="A4927" s="382"/>
    </row>
    <row r="4928" spans="1:1">
      <c r="A4928" s="382"/>
    </row>
    <row r="4929" spans="1:1">
      <c r="A4929" s="382"/>
    </row>
    <row r="4930" spans="1:1">
      <c r="A4930" s="382"/>
    </row>
    <row r="4931" spans="1:1">
      <c r="A4931" s="382"/>
    </row>
    <row r="4932" spans="1:1">
      <c r="A4932" s="382"/>
    </row>
    <row r="4933" spans="1:1">
      <c r="A4933" s="382"/>
    </row>
    <row r="4934" spans="1:1">
      <c r="A4934" s="382"/>
    </row>
    <row r="4935" spans="1:1">
      <c r="A4935" s="382"/>
    </row>
    <row r="4936" spans="1:1">
      <c r="A4936" s="382"/>
    </row>
    <row r="4937" spans="1:1">
      <c r="A4937" s="382"/>
    </row>
    <row r="4938" spans="1:1">
      <c r="A4938" s="382"/>
    </row>
    <row r="4939" spans="1:1">
      <c r="A4939" s="382"/>
    </row>
    <row r="4940" spans="1:1">
      <c r="A4940" s="382"/>
    </row>
    <row r="4941" spans="1:1">
      <c r="A4941" s="382"/>
    </row>
    <row r="4942" spans="1:1">
      <c r="A4942" s="382"/>
    </row>
    <row r="4943" spans="1:1">
      <c r="A4943" s="382"/>
    </row>
    <row r="4944" spans="1:1">
      <c r="A4944" s="382"/>
    </row>
    <row r="4945" spans="1:1">
      <c r="A4945" s="382"/>
    </row>
    <row r="4946" spans="1:1">
      <c r="A4946" s="382"/>
    </row>
    <row r="4947" spans="1:1">
      <c r="A4947" s="382"/>
    </row>
    <row r="4948" spans="1:1">
      <c r="A4948" s="382"/>
    </row>
    <row r="4949" spans="1:1">
      <c r="A4949" s="382"/>
    </row>
    <row r="4950" spans="1:1">
      <c r="A4950" s="382"/>
    </row>
    <row r="4951" spans="1:1">
      <c r="A4951" s="382"/>
    </row>
    <row r="4952" spans="1:1">
      <c r="A4952" s="382"/>
    </row>
    <row r="4953" spans="1:1">
      <c r="A4953" s="382"/>
    </row>
    <row r="4954" spans="1:1">
      <c r="A4954" s="382"/>
    </row>
    <row r="4955" spans="1:1">
      <c r="A4955" s="382"/>
    </row>
    <row r="4956" spans="1:1">
      <c r="A4956" s="382"/>
    </row>
    <row r="4957" spans="1:1">
      <c r="A4957" s="382"/>
    </row>
    <row r="4958" spans="1:1">
      <c r="A4958" s="382"/>
    </row>
    <row r="4959" spans="1:1">
      <c r="A4959" s="382"/>
    </row>
    <row r="4960" spans="1:1">
      <c r="A4960" s="382"/>
    </row>
    <row r="4961" spans="1:1">
      <c r="A4961" s="382"/>
    </row>
    <row r="4962" spans="1:1">
      <c r="A4962" s="382"/>
    </row>
    <row r="4963" spans="1:1">
      <c r="A4963" s="382"/>
    </row>
    <row r="4964" spans="1:1">
      <c r="A4964" s="382"/>
    </row>
    <row r="4965" spans="1:1">
      <c r="A4965" s="382"/>
    </row>
    <row r="4966" spans="1:1">
      <c r="A4966" s="382"/>
    </row>
    <row r="4967" spans="1:1">
      <c r="A4967" s="382"/>
    </row>
    <row r="4968" spans="1:1">
      <c r="A4968" s="382"/>
    </row>
    <row r="4969" spans="1:1">
      <c r="A4969" s="382"/>
    </row>
    <row r="4970" spans="1:1">
      <c r="A4970" s="382"/>
    </row>
    <row r="4971" spans="1:1">
      <c r="A4971" s="382"/>
    </row>
    <row r="4972" spans="1:1">
      <c r="A4972" s="382"/>
    </row>
    <row r="4973" spans="1:1">
      <c r="A4973" s="382"/>
    </row>
    <row r="4974" spans="1:1">
      <c r="A4974" s="382"/>
    </row>
    <row r="4975" spans="1:1">
      <c r="A4975" s="382"/>
    </row>
    <row r="4976" spans="1:1">
      <c r="A4976" s="382"/>
    </row>
    <row r="4977" spans="1:1">
      <c r="A4977" s="382"/>
    </row>
    <row r="4978" spans="1:1">
      <c r="A4978" s="382"/>
    </row>
    <row r="4979" spans="1:1">
      <c r="A4979" s="382"/>
    </row>
    <row r="4980" spans="1:1">
      <c r="A4980" s="382"/>
    </row>
    <row r="4981" spans="1:1">
      <c r="A4981" s="382"/>
    </row>
    <row r="4982" spans="1:1">
      <c r="A4982" s="382"/>
    </row>
    <row r="4983" spans="1:1">
      <c r="A4983" s="382"/>
    </row>
    <row r="4984" spans="1:1">
      <c r="A4984" s="382"/>
    </row>
    <row r="4985" spans="1:1">
      <c r="A4985" s="382"/>
    </row>
    <row r="4986" spans="1:1">
      <c r="A4986" s="382"/>
    </row>
    <row r="4987" spans="1:1">
      <c r="A4987" s="382"/>
    </row>
    <row r="4988" spans="1:1">
      <c r="A4988" s="382"/>
    </row>
    <row r="4989" spans="1:1">
      <c r="A4989" s="382"/>
    </row>
    <row r="4990" spans="1:1">
      <c r="A4990" s="382"/>
    </row>
    <row r="4991" spans="1:1">
      <c r="A4991" s="382"/>
    </row>
    <row r="4992" spans="1:1">
      <c r="A4992" s="382"/>
    </row>
    <row r="4993" spans="1:1">
      <c r="A4993" s="382"/>
    </row>
    <row r="4994" spans="1:1">
      <c r="A4994" s="382"/>
    </row>
    <row r="4995" spans="1:1">
      <c r="A4995" s="382"/>
    </row>
    <row r="4996" spans="1:1">
      <c r="A4996" s="382"/>
    </row>
    <row r="4997" spans="1:1">
      <c r="A4997" s="382"/>
    </row>
    <row r="4998" spans="1:1">
      <c r="A4998" s="382"/>
    </row>
    <row r="4999" spans="1:1">
      <c r="A4999" s="382"/>
    </row>
    <row r="5000" spans="1:1">
      <c r="A5000" s="382"/>
    </row>
    <row r="5001" spans="1:1">
      <c r="A5001" s="382"/>
    </row>
    <row r="5002" spans="1:1">
      <c r="A5002" s="382"/>
    </row>
    <row r="5003" spans="1:1">
      <c r="A5003" s="382"/>
    </row>
    <row r="5004" spans="1:1">
      <c r="A5004" s="382"/>
    </row>
    <row r="5005" spans="1:1">
      <c r="A5005" s="382"/>
    </row>
    <row r="5006" spans="1:1">
      <c r="A5006" s="382"/>
    </row>
    <row r="5007" spans="1:1">
      <c r="A5007" s="382"/>
    </row>
    <row r="5008" spans="1:1">
      <c r="A5008" s="382"/>
    </row>
    <row r="5009" spans="1:1">
      <c r="A5009" s="382"/>
    </row>
    <row r="5010" spans="1:1">
      <c r="A5010" s="382"/>
    </row>
    <row r="5011" spans="1:1">
      <c r="A5011" s="382"/>
    </row>
    <row r="5012" spans="1:1">
      <c r="A5012" s="382"/>
    </row>
    <row r="5013" spans="1:1">
      <c r="A5013" s="382"/>
    </row>
    <row r="5014" spans="1:1">
      <c r="A5014" s="382"/>
    </row>
    <row r="5015" spans="1:1">
      <c r="A5015" s="382"/>
    </row>
    <row r="5016" spans="1:1">
      <c r="A5016" s="382"/>
    </row>
    <row r="5017" spans="1:1">
      <c r="A5017" s="382"/>
    </row>
    <row r="5018" spans="1:1">
      <c r="A5018" s="382"/>
    </row>
    <row r="5019" spans="1:1">
      <c r="A5019" s="382"/>
    </row>
    <row r="5020" spans="1:1">
      <c r="A5020" s="382"/>
    </row>
    <row r="5021" spans="1:1">
      <c r="A5021" s="382"/>
    </row>
    <row r="5022" spans="1:1">
      <c r="A5022" s="382"/>
    </row>
    <row r="5023" spans="1:1">
      <c r="A5023" s="382"/>
    </row>
    <row r="5024" spans="1:1">
      <c r="A5024" s="382"/>
    </row>
    <row r="5025" spans="1:1">
      <c r="A5025" s="382"/>
    </row>
    <row r="5026" spans="1:1">
      <c r="A5026" s="382"/>
    </row>
    <row r="5027" spans="1:1">
      <c r="A5027" s="382"/>
    </row>
    <row r="5028" spans="1:1">
      <c r="A5028" s="382"/>
    </row>
    <row r="5029" spans="1:1">
      <c r="A5029" s="382"/>
    </row>
    <row r="5030" spans="1:1">
      <c r="A5030" s="382"/>
    </row>
    <row r="5031" spans="1:1">
      <c r="A5031" s="382"/>
    </row>
    <row r="5032" spans="1:1">
      <c r="A5032" s="382"/>
    </row>
    <row r="5033" spans="1:1">
      <c r="A5033" s="382"/>
    </row>
    <row r="5034" spans="1:1">
      <c r="A5034" s="382"/>
    </row>
    <row r="5035" spans="1:1">
      <c r="A5035" s="382"/>
    </row>
    <row r="5036" spans="1:1">
      <c r="A5036" s="382"/>
    </row>
    <row r="5037" spans="1:1">
      <c r="A5037" s="382"/>
    </row>
    <row r="5038" spans="1:1">
      <c r="A5038" s="382"/>
    </row>
    <row r="5039" spans="1:1">
      <c r="A5039" s="382"/>
    </row>
    <row r="5040" spans="1:1">
      <c r="A5040" s="382"/>
    </row>
    <row r="5041" spans="1:1">
      <c r="A5041" s="382"/>
    </row>
    <row r="5042" spans="1:1">
      <c r="A5042" s="382"/>
    </row>
    <row r="5043" spans="1:1">
      <c r="A5043" s="382"/>
    </row>
    <row r="5044" spans="1:1">
      <c r="A5044" s="382"/>
    </row>
    <row r="5045" spans="1:1">
      <c r="A5045" s="382"/>
    </row>
    <row r="5046" spans="1:1">
      <c r="A5046" s="382"/>
    </row>
    <row r="5047" spans="1:1">
      <c r="A5047" s="382"/>
    </row>
    <row r="5048" spans="1:1">
      <c r="A5048" s="382"/>
    </row>
    <row r="5049" spans="1:1">
      <c r="A5049" s="382"/>
    </row>
    <row r="5050" spans="1:1">
      <c r="A5050" s="382"/>
    </row>
    <row r="5051" spans="1:1">
      <c r="A5051" s="382"/>
    </row>
    <row r="5052" spans="1:1">
      <c r="A5052" s="382"/>
    </row>
    <row r="5053" spans="1:1">
      <c r="A5053" s="382"/>
    </row>
    <row r="5054" spans="1:1">
      <c r="A5054" s="382"/>
    </row>
    <row r="5055" spans="1:1">
      <c r="A5055" s="382"/>
    </row>
    <row r="5056" spans="1:1">
      <c r="A5056" s="382"/>
    </row>
    <row r="5057" spans="1:1">
      <c r="A5057" s="382"/>
    </row>
    <row r="5058" spans="1:1">
      <c r="A5058" s="382"/>
    </row>
    <row r="5059" spans="1:1">
      <c r="A5059" s="382"/>
    </row>
    <row r="5060" spans="1:1">
      <c r="A5060" s="382"/>
    </row>
    <row r="5061" spans="1:1">
      <c r="A5061" s="382"/>
    </row>
    <row r="5062" spans="1:1">
      <c r="A5062" s="382"/>
    </row>
    <row r="5063" spans="1:1">
      <c r="A5063" s="382"/>
    </row>
    <row r="5064" spans="1:1">
      <c r="A5064" s="382"/>
    </row>
    <row r="5065" spans="1:1">
      <c r="A5065" s="382"/>
    </row>
    <row r="5066" spans="1:1">
      <c r="A5066" s="382"/>
    </row>
    <row r="5067" spans="1:1">
      <c r="A5067" s="382"/>
    </row>
    <row r="5068" spans="1:1">
      <c r="A5068" s="382"/>
    </row>
    <row r="5069" spans="1:1">
      <c r="A5069" s="382"/>
    </row>
    <row r="5070" spans="1:1">
      <c r="A5070" s="382"/>
    </row>
    <row r="5071" spans="1:1">
      <c r="A5071" s="382"/>
    </row>
    <row r="5072" spans="1:1">
      <c r="A5072" s="382"/>
    </row>
    <row r="5073" spans="1:1">
      <c r="A5073" s="382"/>
    </row>
    <row r="5074" spans="1:1">
      <c r="A5074" s="382"/>
    </row>
    <row r="5075" spans="1:1">
      <c r="A5075" s="382"/>
    </row>
    <row r="5076" spans="1:1">
      <c r="A5076" s="382"/>
    </row>
    <row r="5077" spans="1:1">
      <c r="A5077" s="382"/>
    </row>
    <row r="5078" spans="1:1">
      <c r="A5078" s="382"/>
    </row>
    <row r="5079" spans="1:1">
      <c r="A5079" s="382"/>
    </row>
    <row r="5080" spans="1:1">
      <c r="A5080" s="382"/>
    </row>
    <row r="5081" spans="1:1">
      <c r="A5081" s="382"/>
    </row>
    <row r="5082" spans="1:1">
      <c r="A5082" s="382"/>
    </row>
    <row r="5083" spans="1:1">
      <c r="A5083" s="382"/>
    </row>
    <row r="5084" spans="1:1">
      <c r="A5084" s="382"/>
    </row>
    <row r="5085" spans="1:1">
      <c r="A5085" s="382"/>
    </row>
    <row r="5086" spans="1:1">
      <c r="A5086" s="382"/>
    </row>
    <row r="5087" spans="1:1">
      <c r="A5087" s="382"/>
    </row>
    <row r="5088" spans="1:1">
      <c r="A5088" s="382"/>
    </row>
    <row r="5089" spans="1:1">
      <c r="A5089" s="382"/>
    </row>
    <row r="5090" spans="1:1">
      <c r="A5090" s="382"/>
    </row>
    <row r="5091" spans="1:1">
      <c r="A5091" s="382"/>
    </row>
    <row r="5092" spans="1:1">
      <c r="A5092" s="382"/>
    </row>
    <row r="5093" spans="1:1">
      <c r="A5093" s="382"/>
    </row>
    <row r="5094" spans="1:1">
      <c r="A5094" s="382"/>
    </row>
    <row r="5095" spans="1:1">
      <c r="A5095" s="382"/>
    </row>
    <row r="5096" spans="1:1">
      <c r="A5096" s="382"/>
    </row>
    <row r="5097" spans="1:1">
      <c r="A5097" s="382"/>
    </row>
    <row r="5098" spans="1:1">
      <c r="A5098" s="382"/>
    </row>
    <row r="5099" spans="1:1">
      <c r="A5099" s="382"/>
    </row>
    <row r="5100" spans="1:1">
      <c r="A5100" s="382"/>
    </row>
    <row r="5101" spans="1:1">
      <c r="A5101" s="382"/>
    </row>
    <row r="5102" spans="1:1">
      <c r="A5102" s="382"/>
    </row>
    <row r="5103" spans="1:1">
      <c r="A5103" s="382"/>
    </row>
    <row r="5104" spans="1:1">
      <c r="A5104" s="382"/>
    </row>
    <row r="5105" spans="1:1">
      <c r="A5105" s="382"/>
    </row>
    <row r="5106" spans="1:1">
      <c r="A5106" s="382"/>
    </row>
    <row r="5107" spans="1:1">
      <c r="A5107" s="382"/>
    </row>
    <row r="5108" spans="1:1">
      <c r="A5108" s="382"/>
    </row>
    <row r="5109" spans="1:1">
      <c r="A5109" s="382"/>
    </row>
    <row r="5110" spans="1:1">
      <c r="A5110" s="382"/>
    </row>
    <row r="5111" spans="1:1">
      <c r="A5111" s="382"/>
    </row>
    <row r="5112" spans="1:1">
      <c r="A5112" s="382"/>
    </row>
    <row r="5113" spans="1:1">
      <c r="A5113" s="382"/>
    </row>
    <row r="5114" spans="1:1">
      <c r="A5114" s="382"/>
    </row>
    <row r="5115" spans="1:1">
      <c r="A5115" s="382"/>
    </row>
    <row r="5116" spans="1:1">
      <c r="A5116" s="382"/>
    </row>
    <row r="5117" spans="1:1">
      <c r="A5117" s="382"/>
    </row>
    <row r="5118" spans="1:1">
      <c r="A5118" s="382"/>
    </row>
    <row r="5119" spans="1:1">
      <c r="A5119" s="382"/>
    </row>
    <row r="5120" spans="1:1">
      <c r="A5120" s="382"/>
    </row>
    <row r="5121" spans="1:1">
      <c r="A5121" s="382"/>
    </row>
    <row r="5122" spans="1:1">
      <c r="A5122" s="382"/>
    </row>
    <row r="5123" spans="1:1">
      <c r="A5123" s="382"/>
    </row>
    <row r="5124" spans="1:1">
      <c r="A5124" s="382"/>
    </row>
    <row r="5125" spans="1:1">
      <c r="A5125" s="382"/>
    </row>
    <row r="5126" spans="1:1">
      <c r="A5126" s="382"/>
    </row>
    <row r="5127" spans="1:1">
      <c r="A5127" s="382"/>
    </row>
    <row r="5128" spans="1:1">
      <c r="A5128" s="382"/>
    </row>
    <row r="5129" spans="1:1">
      <c r="A5129" s="382"/>
    </row>
    <row r="5130" spans="1:1">
      <c r="A5130" s="382"/>
    </row>
    <row r="5131" spans="1:1">
      <c r="A5131" s="382"/>
    </row>
    <row r="5132" spans="1:1">
      <c r="A5132" s="382"/>
    </row>
    <row r="5133" spans="1:1">
      <c r="A5133" s="382"/>
    </row>
    <row r="5134" spans="1:1">
      <c r="A5134" s="382"/>
    </row>
    <row r="5135" spans="1:1">
      <c r="A5135" s="382"/>
    </row>
    <row r="5136" spans="1:1">
      <c r="A5136" s="382"/>
    </row>
    <row r="5137" spans="1:1">
      <c r="A5137" s="382"/>
    </row>
    <row r="5138" spans="1:1">
      <c r="A5138" s="382"/>
    </row>
    <row r="5139" spans="1:1">
      <c r="A5139" s="382"/>
    </row>
    <row r="5140" spans="1:1">
      <c r="A5140" s="382"/>
    </row>
    <row r="5141" spans="1:1">
      <c r="A5141" s="382"/>
    </row>
    <row r="5142" spans="1:1">
      <c r="A5142" s="382"/>
    </row>
    <row r="5143" spans="1:1">
      <c r="A5143" s="382"/>
    </row>
    <row r="5144" spans="1:1">
      <c r="A5144" s="382"/>
    </row>
    <row r="5145" spans="1:1">
      <c r="A5145" s="382"/>
    </row>
    <row r="5146" spans="1:1">
      <c r="A5146" s="382"/>
    </row>
    <row r="5147" spans="1:1">
      <c r="A5147" s="382"/>
    </row>
    <row r="5148" spans="1:1">
      <c r="A5148" s="382"/>
    </row>
    <row r="5149" spans="1:1">
      <c r="A5149" s="382"/>
    </row>
    <row r="5150" spans="1:1">
      <c r="A5150" s="382"/>
    </row>
    <row r="5151" spans="1:1">
      <c r="A5151" s="382"/>
    </row>
    <row r="5152" spans="1:1">
      <c r="A5152" s="382"/>
    </row>
    <row r="5153" spans="1:1">
      <c r="A5153" s="382"/>
    </row>
    <row r="5154" spans="1:1">
      <c r="A5154" s="382"/>
    </row>
    <row r="5155" spans="1:1">
      <c r="A5155" s="382"/>
    </row>
    <row r="5156" spans="1:1">
      <c r="A5156" s="382"/>
    </row>
    <row r="5157" spans="1:1">
      <c r="A5157" s="382"/>
    </row>
    <row r="5158" spans="1:1">
      <c r="A5158" s="382"/>
    </row>
    <row r="5159" spans="1:1">
      <c r="A5159" s="382"/>
    </row>
    <row r="5160" spans="1:1">
      <c r="A5160" s="382"/>
    </row>
    <row r="5161" spans="1:1">
      <c r="A5161" s="382"/>
    </row>
    <row r="5162" spans="1:1">
      <c r="A5162" s="382"/>
    </row>
    <row r="5163" spans="1:1">
      <c r="A5163" s="382"/>
    </row>
    <row r="5164" spans="1:1">
      <c r="A5164" s="382"/>
    </row>
    <row r="5165" spans="1:1">
      <c r="A5165" s="382"/>
    </row>
    <row r="5166" spans="1:1">
      <c r="A5166" s="382"/>
    </row>
    <row r="5167" spans="1:1">
      <c r="A5167" s="382"/>
    </row>
    <row r="5168" spans="1:1">
      <c r="A5168" s="382"/>
    </row>
    <row r="5169" spans="1:1">
      <c r="A5169" s="382"/>
    </row>
    <row r="5170" spans="1:1">
      <c r="A5170" s="382"/>
    </row>
    <row r="5171" spans="1:1">
      <c r="A5171" s="382"/>
    </row>
    <row r="5172" spans="1:1">
      <c r="A5172" s="382"/>
    </row>
    <row r="5173" spans="1:1">
      <c r="A5173" s="382"/>
    </row>
    <row r="5174" spans="1:1">
      <c r="A5174" s="382"/>
    </row>
    <row r="5175" spans="1:1">
      <c r="A5175" s="382"/>
    </row>
    <row r="5176" spans="1:1">
      <c r="A5176" s="382"/>
    </row>
    <row r="5177" spans="1:1">
      <c r="A5177" s="382"/>
    </row>
    <row r="5178" spans="1:1">
      <c r="A5178" s="382"/>
    </row>
    <row r="5179" spans="1:1">
      <c r="A5179" s="382"/>
    </row>
    <row r="5180" spans="1:1">
      <c r="A5180" s="382"/>
    </row>
    <row r="5181" spans="1:1">
      <c r="A5181" s="382"/>
    </row>
    <row r="5182" spans="1:1">
      <c r="A5182" s="382"/>
    </row>
    <row r="5183" spans="1:1">
      <c r="A5183" s="382"/>
    </row>
    <row r="5184" spans="1:1">
      <c r="A5184" s="382"/>
    </row>
    <row r="5185" spans="1:1">
      <c r="A5185" s="382"/>
    </row>
    <row r="5186" spans="1:1">
      <c r="A5186" s="382"/>
    </row>
    <row r="5187" spans="1:1">
      <c r="A5187" s="382"/>
    </row>
    <row r="5188" spans="1:1">
      <c r="A5188" s="382"/>
    </row>
    <row r="5189" spans="1:1">
      <c r="A5189" s="382"/>
    </row>
    <row r="5190" spans="1:1">
      <c r="A5190" s="382"/>
    </row>
    <row r="5191" spans="1:1">
      <c r="A5191" s="382"/>
    </row>
    <row r="5192" spans="1:1">
      <c r="A5192" s="382"/>
    </row>
    <row r="5193" spans="1:1">
      <c r="A5193" s="382"/>
    </row>
    <row r="5194" spans="1:1">
      <c r="A5194" s="382"/>
    </row>
    <row r="5195" spans="1:1">
      <c r="A5195" s="382"/>
    </row>
    <row r="5196" spans="1:1">
      <c r="A5196" s="382"/>
    </row>
    <row r="5197" spans="1:1">
      <c r="A5197" s="382"/>
    </row>
    <row r="5198" spans="1:1">
      <c r="A5198" s="382"/>
    </row>
    <row r="5199" spans="1:1">
      <c r="A5199" s="382"/>
    </row>
    <row r="5200" spans="1:1">
      <c r="A5200" s="382"/>
    </row>
    <row r="5201" spans="1:1">
      <c r="A5201" s="382"/>
    </row>
    <row r="5202" spans="1:1">
      <c r="A5202" s="382"/>
    </row>
    <row r="5203" spans="1:1">
      <c r="A5203" s="382"/>
    </row>
    <row r="5204" spans="1:1">
      <c r="A5204" s="382"/>
    </row>
    <row r="5205" spans="1:1">
      <c r="A5205" s="382"/>
    </row>
    <row r="5206" spans="1:1">
      <c r="A5206" s="382"/>
    </row>
    <row r="5207" spans="1:1">
      <c r="A5207" s="382"/>
    </row>
    <row r="5208" spans="1:1">
      <c r="A5208" s="382"/>
    </row>
    <row r="5209" spans="1:1">
      <c r="A5209" s="382"/>
    </row>
    <row r="5210" spans="1:1">
      <c r="A5210" s="382"/>
    </row>
    <row r="5211" spans="1:1">
      <c r="A5211" s="382"/>
    </row>
    <row r="5212" spans="1:1">
      <c r="A5212" s="382"/>
    </row>
    <row r="5213" spans="1:1">
      <c r="A5213" s="382"/>
    </row>
    <row r="5214" spans="1:1">
      <c r="A5214" s="382"/>
    </row>
    <row r="5215" spans="1:1">
      <c r="A5215" s="382"/>
    </row>
    <row r="5216" spans="1:1">
      <c r="A5216" s="382"/>
    </row>
    <row r="5217" spans="1:1">
      <c r="A5217" s="382"/>
    </row>
    <row r="5218" spans="1:1">
      <c r="A5218" s="382"/>
    </row>
    <row r="5219" spans="1:1">
      <c r="A5219" s="382"/>
    </row>
    <row r="5220" spans="1:1">
      <c r="A5220" s="382"/>
    </row>
    <row r="5221" spans="1:1">
      <c r="A5221" s="382"/>
    </row>
    <row r="5222" spans="1:1">
      <c r="A5222" s="382"/>
    </row>
    <row r="5223" spans="1:1">
      <c r="A5223" s="382"/>
    </row>
    <row r="5224" spans="1:1">
      <c r="A5224" s="382"/>
    </row>
    <row r="5225" spans="1:1">
      <c r="A5225" s="382"/>
    </row>
    <row r="5226" spans="1:1">
      <c r="A5226" s="382"/>
    </row>
    <row r="5227" spans="1:1">
      <c r="A5227" s="382"/>
    </row>
    <row r="5228" spans="1:1">
      <c r="A5228" s="382"/>
    </row>
    <row r="5229" spans="1:1">
      <c r="A5229" s="382"/>
    </row>
    <row r="5230" spans="1:1">
      <c r="A5230" s="382"/>
    </row>
    <row r="5231" spans="1:1">
      <c r="A5231" s="382"/>
    </row>
    <row r="5232" spans="1:1">
      <c r="A5232" s="382"/>
    </row>
    <row r="5233" spans="1:1">
      <c r="A5233" s="382"/>
    </row>
    <row r="5234" spans="1:1">
      <c r="A5234" s="382"/>
    </row>
    <row r="5235" spans="1:1">
      <c r="A5235" s="382"/>
    </row>
    <row r="5236" spans="1:1">
      <c r="A5236" s="382"/>
    </row>
    <row r="5237" spans="1:1">
      <c r="A5237" s="382"/>
    </row>
    <row r="5238" spans="1:1">
      <c r="A5238" s="382"/>
    </row>
    <row r="5239" spans="1:1">
      <c r="A5239" s="382"/>
    </row>
    <row r="5240" spans="1:1">
      <c r="A5240" s="382"/>
    </row>
    <row r="5241" spans="1:1">
      <c r="A5241" s="382"/>
    </row>
    <row r="5242" spans="1:1">
      <c r="A5242" s="382"/>
    </row>
    <row r="5243" spans="1:1">
      <c r="A5243" s="382"/>
    </row>
    <row r="5244" spans="1:1">
      <c r="A5244" s="382"/>
    </row>
    <row r="5245" spans="1:1">
      <c r="A5245" s="382"/>
    </row>
    <row r="5246" spans="1:1">
      <c r="A5246" s="382"/>
    </row>
    <row r="5247" spans="1:1">
      <c r="A5247" s="382"/>
    </row>
    <row r="5248" spans="1:1">
      <c r="A5248" s="382"/>
    </row>
    <row r="5249" spans="1:1">
      <c r="A5249" s="382"/>
    </row>
    <row r="5250" spans="1:1">
      <c r="A5250" s="382"/>
    </row>
    <row r="5251" spans="1:1">
      <c r="A5251" s="382"/>
    </row>
    <row r="5252" spans="1:1">
      <c r="A5252" s="382"/>
    </row>
    <row r="5253" spans="1:1">
      <c r="A5253" s="382"/>
    </row>
    <row r="5254" spans="1:1">
      <c r="A5254" s="382"/>
    </row>
    <row r="5255" spans="1:1">
      <c r="A5255" s="382"/>
    </row>
    <row r="5256" spans="1:1">
      <c r="A5256" s="382"/>
    </row>
    <row r="5257" spans="1:1">
      <c r="A5257" s="382"/>
    </row>
    <row r="5258" spans="1:1">
      <c r="A5258" s="382"/>
    </row>
    <row r="5259" spans="1:1">
      <c r="A5259" s="382"/>
    </row>
    <row r="5260" spans="1:1">
      <c r="A5260" s="382"/>
    </row>
    <row r="5261" spans="1:1">
      <c r="A5261" s="382"/>
    </row>
    <row r="5262" spans="1:1">
      <c r="A5262" s="382"/>
    </row>
    <row r="5263" spans="1:1">
      <c r="A5263" s="382"/>
    </row>
    <row r="5264" spans="1:1">
      <c r="A5264" s="382"/>
    </row>
    <row r="5265" spans="1:1">
      <c r="A5265" s="382"/>
    </row>
    <row r="5266" spans="1:1">
      <c r="A5266" s="382"/>
    </row>
    <row r="5267" spans="1:1">
      <c r="A5267" s="382"/>
    </row>
    <row r="5268" spans="1:1">
      <c r="A5268" s="382"/>
    </row>
    <row r="5269" spans="1:1">
      <c r="A5269" s="382"/>
    </row>
    <row r="5270" spans="1:1">
      <c r="A5270" s="382"/>
    </row>
    <row r="5271" spans="1:1">
      <c r="A5271" s="382"/>
    </row>
    <row r="5272" spans="1:1">
      <c r="A5272" s="382"/>
    </row>
    <row r="5273" spans="1:1">
      <c r="A5273" s="382"/>
    </row>
    <row r="5274" spans="1:1">
      <c r="A5274" s="382"/>
    </row>
    <row r="5275" spans="1:1">
      <c r="A5275" s="382"/>
    </row>
    <row r="5276" spans="1:1">
      <c r="A5276" s="382"/>
    </row>
    <row r="5277" spans="1:1">
      <c r="A5277" s="382"/>
    </row>
    <row r="5278" spans="1:1">
      <c r="A5278" s="382"/>
    </row>
    <row r="5279" spans="1:1">
      <c r="A5279" s="382"/>
    </row>
    <row r="5280" spans="1:1">
      <c r="A5280" s="382"/>
    </row>
    <row r="5281" spans="1:1">
      <c r="A5281" s="382"/>
    </row>
    <row r="5282" spans="1:1">
      <c r="A5282" s="382"/>
    </row>
    <row r="5283" spans="1:1">
      <c r="A5283" s="382"/>
    </row>
    <row r="5284" spans="1:1">
      <c r="A5284" s="382"/>
    </row>
    <row r="5285" spans="1:1">
      <c r="A5285" s="382"/>
    </row>
    <row r="5286" spans="1:1">
      <c r="A5286" s="382"/>
    </row>
    <row r="5287" spans="1:1">
      <c r="A5287" s="382"/>
    </row>
    <row r="5288" spans="1:1">
      <c r="A5288" s="382"/>
    </row>
    <row r="5289" spans="1:1">
      <c r="A5289" s="382"/>
    </row>
    <row r="5290" spans="1:1">
      <c r="A5290" s="382"/>
    </row>
    <row r="5291" spans="1:1">
      <c r="A5291" s="382"/>
    </row>
    <row r="5292" spans="1:1">
      <c r="A5292" s="382"/>
    </row>
    <row r="5293" spans="1:1">
      <c r="A5293" s="382"/>
    </row>
    <row r="5294" spans="1:1">
      <c r="A5294" s="382"/>
    </row>
    <row r="5295" spans="1:1">
      <c r="A5295" s="382"/>
    </row>
    <row r="5296" spans="1:1">
      <c r="A5296" s="382"/>
    </row>
    <row r="5297" spans="1:1">
      <c r="A5297" s="382"/>
    </row>
    <row r="5298" spans="1:1">
      <c r="A5298" s="382"/>
    </row>
    <row r="5299" spans="1:1">
      <c r="A5299" s="382"/>
    </row>
    <row r="5300" spans="1:1">
      <c r="A5300" s="382"/>
    </row>
    <row r="5301" spans="1:1">
      <c r="A5301" s="382"/>
    </row>
    <row r="5302" spans="1:1">
      <c r="A5302" s="382"/>
    </row>
    <row r="5303" spans="1:1">
      <c r="A5303" s="382"/>
    </row>
    <row r="5304" spans="1:1">
      <c r="A5304" s="382"/>
    </row>
    <row r="5305" spans="1:1">
      <c r="A5305" s="382"/>
    </row>
    <row r="5306" spans="1:1">
      <c r="A5306" s="382"/>
    </row>
    <row r="5307" spans="1:1">
      <c r="A5307" s="382"/>
    </row>
    <row r="5308" spans="1:1">
      <c r="A5308" s="382"/>
    </row>
    <row r="5309" spans="1:1">
      <c r="A5309" s="382"/>
    </row>
    <row r="5310" spans="1:1">
      <c r="A5310" s="382"/>
    </row>
    <row r="5311" spans="1:1">
      <c r="A5311" s="382"/>
    </row>
    <row r="5312" spans="1:1">
      <c r="A5312" s="382"/>
    </row>
    <row r="5313" spans="1:1">
      <c r="A5313" s="382"/>
    </row>
    <row r="5314" spans="1:1">
      <c r="A5314" s="382"/>
    </row>
    <row r="5315" spans="1:1">
      <c r="A5315" s="382"/>
    </row>
    <row r="5316" spans="1:1">
      <c r="A5316" s="382"/>
    </row>
    <row r="5317" spans="1:1">
      <c r="A5317" s="382"/>
    </row>
    <row r="5318" spans="1:1">
      <c r="A5318" s="382"/>
    </row>
    <row r="5319" spans="1:1">
      <c r="A5319" s="382"/>
    </row>
    <row r="5320" spans="1:1">
      <c r="A5320" s="382"/>
    </row>
    <row r="5321" spans="1:1">
      <c r="A5321" s="382"/>
    </row>
    <row r="5322" spans="1:1">
      <c r="A5322" s="382"/>
    </row>
    <row r="5323" spans="1:1">
      <c r="A5323" s="382"/>
    </row>
    <row r="5324" spans="1:1">
      <c r="A5324" s="382"/>
    </row>
    <row r="5325" spans="1:1">
      <c r="A5325" s="382"/>
    </row>
    <row r="5326" spans="1:1">
      <c r="A5326" s="382"/>
    </row>
    <row r="5327" spans="1:1">
      <c r="A5327" s="382"/>
    </row>
    <row r="5328" spans="1:1">
      <c r="A5328" s="382"/>
    </row>
    <row r="5329" spans="1:1">
      <c r="A5329" s="382"/>
    </row>
    <row r="5330" spans="1:1">
      <c r="A5330" s="382"/>
    </row>
    <row r="5331" spans="1:1">
      <c r="A5331" s="382"/>
    </row>
    <row r="5332" spans="1:1">
      <c r="A5332" s="382"/>
    </row>
    <row r="5333" spans="1:1">
      <c r="A5333" s="382"/>
    </row>
    <row r="5334" spans="1:1">
      <c r="A5334" s="382"/>
    </row>
    <row r="5335" spans="1:1">
      <c r="A5335" s="382"/>
    </row>
    <row r="5336" spans="1:1">
      <c r="A5336" s="382"/>
    </row>
    <row r="5337" spans="1:1">
      <c r="A5337" s="382"/>
    </row>
    <row r="5338" spans="1:1">
      <c r="A5338" s="382"/>
    </row>
    <row r="5339" spans="1:1">
      <c r="A5339" s="382"/>
    </row>
    <row r="5340" spans="1:1">
      <c r="A5340" s="382"/>
    </row>
    <row r="5341" spans="1:1">
      <c r="A5341" s="382"/>
    </row>
    <row r="5342" spans="1:1">
      <c r="A5342" s="382"/>
    </row>
    <row r="5343" spans="1:1">
      <c r="A5343" s="382"/>
    </row>
    <row r="5344" spans="1:1">
      <c r="A5344" s="382"/>
    </row>
    <row r="5345" spans="1:1">
      <c r="A5345" s="382"/>
    </row>
    <row r="5346" spans="1:1">
      <c r="A5346" s="382"/>
    </row>
    <row r="5347" spans="1:1">
      <c r="A5347" s="382"/>
    </row>
    <row r="5348" spans="1:1">
      <c r="A5348" s="382"/>
    </row>
    <row r="5349" spans="1:1">
      <c r="A5349" s="382"/>
    </row>
    <row r="5350" spans="1:1">
      <c r="A5350" s="382"/>
    </row>
    <row r="5351" spans="1:1">
      <c r="A5351" s="382"/>
    </row>
    <row r="5352" spans="1:1">
      <c r="A5352" s="382"/>
    </row>
    <row r="5353" spans="1:1">
      <c r="A5353" s="382"/>
    </row>
    <row r="5354" spans="1:1">
      <c r="A5354" s="382"/>
    </row>
    <row r="5355" spans="1:1">
      <c r="A5355" s="382"/>
    </row>
    <row r="5356" spans="1:1">
      <c r="A5356" s="382"/>
    </row>
    <row r="5357" spans="1:1">
      <c r="A5357" s="382"/>
    </row>
    <row r="5358" spans="1:1">
      <c r="A5358" s="382"/>
    </row>
    <row r="5359" spans="1:1">
      <c r="A5359" s="382"/>
    </row>
    <row r="5360" spans="1:1">
      <c r="A5360" s="382"/>
    </row>
    <row r="5361" spans="1:1">
      <c r="A5361" s="382"/>
    </row>
    <row r="5362" spans="1:1">
      <c r="A5362" s="382"/>
    </row>
    <row r="5363" spans="1:1">
      <c r="A5363" s="382"/>
    </row>
    <row r="5364" spans="1:1">
      <c r="A5364" s="382"/>
    </row>
    <row r="5365" spans="1:1">
      <c r="A5365" s="382"/>
    </row>
    <row r="5366" spans="1:1">
      <c r="A5366" s="382"/>
    </row>
    <row r="5367" spans="1:1">
      <c r="A5367" s="382"/>
    </row>
    <row r="5368" spans="1:1">
      <c r="A5368" s="382"/>
    </row>
    <row r="5369" spans="1:1">
      <c r="A5369" s="382"/>
    </row>
    <row r="5370" spans="1:1">
      <c r="A5370" s="382"/>
    </row>
    <row r="5371" spans="1:1">
      <c r="A5371" s="382"/>
    </row>
    <row r="5372" spans="1:1">
      <c r="A5372" s="382"/>
    </row>
    <row r="5373" spans="1:1">
      <c r="A5373" s="382"/>
    </row>
    <row r="5374" spans="1:1">
      <c r="A5374" s="382"/>
    </row>
    <row r="5375" spans="1:1">
      <c r="A5375" s="382"/>
    </row>
    <row r="5376" spans="1:1">
      <c r="A5376" s="382"/>
    </row>
    <row r="5377" spans="1:1">
      <c r="A5377" s="382"/>
    </row>
    <row r="5378" spans="1:1">
      <c r="A5378" s="382"/>
    </row>
    <row r="5379" spans="1:1">
      <c r="A5379" s="382"/>
    </row>
    <row r="5380" spans="1:1">
      <c r="A5380" s="382"/>
    </row>
    <row r="5381" spans="1:1">
      <c r="A5381" s="382"/>
    </row>
    <row r="5382" spans="1:1">
      <c r="A5382" s="382"/>
    </row>
    <row r="5383" spans="1:1">
      <c r="A5383" s="382"/>
    </row>
    <row r="5384" spans="1:1">
      <c r="A5384" s="382"/>
    </row>
    <row r="5385" spans="1:1">
      <c r="A5385" s="382"/>
    </row>
    <row r="5386" spans="1:1">
      <c r="A5386" s="382"/>
    </row>
    <row r="5387" spans="1:1">
      <c r="A5387" s="382"/>
    </row>
    <row r="5388" spans="1:1">
      <c r="A5388" s="382"/>
    </row>
    <row r="5389" spans="1:1">
      <c r="A5389" s="382"/>
    </row>
    <row r="5390" spans="1:1">
      <c r="A5390" s="382"/>
    </row>
    <row r="5391" spans="1:1">
      <c r="A5391" s="382"/>
    </row>
    <row r="5392" spans="1:1">
      <c r="A5392" s="382"/>
    </row>
    <row r="5393" spans="1:1">
      <c r="A5393" s="382"/>
    </row>
    <row r="5394" spans="1:1">
      <c r="A5394" s="382"/>
    </row>
    <row r="5395" spans="1:1">
      <c r="A5395" s="382"/>
    </row>
    <row r="5396" spans="1:1">
      <c r="A5396" s="382"/>
    </row>
    <row r="5397" spans="1:1">
      <c r="A5397" s="382"/>
    </row>
    <row r="5398" spans="1:1">
      <c r="A5398" s="382"/>
    </row>
    <row r="5399" spans="1:1">
      <c r="A5399" s="382"/>
    </row>
    <row r="5400" spans="1:1">
      <c r="A5400" s="382"/>
    </row>
    <row r="5401" spans="1:1">
      <c r="A5401" s="382"/>
    </row>
    <row r="5402" spans="1:1">
      <c r="A5402" s="382"/>
    </row>
    <row r="5403" spans="1:1">
      <c r="A5403" s="382"/>
    </row>
    <row r="5404" spans="1:1">
      <c r="A5404" s="382"/>
    </row>
    <row r="5405" spans="1:1">
      <c r="A5405" s="382"/>
    </row>
    <row r="5406" spans="1:1">
      <c r="A5406" s="382"/>
    </row>
    <row r="5407" spans="1:1">
      <c r="A5407" s="382"/>
    </row>
    <row r="5408" spans="1:1">
      <c r="A5408" s="382"/>
    </row>
    <row r="5409" spans="1:1">
      <c r="A5409" s="382"/>
    </row>
    <row r="5410" spans="1:1">
      <c r="A5410" s="382"/>
    </row>
    <row r="5411" spans="1:1">
      <c r="A5411" s="382"/>
    </row>
    <row r="5412" spans="1:1">
      <c r="A5412" s="382"/>
    </row>
    <row r="5413" spans="1:1">
      <c r="A5413" s="382"/>
    </row>
    <row r="5414" spans="1:1">
      <c r="A5414" s="382"/>
    </row>
    <row r="5415" spans="1:1">
      <c r="A5415" s="382"/>
    </row>
    <row r="5416" spans="1:1">
      <c r="A5416" s="382"/>
    </row>
    <row r="5417" spans="1:1">
      <c r="A5417" s="382"/>
    </row>
    <row r="5418" spans="1:1">
      <c r="A5418" s="382"/>
    </row>
    <row r="5419" spans="1:1">
      <c r="A5419" s="382"/>
    </row>
    <row r="5420" spans="1:1">
      <c r="A5420" s="382"/>
    </row>
    <row r="5421" spans="1:1">
      <c r="A5421" s="382"/>
    </row>
    <row r="5422" spans="1:1">
      <c r="A5422" s="382"/>
    </row>
    <row r="5423" spans="1:1">
      <c r="A5423" s="382"/>
    </row>
    <row r="5424" spans="1:1">
      <c r="A5424" s="382"/>
    </row>
    <row r="5425" spans="1:1">
      <c r="A5425" s="382"/>
    </row>
    <row r="5426" spans="1:1">
      <c r="A5426" s="382"/>
    </row>
    <row r="5427" spans="1:1">
      <c r="A5427" s="382"/>
    </row>
    <row r="5428" spans="1:1">
      <c r="A5428" s="382"/>
    </row>
    <row r="5429" spans="1:1">
      <c r="A5429" s="382"/>
    </row>
    <row r="5430" spans="1:1">
      <c r="A5430" s="382"/>
    </row>
    <row r="5431" spans="1:1">
      <c r="A5431" s="382"/>
    </row>
    <row r="5432" spans="1:1">
      <c r="A5432" s="382"/>
    </row>
    <row r="5433" spans="1:1">
      <c r="A5433" s="382"/>
    </row>
    <row r="5434" spans="1:1">
      <c r="A5434" s="382"/>
    </row>
    <row r="5435" spans="1:1">
      <c r="A5435" s="382"/>
    </row>
    <row r="5436" spans="1:1">
      <c r="A5436" s="382"/>
    </row>
    <row r="5437" spans="1:1">
      <c r="A5437" s="382"/>
    </row>
    <row r="5438" spans="1:1">
      <c r="A5438" s="382"/>
    </row>
    <row r="5439" spans="1:1">
      <c r="A5439" s="382"/>
    </row>
    <row r="5440" spans="1:1">
      <c r="A5440" s="382"/>
    </row>
    <row r="5441" spans="1:1">
      <c r="A5441" s="382"/>
    </row>
    <row r="5442" spans="1:1">
      <c r="A5442" s="382"/>
    </row>
    <row r="5443" spans="1:1">
      <c r="A5443" s="382"/>
    </row>
    <row r="5444" spans="1:1">
      <c r="A5444" s="382"/>
    </row>
    <row r="5445" spans="1:1">
      <c r="A5445" s="382"/>
    </row>
    <row r="5446" spans="1:1">
      <c r="A5446" s="382"/>
    </row>
    <row r="5447" spans="1:1">
      <c r="A5447" s="382"/>
    </row>
    <row r="5448" spans="1:1">
      <c r="A5448" s="382"/>
    </row>
    <row r="5449" spans="1:1">
      <c r="A5449" s="382"/>
    </row>
    <row r="5450" spans="1:1">
      <c r="A5450" s="382"/>
    </row>
    <row r="5451" spans="1:1">
      <c r="A5451" s="382"/>
    </row>
    <row r="5452" spans="1:1">
      <c r="A5452" s="382"/>
    </row>
    <row r="5453" spans="1:1">
      <c r="A5453" s="382"/>
    </row>
    <row r="5454" spans="1:1">
      <c r="A5454" s="382"/>
    </row>
    <row r="5455" spans="1:1">
      <c r="A5455" s="382"/>
    </row>
    <row r="5456" spans="1:1">
      <c r="A5456" s="382"/>
    </row>
    <row r="5457" spans="1:1">
      <c r="A5457" s="382"/>
    </row>
    <row r="5458" spans="1:1">
      <c r="A5458" s="382"/>
    </row>
    <row r="5459" spans="1:1">
      <c r="A5459" s="382"/>
    </row>
    <row r="5460" spans="1:1">
      <c r="A5460" s="382"/>
    </row>
    <row r="5461" spans="1:1">
      <c r="A5461" s="382"/>
    </row>
    <row r="5462" spans="1:1">
      <c r="A5462" s="382"/>
    </row>
    <row r="5463" spans="1:1">
      <c r="A5463" s="382"/>
    </row>
    <row r="5464" spans="1:1">
      <c r="A5464" s="382"/>
    </row>
    <row r="5465" spans="1:1">
      <c r="A5465" s="382"/>
    </row>
    <row r="5466" spans="1:1">
      <c r="A5466" s="382"/>
    </row>
    <row r="5467" spans="1:1">
      <c r="A5467" s="382"/>
    </row>
    <row r="5468" spans="1:1">
      <c r="A5468" s="382"/>
    </row>
    <row r="5469" spans="1:1">
      <c r="A5469" s="382"/>
    </row>
    <row r="5470" spans="1:1">
      <c r="A5470" s="382"/>
    </row>
    <row r="5471" spans="1:1">
      <c r="A5471" s="382"/>
    </row>
    <row r="5472" spans="1:1">
      <c r="A5472" s="382"/>
    </row>
    <row r="5473" spans="1:1">
      <c r="A5473" s="382"/>
    </row>
    <row r="5474" spans="1:1">
      <c r="A5474" s="382"/>
    </row>
    <row r="5475" spans="1:1">
      <c r="A5475" s="382"/>
    </row>
    <row r="5476" spans="1:1">
      <c r="A5476" s="382"/>
    </row>
    <row r="5477" spans="1:1">
      <c r="A5477" s="382"/>
    </row>
    <row r="5478" spans="1:1">
      <c r="A5478" s="382"/>
    </row>
    <row r="5479" spans="1:1">
      <c r="A5479" s="382"/>
    </row>
    <row r="5480" spans="1:1">
      <c r="A5480" s="382"/>
    </row>
    <row r="5481" spans="1:1">
      <c r="A5481" s="382"/>
    </row>
    <row r="5482" spans="1:1">
      <c r="A5482" s="382"/>
    </row>
    <row r="5483" spans="1:1">
      <c r="A5483" s="382"/>
    </row>
    <row r="5484" spans="1:1">
      <c r="A5484" s="382"/>
    </row>
    <row r="5485" spans="1:1">
      <c r="A5485" s="382"/>
    </row>
    <row r="5486" spans="1:1">
      <c r="A5486" s="382"/>
    </row>
    <row r="5487" spans="1:1">
      <c r="A5487" s="382"/>
    </row>
    <row r="5488" spans="1:1">
      <c r="A5488" s="382"/>
    </row>
    <row r="5489" spans="1:1">
      <c r="A5489" s="382"/>
    </row>
    <row r="5490" spans="1:1">
      <c r="A5490" s="382"/>
    </row>
    <row r="5491" spans="1:1">
      <c r="A5491" s="382"/>
    </row>
    <row r="5492" spans="1:1">
      <c r="A5492" s="382"/>
    </row>
    <row r="5493" spans="1:1">
      <c r="A5493" s="382"/>
    </row>
    <row r="5494" spans="1:1">
      <c r="A5494" s="382"/>
    </row>
    <row r="5495" spans="1:1">
      <c r="A5495" s="382"/>
    </row>
    <row r="5496" spans="1:1">
      <c r="A5496" s="382"/>
    </row>
    <row r="5497" spans="1:1">
      <c r="A5497" s="382"/>
    </row>
    <row r="5498" spans="1:1">
      <c r="A5498" s="382"/>
    </row>
    <row r="5499" spans="1:1">
      <c r="A5499" s="382"/>
    </row>
    <row r="5500" spans="1:1">
      <c r="A5500" s="382"/>
    </row>
    <row r="5501" spans="1:1">
      <c r="A5501" s="382"/>
    </row>
    <row r="5502" spans="1:1">
      <c r="A5502" s="382"/>
    </row>
    <row r="5503" spans="1:1">
      <c r="A5503" s="382"/>
    </row>
    <row r="5504" spans="1:1">
      <c r="A5504" s="382"/>
    </row>
    <row r="5505" spans="1:1">
      <c r="A5505" s="382"/>
    </row>
    <row r="5506" spans="1:1">
      <c r="A5506" s="382"/>
    </row>
    <row r="5507" spans="1:1">
      <c r="A5507" s="382"/>
    </row>
    <row r="5508" spans="1:1">
      <c r="A5508" s="382"/>
    </row>
    <row r="5509" spans="1:1">
      <c r="A5509" s="382"/>
    </row>
    <row r="5510" spans="1:1">
      <c r="A5510" s="382"/>
    </row>
    <row r="5511" spans="1:1">
      <c r="A5511" s="382"/>
    </row>
    <row r="5512" spans="1:1">
      <c r="A5512" s="382"/>
    </row>
    <row r="5513" spans="1:1">
      <c r="A5513" s="382"/>
    </row>
    <row r="5514" spans="1:1">
      <c r="A5514" s="382"/>
    </row>
    <row r="5515" spans="1:1">
      <c r="A5515" s="382"/>
    </row>
    <row r="5516" spans="1:1">
      <c r="A5516" s="382"/>
    </row>
    <row r="5517" spans="1:1">
      <c r="A5517" s="382"/>
    </row>
    <row r="5518" spans="1:1">
      <c r="A5518" s="382"/>
    </row>
    <row r="5519" spans="1:1">
      <c r="A5519" s="382"/>
    </row>
    <row r="5520" spans="1:1">
      <c r="A5520" s="382"/>
    </row>
    <row r="5521" spans="1:1">
      <c r="A5521" s="382"/>
    </row>
    <row r="5522" spans="1:1">
      <c r="A5522" s="382"/>
    </row>
    <row r="5523" spans="1:1">
      <c r="A5523" s="382"/>
    </row>
    <row r="5524" spans="1:1">
      <c r="A5524" s="382"/>
    </row>
    <row r="5525" spans="1:1">
      <c r="A5525" s="382"/>
    </row>
    <row r="5526" spans="1:1">
      <c r="A5526" s="382"/>
    </row>
    <row r="5527" spans="1:1">
      <c r="A5527" s="382"/>
    </row>
    <row r="5528" spans="1:1">
      <c r="A5528" s="382"/>
    </row>
    <row r="5529" spans="1:1">
      <c r="A5529" s="382"/>
    </row>
    <row r="5530" spans="1:1">
      <c r="A5530" s="382"/>
    </row>
    <row r="5531" spans="1:1">
      <c r="A5531" s="382"/>
    </row>
    <row r="5532" spans="1:1">
      <c r="A5532" s="382"/>
    </row>
    <row r="5533" spans="1:1">
      <c r="A5533" s="382"/>
    </row>
    <row r="5534" spans="1:1">
      <c r="A5534" s="382"/>
    </row>
    <row r="5535" spans="1:1">
      <c r="A5535" s="382"/>
    </row>
    <row r="5536" spans="1:1">
      <c r="A5536" s="382"/>
    </row>
    <row r="5537" spans="1:1">
      <c r="A5537" s="382"/>
    </row>
    <row r="5538" spans="1:1">
      <c r="A5538" s="382"/>
    </row>
    <row r="5539" spans="1:1">
      <c r="A5539" s="382"/>
    </row>
    <row r="5540" spans="1:1">
      <c r="A5540" s="382"/>
    </row>
    <row r="5541" spans="1:1">
      <c r="A5541" s="382"/>
    </row>
    <row r="5542" spans="1:1">
      <c r="A5542" s="382"/>
    </row>
    <row r="5543" spans="1:1">
      <c r="A5543" s="382"/>
    </row>
    <row r="5544" spans="1:1">
      <c r="A5544" s="382"/>
    </row>
    <row r="5545" spans="1:1">
      <c r="A5545" s="382"/>
    </row>
    <row r="5546" spans="1:1">
      <c r="A5546" s="382"/>
    </row>
    <row r="5547" spans="1:1">
      <c r="A5547" s="382"/>
    </row>
    <row r="5548" spans="1:1">
      <c r="A5548" s="382"/>
    </row>
    <row r="5549" spans="1:1">
      <c r="A5549" s="382"/>
    </row>
    <row r="5550" spans="1:1">
      <c r="A5550" s="382"/>
    </row>
    <row r="5551" spans="1:1">
      <c r="A5551" s="382"/>
    </row>
    <row r="5552" spans="1:1">
      <c r="A5552" s="382"/>
    </row>
    <row r="5553" spans="1:1">
      <c r="A5553" s="382"/>
    </row>
    <row r="5554" spans="1:1">
      <c r="A5554" s="382"/>
    </row>
    <row r="5555" spans="1:1">
      <c r="A5555" s="382"/>
    </row>
    <row r="5556" spans="1:1">
      <c r="A5556" s="382"/>
    </row>
    <row r="5557" spans="1:1">
      <c r="A5557" s="382"/>
    </row>
    <row r="5558" spans="1:1">
      <c r="A5558" s="382"/>
    </row>
    <row r="5559" spans="1:1">
      <c r="A5559" s="382"/>
    </row>
    <row r="5560" spans="1:1">
      <c r="A5560" s="382"/>
    </row>
    <row r="5561" spans="1:1">
      <c r="A5561" s="382"/>
    </row>
    <row r="5562" spans="1:1">
      <c r="A5562" s="382"/>
    </row>
    <row r="5563" spans="1:1">
      <c r="A5563" s="382"/>
    </row>
    <row r="5564" spans="1:1">
      <c r="A5564" s="382"/>
    </row>
    <row r="5565" spans="1:1">
      <c r="A5565" s="382"/>
    </row>
    <row r="5566" spans="1:1">
      <c r="A5566" s="382"/>
    </row>
    <row r="5567" spans="1:1">
      <c r="A5567" s="382"/>
    </row>
    <row r="5568" spans="1:1">
      <c r="A5568" s="382"/>
    </row>
    <row r="5569" spans="1:1">
      <c r="A5569" s="382"/>
    </row>
    <row r="5570" spans="1:1">
      <c r="A5570" s="382"/>
    </row>
    <row r="5571" spans="1:1">
      <c r="A5571" s="382"/>
    </row>
    <row r="5572" spans="1:1">
      <c r="A5572" s="382"/>
    </row>
    <row r="5573" spans="1:1">
      <c r="A5573" s="382"/>
    </row>
    <row r="5574" spans="1:1">
      <c r="A5574" s="382"/>
    </row>
    <row r="5575" spans="1:1">
      <c r="A5575" s="382"/>
    </row>
    <row r="5576" spans="1:1">
      <c r="A5576" s="382"/>
    </row>
    <row r="5577" spans="1:1">
      <c r="A5577" s="382"/>
    </row>
    <row r="5578" spans="1:1">
      <c r="A5578" s="382"/>
    </row>
    <row r="5579" spans="1:1">
      <c r="A5579" s="382"/>
    </row>
    <row r="5580" spans="1:1">
      <c r="A5580" s="382"/>
    </row>
    <row r="5581" spans="1:1">
      <c r="A5581" s="382"/>
    </row>
    <row r="5582" spans="1:1">
      <c r="A5582" s="382"/>
    </row>
    <row r="5583" spans="1:1">
      <c r="A5583" s="382"/>
    </row>
    <row r="5584" spans="1:1">
      <c r="A5584" s="382"/>
    </row>
    <row r="5585" spans="1:1">
      <c r="A5585" s="382"/>
    </row>
    <row r="5586" spans="1:1">
      <c r="A5586" s="382"/>
    </row>
    <row r="5587" spans="1:1">
      <c r="A5587" s="382"/>
    </row>
    <row r="5588" spans="1:1">
      <c r="A5588" s="382"/>
    </row>
    <row r="5589" spans="1:1">
      <c r="A5589" s="382"/>
    </row>
    <row r="5590" spans="1:1">
      <c r="A5590" s="382"/>
    </row>
    <row r="5591" spans="1:1">
      <c r="A5591" s="382"/>
    </row>
    <row r="5592" spans="1:1">
      <c r="A5592" s="382"/>
    </row>
    <row r="5593" spans="1:1">
      <c r="A5593" s="382"/>
    </row>
    <row r="5594" spans="1:1">
      <c r="A5594" s="382"/>
    </row>
    <row r="5595" spans="1:1">
      <c r="A5595" s="382"/>
    </row>
    <row r="5596" spans="1:1">
      <c r="A5596" s="382"/>
    </row>
    <row r="5597" spans="1:1">
      <c r="A5597" s="382"/>
    </row>
    <row r="5598" spans="1:1">
      <c r="A5598" s="382"/>
    </row>
    <row r="5599" spans="1:1">
      <c r="A5599" s="382"/>
    </row>
    <row r="5600" spans="1:1">
      <c r="A5600" s="382"/>
    </row>
    <row r="5601" spans="1:1">
      <c r="A5601" s="382"/>
    </row>
    <row r="5602" spans="1:1">
      <c r="A5602" s="382"/>
    </row>
    <row r="5603" spans="1:1">
      <c r="A5603" s="382"/>
    </row>
    <row r="5604" spans="1:1">
      <c r="A5604" s="382"/>
    </row>
    <row r="5605" spans="1:1">
      <c r="A5605" s="382"/>
    </row>
    <row r="5606" spans="1:1">
      <c r="A5606" s="382"/>
    </row>
    <row r="5607" spans="1:1">
      <c r="A5607" s="382"/>
    </row>
    <row r="5608" spans="1:1">
      <c r="A5608" s="382"/>
    </row>
    <row r="5609" spans="1:1">
      <c r="A5609" s="382"/>
    </row>
    <row r="5610" spans="1:1">
      <c r="A5610" s="382"/>
    </row>
    <row r="5611" spans="1:1">
      <c r="A5611" s="382"/>
    </row>
    <row r="5612" spans="1:1">
      <c r="A5612" s="382"/>
    </row>
    <row r="5613" spans="1:1">
      <c r="A5613" s="382"/>
    </row>
    <row r="5614" spans="1:1">
      <c r="A5614" s="382"/>
    </row>
    <row r="5615" spans="1:1">
      <c r="A5615" s="382"/>
    </row>
    <row r="5616" spans="1:1">
      <c r="A5616" s="382"/>
    </row>
    <row r="5617" spans="1:1">
      <c r="A5617" s="382"/>
    </row>
    <row r="5618" spans="1:1">
      <c r="A5618" s="382"/>
    </row>
    <row r="5619" spans="1:1">
      <c r="A5619" s="382"/>
    </row>
    <row r="5620" spans="1:1">
      <c r="A5620" s="382"/>
    </row>
    <row r="5621" spans="1:1">
      <c r="A5621" s="382"/>
    </row>
    <row r="5622" spans="1:1">
      <c r="A5622" s="382"/>
    </row>
    <row r="5623" spans="1:1">
      <c r="A5623" s="382"/>
    </row>
    <row r="5624" spans="1:1">
      <c r="A5624" s="382"/>
    </row>
    <row r="5625" spans="1:1">
      <c r="A5625" s="382"/>
    </row>
    <row r="5626" spans="1:1">
      <c r="A5626" s="382"/>
    </row>
    <row r="5627" spans="1:1">
      <c r="A5627" s="382"/>
    </row>
    <row r="5628" spans="1:1">
      <c r="A5628" s="382"/>
    </row>
    <row r="5629" spans="1:1">
      <c r="A5629" s="382"/>
    </row>
    <row r="5630" spans="1:1">
      <c r="A5630" s="382"/>
    </row>
    <row r="5631" spans="1:1">
      <c r="A5631" s="382"/>
    </row>
    <row r="5632" spans="1:1">
      <c r="A5632" s="382"/>
    </row>
    <row r="5633" spans="1:1">
      <c r="A5633" s="382"/>
    </row>
    <row r="5634" spans="1:1">
      <c r="A5634" s="382"/>
    </row>
    <row r="5635" spans="1:1">
      <c r="A5635" s="382"/>
    </row>
    <row r="5636" spans="1:1">
      <c r="A5636" s="382"/>
    </row>
    <row r="5637" spans="1:1">
      <c r="A5637" s="382"/>
    </row>
    <row r="5638" spans="1:1">
      <c r="A5638" s="382"/>
    </row>
    <row r="5639" spans="1:1">
      <c r="A5639" s="382"/>
    </row>
    <row r="5640" spans="1:1">
      <c r="A5640" s="382"/>
    </row>
    <row r="5641" spans="1:1">
      <c r="A5641" s="382"/>
    </row>
    <row r="5642" spans="1:1">
      <c r="A5642" s="382"/>
    </row>
    <row r="5643" spans="1:1">
      <c r="A5643" s="382"/>
    </row>
    <row r="5644" spans="1:1">
      <c r="A5644" s="382"/>
    </row>
    <row r="5645" spans="1:1">
      <c r="A5645" s="382"/>
    </row>
    <row r="5646" spans="1:1">
      <c r="A5646" s="382"/>
    </row>
    <row r="5647" spans="1:1">
      <c r="A5647" s="382"/>
    </row>
    <row r="5648" spans="1:1">
      <c r="A5648" s="382"/>
    </row>
    <row r="5649" spans="1:1">
      <c r="A5649" s="382"/>
    </row>
    <row r="5650" spans="1:1">
      <c r="A5650" s="382"/>
    </row>
    <row r="5651" spans="1:1">
      <c r="A5651" s="382"/>
    </row>
    <row r="5652" spans="1:1">
      <c r="A5652" s="382"/>
    </row>
    <row r="5653" spans="1:1">
      <c r="A5653" s="382"/>
    </row>
    <row r="5654" spans="1:1">
      <c r="A5654" s="382"/>
    </row>
    <row r="5655" spans="1:1">
      <c r="A5655" s="382"/>
    </row>
    <row r="5656" spans="1:1">
      <c r="A5656" s="382"/>
    </row>
    <row r="5657" spans="1:1">
      <c r="A5657" s="382"/>
    </row>
    <row r="5658" spans="1:1">
      <c r="A5658" s="382"/>
    </row>
    <row r="5659" spans="1:1">
      <c r="A5659" s="382"/>
    </row>
    <row r="5660" spans="1:1">
      <c r="A5660" s="382"/>
    </row>
    <row r="5661" spans="1:1">
      <c r="A5661" s="382"/>
    </row>
    <row r="5662" spans="1:1">
      <c r="A5662" s="382"/>
    </row>
    <row r="5663" spans="1:1">
      <c r="A5663" s="382"/>
    </row>
    <row r="5664" spans="1:1">
      <c r="A5664" s="382"/>
    </row>
    <row r="5665" spans="1:1">
      <c r="A5665" s="382"/>
    </row>
    <row r="5666" spans="1:1">
      <c r="A5666" s="382"/>
    </row>
    <row r="5667" spans="1:1">
      <c r="A5667" s="382"/>
    </row>
    <row r="5668" spans="1:1">
      <c r="A5668" s="382"/>
    </row>
    <row r="5669" spans="1:1">
      <c r="A5669" s="382"/>
    </row>
    <row r="5670" spans="1:1">
      <c r="A5670" s="382"/>
    </row>
    <row r="5671" spans="1:1">
      <c r="A5671" s="382"/>
    </row>
    <row r="5672" spans="1:1">
      <c r="A5672" s="382"/>
    </row>
    <row r="5673" spans="1:1">
      <c r="A5673" s="382"/>
    </row>
    <row r="5674" spans="1:1">
      <c r="A5674" s="382"/>
    </row>
    <row r="5675" spans="1:1">
      <c r="A5675" s="382"/>
    </row>
    <row r="5676" spans="1:1">
      <c r="A5676" s="382"/>
    </row>
    <row r="5677" spans="1:1">
      <c r="A5677" s="382"/>
    </row>
    <row r="5678" spans="1:1">
      <c r="A5678" s="382"/>
    </row>
    <row r="5679" spans="1:1">
      <c r="A5679" s="382"/>
    </row>
    <row r="5680" spans="1:1">
      <c r="A5680" s="382"/>
    </row>
    <row r="5681" spans="1:1">
      <c r="A5681" s="382"/>
    </row>
    <row r="5682" spans="1:1">
      <c r="A5682" s="382"/>
    </row>
    <row r="5683" spans="1:1">
      <c r="A5683" s="382"/>
    </row>
    <row r="5684" spans="1:1">
      <c r="A5684" s="382"/>
    </row>
    <row r="5685" spans="1:1">
      <c r="A5685" s="382"/>
    </row>
    <row r="5686" spans="1:1">
      <c r="A5686" s="382"/>
    </row>
    <row r="5687" spans="1:1">
      <c r="A5687" s="382"/>
    </row>
    <row r="5688" spans="1:1">
      <c r="A5688" s="382"/>
    </row>
    <row r="5689" spans="1:1">
      <c r="A5689" s="382"/>
    </row>
    <row r="5690" spans="1:1">
      <c r="A5690" s="382"/>
    </row>
    <row r="5691" spans="1:1">
      <c r="A5691" s="382"/>
    </row>
    <row r="5692" spans="1:1">
      <c r="A5692" s="382"/>
    </row>
    <row r="5693" spans="1:1">
      <c r="A5693" s="382"/>
    </row>
    <row r="5694" spans="1:1">
      <c r="A5694" s="382"/>
    </row>
    <row r="5695" spans="1:1">
      <c r="A5695" s="382"/>
    </row>
    <row r="5696" spans="1:1">
      <c r="A5696" s="382"/>
    </row>
    <row r="5697" spans="1:1">
      <c r="A5697" s="382"/>
    </row>
    <row r="5698" spans="1:1">
      <c r="A5698" s="382"/>
    </row>
    <row r="5699" spans="1:1">
      <c r="A5699" s="382"/>
    </row>
    <row r="5700" spans="1:1">
      <c r="A5700" s="382"/>
    </row>
    <row r="5701" spans="1:1">
      <c r="A5701" s="382"/>
    </row>
    <row r="5702" spans="1:1">
      <c r="A5702" s="382"/>
    </row>
    <row r="5703" spans="1:1">
      <c r="A5703" s="382"/>
    </row>
    <row r="5704" spans="1:1">
      <c r="A5704" s="382"/>
    </row>
    <row r="5705" spans="1:1">
      <c r="A5705" s="382"/>
    </row>
    <row r="5706" spans="1:1">
      <c r="A5706" s="382"/>
    </row>
    <row r="5707" spans="1:1">
      <c r="A5707" s="382"/>
    </row>
    <row r="5708" spans="1:1">
      <c r="A5708" s="382"/>
    </row>
    <row r="5709" spans="1:1">
      <c r="A5709" s="382"/>
    </row>
    <row r="5710" spans="1:1">
      <c r="A5710" s="382"/>
    </row>
    <row r="5711" spans="1:1">
      <c r="A5711" s="382"/>
    </row>
    <row r="5712" spans="1:1">
      <c r="A5712" s="382"/>
    </row>
    <row r="5713" spans="1:1">
      <c r="A5713" s="382"/>
    </row>
    <row r="5714" spans="1:1">
      <c r="A5714" s="382"/>
    </row>
    <row r="5715" spans="1:1">
      <c r="A5715" s="382"/>
    </row>
    <row r="5716" spans="1:1">
      <c r="A5716" s="382"/>
    </row>
    <row r="5717" spans="1:1">
      <c r="A5717" s="382"/>
    </row>
    <row r="5718" spans="1:1">
      <c r="A5718" s="382"/>
    </row>
    <row r="5719" spans="1:1">
      <c r="A5719" s="382"/>
    </row>
    <row r="5720" spans="1:1">
      <c r="A5720" s="382"/>
    </row>
    <row r="5721" spans="1:1">
      <c r="A5721" s="382"/>
    </row>
    <row r="5722" spans="1:1">
      <c r="A5722" s="382"/>
    </row>
    <row r="5723" spans="1:1">
      <c r="A5723" s="382"/>
    </row>
    <row r="5724" spans="1:1">
      <c r="A5724" s="382"/>
    </row>
    <row r="5725" spans="1:1">
      <c r="A5725" s="382"/>
    </row>
    <row r="5726" spans="1:1">
      <c r="A5726" s="382"/>
    </row>
    <row r="5727" spans="1:1">
      <c r="A5727" s="382"/>
    </row>
    <row r="5728" spans="1:1">
      <c r="A5728" s="382"/>
    </row>
    <row r="5729" spans="1:1">
      <c r="A5729" s="382"/>
    </row>
    <row r="5730" spans="1:1">
      <c r="A5730" s="382"/>
    </row>
    <row r="5731" spans="1:1">
      <c r="A5731" s="382"/>
    </row>
    <row r="5732" spans="1:1">
      <c r="A5732" s="382"/>
    </row>
    <row r="5733" spans="1:1">
      <c r="A5733" s="382"/>
    </row>
    <row r="5734" spans="1:1">
      <c r="A5734" s="382"/>
    </row>
    <row r="5735" spans="1:1">
      <c r="A5735" s="382"/>
    </row>
    <row r="5736" spans="1:1">
      <c r="A5736" s="382"/>
    </row>
    <row r="5737" spans="1:1">
      <c r="A5737" s="382"/>
    </row>
    <row r="5738" spans="1:1">
      <c r="A5738" s="382"/>
    </row>
    <row r="5739" spans="1:1">
      <c r="A5739" s="382"/>
    </row>
    <row r="5740" spans="1:1">
      <c r="A5740" s="382"/>
    </row>
    <row r="5741" spans="1:1">
      <c r="A5741" s="382"/>
    </row>
    <row r="5742" spans="1:1">
      <c r="A5742" s="382"/>
    </row>
    <row r="5743" spans="1:1">
      <c r="A5743" s="382"/>
    </row>
    <row r="5744" spans="1:1">
      <c r="A5744" s="382"/>
    </row>
    <row r="5745" spans="1:1">
      <c r="A5745" s="382"/>
    </row>
    <row r="5746" spans="1:1">
      <c r="A5746" s="382"/>
    </row>
    <row r="5747" spans="1:1">
      <c r="A5747" s="382"/>
    </row>
    <row r="5748" spans="1:1">
      <c r="A5748" s="382"/>
    </row>
    <row r="5749" spans="1:1">
      <c r="A5749" s="382"/>
    </row>
    <row r="5750" spans="1:1">
      <c r="A5750" s="382"/>
    </row>
    <row r="5751" spans="1:1">
      <c r="A5751" s="382"/>
    </row>
    <row r="5752" spans="1:1">
      <c r="A5752" s="382"/>
    </row>
    <row r="5753" spans="1:1">
      <c r="A5753" s="382"/>
    </row>
    <row r="5754" spans="1:1">
      <c r="A5754" s="382"/>
    </row>
    <row r="5755" spans="1:1">
      <c r="A5755" s="382"/>
    </row>
    <row r="5756" spans="1:1">
      <c r="A5756" s="382"/>
    </row>
    <row r="5757" spans="1:1">
      <c r="A5757" s="382"/>
    </row>
    <row r="5758" spans="1:1">
      <c r="A5758" s="382"/>
    </row>
    <row r="5759" spans="1:1">
      <c r="A5759" s="382"/>
    </row>
    <row r="5760" spans="1:1">
      <c r="A5760" s="382"/>
    </row>
    <row r="5761" spans="1:1">
      <c r="A5761" s="382"/>
    </row>
    <row r="5762" spans="1:1">
      <c r="A5762" s="382"/>
    </row>
    <row r="5763" spans="1:1">
      <c r="A5763" s="382"/>
    </row>
    <row r="5764" spans="1:1">
      <c r="A5764" s="382"/>
    </row>
    <row r="5765" spans="1:1">
      <c r="A5765" s="382"/>
    </row>
    <row r="5766" spans="1:1">
      <c r="A5766" s="382"/>
    </row>
    <row r="5767" spans="1:1">
      <c r="A5767" s="382"/>
    </row>
    <row r="5768" spans="1:1">
      <c r="A5768" s="382"/>
    </row>
    <row r="5769" spans="1:1">
      <c r="A5769" s="382"/>
    </row>
    <row r="5770" spans="1:1">
      <c r="A5770" s="382"/>
    </row>
    <row r="5771" spans="1:1">
      <c r="A5771" s="382"/>
    </row>
    <row r="5772" spans="1:1">
      <c r="A5772" s="382"/>
    </row>
    <row r="5773" spans="1:1">
      <c r="A5773" s="382"/>
    </row>
    <row r="5774" spans="1:1">
      <c r="A5774" s="382"/>
    </row>
    <row r="5775" spans="1:1">
      <c r="A5775" s="382"/>
    </row>
    <row r="5776" spans="1:1">
      <c r="A5776" s="382"/>
    </row>
    <row r="5777" spans="1:1">
      <c r="A5777" s="382"/>
    </row>
    <row r="5778" spans="1:1">
      <c r="A5778" s="382"/>
    </row>
    <row r="5779" spans="1:1">
      <c r="A5779" s="382"/>
    </row>
    <row r="5780" spans="1:1">
      <c r="A5780" s="382"/>
    </row>
    <row r="5781" spans="1:1">
      <c r="A5781" s="382"/>
    </row>
    <row r="5782" spans="1:1">
      <c r="A5782" s="382"/>
    </row>
    <row r="5783" spans="1:1">
      <c r="A5783" s="382"/>
    </row>
    <row r="5784" spans="1:1">
      <c r="A5784" s="382"/>
    </row>
    <row r="5785" spans="1:1">
      <c r="A5785" s="382"/>
    </row>
    <row r="5786" spans="1:1">
      <c r="A5786" s="382"/>
    </row>
    <row r="5787" spans="1:1">
      <c r="A5787" s="382"/>
    </row>
    <row r="5788" spans="1:1">
      <c r="A5788" s="382"/>
    </row>
    <row r="5789" spans="1:1">
      <c r="A5789" s="382"/>
    </row>
    <row r="5790" spans="1:1">
      <c r="A5790" s="382"/>
    </row>
    <row r="5791" spans="1:1">
      <c r="A5791" s="382"/>
    </row>
    <row r="5792" spans="1:1">
      <c r="A5792" s="382"/>
    </row>
    <row r="5793" spans="1:1">
      <c r="A5793" s="382"/>
    </row>
    <row r="5794" spans="1:1">
      <c r="A5794" s="382"/>
    </row>
    <row r="5795" spans="1:1">
      <c r="A5795" s="382"/>
    </row>
    <row r="5796" spans="1:1">
      <c r="A5796" s="382"/>
    </row>
    <row r="5797" spans="1:1">
      <c r="A5797" s="382"/>
    </row>
    <row r="5798" spans="1:1">
      <c r="A5798" s="382"/>
    </row>
    <row r="5799" spans="1:1">
      <c r="A5799" s="382"/>
    </row>
    <row r="5800" spans="1:1">
      <c r="A5800" s="382"/>
    </row>
    <row r="5801" spans="1:1">
      <c r="A5801" s="382"/>
    </row>
    <row r="5802" spans="1:1">
      <c r="A5802" s="382"/>
    </row>
    <row r="5803" spans="1:1">
      <c r="A5803" s="382"/>
    </row>
    <row r="5804" spans="1:1">
      <c r="A5804" s="382"/>
    </row>
    <row r="5805" spans="1:1">
      <c r="A5805" s="382"/>
    </row>
    <row r="5806" spans="1:1">
      <c r="A5806" s="382"/>
    </row>
    <row r="5807" spans="1:1">
      <c r="A5807" s="382"/>
    </row>
    <row r="5808" spans="1:1">
      <c r="A5808" s="382"/>
    </row>
    <row r="5809" spans="1:1">
      <c r="A5809" s="382"/>
    </row>
    <row r="5810" spans="1:1">
      <c r="A5810" s="382"/>
    </row>
    <row r="5811" spans="1:1">
      <c r="A5811" s="382"/>
    </row>
    <row r="5812" spans="1:1">
      <c r="A5812" s="382"/>
    </row>
    <row r="5813" spans="1:1">
      <c r="A5813" s="382"/>
    </row>
    <row r="5814" spans="1:1">
      <c r="A5814" s="382"/>
    </row>
    <row r="5815" spans="1:1">
      <c r="A5815" s="382"/>
    </row>
    <row r="5816" spans="1:1">
      <c r="A5816" s="382"/>
    </row>
    <row r="5817" spans="1:1">
      <c r="A5817" s="382"/>
    </row>
    <row r="5818" spans="1:1">
      <c r="A5818" s="382"/>
    </row>
    <row r="5819" spans="1:1">
      <c r="A5819" s="382"/>
    </row>
    <row r="5820" spans="1:1">
      <c r="A5820" s="382"/>
    </row>
    <row r="5821" spans="1:1">
      <c r="A5821" s="382"/>
    </row>
    <row r="5822" spans="1:1">
      <c r="A5822" s="382"/>
    </row>
    <row r="5823" spans="1:1">
      <c r="A5823" s="382"/>
    </row>
    <row r="5824" spans="1:1">
      <c r="A5824" s="382"/>
    </row>
    <row r="5825" spans="1:1">
      <c r="A5825" s="382"/>
    </row>
    <row r="5826" spans="1:1">
      <c r="A5826" s="382"/>
    </row>
    <row r="5827" spans="1:1">
      <c r="A5827" s="382"/>
    </row>
    <row r="5828" spans="1:1">
      <c r="A5828" s="382"/>
    </row>
    <row r="5829" spans="1:1">
      <c r="A5829" s="382"/>
    </row>
    <row r="5830" spans="1:1">
      <c r="A5830" s="382"/>
    </row>
    <row r="5831" spans="1:1">
      <c r="A5831" s="382"/>
    </row>
    <row r="5832" spans="1:1">
      <c r="A5832" s="382"/>
    </row>
    <row r="5833" spans="1:1">
      <c r="A5833" s="382"/>
    </row>
    <row r="5834" spans="1:1">
      <c r="A5834" s="382"/>
    </row>
    <row r="5835" spans="1:1">
      <c r="A5835" s="382"/>
    </row>
    <row r="5836" spans="1:1">
      <c r="A5836" s="382"/>
    </row>
    <row r="5837" spans="1:1">
      <c r="A5837" s="382"/>
    </row>
    <row r="5838" spans="1:1">
      <c r="A5838" s="382"/>
    </row>
    <row r="5839" spans="1:1">
      <c r="A5839" s="382"/>
    </row>
    <row r="5840" spans="1:1">
      <c r="A5840" s="382"/>
    </row>
    <row r="5841" spans="1:1">
      <c r="A5841" s="382"/>
    </row>
    <row r="5842" spans="1:1">
      <c r="A5842" s="382"/>
    </row>
    <row r="5843" spans="1:1">
      <c r="A5843" s="382"/>
    </row>
    <row r="5844" spans="1:1">
      <c r="A5844" s="382"/>
    </row>
    <row r="5845" spans="1:1">
      <c r="A5845" s="382"/>
    </row>
    <row r="5846" spans="1:1">
      <c r="A5846" s="382"/>
    </row>
    <row r="5847" spans="1:1">
      <c r="A5847" s="382"/>
    </row>
    <row r="5848" spans="1:1">
      <c r="A5848" s="382"/>
    </row>
    <row r="5849" spans="1:1">
      <c r="A5849" s="382"/>
    </row>
    <row r="5850" spans="1:1">
      <c r="A5850" s="382"/>
    </row>
    <row r="5851" spans="1:1">
      <c r="A5851" s="382"/>
    </row>
    <row r="5852" spans="1:1">
      <c r="A5852" s="382"/>
    </row>
    <row r="5853" spans="1:1">
      <c r="A5853" s="382"/>
    </row>
    <row r="5854" spans="1:1">
      <c r="A5854" s="382"/>
    </row>
    <row r="5855" spans="1:1">
      <c r="A5855" s="382"/>
    </row>
    <row r="5856" spans="1:1">
      <c r="A5856" s="382"/>
    </row>
    <row r="5857" spans="1:1">
      <c r="A5857" s="382"/>
    </row>
    <row r="5858" spans="1:1">
      <c r="A5858" s="382"/>
    </row>
    <row r="5859" spans="1:1">
      <c r="A5859" s="382"/>
    </row>
    <row r="5860" spans="1:1">
      <c r="A5860" s="382"/>
    </row>
    <row r="5861" spans="1:1">
      <c r="A5861" s="382"/>
    </row>
    <row r="5862" spans="1:1">
      <c r="A5862" s="382"/>
    </row>
    <row r="5863" spans="1:1">
      <c r="A5863" s="382"/>
    </row>
    <row r="5864" spans="1:1">
      <c r="A5864" s="382"/>
    </row>
    <row r="5865" spans="1:1">
      <c r="A5865" s="382"/>
    </row>
    <row r="5866" spans="1:1">
      <c r="A5866" s="382"/>
    </row>
    <row r="5867" spans="1:1">
      <c r="A5867" s="382"/>
    </row>
    <row r="5868" spans="1:1">
      <c r="A5868" s="382"/>
    </row>
    <row r="5869" spans="1:1">
      <c r="A5869" s="382"/>
    </row>
    <row r="5870" spans="1:1">
      <c r="A5870" s="382"/>
    </row>
    <row r="5871" spans="1:1">
      <c r="A5871" s="382"/>
    </row>
    <row r="5872" spans="1:1">
      <c r="A5872" s="382"/>
    </row>
    <row r="5873" spans="1:1">
      <c r="A5873" s="382"/>
    </row>
    <row r="5874" spans="1:1">
      <c r="A5874" s="382"/>
    </row>
    <row r="5875" spans="1:1">
      <c r="A5875" s="382"/>
    </row>
    <row r="5876" spans="1:1">
      <c r="A5876" s="382"/>
    </row>
    <row r="5877" spans="1:1">
      <c r="A5877" s="382"/>
    </row>
    <row r="5878" spans="1:1">
      <c r="A5878" s="382"/>
    </row>
    <row r="5879" spans="1:1">
      <c r="A5879" s="382"/>
    </row>
    <row r="5880" spans="1:1">
      <c r="A5880" s="382"/>
    </row>
    <row r="5881" spans="1:1">
      <c r="A5881" s="382"/>
    </row>
    <row r="5882" spans="1:1">
      <c r="A5882" s="382"/>
    </row>
    <row r="5883" spans="1:1">
      <c r="A5883" s="382"/>
    </row>
    <row r="5884" spans="1:1">
      <c r="A5884" s="382"/>
    </row>
    <row r="5885" spans="1:1">
      <c r="A5885" s="382"/>
    </row>
    <row r="5886" spans="1:1">
      <c r="A5886" s="382"/>
    </row>
    <row r="5887" spans="1:1">
      <c r="A5887" s="382"/>
    </row>
    <row r="5888" spans="1:1">
      <c r="A5888" s="382"/>
    </row>
    <row r="5889" spans="1:1">
      <c r="A5889" s="382"/>
    </row>
    <row r="5890" spans="1:1">
      <c r="A5890" s="382"/>
    </row>
    <row r="5891" spans="1:1">
      <c r="A5891" s="382"/>
    </row>
    <row r="5892" spans="1:1">
      <c r="A5892" s="382"/>
    </row>
    <row r="5893" spans="1:1">
      <c r="A5893" s="382"/>
    </row>
    <row r="5894" spans="1:1">
      <c r="A5894" s="382"/>
    </row>
    <row r="5895" spans="1:1">
      <c r="A5895" s="382"/>
    </row>
    <row r="5896" spans="1:1">
      <c r="A5896" s="382"/>
    </row>
    <row r="5897" spans="1:1">
      <c r="A5897" s="382"/>
    </row>
    <row r="5898" spans="1:1">
      <c r="A5898" s="382"/>
    </row>
    <row r="5899" spans="1:1">
      <c r="A5899" s="382"/>
    </row>
    <row r="5900" spans="1:1">
      <c r="A5900" s="382"/>
    </row>
    <row r="5901" spans="1:1">
      <c r="A5901" s="382"/>
    </row>
    <row r="5902" spans="1:1">
      <c r="A5902" s="382"/>
    </row>
    <row r="5903" spans="1:1">
      <c r="A5903" s="382"/>
    </row>
    <row r="5904" spans="1:1">
      <c r="A5904" s="382"/>
    </row>
    <row r="5905" spans="1:1">
      <c r="A5905" s="382"/>
    </row>
    <row r="5906" spans="1:1">
      <c r="A5906" s="382"/>
    </row>
    <row r="5907" spans="1:1">
      <c r="A5907" s="382"/>
    </row>
    <row r="5908" spans="1:1">
      <c r="A5908" s="382"/>
    </row>
    <row r="5909" spans="1:1">
      <c r="A5909" s="382"/>
    </row>
    <row r="5910" spans="1:1">
      <c r="A5910" s="382"/>
    </row>
    <row r="5911" spans="1:1">
      <c r="A5911" s="382"/>
    </row>
    <row r="5912" spans="1:1">
      <c r="A5912" s="382"/>
    </row>
    <row r="5913" spans="1:1">
      <c r="A5913" s="382"/>
    </row>
    <row r="5914" spans="1:1">
      <c r="A5914" s="382"/>
    </row>
    <row r="5915" spans="1:1">
      <c r="A5915" s="382"/>
    </row>
    <row r="5916" spans="1:1">
      <c r="A5916" s="382"/>
    </row>
    <row r="5917" spans="1:1">
      <c r="A5917" s="382"/>
    </row>
    <row r="5918" spans="1:1">
      <c r="A5918" s="382"/>
    </row>
    <row r="5919" spans="1:1">
      <c r="A5919" s="382"/>
    </row>
    <row r="5920" spans="1:1">
      <c r="A5920" s="382"/>
    </row>
    <row r="5921" spans="1:1">
      <c r="A5921" s="382"/>
    </row>
    <row r="5922" spans="1:1">
      <c r="A5922" s="382"/>
    </row>
    <row r="5923" spans="1:1">
      <c r="A5923" s="382"/>
    </row>
    <row r="5924" spans="1:1">
      <c r="A5924" s="382"/>
    </row>
    <row r="5925" spans="1:1">
      <c r="A5925" s="382"/>
    </row>
    <row r="5926" spans="1:1">
      <c r="A5926" s="382"/>
    </row>
    <row r="5927" spans="1:1">
      <c r="A5927" s="382"/>
    </row>
    <row r="5928" spans="1:1">
      <c r="A5928" s="382"/>
    </row>
    <row r="5929" spans="1:1">
      <c r="A5929" s="382"/>
    </row>
    <row r="5930" spans="1:1">
      <c r="A5930" s="382"/>
    </row>
    <row r="5931" spans="1:1">
      <c r="A5931" s="382"/>
    </row>
    <row r="5932" spans="1:1">
      <c r="A5932" s="382"/>
    </row>
    <row r="5933" spans="1:1">
      <c r="A5933" s="382"/>
    </row>
    <row r="5934" spans="1:1">
      <c r="A5934" s="382"/>
    </row>
    <row r="5935" spans="1:1">
      <c r="A5935" s="382"/>
    </row>
    <row r="5936" spans="1:1">
      <c r="A5936" s="382"/>
    </row>
    <row r="5937" spans="1:1">
      <c r="A5937" s="382"/>
    </row>
    <row r="5938" spans="1:1">
      <c r="A5938" s="382"/>
    </row>
    <row r="5939" spans="1:1">
      <c r="A5939" s="382"/>
    </row>
    <row r="5940" spans="1:1">
      <c r="A5940" s="382"/>
    </row>
    <row r="5941" spans="1:1">
      <c r="A5941" s="382"/>
    </row>
    <row r="5942" spans="1:1">
      <c r="A5942" s="382"/>
    </row>
    <row r="5943" spans="1:1">
      <c r="A5943" s="382"/>
    </row>
    <row r="5944" spans="1:1">
      <c r="A5944" s="382"/>
    </row>
    <row r="5945" spans="1:1">
      <c r="A5945" s="382"/>
    </row>
    <row r="5946" spans="1:1">
      <c r="A5946" s="382"/>
    </row>
    <row r="5947" spans="1:1">
      <c r="A5947" s="382"/>
    </row>
    <row r="5948" spans="1:1">
      <c r="A5948" s="382"/>
    </row>
    <row r="5949" spans="1:1">
      <c r="A5949" s="382"/>
    </row>
    <row r="5950" spans="1:1">
      <c r="A5950" s="382"/>
    </row>
    <row r="5951" spans="1:1">
      <c r="A5951" s="382"/>
    </row>
    <row r="5952" spans="1:1">
      <c r="A5952" s="382"/>
    </row>
    <row r="5953" spans="1:1">
      <c r="A5953" s="382"/>
    </row>
    <row r="5954" spans="1:1">
      <c r="A5954" s="382"/>
    </row>
    <row r="5955" spans="1:1">
      <c r="A5955" s="382"/>
    </row>
    <row r="5956" spans="1:1">
      <c r="A5956" s="382"/>
    </row>
    <row r="5957" spans="1:1">
      <c r="A5957" s="382"/>
    </row>
    <row r="5958" spans="1:1">
      <c r="A5958" s="382"/>
    </row>
    <row r="5959" spans="1:1">
      <c r="A5959" s="382"/>
    </row>
    <row r="5960" spans="1:1">
      <c r="A5960" s="382"/>
    </row>
    <row r="5961" spans="1:1">
      <c r="A5961" s="382"/>
    </row>
    <row r="5962" spans="1:1">
      <c r="A5962" s="382"/>
    </row>
    <row r="5963" spans="1:1">
      <c r="A5963" s="382"/>
    </row>
    <row r="5964" spans="1:1">
      <c r="A5964" s="382"/>
    </row>
    <row r="5965" spans="1:1">
      <c r="A5965" s="382"/>
    </row>
    <row r="5966" spans="1:1">
      <c r="A5966" s="382"/>
    </row>
    <row r="5967" spans="1:1">
      <c r="A5967" s="382"/>
    </row>
    <row r="5968" spans="1:1">
      <c r="A5968" s="382"/>
    </row>
    <row r="5969" spans="1:1">
      <c r="A5969" s="382"/>
    </row>
    <row r="5970" spans="1:1">
      <c r="A5970" s="382"/>
    </row>
    <row r="5971" spans="1:1">
      <c r="A5971" s="382"/>
    </row>
    <row r="5972" spans="1:1">
      <c r="A5972" s="382"/>
    </row>
    <row r="5973" spans="1:1">
      <c r="A5973" s="382"/>
    </row>
    <row r="5974" spans="1:1">
      <c r="A5974" s="382"/>
    </row>
    <row r="5975" spans="1:1">
      <c r="A5975" s="382"/>
    </row>
    <row r="5976" spans="1:1">
      <c r="A5976" s="382"/>
    </row>
    <row r="5977" spans="1:1">
      <c r="A5977" s="382"/>
    </row>
    <row r="5978" spans="1:1">
      <c r="A5978" s="382"/>
    </row>
    <row r="5979" spans="1:1">
      <c r="A5979" s="382"/>
    </row>
    <row r="5980" spans="1:1">
      <c r="A5980" s="382"/>
    </row>
    <row r="5981" spans="1:1">
      <c r="A5981" s="382"/>
    </row>
    <row r="5982" spans="1:1">
      <c r="A5982" s="382"/>
    </row>
    <row r="5983" spans="1:1">
      <c r="A5983" s="382"/>
    </row>
    <row r="5984" spans="1:1">
      <c r="A5984" s="382"/>
    </row>
    <row r="5985" spans="1:1">
      <c r="A5985" s="382"/>
    </row>
    <row r="5986" spans="1:1">
      <c r="A5986" s="382"/>
    </row>
    <row r="5987" spans="1:1">
      <c r="A5987" s="382"/>
    </row>
    <row r="5988" spans="1:1">
      <c r="A5988" s="382"/>
    </row>
    <row r="5989" spans="1:1">
      <c r="A5989" s="382"/>
    </row>
    <row r="5990" spans="1:1">
      <c r="A5990" s="382"/>
    </row>
    <row r="5991" spans="1:1">
      <c r="A5991" s="382"/>
    </row>
    <row r="5992" spans="1:1">
      <c r="A5992" s="382"/>
    </row>
    <row r="5993" spans="1:1">
      <c r="A5993" s="382"/>
    </row>
    <row r="5994" spans="1:1">
      <c r="A5994" s="382"/>
    </row>
    <row r="5995" spans="1:1">
      <c r="A5995" s="382"/>
    </row>
    <row r="5996" spans="1:1">
      <c r="A5996" s="382"/>
    </row>
    <row r="5997" spans="1:1">
      <c r="A5997" s="382"/>
    </row>
    <row r="5998" spans="1:1">
      <c r="A5998" s="382"/>
    </row>
    <row r="5999" spans="1:1">
      <c r="A5999" s="382"/>
    </row>
    <row r="6000" spans="1:1">
      <c r="A6000" s="382"/>
    </row>
    <row r="6001" spans="1:1">
      <c r="A6001" s="382"/>
    </row>
    <row r="6002" spans="1:1">
      <c r="A6002" s="382"/>
    </row>
    <row r="6003" spans="1:1">
      <c r="A6003" s="382"/>
    </row>
    <row r="6004" spans="1:1">
      <c r="A6004" s="382"/>
    </row>
    <row r="6005" spans="1:1">
      <c r="A6005" s="382"/>
    </row>
    <row r="6006" spans="1:1">
      <c r="A6006" s="382"/>
    </row>
    <row r="6007" spans="1:1">
      <c r="A6007" s="382"/>
    </row>
    <row r="6008" spans="1:1">
      <c r="A6008" s="382"/>
    </row>
    <row r="6009" spans="1:1">
      <c r="A6009" s="382"/>
    </row>
    <row r="6010" spans="1:1">
      <c r="A6010" s="382"/>
    </row>
    <row r="6011" spans="1:1">
      <c r="A6011" s="382"/>
    </row>
    <row r="6012" spans="1:1">
      <c r="A6012" s="382"/>
    </row>
    <row r="6013" spans="1:1">
      <c r="A6013" s="382"/>
    </row>
    <row r="6014" spans="1:1">
      <c r="A6014" s="382"/>
    </row>
    <row r="6015" spans="1:1">
      <c r="A6015" s="382"/>
    </row>
    <row r="6016" spans="1:1">
      <c r="A6016" s="382"/>
    </row>
    <row r="6017" spans="1:1">
      <c r="A6017" s="382"/>
    </row>
    <row r="6018" spans="1:1">
      <c r="A6018" s="382"/>
    </row>
    <row r="6019" spans="1:1">
      <c r="A6019" s="382"/>
    </row>
    <row r="6020" spans="1:1">
      <c r="A6020" s="382"/>
    </row>
    <row r="6021" spans="1:1">
      <c r="A6021" s="382"/>
    </row>
    <row r="6022" spans="1:1">
      <c r="A6022" s="382"/>
    </row>
    <row r="6023" spans="1:1">
      <c r="A6023" s="382"/>
    </row>
    <row r="6024" spans="1:1">
      <c r="A6024" s="382"/>
    </row>
    <row r="6025" spans="1:1">
      <c r="A6025" s="382"/>
    </row>
    <row r="6026" spans="1:1">
      <c r="A6026" s="382"/>
    </row>
    <row r="6027" spans="1:1">
      <c r="A6027" s="382"/>
    </row>
    <row r="6028" spans="1:1">
      <c r="A6028" s="382"/>
    </row>
    <row r="6029" spans="1:1">
      <c r="A6029" s="382"/>
    </row>
    <row r="6030" spans="1:1">
      <c r="A6030" s="382"/>
    </row>
    <row r="6031" spans="1:1">
      <c r="A6031" s="382"/>
    </row>
    <row r="6032" spans="1:1">
      <c r="A6032" s="382"/>
    </row>
    <row r="6033" spans="1:1">
      <c r="A6033" s="382"/>
    </row>
    <row r="6034" spans="1:1">
      <c r="A6034" s="382"/>
    </row>
    <row r="6035" spans="1:1">
      <c r="A6035" s="382"/>
    </row>
    <row r="6036" spans="1:1">
      <c r="A6036" s="382"/>
    </row>
    <row r="6037" spans="1:1">
      <c r="A6037" s="382"/>
    </row>
    <row r="6038" spans="1:1">
      <c r="A6038" s="382"/>
    </row>
    <row r="6039" spans="1:1">
      <c r="A6039" s="382"/>
    </row>
    <row r="6040" spans="1:1">
      <c r="A6040" s="382"/>
    </row>
    <row r="6041" spans="1:1">
      <c r="A6041" s="382"/>
    </row>
    <row r="6042" spans="1:1">
      <c r="A6042" s="382"/>
    </row>
    <row r="6043" spans="1:1">
      <c r="A6043" s="382"/>
    </row>
    <row r="6044" spans="1:1">
      <c r="A6044" s="382"/>
    </row>
    <row r="6045" spans="1:1">
      <c r="A6045" s="382"/>
    </row>
    <row r="6046" spans="1:1">
      <c r="A6046" s="382"/>
    </row>
    <row r="6047" spans="1:1">
      <c r="A6047" s="382"/>
    </row>
    <row r="6048" spans="1:1">
      <c r="A6048" s="382"/>
    </row>
    <row r="6049" spans="1:1">
      <c r="A6049" s="382"/>
    </row>
    <row r="6050" spans="1:1">
      <c r="A6050" s="382"/>
    </row>
    <row r="6051" spans="1:1">
      <c r="A6051" s="382"/>
    </row>
    <row r="6052" spans="1:1">
      <c r="A6052" s="382"/>
    </row>
    <row r="6053" spans="1:1">
      <c r="A6053" s="382"/>
    </row>
    <row r="6054" spans="1:1">
      <c r="A6054" s="382"/>
    </row>
    <row r="6055" spans="1:1">
      <c r="A6055" s="382"/>
    </row>
    <row r="6056" spans="1:1">
      <c r="A6056" s="382"/>
    </row>
    <row r="6057" spans="1:1">
      <c r="A6057" s="382"/>
    </row>
    <row r="6058" spans="1:1">
      <c r="A6058" s="382"/>
    </row>
    <row r="6059" spans="1:1">
      <c r="A6059" s="382"/>
    </row>
    <row r="6060" spans="1:1">
      <c r="A6060" s="382"/>
    </row>
    <row r="6061" spans="1:1">
      <c r="A6061" s="382"/>
    </row>
    <row r="6062" spans="1:1">
      <c r="A6062" s="382"/>
    </row>
    <row r="6063" spans="1:1">
      <c r="A6063" s="382"/>
    </row>
    <row r="6064" spans="1:1">
      <c r="A6064" s="382"/>
    </row>
    <row r="6065" spans="1:1">
      <c r="A6065" s="382"/>
    </row>
    <row r="6066" spans="1:1">
      <c r="A6066" s="382"/>
    </row>
    <row r="6067" spans="1:1">
      <c r="A6067" s="382"/>
    </row>
    <row r="6068" spans="1:1">
      <c r="A6068" s="382"/>
    </row>
    <row r="6069" spans="1:1">
      <c r="A6069" s="382"/>
    </row>
    <row r="6070" spans="1:1">
      <c r="A6070" s="382"/>
    </row>
    <row r="6071" spans="1:1">
      <c r="A6071" s="382"/>
    </row>
    <row r="6072" spans="1:1">
      <c r="A6072" s="382"/>
    </row>
    <row r="6073" spans="1:1">
      <c r="A6073" s="382"/>
    </row>
    <row r="6074" spans="1:1">
      <c r="A6074" s="382"/>
    </row>
    <row r="6075" spans="1:1">
      <c r="A6075" s="382"/>
    </row>
    <row r="6076" spans="1:1">
      <c r="A6076" s="382"/>
    </row>
    <row r="6077" spans="1:1">
      <c r="A6077" s="382"/>
    </row>
    <row r="6078" spans="1:1">
      <c r="A6078" s="382"/>
    </row>
    <row r="6079" spans="1:1">
      <c r="A6079" s="382"/>
    </row>
    <row r="6080" spans="1:1">
      <c r="A6080" s="382"/>
    </row>
    <row r="6081" spans="1:1">
      <c r="A6081" s="382"/>
    </row>
    <row r="6082" spans="1:1">
      <c r="A6082" s="382"/>
    </row>
    <row r="6083" spans="1:1">
      <c r="A6083" s="382"/>
    </row>
    <row r="6084" spans="1:1">
      <c r="A6084" s="382"/>
    </row>
    <row r="6085" spans="1:1">
      <c r="A6085" s="382"/>
    </row>
    <row r="6086" spans="1:1">
      <c r="A6086" s="382"/>
    </row>
    <row r="6087" spans="1:1">
      <c r="A6087" s="382"/>
    </row>
    <row r="6088" spans="1:1">
      <c r="A6088" s="382"/>
    </row>
    <row r="6089" spans="1:1">
      <c r="A6089" s="382"/>
    </row>
    <row r="6090" spans="1:1">
      <c r="A6090" s="382"/>
    </row>
    <row r="6091" spans="1:1">
      <c r="A6091" s="382"/>
    </row>
    <row r="6092" spans="1:1">
      <c r="A6092" s="382"/>
    </row>
    <row r="6093" spans="1:1">
      <c r="A6093" s="382"/>
    </row>
    <row r="6094" spans="1:1">
      <c r="A6094" s="382"/>
    </row>
    <row r="6095" spans="1:1">
      <c r="A6095" s="382"/>
    </row>
    <row r="6096" spans="1:1">
      <c r="A6096" s="382"/>
    </row>
    <row r="6097" spans="1:1">
      <c r="A6097" s="382"/>
    </row>
    <row r="6098" spans="1:1">
      <c r="A6098" s="382"/>
    </row>
    <row r="6099" spans="1:1">
      <c r="A6099" s="382"/>
    </row>
    <row r="6100" spans="1:1">
      <c r="A6100" s="382"/>
    </row>
    <row r="6101" spans="1:1">
      <c r="A6101" s="382"/>
    </row>
    <row r="6102" spans="1:1">
      <c r="A6102" s="382"/>
    </row>
    <row r="6103" spans="1:1">
      <c r="A6103" s="382"/>
    </row>
    <row r="6104" spans="1:1">
      <c r="A6104" s="382"/>
    </row>
    <row r="6105" spans="1:1">
      <c r="A6105" s="382"/>
    </row>
    <row r="6106" spans="1:1">
      <c r="A6106" s="382"/>
    </row>
    <row r="6107" spans="1:1">
      <c r="A6107" s="382"/>
    </row>
    <row r="6108" spans="1:1">
      <c r="A6108" s="382"/>
    </row>
    <row r="6109" spans="1:1">
      <c r="A6109" s="382"/>
    </row>
    <row r="6110" spans="1:1">
      <c r="A6110" s="382"/>
    </row>
    <row r="6111" spans="1:1">
      <c r="A6111" s="382"/>
    </row>
    <row r="6112" spans="1:1">
      <c r="A6112" s="382"/>
    </row>
    <row r="6113" spans="1:1">
      <c r="A6113" s="382"/>
    </row>
    <row r="6114" spans="1:1">
      <c r="A6114" s="382"/>
    </row>
    <row r="6115" spans="1:1">
      <c r="A6115" s="382"/>
    </row>
    <row r="6116" spans="1:1">
      <c r="A6116" s="382"/>
    </row>
    <row r="6117" spans="1:1">
      <c r="A6117" s="382"/>
    </row>
    <row r="6118" spans="1:1">
      <c r="A6118" s="382"/>
    </row>
    <row r="6119" spans="1:1">
      <c r="A6119" s="382"/>
    </row>
    <row r="6120" spans="1:1">
      <c r="A6120" s="382"/>
    </row>
    <row r="6121" spans="1:1">
      <c r="A6121" s="382"/>
    </row>
    <row r="6122" spans="1:1">
      <c r="A6122" s="382"/>
    </row>
    <row r="6123" spans="1:1">
      <c r="A6123" s="382"/>
    </row>
    <row r="6124" spans="1:1">
      <c r="A6124" s="382"/>
    </row>
    <row r="6125" spans="1:1">
      <c r="A6125" s="382"/>
    </row>
    <row r="6126" spans="1:1">
      <c r="A6126" s="382"/>
    </row>
    <row r="6127" spans="1:1">
      <c r="A6127" s="382"/>
    </row>
    <row r="6128" spans="1:1">
      <c r="A6128" s="382"/>
    </row>
    <row r="6129" spans="1:1">
      <c r="A6129" s="382"/>
    </row>
    <row r="6130" spans="1:1">
      <c r="A6130" s="382"/>
    </row>
    <row r="6131" spans="1:1">
      <c r="A6131" s="382"/>
    </row>
    <row r="6132" spans="1:1">
      <c r="A6132" s="382"/>
    </row>
    <row r="6133" spans="1:1">
      <c r="A6133" s="382"/>
    </row>
    <row r="6134" spans="1:1">
      <c r="A6134" s="382"/>
    </row>
    <row r="6135" spans="1:1">
      <c r="A6135" s="382"/>
    </row>
    <row r="6136" spans="1:1">
      <c r="A6136" s="382"/>
    </row>
    <row r="6137" spans="1:1">
      <c r="A6137" s="382"/>
    </row>
    <row r="6138" spans="1:1">
      <c r="A6138" s="382"/>
    </row>
    <row r="6139" spans="1:1">
      <c r="A6139" s="382"/>
    </row>
    <row r="6140" spans="1:1">
      <c r="A6140" s="382"/>
    </row>
    <row r="6141" spans="1:1">
      <c r="A6141" s="382"/>
    </row>
    <row r="6142" spans="1:1">
      <c r="A6142" s="382"/>
    </row>
    <row r="6143" spans="1:1">
      <c r="A6143" s="382"/>
    </row>
    <row r="6144" spans="1:1">
      <c r="A6144" s="382"/>
    </row>
    <row r="6145" spans="1:1">
      <c r="A6145" s="382"/>
    </row>
    <row r="6146" spans="1:1">
      <c r="A6146" s="382"/>
    </row>
    <row r="6147" spans="1:1">
      <c r="A6147" s="382"/>
    </row>
    <row r="6148" spans="1:1">
      <c r="A6148" s="382"/>
    </row>
    <row r="6149" spans="1:1">
      <c r="A6149" s="382"/>
    </row>
    <row r="6150" spans="1:1">
      <c r="A6150" s="382"/>
    </row>
    <row r="6151" spans="1:1">
      <c r="A6151" s="382"/>
    </row>
    <row r="6152" spans="1:1">
      <c r="A6152" s="382"/>
    </row>
    <row r="6153" spans="1:1">
      <c r="A6153" s="382"/>
    </row>
    <row r="6154" spans="1:1">
      <c r="A6154" s="382"/>
    </row>
    <row r="6155" spans="1:1">
      <c r="A6155" s="382"/>
    </row>
    <row r="6156" spans="1:1">
      <c r="A6156" s="382"/>
    </row>
    <row r="6157" spans="1:1">
      <c r="A6157" s="382"/>
    </row>
    <row r="6158" spans="1:1">
      <c r="A6158" s="382"/>
    </row>
    <row r="6159" spans="1:1">
      <c r="A6159" s="382"/>
    </row>
    <row r="6160" spans="1:1">
      <c r="A6160" s="382"/>
    </row>
    <row r="6161" spans="1:1">
      <c r="A6161" s="382"/>
    </row>
    <row r="6162" spans="1:1">
      <c r="A6162" s="382"/>
    </row>
    <row r="6163" spans="1:1">
      <c r="A6163" s="382"/>
    </row>
    <row r="6164" spans="1:1">
      <c r="A6164" s="382"/>
    </row>
    <row r="6165" spans="1:1">
      <c r="A6165" s="382"/>
    </row>
    <row r="6166" spans="1:1">
      <c r="A6166" s="382"/>
    </row>
    <row r="6167" spans="1:1">
      <c r="A6167" s="382"/>
    </row>
    <row r="6168" spans="1:1">
      <c r="A6168" s="382"/>
    </row>
    <row r="6169" spans="1:1">
      <c r="A6169" s="382"/>
    </row>
    <row r="6170" spans="1:1">
      <c r="A6170" s="382"/>
    </row>
    <row r="6171" spans="1:1">
      <c r="A6171" s="382"/>
    </row>
    <row r="6172" spans="1:1">
      <c r="A6172" s="382"/>
    </row>
    <row r="6173" spans="1:1">
      <c r="A6173" s="382"/>
    </row>
    <row r="6174" spans="1:1">
      <c r="A6174" s="382"/>
    </row>
    <row r="6175" spans="1:1">
      <c r="A6175" s="382"/>
    </row>
    <row r="6176" spans="1:1">
      <c r="A6176" s="382"/>
    </row>
    <row r="6177" spans="1:1">
      <c r="A6177" s="382"/>
    </row>
    <row r="6178" spans="1:1">
      <c r="A6178" s="382"/>
    </row>
    <row r="6179" spans="1:1">
      <c r="A6179" s="382"/>
    </row>
    <row r="6180" spans="1:1">
      <c r="A6180" s="382"/>
    </row>
    <row r="6181" spans="1:1">
      <c r="A6181" s="382"/>
    </row>
    <row r="6182" spans="1:1">
      <c r="A6182" s="382"/>
    </row>
    <row r="6183" spans="1:1">
      <c r="A6183" s="382"/>
    </row>
    <row r="6184" spans="1:1">
      <c r="A6184" s="382"/>
    </row>
    <row r="6185" spans="1:1">
      <c r="A6185" s="382"/>
    </row>
    <row r="6186" spans="1:1">
      <c r="A6186" s="382"/>
    </row>
    <row r="6187" spans="1:1">
      <c r="A6187" s="382"/>
    </row>
    <row r="6188" spans="1:1">
      <c r="A6188" s="382"/>
    </row>
    <row r="6189" spans="1:1">
      <c r="A6189" s="382"/>
    </row>
    <row r="6190" spans="1:1">
      <c r="A6190" s="382"/>
    </row>
    <row r="6191" spans="1:1">
      <c r="A6191" s="382"/>
    </row>
    <row r="6192" spans="1:1">
      <c r="A6192" s="382"/>
    </row>
    <row r="6193" spans="1:1">
      <c r="A6193" s="382"/>
    </row>
    <row r="6194" spans="1:1">
      <c r="A6194" s="382"/>
    </row>
    <row r="6195" spans="1:1">
      <c r="A6195" s="382"/>
    </row>
    <row r="6196" spans="1:1">
      <c r="A6196" s="382"/>
    </row>
    <row r="6197" spans="1:1">
      <c r="A6197" s="382"/>
    </row>
    <row r="6198" spans="1:1">
      <c r="A6198" s="382"/>
    </row>
    <row r="6199" spans="1:1">
      <c r="A6199" s="382"/>
    </row>
    <row r="6200" spans="1:1">
      <c r="A6200" s="382"/>
    </row>
    <row r="6201" spans="1:1">
      <c r="A6201" s="382"/>
    </row>
    <row r="6202" spans="1:1">
      <c r="A6202" s="382"/>
    </row>
    <row r="6203" spans="1:1">
      <c r="A6203" s="382"/>
    </row>
    <row r="6204" spans="1:1">
      <c r="A6204" s="382"/>
    </row>
    <row r="6205" spans="1:1">
      <c r="A6205" s="382"/>
    </row>
    <row r="6206" spans="1:1">
      <c r="A6206" s="382"/>
    </row>
    <row r="6207" spans="1:1">
      <c r="A6207" s="382"/>
    </row>
    <row r="6208" spans="1:1">
      <c r="A6208" s="382"/>
    </row>
    <row r="6209" spans="1:1">
      <c r="A6209" s="382"/>
    </row>
    <row r="6210" spans="1:1">
      <c r="A6210" s="382"/>
    </row>
    <row r="6211" spans="1:1">
      <c r="A6211" s="382"/>
    </row>
    <row r="6212" spans="1:1">
      <c r="A6212" s="382"/>
    </row>
    <row r="6213" spans="1:1">
      <c r="A6213" s="382"/>
    </row>
    <row r="6214" spans="1:1">
      <c r="A6214" s="382"/>
    </row>
    <row r="6215" spans="1:1">
      <c r="A6215" s="382"/>
    </row>
    <row r="6216" spans="1:1">
      <c r="A6216" s="382"/>
    </row>
    <row r="6217" spans="1:1">
      <c r="A6217" s="382"/>
    </row>
    <row r="6218" spans="1:1">
      <c r="A6218" s="382"/>
    </row>
    <row r="6219" spans="1:1">
      <c r="A6219" s="382"/>
    </row>
    <row r="6220" spans="1:1">
      <c r="A6220" s="382"/>
    </row>
    <row r="6221" spans="1:1">
      <c r="A6221" s="382"/>
    </row>
    <row r="6222" spans="1:1">
      <c r="A6222" s="382"/>
    </row>
    <row r="6223" spans="1:1">
      <c r="A6223" s="382"/>
    </row>
    <row r="6224" spans="1:1">
      <c r="A6224" s="382"/>
    </row>
    <row r="6225" spans="1:1">
      <c r="A6225" s="382"/>
    </row>
    <row r="6226" spans="1:1">
      <c r="A6226" s="382"/>
    </row>
    <row r="6227" spans="1:1">
      <c r="A6227" s="382"/>
    </row>
    <row r="6228" spans="1:1">
      <c r="A6228" s="382"/>
    </row>
    <row r="6229" spans="1:1">
      <c r="A6229" s="382"/>
    </row>
    <row r="6230" spans="1:1">
      <c r="A6230" s="382"/>
    </row>
    <row r="6231" spans="1:1">
      <c r="A6231" s="382"/>
    </row>
    <row r="6232" spans="1:1">
      <c r="A6232" s="382"/>
    </row>
    <row r="6233" spans="1:1">
      <c r="A6233" s="382"/>
    </row>
    <row r="6234" spans="1:1">
      <c r="A6234" s="382"/>
    </row>
    <row r="6235" spans="1:1">
      <c r="A6235" s="382"/>
    </row>
    <row r="6236" spans="1:1">
      <c r="A6236" s="382"/>
    </row>
    <row r="6237" spans="1:1">
      <c r="A6237" s="382"/>
    </row>
    <row r="6238" spans="1:1">
      <c r="A6238" s="382"/>
    </row>
    <row r="6239" spans="1:1">
      <c r="A6239" s="382"/>
    </row>
    <row r="6240" spans="1:1">
      <c r="A6240" s="382"/>
    </row>
    <row r="6241" spans="1:1">
      <c r="A6241" s="382"/>
    </row>
    <row r="6242" spans="1:1">
      <c r="A6242" s="382"/>
    </row>
    <row r="6243" spans="1:1">
      <c r="A6243" s="382"/>
    </row>
    <row r="6244" spans="1:1">
      <c r="A6244" s="382"/>
    </row>
    <row r="6245" spans="1:1">
      <c r="A6245" s="382"/>
    </row>
    <row r="6246" spans="1:1">
      <c r="A6246" s="382"/>
    </row>
    <row r="6247" spans="1:1">
      <c r="A6247" s="382"/>
    </row>
    <row r="6248" spans="1:1">
      <c r="A6248" s="382"/>
    </row>
    <row r="6249" spans="1:1">
      <c r="A6249" s="382"/>
    </row>
    <row r="6250" spans="1:1">
      <c r="A6250" s="382"/>
    </row>
    <row r="6251" spans="1:1">
      <c r="A6251" s="382"/>
    </row>
    <row r="6252" spans="1:1">
      <c r="A6252" s="382"/>
    </row>
    <row r="6253" spans="1:1">
      <c r="A6253" s="382"/>
    </row>
    <row r="6254" spans="1:1">
      <c r="A6254" s="382"/>
    </row>
    <row r="6255" spans="1:1">
      <c r="A6255" s="382"/>
    </row>
    <row r="6256" spans="1:1">
      <c r="A6256" s="382"/>
    </row>
    <row r="6257" spans="1:1">
      <c r="A6257" s="382"/>
    </row>
    <row r="6258" spans="1:1">
      <c r="A6258" s="382"/>
    </row>
    <row r="6259" spans="1:1">
      <c r="A6259" s="382"/>
    </row>
    <row r="6260" spans="1:1">
      <c r="A6260" s="382"/>
    </row>
    <row r="6261" spans="1:1">
      <c r="A6261" s="382"/>
    </row>
    <row r="6262" spans="1:1">
      <c r="A6262" s="382"/>
    </row>
    <row r="6263" spans="1:1">
      <c r="A6263" s="382"/>
    </row>
    <row r="6264" spans="1:1">
      <c r="A6264" s="382"/>
    </row>
    <row r="6265" spans="1:1">
      <c r="A6265" s="382"/>
    </row>
    <row r="6266" spans="1:1">
      <c r="A6266" s="382"/>
    </row>
    <row r="6267" spans="1:1">
      <c r="A6267" s="382"/>
    </row>
    <row r="6268" spans="1:1">
      <c r="A6268" s="382"/>
    </row>
    <row r="6269" spans="1:1">
      <c r="A6269" s="382"/>
    </row>
    <row r="6270" spans="1:1">
      <c r="A6270" s="382"/>
    </row>
    <row r="6271" spans="1:1">
      <c r="A6271" s="382"/>
    </row>
    <row r="6272" spans="1:1">
      <c r="A6272" s="382"/>
    </row>
    <row r="6273" spans="1:1">
      <c r="A6273" s="382"/>
    </row>
    <row r="6274" spans="1:1">
      <c r="A6274" s="382"/>
    </row>
    <row r="6275" spans="1:1">
      <c r="A6275" s="382"/>
    </row>
    <row r="6276" spans="1:1">
      <c r="A6276" s="382"/>
    </row>
    <row r="6277" spans="1:1">
      <c r="A6277" s="382"/>
    </row>
    <row r="6278" spans="1:1">
      <c r="A6278" s="382"/>
    </row>
    <row r="6279" spans="1:1">
      <c r="A6279" s="382"/>
    </row>
    <row r="6280" spans="1:1">
      <c r="A6280" s="382"/>
    </row>
    <row r="6281" spans="1:1">
      <c r="A6281" s="382"/>
    </row>
    <row r="6282" spans="1:1">
      <c r="A6282" s="382"/>
    </row>
    <row r="6283" spans="1:1">
      <c r="A6283" s="382"/>
    </row>
    <row r="6284" spans="1:1">
      <c r="A6284" s="382"/>
    </row>
    <row r="6285" spans="1:1">
      <c r="A6285" s="382"/>
    </row>
    <row r="6286" spans="1:1">
      <c r="A6286" s="382"/>
    </row>
    <row r="6287" spans="1:1">
      <c r="A6287" s="382"/>
    </row>
    <row r="6288" spans="1:1">
      <c r="A6288" s="382"/>
    </row>
    <row r="6289" spans="1:1">
      <c r="A6289" s="382"/>
    </row>
    <row r="6290" spans="1:1">
      <c r="A6290" s="382"/>
    </row>
    <row r="6291" spans="1:1">
      <c r="A6291" s="382"/>
    </row>
    <row r="6292" spans="1:1">
      <c r="A6292" s="382"/>
    </row>
    <row r="6293" spans="1:1">
      <c r="A6293" s="382"/>
    </row>
    <row r="6294" spans="1:1">
      <c r="A6294" s="382"/>
    </row>
    <row r="6295" spans="1:1">
      <c r="A6295" s="382"/>
    </row>
    <row r="6296" spans="1:1">
      <c r="A6296" s="382"/>
    </row>
    <row r="6297" spans="1:1">
      <c r="A6297" s="382"/>
    </row>
    <row r="6298" spans="1:1">
      <c r="A6298" s="382"/>
    </row>
    <row r="6299" spans="1:1">
      <c r="A6299" s="382"/>
    </row>
    <row r="6300" spans="1:1">
      <c r="A6300" s="382"/>
    </row>
    <row r="6301" spans="1:1">
      <c r="A6301" s="382"/>
    </row>
    <row r="6302" spans="1:1">
      <c r="A6302" s="382"/>
    </row>
    <row r="6303" spans="1:1">
      <c r="A6303" s="382"/>
    </row>
    <row r="6304" spans="1:1">
      <c r="A6304" s="382"/>
    </row>
    <row r="6305" spans="1:1">
      <c r="A6305" s="382"/>
    </row>
    <row r="6306" spans="1:1">
      <c r="A6306" s="382"/>
    </row>
    <row r="6307" spans="1:1">
      <c r="A6307" s="382"/>
    </row>
    <row r="6308" spans="1:1">
      <c r="A6308" s="382"/>
    </row>
    <row r="6309" spans="1:1">
      <c r="A6309" s="382"/>
    </row>
    <row r="6310" spans="1:1">
      <c r="A6310" s="382"/>
    </row>
    <row r="6311" spans="1:1">
      <c r="A6311" s="382"/>
    </row>
    <row r="6312" spans="1:1">
      <c r="A6312" s="382"/>
    </row>
    <row r="6313" spans="1:1">
      <c r="A6313" s="382"/>
    </row>
    <row r="6314" spans="1:1">
      <c r="A6314" s="382"/>
    </row>
    <row r="6315" spans="1:1">
      <c r="A6315" s="382"/>
    </row>
    <row r="6316" spans="1:1">
      <c r="A6316" s="382"/>
    </row>
    <row r="6317" spans="1:1">
      <c r="A6317" s="382"/>
    </row>
    <row r="6318" spans="1:1">
      <c r="A6318" s="382"/>
    </row>
    <row r="6319" spans="1:1">
      <c r="A6319" s="382"/>
    </row>
    <row r="6320" spans="1:1">
      <c r="A6320" s="382"/>
    </row>
    <row r="6321" spans="1:1">
      <c r="A6321" s="382"/>
    </row>
    <row r="6322" spans="1:1">
      <c r="A6322" s="382"/>
    </row>
    <row r="6323" spans="1:1">
      <c r="A6323" s="382"/>
    </row>
    <row r="6324" spans="1:1">
      <c r="A6324" s="382"/>
    </row>
    <row r="6325" spans="1:1">
      <c r="A6325" s="382"/>
    </row>
    <row r="6326" spans="1:1">
      <c r="A6326" s="382"/>
    </row>
    <row r="6327" spans="1:1">
      <c r="A6327" s="382"/>
    </row>
    <row r="6328" spans="1:1">
      <c r="A6328" s="382"/>
    </row>
    <row r="6329" spans="1:1">
      <c r="A6329" s="382"/>
    </row>
    <row r="6330" spans="1:1">
      <c r="A6330" s="382"/>
    </row>
    <row r="6331" spans="1:1">
      <c r="A6331" s="382"/>
    </row>
    <row r="6332" spans="1:1">
      <c r="A6332" s="382"/>
    </row>
    <row r="6333" spans="1:1">
      <c r="A6333" s="382"/>
    </row>
    <row r="6334" spans="1:1">
      <c r="A6334" s="382"/>
    </row>
    <row r="6335" spans="1:1">
      <c r="A6335" s="382"/>
    </row>
    <row r="6336" spans="1:1">
      <c r="A6336" s="382"/>
    </row>
    <row r="6337" spans="1:1">
      <c r="A6337" s="382"/>
    </row>
    <row r="6338" spans="1:1">
      <c r="A6338" s="382"/>
    </row>
    <row r="6339" spans="1:1">
      <c r="A6339" s="382"/>
    </row>
    <row r="6340" spans="1:1">
      <c r="A6340" s="382"/>
    </row>
    <row r="6341" spans="1:1">
      <c r="A6341" s="382"/>
    </row>
    <row r="6342" spans="1:1">
      <c r="A6342" s="382"/>
    </row>
    <row r="6343" spans="1:1">
      <c r="A6343" s="382"/>
    </row>
    <row r="6344" spans="1:1">
      <c r="A6344" s="382"/>
    </row>
    <row r="6345" spans="1:1">
      <c r="A6345" s="382"/>
    </row>
    <row r="6346" spans="1:1">
      <c r="A6346" s="382"/>
    </row>
    <row r="6347" spans="1:1">
      <c r="A6347" s="382"/>
    </row>
    <row r="6348" spans="1:1">
      <c r="A6348" s="382"/>
    </row>
    <row r="6349" spans="1:1">
      <c r="A6349" s="382"/>
    </row>
    <row r="6350" spans="1:1">
      <c r="A6350" s="382"/>
    </row>
    <row r="6351" spans="1:1">
      <c r="A6351" s="382"/>
    </row>
    <row r="6352" spans="1:1">
      <c r="A6352" s="382"/>
    </row>
    <row r="6353" spans="1:1">
      <c r="A6353" s="382"/>
    </row>
    <row r="6354" spans="1:1">
      <c r="A6354" s="382"/>
    </row>
    <row r="6355" spans="1:1">
      <c r="A6355" s="382"/>
    </row>
    <row r="6356" spans="1:1">
      <c r="A6356" s="382"/>
    </row>
    <row r="6357" spans="1:1">
      <c r="A6357" s="382"/>
    </row>
    <row r="6358" spans="1:1">
      <c r="A6358" s="382"/>
    </row>
    <row r="6359" spans="1:1">
      <c r="A6359" s="382"/>
    </row>
    <row r="6360" spans="1:1">
      <c r="A6360" s="382"/>
    </row>
    <row r="6361" spans="1:1">
      <c r="A6361" s="382"/>
    </row>
    <row r="6362" spans="1:1">
      <c r="A6362" s="382"/>
    </row>
    <row r="6363" spans="1:1">
      <c r="A6363" s="382"/>
    </row>
    <row r="6364" spans="1:1">
      <c r="A6364" s="382"/>
    </row>
    <row r="6365" spans="1:1">
      <c r="A6365" s="382"/>
    </row>
    <row r="6366" spans="1:1">
      <c r="A6366" s="382"/>
    </row>
    <row r="6367" spans="1:1">
      <c r="A6367" s="382"/>
    </row>
    <row r="6368" spans="1:1">
      <c r="A6368" s="382"/>
    </row>
    <row r="6369" spans="1:1">
      <c r="A6369" s="382"/>
    </row>
    <row r="6370" spans="1:1">
      <c r="A6370" s="382"/>
    </row>
    <row r="6371" spans="1:1">
      <c r="A6371" s="382"/>
    </row>
    <row r="6372" spans="1:1">
      <c r="A6372" s="382"/>
    </row>
    <row r="6373" spans="1:1">
      <c r="A6373" s="382"/>
    </row>
    <row r="6374" spans="1:1">
      <c r="A6374" s="382"/>
    </row>
    <row r="6375" spans="1:1">
      <c r="A6375" s="382"/>
    </row>
    <row r="6376" spans="1:1">
      <c r="A6376" s="382"/>
    </row>
    <row r="6377" spans="1:1">
      <c r="A6377" s="382"/>
    </row>
    <row r="6378" spans="1:1">
      <c r="A6378" s="382"/>
    </row>
    <row r="6379" spans="1:1">
      <c r="A6379" s="382"/>
    </row>
    <row r="6380" spans="1:1">
      <c r="A6380" s="382"/>
    </row>
    <row r="6381" spans="1:1">
      <c r="A6381" s="382"/>
    </row>
    <row r="6382" spans="1:1">
      <c r="A6382" s="382"/>
    </row>
    <row r="6383" spans="1:1">
      <c r="A6383" s="382"/>
    </row>
    <row r="6384" spans="1:1">
      <c r="A6384" s="382"/>
    </row>
    <row r="6385" spans="1:1">
      <c r="A6385" s="382"/>
    </row>
    <row r="6386" spans="1:1">
      <c r="A6386" s="382"/>
    </row>
    <row r="6387" spans="1:1">
      <c r="A6387" s="382"/>
    </row>
    <row r="6388" spans="1:1">
      <c r="A6388" s="382"/>
    </row>
    <row r="6389" spans="1:1">
      <c r="A6389" s="382"/>
    </row>
    <row r="6390" spans="1:1">
      <c r="A6390" s="382"/>
    </row>
    <row r="6391" spans="1:1">
      <c r="A6391" s="382"/>
    </row>
    <row r="6392" spans="1:1">
      <c r="A6392" s="382"/>
    </row>
    <row r="6393" spans="1:1">
      <c r="A6393" s="382"/>
    </row>
    <row r="6394" spans="1:1">
      <c r="A6394" s="382"/>
    </row>
    <row r="6395" spans="1:1">
      <c r="A6395" s="382"/>
    </row>
    <row r="6396" spans="1:1">
      <c r="A6396" s="382"/>
    </row>
    <row r="6397" spans="1:1">
      <c r="A6397" s="382"/>
    </row>
    <row r="6398" spans="1:1">
      <c r="A6398" s="382"/>
    </row>
    <row r="6399" spans="1:1">
      <c r="A6399" s="382"/>
    </row>
    <row r="6400" spans="1:1">
      <c r="A6400" s="382"/>
    </row>
    <row r="6401" spans="1:1">
      <c r="A6401" s="382"/>
    </row>
    <row r="6402" spans="1:1">
      <c r="A6402" s="382"/>
    </row>
    <row r="6403" spans="1:1">
      <c r="A6403" s="382"/>
    </row>
    <row r="6404" spans="1:1">
      <c r="A6404" s="382"/>
    </row>
    <row r="6405" spans="1:1">
      <c r="A6405" s="382"/>
    </row>
    <row r="6406" spans="1:1">
      <c r="A6406" s="382"/>
    </row>
    <row r="6407" spans="1:1">
      <c r="A6407" s="382"/>
    </row>
    <row r="6408" spans="1:1">
      <c r="A6408" s="382"/>
    </row>
    <row r="6409" spans="1:1">
      <c r="A6409" s="382"/>
    </row>
    <row r="6410" spans="1:1">
      <c r="A6410" s="382"/>
    </row>
    <row r="6411" spans="1:1">
      <c r="A6411" s="382"/>
    </row>
    <row r="6412" spans="1:1">
      <c r="A6412" s="382"/>
    </row>
    <row r="6413" spans="1:1">
      <c r="A6413" s="382"/>
    </row>
    <row r="6414" spans="1:1">
      <c r="A6414" s="382"/>
    </row>
    <row r="6415" spans="1:1">
      <c r="A6415" s="382"/>
    </row>
    <row r="6416" spans="1:1">
      <c r="A6416" s="382"/>
    </row>
    <row r="6417" spans="1:1">
      <c r="A6417" s="382"/>
    </row>
    <row r="6418" spans="1:1">
      <c r="A6418" s="382"/>
    </row>
    <row r="6419" spans="1:1">
      <c r="A6419" s="382"/>
    </row>
    <row r="6420" spans="1:1">
      <c r="A6420" s="382"/>
    </row>
    <row r="6421" spans="1:1">
      <c r="A6421" s="382"/>
    </row>
    <row r="6422" spans="1:1">
      <c r="A6422" s="382"/>
    </row>
    <row r="6423" spans="1:1">
      <c r="A6423" s="382"/>
    </row>
    <row r="6424" spans="1:1">
      <c r="A6424" s="382"/>
    </row>
    <row r="6425" spans="1:1">
      <c r="A6425" s="382"/>
    </row>
    <row r="6426" spans="1:1">
      <c r="A6426" s="382"/>
    </row>
    <row r="6427" spans="1:1">
      <c r="A6427" s="382"/>
    </row>
    <row r="6428" spans="1:1">
      <c r="A6428" s="382"/>
    </row>
    <row r="6429" spans="1:1">
      <c r="A6429" s="382"/>
    </row>
    <row r="6430" spans="1:1">
      <c r="A6430" s="382"/>
    </row>
    <row r="6431" spans="1:1">
      <c r="A6431" s="382"/>
    </row>
    <row r="6432" spans="1:1">
      <c r="A6432" s="382"/>
    </row>
    <row r="6433" spans="1:1">
      <c r="A6433" s="382"/>
    </row>
    <row r="6434" spans="1:1">
      <c r="A6434" s="382"/>
    </row>
    <row r="6435" spans="1:1">
      <c r="A6435" s="382"/>
    </row>
    <row r="6436" spans="1:1">
      <c r="A6436" s="382"/>
    </row>
    <row r="6437" spans="1:1">
      <c r="A6437" s="382"/>
    </row>
    <row r="6438" spans="1:1">
      <c r="A6438" s="382"/>
    </row>
    <row r="6439" spans="1:1">
      <c r="A6439" s="382"/>
    </row>
    <row r="6440" spans="1:1">
      <c r="A6440" s="382"/>
    </row>
    <row r="6441" spans="1:1">
      <c r="A6441" s="382"/>
    </row>
    <row r="6442" spans="1:1">
      <c r="A6442" s="382"/>
    </row>
    <row r="6443" spans="1:1">
      <c r="A6443" s="382"/>
    </row>
    <row r="6444" spans="1:1">
      <c r="A6444" s="382"/>
    </row>
    <row r="6445" spans="1:1">
      <c r="A6445" s="382"/>
    </row>
    <row r="6446" spans="1:1">
      <c r="A6446" s="382"/>
    </row>
    <row r="6447" spans="1:1">
      <c r="A6447" s="382"/>
    </row>
    <row r="6448" spans="1:1">
      <c r="A6448" s="382"/>
    </row>
    <row r="6449" spans="1:1">
      <c r="A6449" s="382"/>
    </row>
    <row r="6450" spans="1:1">
      <c r="A6450" s="382"/>
    </row>
    <row r="6451" spans="1:1">
      <c r="A6451" s="382"/>
    </row>
    <row r="6452" spans="1:1">
      <c r="A6452" s="382"/>
    </row>
    <row r="6453" spans="1:1">
      <c r="A6453" s="382"/>
    </row>
    <row r="6454" spans="1:1">
      <c r="A6454" s="382"/>
    </row>
    <row r="6455" spans="1:1">
      <c r="A6455" s="382"/>
    </row>
    <row r="6456" spans="1:1">
      <c r="A6456" s="382"/>
    </row>
    <row r="6457" spans="1:1">
      <c r="A6457" s="382"/>
    </row>
    <row r="6458" spans="1:1">
      <c r="A6458" s="382"/>
    </row>
    <row r="6459" spans="1:1">
      <c r="A6459" s="382"/>
    </row>
    <row r="6460" spans="1:1">
      <c r="A6460" s="382"/>
    </row>
    <row r="6461" spans="1:1">
      <c r="A6461" s="382"/>
    </row>
    <row r="6462" spans="1:1">
      <c r="A6462" s="382"/>
    </row>
    <row r="6463" spans="1:1">
      <c r="A6463" s="382"/>
    </row>
    <row r="6464" spans="1:1">
      <c r="A6464" s="382"/>
    </row>
    <row r="6465" spans="1:1">
      <c r="A6465" s="382"/>
    </row>
    <row r="6466" spans="1:1">
      <c r="A6466" s="382"/>
    </row>
    <row r="6467" spans="1:1">
      <c r="A6467" s="382"/>
    </row>
    <row r="6468" spans="1:1">
      <c r="A6468" s="382"/>
    </row>
    <row r="6469" spans="1:1">
      <c r="A6469" s="382"/>
    </row>
    <row r="6470" spans="1:1">
      <c r="A6470" s="382"/>
    </row>
    <row r="6471" spans="1:1">
      <c r="A6471" s="382"/>
    </row>
    <row r="6472" spans="1:1">
      <c r="A6472" s="382"/>
    </row>
    <row r="6473" spans="1:1">
      <c r="A6473" s="382"/>
    </row>
    <row r="6474" spans="1:1">
      <c r="A6474" s="382"/>
    </row>
    <row r="6475" spans="1:1">
      <c r="A6475" s="382"/>
    </row>
    <row r="6476" spans="1:1">
      <c r="A6476" s="382"/>
    </row>
    <row r="6477" spans="1:1">
      <c r="A6477" s="382"/>
    </row>
    <row r="6478" spans="1:1">
      <c r="A6478" s="382"/>
    </row>
    <row r="6479" spans="1:1">
      <c r="A6479" s="382"/>
    </row>
    <row r="6480" spans="1:1">
      <c r="A6480" s="382"/>
    </row>
    <row r="6481" spans="1:1">
      <c r="A6481" s="382"/>
    </row>
    <row r="6482" spans="1:1">
      <c r="A6482" s="382"/>
    </row>
    <row r="6483" spans="1:1">
      <c r="A6483" s="382"/>
    </row>
    <row r="6484" spans="1:1">
      <c r="A6484" s="382"/>
    </row>
    <row r="6485" spans="1:1">
      <c r="A6485" s="382"/>
    </row>
    <row r="6486" spans="1:1">
      <c r="A6486" s="382"/>
    </row>
    <row r="6487" spans="1:1">
      <c r="A6487" s="382"/>
    </row>
    <row r="6488" spans="1:1">
      <c r="A6488" s="382"/>
    </row>
    <row r="6489" spans="1:1">
      <c r="A6489" s="382"/>
    </row>
    <row r="6490" spans="1:1">
      <c r="A6490" s="382"/>
    </row>
    <row r="6491" spans="1:1">
      <c r="A6491" s="382"/>
    </row>
    <row r="6492" spans="1:1">
      <c r="A6492" s="382"/>
    </row>
    <row r="6493" spans="1:1">
      <c r="A6493" s="382"/>
    </row>
    <row r="6494" spans="1:1">
      <c r="A6494" s="382"/>
    </row>
    <row r="6495" spans="1:1">
      <c r="A6495" s="382"/>
    </row>
    <row r="6496" spans="1:1">
      <c r="A6496" s="382"/>
    </row>
    <row r="6497" spans="1:1">
      <c r="A6497" s="382"/>
    </row>
    <row r="6498" spans="1:1">
      <c r="A6498" s="382"/>
    </row>
    <row r="6499" spans="1:1">
      <c r="A6499" s="382"/>
    </row>
    <row r="6500" spans="1:1">
      <c r="A6500" s="382"/>
    </row>
    <row r="6501" spans="1:1">
      <c r="A6501" s="382"/>
    </row>
    <row r="6502" spans="1:1">
      <c r="A6502" s="382"/>
    </row>
    <row r="6503" spans="1:1">
      <c r="A6503" s="382"/>
    </row>
    <row r="6504" spans="1:1">
      <c r="A6504" s="382"/>
    </row>
    <row r="6505" spans="1:1">
      <c r="A6505" s="382"/>
    </row>
    <row r="6506" spans="1:1">
      <c r="A6506" s="382"/>
    </row>
    <row r="6507" spans="1:1">
      <c r="A6507" s="382"/>
    </row>
    <row r="6508" spans="1:1">
      <c r="A6508" s="382"/>
    </row>
    <row r="6509" spans="1:1">
      <c r="A6509" s="382"/>
    </row>
    <row r="6510" spans="1:1">
      <c r="A6510" s="382"/>
    </row>
    <row r="6511" spans="1:1">
      <c r="A6511" s="382"/>
    </row>
    <row r="6512" spans="1:1">
      <c r="A6512" s="382"/>
    </row>
    <row r="6513" spans="1:1">
      <c r="A6513" s="382"/>
    </row>
    <row r="6514" spans="1:1">
      <c r="A6514" s="382"/>
    </row>
    <row r="6515" spans="1:1">
      <c r="A6515" s="382"/>
    </row>
    <row r="6516" spans="1:1">
      <c r="A6516" s="382"/>
    </row>
    <row r="6517" spans="1:1">
      <c r="A6517" s="382"/>
    </row>
    <row r="6518" spans="1:1">
      <c r="A6518" s="382"/>
    </row>
    <row r="6519" spans="1:1">
      <c r="A6519" s="382"/>
    </row>
    <row r="6520" spans="1:1">
      <c r="A6520" s="382"/>
    </row>
    <row r="6521" spans="1:1">
      <c r="A6521" s="382"/>
    </row>
    <row r="6522" spans="1:1">
      <c r="A6522" s="382"/>
    </row>
    <row r="6523" spans="1:1">
      <c r="A6523" s="382"/>
    </row>
    <row r="6524" spans="1:1">
      <c r="A6524" s="382"/>
    </row>
    <row r="6525" spans="1:1">
      <c r="A6525" s="382"/>
    </row>
    <row r="6526" spans="1:1">
      <c r="A6526" s="382"/>
    </row>
    <row r="6527" spans="1:1">
      <c r="A6527" s="382"/>
    </row>
    <row r="6528" spans="1:1">
      <c r="A6528" s="382"/>
    </row>
    <row r="6529" spans="1:1">
      <c r="A6529" s="382"/>
    </row>
    <row r="6530" spans="1:1">
      <c r="A6530" s="382"/>
    </row>
    <row r="6531" spans="1:1">
      <c r="A6531" s="382"/>
    </row>
    <row r="6532" spans="1:1">
      <c r="A6532" s="382"/>
    </row>
    <row r="6533" spans="1:1">
      <c r="A6533" s="382"/>
    </row>
    <row r="6534" spans="1:1">
      <c r="A6534" s="382"/>
    </row>
    <row r="6535" spans="1:1">
      <c r="A6535" s="382"/>
    </row>
    <row r="6536" spans="1:1">
      <c r="A6536" s="382"/>
    </row>
    <row r="6537" spans="1:1">
      <c r="A6537" s="382"/>
    </row>
    <row r="6538" spans="1:1">
      <c r="A6538" s="382"/>
    </row>
    <row r="6539" spans="1:1">
      <c r="A6539" s="382"/>
    </row>
    <row r="6540" spans="1:1">
      <c r="A6540" s="382"/>
    </row>
    <row r="6541" spans="1:1">
      <c r="A6541" s="382"/>
    </row>
    <row r="6542" spans="1:1">
      <c r="A6542" s="382"/>
    </row>
    <row r="6543" spans="1:1">
      <c r="A6543" s="382"/>
    </row>
    <row r="6544" spans="1:1">
      <c r="A6544" s="382"/>
    </row>
    <row r="6545" spans="1:1">
      <c r="A6545" s="382"/>
    </row>
    <row r="6546" spans="1:1">
      <c r="A6546" s="382"/>
    </row>
    <row r="6547" spans="1:1">
      <c r="A6547" s="382"/>
    </row>
    <row r="6548" spans="1:1">
      <c r="A6548" s="382"/>
    </row>
    <row r="6549" spans="1:1">
      <c r="A6549" s="382"/>
    </row>
    <row r="6550" spans="1:1">
      <c r="A6550" s="382"/>
    </row>
    <row r="6551" spans="1:1">
      <c r="A6551" s="382"/>
    </row>
    <row r="6552" spans="1:1">
      <c r="A6552" s="382"/>
    </row>
    <row r="6553" spans="1:1">
      <c r="A6553" s="382"/>
    </row>
    <row r="6554" spans="1:1">
      <c r="A6554" s="382"/>
    </row>
    <row r="6555" spans="1:1">
      <c r="A6555" s="382"/>
    </row>
    <row r="6556" spans="1:1">
      <c r="A6556" s="382"/>
    </row>
    <row r="6557" spans="1:1">
      <c r="A6557" s="382"/>
    </row>
    <row r="6558" spans="1:1">
      <c r="A6558" s="382"/>
    </row>
    <row r="6559" spans="1:1">
      <c r="A6559" s="382"/>
    </row>
    <row r="6560" spans="1:1">
      <c r="A6560" s="382"/>
    </row>
    <row r="6561" spans="1:1">
      <c r="A6561" s="382"/>
    </row>
    <row r="6562" spans="1:1">
      <c r="A6562" s="382"/>
    </row>
    <row r="6563" spans="1:1">
      <c r="A6563" s="382"/>
    </row>
    <row r="6564" spans="1:1">
      <c r="A6564" s="382"/>
    </row>
    <row r="6565" spans="1:1">
      <c r="A6565" s="382"/>
    </row>
    <row r="6566" spans="1:1">
      <c r="A6566" s="382"/>
    </row>
    <row r="6567" spans="1:1">
      <c r="A6567" s="382"/>
    </row>
    <row r="6568" spans="1:1">
      <c r="A6568" s="382"/>
    </row>
    <row r="6569" spans="1:1">
      <c r="A6569" s="382"/>
    </row>
    <row r="6570" spans="1:1">
      <c r="A6570" s="382"/>
    </row>
    <row r="6571" spans="1:1">
      <c r="A6571" s="382"/>
    </row>
    <row r="6572" spans="1:1">
      <c r="A6572" s="382"/>
    </row>
    <row r="6573" spans="1:1">
      <c r="A6573" s="382"/>
    </row>
    <row r="6574" spans="1:1">
      <c r="A6574" s="382"/>
    </row>
    <row r="6575" spans="1:1">
      <c r="A6575" s="382"/>
    </row>
    <row r="6576" spans="1:1">
      <c r="A6576" s="382"/>
    </row>
    <row r="6577" spans="1:1">
      <c r="A6577" s="382"/>
    </row>
    <row r="6578" spans="1:1">
      <c r="A6578" s="382"/>
    </row>
    <row r="6579" spans="1:1">
      <c r="A6579" s="382"/>
    </row>
    <row r="6580" spans="1:1">
      <c r="A6580" s="382"/>
    </row>
    <row r="6581" spans="1:1">
      <c r="A6581" s="382"/>
    </row>
    <row r="6582" spans="1:1">
      <c r="A6582" s="382"/>
    </row>
    <row r="6583" spans="1:1">
      <c r="A6583" s="382"/>
    </row>
    <row r="6584" spans="1:1">
      <c r="A6584" s="382"/>
    </row>
    <row r="6585" spans="1:1">
      <c r="A6585" s="382"/>
    </row>
    <row r="6586" spans="1:1">
      <c r="A6586" s="382"/>
    </row>
    <row r="6587" spans="1:1">
      <c r="A6587" s="382"/>
    </row>
    <row r="6588" spans="1:1">
      <c r="A6588" s="382"/>
    </row>
    <row r="6589" spans="1:1">
      <c r="A6589" s="382"/>
    </row>
    <row r="6590" spans="1:1">
      <c r="A6590" s="382"/>
    </row>
    <row r="6591" spans="1:1">
      <c r="A6591" s="382"/>
    </row>
    <row r="6592" spans="1:1">
      <c r="A6592" s="382"/>
    </row>
    <row r="6593" spans="1:1">
      <c r="A6593" s="382"/>
    </row>
    <row r="6594" spans="1:1">
      <c r="A6594" s="382"/>
    </row>
    <row r="6595" spans="1:1">
      <c r="A6595" s="382"/>
    </row>
    <row r="6596" spans="1:1">
      <c r="A6596" s="382"/>
    </row>
    <row r="6597" spans="1:1">
      <c r="A6597" s="382"/>
    </row>
    <row r="6598" spans="1:1">
      <c r="A6598" s="382"/>
    </row>
    <row r="6599" spans="1:1">
      <c r="A6599" s="382"/>
    </row>
    <row r="6600" spans="1:1">
      <c r="A6600" s="382"/>
    </row>
    <row r="6601" spans="1:1">
      <c r="A6601" s="382"/>
    </row>
    <row r="6602" spans="1:1">
      <c r="A6602" s="382"/>
    </row>
    <row r="6603" spans="1:1">
      <c r="A6603" s="382"/>
    </row>
    <row r="6604" spans="1:1">
      <c r="A6604" s="382"/>
    </row>
    <row r="6605" spans="1:1">
      <c r="A6605" s="382"/>
    </row>
    <row r="6606" spans="1:1">
      <c r="A6606" s="382"/>
    </row>
    <row r="6607" spans="1:1">
      <c r="A6607" s="382"/>
    </row>
    <row r="6608" spans="1:1">
      <c r="A6608" s="382"/>
    </row>
    <row r="6609" spans="1:1">
      <c r="A6609" s="382"/>
    </row>
    <row r="6610" spans="1:1">
      <c r="A6610" s="382"/>
    </row>
    <row r="6611" spans="1:1">
      <c r="A6611" s="382"/>
    </row>
    <row r="6612" spans="1:1">
      <c r="A6612" s="382"/>
    </row>
    <row r="6613" spans="1:1">
      <c r="A6613" s="382"/>
    </row>
    <row r="6614" spans="1:1">
      <c r="A6614" s="382"/>
    </row>
    <row r="6615" spans="1:1">
      <c r="A6615" s="382"/>
    </row>
    <row r="6616" spans="1:1">
      <c r="A6616" s="382"/>
    </row>
    <row r="6617" spans="1:1">
      <c r="A6617" s="382"/>
    </row>
    <row r="6618" spans="1:1">
      <c r="A6618" s="382"/>
    </row>
    <row r="6619" spans="1:1">
      <c r="A6619" s="382"/>
    </row>
    <row r="6620" spans="1:1">
      <c r="A6620" s="382"/>
    </row>
    <row r="6621" spans="1:1">
      <c r="A6621" s="382"/>
    </row>
    <row r="6622" spans="1:1">
      <c r="A6622" s="382"/>
    </row>
    <row r="6623" spans="1:1">
      <c r="A6623" s="382"/>
    </row>
    <row r="6624" spans="1:1">
      <c r="A6624" s="382"/>
    </row>
    <row r="6625" spans="1:1">
      <c r="A6625" s="382"/>
    </row>
    <row r="6626" spans="1:1">
      <c r="A6626" s="382"/>
    </row>
    <row r="6627" spans="1:1">
      <c r="A6627" s="382"/>
    </row>
    <row r="6628" spans="1:1">
      <c r="A6628" s="382"/>
    </row>
    <row r="6629" spans="1:1">
      <c r="A6629" s="382"/>
    </row>
    <row r="6630" spans="1:1">
      <c r="A6630" s="382"/>
    </row>
    <row r="6631" spans="1:1">
      <c r="A6631" s="382"/>
    </row>
    <row r="6632" spans="1:1">
      <c r="A6632" s="382"/>
    </row>
    <row r="6633" spans="1:1">
      <c r="A6633" s="382"/>
    </row>
    <row r="6634" spans="1:1">
      <c r="A6634" s="382"/>
    </row>
    <row r="6635" spans="1:1">
      <c r="A6635" s="382"/>
    </row>
    <row r="6636" spans="1:1">
      <c r="A6636" s="382"/>
    </row>
    <row r="6637" spans="1:1">
      <c r="A6637" s="382"/>
    </row>
    <row r="6638" spans="1:1">
      <c r="A6638" s="382"/>
    </row>
    <row r="6639" spans="1:1">
      <c r="A6639" s="382"/>
    </row>
    <row r="6640" spans="1:1">
      <c r="A6640" s="382"/>
    </row>
    <row r="6641" spans="1:1">
      <c r="A6641" s="382"/>
    </row>
    <row r="6642" spans="1:1">
      <c r="A6642" s="382"/>
    </row>
    <row r="6643" spans="1:1">
      <c r="A6643" s="382"/>
    </row>
    <row r="6644" spans="1:1">
      <c r="A6644" s="382"/>
    </row>
    <row r="6645" spans="1:1">
      <c r="A6645" s="382"/>
    </row>
    <row r="6646" spans="1:1">
      <c r="A6646" s="382"/>
    </row>
    <row r="6647" spans="1:1">
      <c r="A6647" s="382"/>
    </row>
    <row r="6648" spans="1:1">
      <c r="A6648" s="382"/>
    </row>
    <row r="6649" spans="1:1">
      <c r="A6649" s="382"/>
    </row>
    <row r="6650" spans="1:1">
      <c r="A6650" s="382"/>
    </row>
    <row r="6651" spans="1:1">
      <c r="A6651" s="382"/>
    </row>
    <row r="6652" spans="1:1">
      <c r="A6652" s="382"/>
    </row>
    <row r="6653" spans="1:1">
      <c r="A6653" s="382"/>
    </row>
    <row r="6654" spans="1:1">
      <c r="A6654" s="382"/>
    </row>
    <row r="6655" spans="1:1">
      <c r="A6655" s="382"/>
    </row>
    <row r="6656" spans="1:1">
      <c r="A6656" s="382"/>
    </row>
    <row r="6657" spans="1:1">
      <c r="A6657" s="382"/>
    </row>
    <row r="6658" spans="1:1">
      <c r="A6658" s="382"/>
    </row>
    <row r="6659" spans="1:1">
      <c r="A6659" s="382"/>
    </row>
    <row r="6660" spans="1:1">
      <c r="A6660" s="382"/>
    </row>
    <row r="6661" spans="1:1">
      <c r="A6661" s="382"/>
    </row>
    <row r="6662" spans="1:1">
      <c r="A6662" s="382"/>
    </row>
    <row r="6663" spans="1:1">
      <c r="A6663" s="382"/>
    </row>
    <row r="6664" spans="1:1">
      <c r="A6664" s="382"/>
    </row>
    <row r="6665" spans="1:1">
      <c r="A6665" s="382"/>
    </row>
    <row r="6666" spans="1:1">
      <c r="A6666" s="382"/>
    </row>
    <row r="6667" spans="1:1">
      <c r="A6667" s="382"/>
    </row>
    <row r="6668" spans="1:1">
      <c r="A6668" s="382"/>
    </row>
    <row r="6669" spans="1:1">
      <c r="A6669" s="382"/>
    </row>
    <row r="6670" spans="1:1">
      <c r="A6670" s="382"/>
    </row>
    <row r="6671" spans="1:1">
      <c r="A6671" s="382"/>
    </row>
    <row r="6672" spans="1:1">
      <c r="A6672" s="382"/>
    </row>
    <row r="6673" spans="1:1">
      <c r="A6673" s="382"/>
    </row>
    <row r="6674" spans="1:1">
      <c r="A6674" s="382"/>
    </row>
    <row r="6675" spans="1:1">
      <c r="A6675" s="382"/>
    </row>
    <row r="6676" spans="1:1">
      <c r="A6676" s="382"/>
    </row>
    <row r="6677" spans="1:1">
      <c r="A6677" s="382"/>
    </row>
    <row r="6678" spans="1:1">
      <c r="A6678" s="382"/>
    </row>
    <row r="6679" spans="1:1">
      <c r="A6679" s="382"/>
    </row>
    <row r="6680" spans="1:1">
      <c r="A6680" s="382"/>
    </row>
    <row r="6681" spans="1:1">
      <c r="A6681" s="382"/>
    </row>
    <row r="6682" spans="1:1">
      <c r="A6682" s="382"/>
    </row>
    <row r="6683" spans="1:1">
      <c r="A6683" s="382"/>
    </row>
    <row r="6684" spans="1:1">
      <c r="A6684" s="382"/>
    </row>
    <row r="6685" spans="1:1">
      <c r="A6685" s="382"/>
    </row>
    <row r="6686" spans="1:1">
      <c r="A6686" s="382"/>
    </row>
    <row r="6687" spans="1:1">
      <c r="A6687" s="382"/>
    </row>
    <row r="6688" spans="1:1">
      <c r="A6688" s="382"/>
    </row>
    <row r="6689" spans="1:1">
      <c r="A6689" s="382"/>
    </row>
    <row r="6690" spans="1:1">
      <c r="A6690" s="382"/>
    </row>
    <row r="6691" spans="1:1">
      <c r="A6691" s="382"/>
    </row>
    <row r="6692" spans="1:1">
      <c r="A6692" s="382"/>
    </row>
    <row r="6693" spans="1:1">
      <c r="A6693" s="382"/>
    </row>
    <row r="6694" spans="1:1">
      <c r="A6694" s="382"/>
    </row>
    <row r="6695" spans="1:1">
      <c r="A6695" s="382"/>
    </row>
    <row r="6696" spans="1:1">
      <c r="A6696" s="382"/>
    </row>
    <row r="6697" spans="1:1">
      <c r="A6697" s="382"/>
    </row>
    <row r="6698" spans="1:1">
      <c r="A6698" s="382"/>
    </row>
    <row r="6699" spans="1:1">
      <c r="A6699" s="382"/>
    </row>
    <row r="6700" spans="1:1">
      <c r="A6700" s="382"/>
    </row>
    <row r="6701" spans="1:1">
      <c r="A6701" s="382"/>
    </row>
    <row r="6702" spans="1:1">
      <c r="A6702" s="382"/>
    </row>
    <row r="6703" spans="1:1">
      <c r="A6703" s="382"/>
    </row>
    <row r="6704" spans="1:1">
      <c r="A6704" s="382"/>
    </row>
    <row r="6705" spans="1:1">
      <c r="A6705" s="382"/>
    </row>
    <row r="6706" spans="1:1">
      <c r="A6706" s="382"/>
    </row>
    <row r="6707" spans="1:1">
      <c r="A6707" s="382"/>
    </row>
    <row r="6708" spans="1:1">
      <c r="A6708" s="382"/>
    </row>
    <row r="6709" spans="1:1">
      <c r="A6709" s="382"/>
    </row>
    <row r="6710" spans="1:1">
      <c r="A6710" s="382"/>
    </row>
    <row r="6711" spans="1:1">
      <c r="A6711" s="382"/>
    </row>
    <row r="6712" spans="1:1">
      <c r="A6712" s="382"/>
    </row>
    <row r="6713" spans="1:1">
      <c r="A6713" s="382"/>
    </row>
    <row r="6714" spans="1:1">
      <c r="A6714" s="382"/>
    </row>
    <row r="6715" spans="1:1">
      <c r="A6715" s="382"/>
    </row>
    <row r="6716" spans="1:1">
      <c r="A6716" s="382"/>
    </row>
    <row r="6717" spans="1:1">
      <c r="A6717" s="382"/>
    </row>
    <row r="6718" spans="1:1">
      <c r="A6718" s="382"/>
    </row>
    <row r="6719" spans="1:1">
      <c r="A6719" s="382"/>
    </row>
    <row r="6720" spans="1:1">
      <c r="A6720" s="382"/>
    </row>
    <row r="6721" spans="1:1">
      <c r="A6721" s="382"/>
    </row>
    <row r="6722" spans="1:1">
      <c r="A6722" s="382"/>
    </row>
    <row r="6723" spans="1:1">
      <c r="A6723" s="382"/>
    </row>
    <row r="6724" spans="1:1">
      <c r="A6724" s="382"/>
    </row>
    <row r="6725" spans="1:1">
      <c r="A6725" s="382"/>
    </row>
    <row r="6726" spans="1:1">
      <c r="A6726" s="382"/>
    </row>
    <row r="6727" spans="1:1">
      <c r="A6727" s="382"/>
    </row>
    <row r="6728" spans="1:1">
      <c r="A6728" s="382"/>
    </row>
    <row r="6729" spans="1:1">
      <c r="A6729" s="382"/>
    </row>
    <row r="6730" spans="1:1">
      <c r="A6730" s="382"/>
    </row>
    <row r="6731" spans="1:1">
      <c r="A6731" s="382"/>
    </row>
    <row r="6732" spans="1:1">
      <c r="A6732" s="382"/>
    </row>
    <row r="6733" spans="1:1">
      <c r="A6733" s="382"/>
    </row>
    <row r="6734" spans="1:1">
      <c r="A6734" s="382"/>
    </row>
    <row r="6735" spans="1:1">
      <c r="A6735" s="382"/>
    </row>
    <row r="6736" spans="1:1">
      <c r="A6736" s="382"/>
    </row>
    <row r="6737" spans="1:1">
      <c r="A6737" s="382"/>
    </row>
    <row r="6738" spans="1:1">
      <c r="A6738" s="382"/>
    </row>
    <row r="6739" spans="1:1">
      <c r="A6739" s="382"/>
    </row>
    <row r="6740" spans="1:1">
      <c r="A6740" s="382"/>
    </row>
    <row r="6741" spans="1:1">
      <c r="A6741" s="382"/>
    </row>
    <row r="6742" spans="1:1">
      <c r="A6742" s="382"/>
    </row>
    <row r="6743" spans="1:1">
      <c r="A6743" s="382"/>
    </row>
    <row r="6744" spans="1:1">
      <c r="A6744" s="382"/>
    </row>
    <row r="6745" spans="1:1">
      <c r="A6745" s="382"/>
    </row>
    <row r="6746" spans="1:1">
      <c r="A6746" s="382"/>
    </row>
    <row r="6747" spans="1:1">
      <c r="A6747" s="382"/>
    </row>
    <row r="6748" spans="1:1">
      <c r="A6748" s="382"/>
    </row>
    <row r="6749" spans="1:1">
      <c r="A6749" s="382"/>
    </row>
    <row r="6750" spans="1:1">
      <c r="A6750" s="382"/>
    </row>
    <row r="6751" spans="1:1">
      <c r="A6751" s="382"/>
    </row>
    <row r="6752" spans="1:1">
      <c r="A6752" s="382"/>
    </row>
    <row r="6753" spans="1:1">
      <c r="A6753" s="382"/>
    </row>
    <row r="6754" spans="1:1">
      <c r="A6754" s="382"/>
    </row>
    <row r="6755" spans="1:1">
      <c r="A6755" s="382"/>
    </row>
    <row r="6756" spans="1:1">
      <c r="A6756" s="382"/>
    </row>
    <row r="6757" spans="1:1">
      <c r="A6757" s="382"/>
    </row>
    <row r="6758" spans="1:1">
      <c r="A6758" s="382"/>
    </row>
    <row r="6759" spans="1:1">
      <c r="A6759" s="382"/>
    </row>
    <row r="6760" spans="1:1">
      <c r="A6760" s="382"/>
    </row>
    <row r="6761" spans="1:1">
      <c r="A6761" s="382"/>
    </row>
    <row r="6762" spans="1:1">
      <c r="A6762" s="382"/>
    </row>
    <row r="6763" spans="1:1">
      <c r="A6763" s="382"/>
    </row>
    <row r="6764" spans="1:1">
      <c r="A6764" s="382"/>
    </row>
    <row r="6765" spans="1:1">
      <c r="A6765" s="382"/>
    </row>
    <row r="6766" spans="1:1">
      <c r="A6766" s="382"/>
    </row>
    <row r="6767" spans="1:1">
      <c r="A6767" s="382"/>
    </row>
    <row r="6768" spans="1:1">
      <c r="A6768" s="382"/>
    </row>
    <row r="6769" spans="1:1">
      <c r="A6769" s="382"/>
    </row>
    <row r="6770" spans="1:1">
      <c r="A6770" s="382"/>
    </row>
    <row r="6771" spans="1:1">
      <c r="A6771" s="382"/>
    </row>
    <row r="6772" spans="1:1">
      <c r="A6772" s="382"/>
    </row>
    <row r="6773" spans="1:1">
      <c r="A6773" s="382"/>
    </row>
    <row r="6774" spans="1:1">
      <c r="A6774" s="382"/>
    </row>
    <row r="6775" spans="1:1">
      <c r="A6775" s="382"/>
    </row>
    <row r="6776" spans="1:1">
      <c r="A6776" s="382"/>
    </row>
    <row r="6777" spans="1:1">
      <c r="A6777" s="382"/>
    </row>
    <row r="6778" spans="1:1">
      <c r="A6778" s="382"/>
    </row>
    <row r="6779" spans="1:1">
      <c r="A6779" s="382"/>
    </row>
    <row r="6780" spans="1:1">
      <c r="A6780" s="382"/>
    </row>
    <row r="6781" spans="1:1">
      <c r="A6781" s="382"/>
    </row>
    <row r="6782" spans="1:1">
      <c r="A6782" s="382"/>
    </row>
    <row r="6783" spans="1:1">
      <c r="A6783" s="382"/>
    </row>
    <row r="6784" spans="1:1">
      <c r="A6784" s="382"/>
    </row>
    <row r="6785" spans="1:1">
      <c r="A6785" s="382"/>
    </row>
    <row r="6786" spans="1:1">
      <c r="A6786" s="382"/>
    </row>
    <row r="6787" spans="1:1">
      <c r="A6787" s="382"/>
    </row>
    <row r="6788" spans="1:1">
      <c r="A6788" s="382"/>
    </row>
    <row r="6789" spans="1:1">
      <c r="A6789" s="382"/>
    </row>
    <row r="6790" spans="1:1">
      <c r="A6790" s="382"/>
    </row>
    <row r="6791" spans="1:1">
      <c r="A6791" s="382"/>
    </row>
    <row r="6792" spans="1:1">
      <c r="A6792" s="382"/>
    </row>
    <row r="6793" spans="1:1">
      <c r="A6793" s="382"/>
    </row>
    <row r="6794" spans="1:1">
      <c r="A6794" s="382"/>
    </row>
    <row r="6795" spans="1:1">
      <c r="A6795" s="382"/>
    </row>
    <row r="6796" spans="1:1">
      <c r="A6796" s="382"/>
    </row>
    <row r="6797" spans="1:1">
      <c r="A6797" s="382"/>
    </row>
    <row r="6798" spans="1:1">
      <c r="A6798" s="382"/>
    </row>
    <row r="6799" spans="1:1">
      <c r="A6799" s="382"/>
    </row>
    <row r="6800" spans="1:1">
      <c r="A6800" s="382"/>
    </row>
    <row r="6801" spans="1:1">
      <c r="A6801" s="382"/>
    </row>
    <row r="6802" spans="1:1">
      <c r="A6802" s="382"/>
    </row>
    <row r="6803" spans="1:1">
      <c r="A6803" s="382"/>
    </row>
    <row r="6804" spans="1:1">
      <c r="A6804" s="382"/>
    </row>
    <row r="6805" spans="1:1">
      <c r="A6805" s="382"/>
    </row>
    <row r="6806" spans="1:1">
      <c r="A6806" s="382"/>
    </row>
    <row r="6807" spans="1:1">
      <c r="A6807" s="382"/>
    </row>
    <row r="6808" spans="1:1">
      <c r="A6808" s="382"/>
    </row>
    <row r="6809" spans="1:1">
      <c r="A6809" s="382"/>
    </row>
    <row r="6810" spans="1:1">
      <c r="A6810" s="382"/>
    </row>
    <row r="6811" spans="1:1">
      <c r="A6811" s="382"/>
    </row>
    <row r="6812" spans="1:1">
      <c r="A6812" s="382"/>
    </row>
    <row r="6813" spans="1:1">
      <c r="A6813" s="382"/>
    </row>
    <row r="6814" spans="1:1">
      <c r="A6814" s="382"/>
    </row>
    <row r="6815" spans="1:1">
      <c r="A6815" s="382"/>
    </row>
    <row r="6816" spans="1:1">
      <c r="A6816" s="382"/>
    </row>
    <row r="6817" spans="1:1">
      <c r="A6817" s="382"/>
    </row>
    <row r="6818" spans="1:1">
      <c r="A6818" s="382"/>
    </row>
    <row r="6819" spans="1:1">
      <c r="A6819" s="382"/>
    </row>
    <row r="6820" spans="1:1">
      <c r="A6820" s="382"/>
    </row>
    <row r="6821" spans="1:1">
      <c r="A6821" s="382"/>
    </row>
    <row r="6822" spans="1:1">
      <c r="A6822" s="382"/>
    </row>
    <row r="6823" spans="1:1">
      <c r="A6823" s="382"/>
    </row>
    <row r="6824" spans="1:1">
      <c r="A6824" s="382"/>
    </row>
    <row r="6825" spans="1:1">
      <c r="A6825" s="382"/>
    </row>
    <row r="6826" spans="1:1">
      <c r="A6826" s="382"/>
    </row>
    <row r="6827" spans="1:1">
      <c r="A6827" s="382"/>
    </row>
    <row r="6828" spans="1:1">
      <c r="A6828" s="382"/>
    </row>
    <row r="6829" spans="1:1">
      <c r="A6829" s="382"/>
    </row>
    <row r="6830" spans="1:1">
      <c r="A6830" s="382"/>
    </row>
    <row r="6831" spans="1:1">
      <c r="A6831" s="382"/>
    </row>
    <row r="6832" spans="1:1">
      <c r="A6832" s="382"/>
    </row>
    <row r="6833" spans="1:1">
      <c r="A6833" s="382"/>
    </row>
    <row r="6834" spans="1:1">
      <c r="A6834" s="382"/>
    </row>
    <row r="6835" spans="1:1">
      <c r="A6835" s="382"/>
    </row>
    <row r="6836" spans="1:1">
      <c r="A6836" s="382"/>
    </row>
    <row r="6837" spans="1:1">
      <c r="A6837" s="382"/>
    </row>
    <row r="6838" spans="1:1">
      <c r="A6838" s="382"/>
    </row>
    <row r="6839" spans="1:1">
      <c r="A6839" s="382"/>
    </row>
    <row r="6840" spans="1:1">
      <c r="A6840" s="382"/>
    </row>
    <row r="6841" spans="1:1">
      <c r="A6841" s="382"/>
    </row>
    <row r="6842" spans="1:1">
      <c r="A6842" s="382"/>
    </row>
    <row r="6843" spans="1:1">
      <c r="A6843" s="382"/>
    </row>
    <row r="6844" spans="1:1">
      <c r="A6844" s="382"/>
    </row>
    <row r="6845" spans="1:1">
      <c r="A6845" s="382"/>
    </row>
    <row r="6846" spans="1:1">
      <c r="A6846" s="382"/>
    </row>
    <row r="6847" spans="1:1">
      <c r="A6847" s="382"/>
    </row>
    <row r="6848" spans="1:1">
      <c r="A6848" s="382"/>
    </row>
    <row r="6849" spans="1:1">
      <c r="A6849" s="382"/>
    </row>
    <row r="6850" spans="1:1">
      <c r="A6850" s="382"/>
    </row>
    <row r="6851" spans="1:1">
      <c r="A6851" s="382"/>
    </row>
    <row r="6852" spans="1:1">
      <c r="A6852" s="382"/>
    </row>
    <row r="6853" spans="1:1">
      <c r="A6853" s="382"/>
    </row>
    <row r="6854" spans="1:1">
      <c r="A6854" s="382"/>
    </row>
    <row r="6855" spans="1:1">
      <c r="A6855" s="382"/>
    </row>
    <row r="6856" spans="1:1">
      <c r="A6856" s="382"/>
    </row>
    <row r="6857" spans="1:1">
      <c r="A6857" s="382"/>
    </row>
    <row r="6858" spans="1:1">
      <c r="A6858" s="382"/>
    </row>
    <row r="6859" spans="1:1">
      <c r="A6859" s="382"/>
    </row>
    <row r="6860" spans="1:1">
      <c r="A6860" s="382"/>
    </row>
    <row r="6861" spans="1:1">
      <c r="A6861" s="382"/>
    </row>
    <row r="6862" spans="1:1">
      <c r="A6862" s="382"/>
    </row>
    <row r="6863" spans="1:1">
      <c r="A6863" s="382"/>
    </row>
    <row r="6864" spans="1:1">
      <c r="A6864" s="382"/>
    </row>
    <row r="6865" spans="1:1">
      <c r="A6865" s="382"/>
    </row>
    <row r="6866" spans="1:1">
      <c r="A6866" s="382"/>
    </row>
    <row r="6867" spans="1:1">
      <c r="A6867" s="382"/>
    </row>
    <row r="6868" spans="1:1">
      <c r="A6868" s="382"/>
    </row>
    <row r="6869" spans="1:1">
      <c r="A6869" s="382"/>
    </row>
    <row r="6870" spans="1:1">
      <c r="A6870" s="382"/>
    </row>
    <row r="6871" spans="1:1">
      <c r="A6871" s="382"/>
    </row>
    <row r="6872" spans="1:1">
      <c r="A6872" s="382"/>
    </row>
    <row r="6873" spans="1:1">
      <c r="A6873" s="382"/>
    </row>
    <row r="6874" spans="1:1">
      <c r="A6874" s="382"/>
    </row>
    <row r="6875" spans="1:1">
      <c r="A6875" s="382"/>
    </row>
    <row r="6876" spans="1:1">
      <c r="A6876" s="382"/>
    </row>
    <row r="6877" spans="1:1">
      <c r="A6877" s="382"/>
    </row>
    <row r="6878" spans="1:1">
      <c r="A6878" s="382"/>
    </row>
    <row r="6879" spans="1:1">
      <c r="A6879" s="382"/>
    </row>
    <row r="6880" spans="1:1">
      <c r="A6880" s="382"/>
    </row>
    <row r="6881" spans="1:1">
      <c r="A6881" s="382"/>
    </row>
    <row r="6882" spans="1:1">
      <c r="A6882" s="382"/>
    </row>
    <row r="6883" spans="1:1">
      <c r="A6883" s="382"/>
    </row>
    <row r="6884" spans="1:1">
      <c r="A6884" s="382"/>
    </row>
    <row r="6885" spans="1:1">
      <c r="A6885" s="382"/>
    </row>
    <row r="6886" spans="1:1">
      <c r="A6886" s="382"/>
    </row>
    <row r="6887" spans="1:1">
      <c r="A6887" s="382"/>
    </row>
    <row r="6888" spans="1:1">
      <c r="A6888" s="382"/>
    </row>
    <row r="6889" spans="1:1">
      <c r="A6889" s="382"/>
    </row>
    <row r="6890" spans="1:1">
      <c r="A6890" s="382"/>
    </row>
    <row r="6891" spans="1:1">
      <c r="A6891" s="382"/>
    </row>
    <row r="6892" spans="1:1">
      <c r="A6892" s="382"/>
    </row>
    <row r="6893" spans="1:1">
      <c r="A6893" s="382"/>
    </row>
    <row r="6894" spans="1:1">
      <c r="A6894" s="382"/>
    </row>
    <row r="6895" spans="1:1">
      <c r="A6895" s="382"/>
    </row>
    <row r="6896" spans="1:1">
      <c r="A6896" s="382"/>
    </row>
    <row r="6897" spans="1:1">
      <c r="A6897" s="382"/>
    </row>
    <row r="6898" spans="1:1">
      <c r="A6898" s="382"/>
    </row>
    <row r="6899" spans="1:1">
      <c r="A6899" s="382"/>
    </row>
    <row r="6900" spans="1:1">
      <c r="A6900" s="382"/>
    </row>
    <row r="6901" spans="1:1">
      <c r="A6901" s="382"/>
    </row>
    <row r="6902" spans="1:1">
      <c r="A6902" s="382"/>
    </row>
    <row r="6903" spans="1:1">
      <c r="A6903" s="382"/>
    </row>
    <row r="6904" spans="1:1">
      <c r="A6904" s="382"/>
    </row>
    <row r="6905" spans="1:1">
      <c r="A6905" s="382"/>
    </row>
    <row r="6906" spans="1:1">
      <c r="A6906" s="382"/>
    </row>
    <row r="6907" spans="1:1">
      <c r="A6907" s="382"/>
    </row>
    <row r="6908" spans="1:1">
      <c r="A6908" s="382"/>
    </row>
    <row r="6909" spans="1:1">
      <c r="A6909" s="382"/>
    </row>
    <row r="6910" spans="1:1">
      <c r="A6910" s="382"/>
    </row>
    <row r="6911" spans="1:1">
      <c r="A6911" s="382"/>
    </row>
    <row r="6912" spans="1:1">
      <c r="A6912" s="382"/>
    </row>
    <row r="6913" spans="1:1">
      <c r="A6913" s="382"/>
    </row>
    <row r="6914" spans="1:1">
      <c r="A6914" s="382"/>
    </row>
    <row r="6915" spans="1:1">
      <c r="A6915" s="382"/>
    </row>
    <row r="6916" spans="1:1">
      <c r="A6916" s="382"/>
    </row>
    <row r="6917" spans="1:1">
      <c r="A6917" s="382"/>
    </row>
    <row r="6918" spans="1:1">
      <c r="A6918" s="382"/>
    </row>
    <row r="6919" spans="1:1">
      <c r="A6919" s="382"/>
    </row>
    <row r="6920" spans="1:1">
      <c r="A6920" s="382"/>
    </row>
    <row r="6921" spans="1:1">
      <c r="A6921" s="382"/>
    </row>
    <row r="6922" spans="1:1">
      <c r="A6922" s="382"/>
    </row>
    <row r="6923" spans="1:1">
      <c r="A6923" s="382"/>
    </row>
    <row r="6924" spans="1:1">
      <c r="A6924" s="382"/>
    </row>
    <row r="6925" spans="1:1">
      <c r="A6925" s="382"/>
    </row>
    <row r="6926" spans="1:1">
      <c r="A6926" s="382"/>
    </row>
    <row r="6927" spans="1:1">
      <c r="A6927" s="382"/>
    </row>
    <row r="6928" spans="1:1">
      <c r="A6928" s="382"/>
    </row>
    <row r="6929" spans="1:1">
      <c r="A6929" s="382"/>
    </row>
    <row r="6930" spans="1:1">
      <c r="A6930" s="382"/>
    </row>
    <row r="6931" spans="1:1">
      <c r="A6931" s="382"/>
    </row>
    <row r="6932" spans="1:1">
      <c r="A6932" s="382"/>
    </row>
    <row r="6933" spans="1:1">
      <c r="A6933" s="382"/>
    </row>
    <row r="6934" spans="1:1">
      <c r="A6934" s="382"/>
    </row>
    <row r="6935" spans="1:1">
      <c r="A6935" s="382"/>
    </row>
    <row r="6936" spans="1:1">
      <c r="A6936" s="382"/>
    </row>
    <row r="6937" spans="1:1">
      <c r="A6937" s="382"/>
    </row>
    <row r="6938" spans="1:1">
      <c r="A6938" s="382"/>
    </row>
    <row r="6939" spans="1:1">
      <c r="A6939" s="382"/>
    </row>
    <row r="6940" spans="1:1">
      <c r="A6940" s="382"/>
    </row>
    <row r="6941" spans="1:1">
      <c r="A6941" s="382"/>
    </row>
    <row r="6942" spans="1:1">
      <c r="A6942" s="382"/>
    </row>
    <row r="6943" spans="1:1">
      <c r="A6943" s="382"/>
    </row>
    <row r="6944" spans="1:1">
      <c r="A6944" s="382"/>
    </row>
    <row r="6945" spans="1:1">
      <c r="A6945" s="382"/>
    </row>
    <row r="6946" spans="1:1">
      <c r="A6946" s="382"/>
    </row>
    <row r="6947" spans="1:1">
      <c r="A6947" s="382"/>
    </row>
    <row r="6948" spans="1:1">
      <c r="A6948" s="382"/>
    </row>
    <row r="6949" spans="1:1">
      <c r="A6949" s="382"/>
    </row>
    <row r="6950" spans="1:1">
      <c r="A6950" s="382"/>
    </row>
    <row r="6951" spans="1:1">
      <c r="A6951" s="382"/>
    </row>
    <row r="6952" spans="1:1">
      <c r="A6952" s="382"/>
    </row>
    <row r="6953" spans="1:1">
      <c r="A6953" s="382"/>
    </row>
    <row r="6954" spans="1:1">
      <c r="A6954" s="382"/>
    </row>
    <row r="6955" spans="1:1">
      <c r="A6955" s="382"/>
    </row>
    <row r="6956" spans="1:1">
      <c r="A6956" s="382"/>
    </row>
    <row r="6957" spans="1:1">
      <c r="A6957" s="382"/>
    </row>
    <row r="6958" spans="1:1">
      <c r="A6958" s="382"/>
    </row>
    <row r="6959" spans="1:1">
      <c r="A6959" s="382"/>
    </row>
    <row r="6960" spans="1:1">
      <c r="A6960" s="382"/>
    </row>
    <row r="6961" spans="1:1">
      <c r="A6961" s="382"/>
    </row>
    <row r="6962" spans="1:1">
      <c r="A6962" s="382"/>
    </row>
    <row r="6963" spans="1:1">
      <c r="A6963" s="382"/>
    </row>
    <row r="6964" spans="1:1">
      <c r="A6964" s="382"/>
    </row>
    <row r="6965" spans="1:1">
      <c r="A6965" s="382"/>
    </row>
    <row r="6966" spans="1:1">
      <c r="A6966" s="382"/>
    </row>
    <row r="6967" spans="1:1">
      <c r="A6967" s="382"/>
    </row>
    <row r="6968" spans="1:1">
      <c r="A6968" s="382"/>
    </row>
    <row r="6969" spans="1:1">
      <c r="A6969" s="382"/>
    </row>
    <row r="6970" spans="1:1">
      <c r="A6970" s="382"/>
    </row>
    <row r="6971" spans="1:1">
      <c r="A6971" s="382"/>
    </row>
    <row r="6972" spans="1:1">
      <c r="A6972" s="382"/>
    </row>
    <row r="6973" spans="1:1">
      <c r="A6973" s="382"/>
    </row>
    <row r="6974" spans="1:1">
      <c r="A6974" s="382"/>
    </row>
    <row r="6975" spans="1:1">
      <c r="A6975" s="382"/>
    </row>
    <row r="6976" spans="1:1">
      <c r="A6976" s="382"/>
    </row>
    <row r="6977" spans="1:1">
      <c r="A6977" s="382"/>
    </row>
    <row r="6978" spans="1:1">
      <c r="A6978" s="382"/>
    </row>
    <row r="6979" spans="1:1">
      <c r="A6979" s="382"/>
    </row>
    <row r="6980" spans="1:1">
      <c r="A6980" s="382"/>
    </row>
    <row r="6981" spans="1:1">
      <c r="A6981" s="382"/>
    </row>
    <row r="6982" spans="1:1">
      <c r="A6982" s="382"/>
    </row>
    <row r="6983" spans="1:1">
      <c r="A6983" s="382"/>
    </row>
    <row r="6984" spans="1:1">
      <c r="A6984" s="382"/>
    </row>
    <row r="6985" spans="1:1">
      <c r="A6985" s="382"/>
    </row>
    <row r="6986" spans="1:1">
      <c r="A6986" s="382"/>
    </row>
    <row r="6987" spans="1:1">
      <c r="A6987" s="382"/>
    </row>
    <row r="6988" spans="1:1">
      <c r="A6988" s="382"/>
    </row>
    <row r="6989" spans="1:1">
      <c r="A6989" s="382"/>
    </row>
    <row r="6990" spans="1:1">
      <c r="A6990" s="382"/>
    </row>
    <row r="6991" spans="1:1">
      <c r="A6991" s="382"/>
    </row>
    <row r="6992" spans="1:1">
      <c r="A6992" s="382"/>
    </row>
    <row r="6993" spans="1:1">
      <c r="A6993" s="382"/>
    </row>
    <row r="6994" spans="1:1">
      <c r="A6994" s="382"/>
    </row>
    <row r="6995" spans="1:1">
      <c r="A6995" s="382"/>
    </row>
    <row r="6996" spans="1:1">
      <c r="A6996" s="382"/>
    </row>
    <row r="6997" spans="1:1">
      <c r="A6997" s="382"/>
    </row>
    <row r="6998" spans="1:1">
      <c r="A6998" s="382"/>
    </row>
    <row r="6999" spans="1:1">
      <c r="A6999" s="382"/>
    </row>
    <row r="7000" spans="1:1">
      <c r="A7000" s="382"/>
    </row>
    <row r="7001" spans="1:1">
      <c r="A7001" s="382"/>
    </row>
    <row r="7002" spans="1:1">
      <c r="A7002" s="382"/>
    </row>
    <row r="7003" spans="1:1">
      <c r="A7003" s="382"/>
    </row>
    <row r="7004" spans="1:1">
      <c r="A7004" s="382"/>
    </row>
    <row r="7005" spans="1:1">
      <c r="A7005" s="382"/>
    </row>
    <row r="7006" spans="1:1">
      <c r="A7006" s="382"/>
    </row>
    <row r="7007" spans="1:1">
      <c r="A7007" s="382"/>
    </row>
    <row r="7008" spans="1:1">
      <c r="A7008" s="382"/>
    </row>
    <row r="7009" spans="1:1">
      <c r="A7009" s="382"/>
    </row>
    <row r="7010" spans="1:1">
      <c r="A7010" s="382"/>
    </row>
    <row r="7011" spans="1:1">
      <c r="A7011" s="382"/>
    </row>
    <row r="7012" spans="1:1">
      <c r="A7012" s="382"/>
    </row>
    <row r="7013" spans="1:1">
      <c r="A7013" s="382"/>
    </row>
    <row r="7014" spans="1:1">
      <c r="A7014" s="382"/>
    </row>
    <row r="7015" spans="1:1">
      <c r="A7015" s="382"/>
    </row>
    <row r="7016" spans="1:1">
      <c r="A7016" s="382"/>
    </row>
    <row r="7017" spans="1:1">
      <c r="A7017" s="382"/>
    </row>
    <row r="7018" spans="1:1">
      <c r="A7018" s="382"/>
    </row>
    <row r="7019" spans="1:1">
      <c r="A7019" s="382"/>
    </row>
    <row r="7020" spans="1:1">
      <c r="A7020" s="382"/>
    </row>
    <row r="7021" spans="1:1">
      <c r="A7021" s="382"/>
    </row>
    <row r="7022" spans="1:1">
      <c r="A7022" s="382"/>
    </row>
    <row r="7023" spans="1:1">
      <c r="A7023" s="382"/>
    </row>
    <row r="7024" spans="1:1">
      <c r="A7024" s="382"/>
    </row>
    <row r="7025" spans="1:1">
      <c r="A7025" s="382"/>
    </row>
    <row r="7026" spans="1:1">
      <c r="A7026" s="382"/>
    </row>
    <row r="7027" spans="1:1">
      <c r="A7027" s="382"/>
    </row>
    <row r="7028" spans="1:1">
      <c r="A7028" s="382"/>
    </row>
    <row r="7029" spans="1:1">
      <c r="A7029" s="382"/>
    </row>
    <row r="7030" spans="1:1">
      <c r="A7030" s="382"/>
    </row>
    <row r="7031" spans="1:1">
      <c r="A7031" s="382"/>
    </row>
    <row r="7032" spans="1:1">
      <c r="A7032" s="382"/>
    </row>
    <row r="7033" spans="1:1">
      <c r="A7033" s="382"/>
    </row>
    <row r="7034" spans="1:1">
      <c r="A7034" s="382"/>
    </row>
    <row r="7035" spans="1:1">
      <c r="A7035" s="382"/>
    </row>
    <row r="7036" spans="1:1">
      <c r="A7036" s="382"/>
    </row>
    <row r="7037" spans="1:1">
      <c r="A7037" s="382"/>
    </row>
    <row r="7038" spans="1:1">
      <c r="A7038" s="382"/>
    </row>
    <row r="7039" spans="1:1">
      <c r="A7039" s="382"/>
    </row>
    <row r="7040" spans="1:1">
      <c r="A7040" s="382"/>
    </row>
    <row r="7041" spans="1:1">
      <c r="A7041" s="382"/>
    </row>
    <row r="7042" spans="1:1">
      <c r="A7042" s="382"/>
    </row>
    <row r="7043" spans="1:1">
      <c r="A7043" s="382"/>
    </row>
    <row r="7044" spans="1:1">
      <c r="A7044" s="382"/>
    </row>
    <row r="7045" spans="1:1">
      <c r="A7045" s="382"/>
    </row>
    <row r="7046" spans="1:1">
      <c r="A7046" s="382"/>
    </row>
    <row r="7047" spans="1:1">
      <c r="A7047" s="382"/>
    </row>
    <row r="7048" spans="1:1">
      <c r="A7048" s="382"/>
    </row>
    <row r="7049" spans="1:1">
      <c r="A7049" s="382"/>
    </row>
    <row r="7050" spans="1:1">
      <c r="A7050" s="382"/>
    </row>
    <row r="7051" spans="1:1">
      <c r="A7051" s="382"/>
    </row>
    <row r="7052" spans="1:1">
      <c r="A7052" s="382"/>
    </row>
    <row r="7053" spans="1:1">
      <c r="A7053" s="382"/>
    </row>
    <row r="7054" spans="1:1">
      <c r="A7054" s="382"/>
    </row>
    <row r="7055" spans="1:1">
      <c r="A7055" s="382"/>
    </row>
    <row r="7056" spans="1:1">
      <c r="A7056" s="382"/>
    </row>
    <row r="7057" spans="1:1">
      <c r="A7057" s="382"/>
    </row>
    <row r="7058" spans="1:1">
      <c r="A7058" s="382"/>
    </row>
    <row r="7059" spans="1:1">
      <c r="A7059" s="382"/>
    </row>
    <row r="7060" spans="1:1">
      <c r="A7060" s="382"/>
    </row>
    <row r="7061" spans="1:1">
      <c r="A7061" s="382"/>
    </row>
    <row r="7062" spans="1:1">
      <c r="A7062" s="382"/>
    </row>
    <row r="7063" spans="1:1">
      <c r="A7063" s="382"/>
    </row>
    <row r="7064" spans="1:1">
      <c r="A7064" s="382"/>
    </row>
    <row r="7065" spans="1:1">
      <c r="A7065" s="382"/>
    </row>
    <row r="7066" spans="1:1">
      <c r="A7066" s="382"/>
    </row>
    <row r="7067" spans="1:1">
      <c r="A7067" s="382"/>
    </row>
    <row r="7068" spans="1:1">
      <c r="A7068" s="382"/>
    </row>
    <row r="7069" spans="1:1">
      <c r="A7069" s="382"/>
    </row>
    <row r="7070" spans="1:1">
      <c r="A7070" s="382"/>
    </row>
    <row r="7071" spans="1:1">
      <c r="A7071" s="382"/>
    </row>
    <row r="7072" spans="1:1">
      <c r="A7072" s="382"/>
    </row>
    <row r="7073" spans="1:1">
      <c r="A7073" s="382"/>
    </row>
    <row r="7074" spans="1:1">
      <c r="A7074" s="382"/>
    </row>
    <row r="7075" spans="1:1">
      <c r="A7075" s="382"/>
    </row>
    <row r="7076" spans="1:1">
      <c r="A7076" s="382"/>
    </row>
    <row r="7077" spans="1:1">
      <c r="A7077" s="382"/>
    </row>
    <row r="7078" spans="1:1">
      <c r="A7078" s="382"/>
    </row>
    <row r="7079" spans="1:1">
      <c r="A7079" s="382"/>
    </row>
    <row r="7080" spans="1:1">
      <c r="A7080" s="382"/>
    </row>
    <row r="7081" spans="1:1">
      <c r="A7081" s="382"/>
    </row>
    <row r="7082" spans="1:1">
      <c r="A7082" s="382"/>
    </row>
    <row r="7083" spans="1:1">
      <c r="A7083" s="382"/>
    </row>
    <row r="7084" spans="1:1">
      <c r="A7084" s="382"/>
    </row>
    <row r="7085" spans="1:1">
      <c r="A7085" s="382"/>
    </row>
    <row r="7086" spans="1:1">
      <c r="A7086" s="382"/>
    </row>
    <row r="7087" spans="1:1">
      <c r="A7087" s="382"/>
    </row>
    <row r="7088" spans="1:1">
      <c r="A7088" s="382"/>
    </row>
    <row r="7089" spans="1:1">
      <c r="A7089" s="382"/>
    </row>
    <row r="7090" spans="1:1">
      <c r="A7090" s="382"/>
    </row>
    <row r="7091" spans="1:1">
      <c r="A7091" s="382"/>
    </row>
    <row r="7092" spans="1:1">
      <c r="A7092" s="382"/>
    </row>
    <row r="7093" spans="1:1">
      <c r="A7093" s="382"/>
    </row>
    <row r="7094" spans="1:1">
      <c r="A7094" s="382"/>
    </row>
    <row r="7095" spans="1:1">
      <c r="A7095" s="382"/>
    </row>
    <row r="7096" spans="1:1">
      <c r="A7096" s="382"/>
    </row>
    <row r="7097" spans="1:1">
      <c r="A7097" s="382"/>
    </row>
    <row r="7098" spans="1:1">
      <c r="A7098" s="382"/>
    </row>
    <row r="7099" spans="1:1">
      <c r="A7099" s="382"/>
    </row>
    <row r="7100" spans="1:1">
      <c r="A7100" s="382"/>
    </row>
    <row r="7101" spans="1:1">
      <c r="A7101" s="382"/>
    </row>
    <row r="7102" spans="1:1">
      <c r="A7102" s="382"/>
    </row>
    <row r="7103" spans="1:1">
      <c r="A7103" s="382"/>
    </row>
    <row r="7104" spans="1:1">
      <c r="A7104" s="382"/>
    </row>
    <row r="7105" spans="1:1">
      <c r="A7105" s="382"/>
    </row>
    <row r="7106" spans="1:1">
      <c r="A7106" s="382"/>
    </row>
    <row r="7107" spans="1:1">
      <c r="A7107" s="382"/>
    </row>
    <row r="7108" spans="1:1">
      <c r="A7108" s="382"/>
    </row>
    <row r="7109" spans="1:1">
      <c r="A7109" s="382"/>
    </row>
    <row r="7110" spans="1:1">
      <c r="A7110" s="382"/>
    </row>
    <row r="7111" spans="1:1">
      <c r="A7111" s="382"/>
    </row>
    <row r="7112" spans="1:1">
      <c r="A7112" s="382"/>
    </row>
    <row r="7113" spans="1:1">
      <c r="A7113" s="382"/>
    </row>
    <row r="7114" spans="1:1">
      <c r="A7114" s="382"/>
    </row>
    <row r="7115" spans="1:1">
      <c r="A7115" s="382"/>
    </row>
    <row r="7116" spans="1:1">
      <c r="A7116" s="382"/>
    </row>
    <row r="7117" spans="1:1">
      <c r="A7117" s="382"/>
    </row>
    <row r="7118" spans="1:1">
      <c r="A7118" s="382"/>
    </row>
    <row r="7119" spans="1:1">
      <c r="A7119" s="382"/>
    </row>
    <row r="7120" spans="1:1">
      <c r="A7120" s="382"/>
    </row>
    <row r="7121" spans="1:1">
      <c r="A7121" s="382"/>
    </row>
    <row r="7122" spans="1:1">
      <c r="A7122" s="382"/>
    </row>
    <row r="7123" spans="1:1">
      <c r="A7123" s="382"/>
    </row>
    <row r="7124" spans="1:1">
      <c r="A7124" s="382"/>
    </row>
    <row r="7125" spans="1:1">
      <c r="A7125" s="382"/>
    </row>
    <row r="7126" spans="1:1">
      <c r="A7126" s="382"/>
    </row>
    <row r="7127" spans="1:1">
      <c r="A7127" s="382"/>
    </row>
    <row r="7128" spans="1:1">
      <c r="A7128" s="382"/>
    </row>
    <row r="7129" spans="1:1">
      <c r="A7129" s="382"/>
    </row>
    <row r="7130" spans="1:1">
      <c r="A7130" s="382"/>
    </row>
    <row r="7131" spans="1:1">
      <c r="A7131" s="382"/>
    </row>
    <row r="7132" spans="1:1">
      <c r="A7132" s="382"/>
    </row>
    <row r="7133" spans="1:1">
      <c r="A7133" s="382"/>
    </row>
    <row r="7134" spans="1:1">
      <c r="A7134" s="382"/>
    </row>
    <row r="7135" spans="1:1">
      <c r="A7135" s="382"/>
    </row>
    <row r="7136" spans="1:1">
      <c r="A7136" s="382"/>
    </row>
    <row r="7137" spans="1:1">
      <c r="A7137" s="382"/>
    </row>
    <row r="7138" spans="1:1">
      <c r="A7138" s="382"/>
    </row>
    <row r="7139" spans="1:1">
      <c r="A7139" s="382"/>
    </row>
    <row r="7140" spans="1:1">
      <c r="A7140" s="382"/>
    </row>
    <row r="7141" spans="1:1">
      <c r="A7141" s="382"/>
    </row>
    <row r="7142" spans="1:1">
      <c r="A7142" s="382"/>
    </row>
    <row r="7143" spans="1:1">
      <c r="A7143" s="382"/>
    </row>
    <row r="7144" spans="1:1">
      <c r="A7144" s="382"/>
    </row>
    <row r="7145" spans="1:1">
      <c r="A7145" s="382"/>
    </row>
    <row r="7146" spans="1:1">
      <c r="A7146" s="382"/>
    </row>
    <row r="7147" spans="1:1">
      <c r="A7147" s="382"/>
    </row>
    <row r="7148" spans="1:1">
      <c r="A7148" s="382"/>
    </row>
    <row r="7149" spans="1:1">
      <c r="A7149" s="382"/>
    </row>
    <row r="7150" spans="1:1">
      <c r="A7150" s="382"/>
    </row>
    <row r="7151" spans="1:1">
      <c r="A7151" s="382"/>
    </row>
    <row r="7152" spans="1:1">
      <c r="A7152" s="382"/>
    </row>
    <row r="7153" spans="1:1">
      <c r="A7153" s="382"/>
    </row>
    <row r="7154" spans="1:1">
      <c r="A7154" s="382"/>
    </row>
    <row r="7155" spans="1:1">
      <c r="A7155" s="382"/>
    </row>
    <row r="7156" spans="1:1">
      <c r="A7156" s="382"/>
    </row>
    <row r="7157" spans="1:1">
      <c r="A7157" s="382"/>
    </row>
    <row r="7158" spans="1:1">
      <c r="A7158" s="382"/>
    </row>
    <row r="7159" spans="1:1">
      <c r="A7159" s="382"/>
    </row>
    <row r="7160" spans="1:1">
      <c r="A7160" s="382"/>
    </row>
    <row r="7161" spans="1:1">
      <c r="A7161" s="382"/>
    </row>
    <row r="7162" spans="1:1">
      <c r="A7162" s="382"/>
    </row>
    <row r="7163" spans="1:1">
      <c r="A7163" s="382"/>
    </row>
    <row r="7164" spans="1:1">
      <c r="A7164" s="382"/>
    </row>
    <row r="7165" spans="1:1">
      <c r="A7165" s="382"/>
    </row>
    <row r="7166" spans="1:1">
      <c r="A7166" s="382"/>
    </row>
    <row r="7167" spans="1:1">
      <c r="A7167" s="382"/>
    </row>
    <row r="7168" spans="1:1">
      <c r="A7168" s="382"/>
    </row>
    <row r="7169" spans="1:1">
      <c r="A7169" s="382"/>
    </row>
    <row r="7170" spans="1:1">
      <c r="A7170" s="382"/>
    </row>
    <row r="7171" spans="1:1">
      <c r="A7171" s="382"/>
    </row>
    <row r="7172" spans="1:1">
      <c r="A7172" s="382"/>
    </row>
    <row r="7173" spans="1:1">
      <c r="A7173" s="382"/>
    </row>
    <row r="7174" spans="1:1">
      <c r="A7174" s="382"/>
    </row>
    <row r="7175" spans="1:1">
      <c r="A7175" s="382"/>
    </row>
    <row r="7176" spans="1:1">
      <c r="A7176" s="382"/>
    </row>
    <row r="7177" spans="1:1">
      <c r="A7177" s="382"/>
    </row>
    <row r="7178" spans="1:1">
      <c r="A7178" s="382"/>
    </row>
    <row r="7179" spans="1:1">
      <c r="A7179" s="382"/>
    </row>
    <row r="7180" spans="1:1">
      <c r="A7180" s="382"/>
    </row>
    <row r="7181" spans="1:1">
      <c r="A7181" s="382"/>
    </row>
    <row r="7182" spans="1:1">
      <c r="A7182" s="382"/>
    </row>
    <row r="7183" spans="1:1">
      <c r="A7183" s="382"/>
    </row>
    <row r="7184" spans="1:1">
      <c r="A7184" s="382"/>
    </row>
    <row r="7185" spans="1:1">
      <c r="A7185" s="382"/>
    </row>
    <row r="7186" spans="1:1">
      <c r="A7186" s="382"/>
    </row>
    <row r="7187" spans="1:1">
      <c r="A7187" s="382"/>
    </row>
    <row r="7188" spans="1:1">
      <c r="A7188" s="382"/>
    </row>
    <row r="7189" spans="1:1">
      <c r="A7189" s="382"/>
    </row>
    <row r="7190" spans="1:1">
      <c r="A7190" s="382"/>
    </row>
    <row r="7191" spans="1:1">
      <c r="A7191" s="382"/>
    </row>
    <row r="7192" spans="1:1">
      <c r="A7192" s="382"/>
    </row>
    <row r="7193" spans="1:1">
      <c r="A7193" s="382"/>
    </row>
    <row r="7194" spans="1:1">
      <c r="A7194" s="382"/>
    </row>
    <row r="7195" spans="1:1">
      <c r="A7195" s="382"/>
    </row>
    <row r="7196" spans="1:1">
      <c r="A7196" s="382"/>
    </row>
    <row r="7197" spans="1:1">
      <c r="A7197" s="382"/>
    </row>
    <row r="7198" spans="1:1">
      <c r="A7198" s="382"/>
    </row>
    <row r="7199" spans="1:1">
      <c r="A7199" s="382"/>
    </row>
    <row r="7200" spans="1:1">
      <c r="A7200" s="382"/>
    </row>
    <row r="7201" spans="1:1">
      <c r="A7201" s="382"/>
    </row>
    <row r="7202" spans="1:1">
      <c r="A7202" s="382"/>
    </row>
    <row r="7203" spans="1:1">
      <c r="A7203" s="382"/>
    </row>
    <row r="7204" spans="1:1">
      <c r="A7204" s="382"/>
    </row>
    <row r="7205" spans="1:1">
      <c r="A7205" s="382"/>
    </row>
    <row r="7206" spans="1:1">
      <c r="A7206" s="382"/>
    </row>
    <row r="7207" spans="1:1">
      <c r="A7207" s="382"/>
    </row>
    <row r="7208" spans="1:1">
      <c r="A7208" s="382"/>
    </row>
    <row r="7209" spans="1:1">
      <c r="A7209" s="382"/>
    </row>
    <row r="7210" spans="1:1">
      <c r="A7210" s="382"/>
    </row>
    <row r="7211" spans="1:1">
      <c r="A7211" s="382"/>
    </row>
    <row r="7212" spans="1:1">
      <c r="A7212" s="382"/>
    </row>
    <row r="7213" spans="1:1">
      <c r="A7213" s="382"/>
    </row>
    <row r="7214" spans="1:1">
      <c r="A7214" s="382"/>
    </row>
    <row r="7215" spans="1:1">
      <c r="A7215" s="382"/>
    </row>
    <row r="7216" spans="1:1">
      <c r="A7216" s="382"/>
    </row>
    <row r="7217" spans="1:1">
      <c r="A7217" s="382"/>
    </row>
    <row r="7218" spans="1:1">
      <c r="A7218" s="382"/>
    </row>
    <row r="7219" spans="1:1">
      <c r="A7219" s="382"/>
    </row>
    <row r="7220" spans="1:1">
      <c r="A7220" s="382"/>
    </row>
    <row r="7221" spans="1:1">
      <c r="A7221" s="382"/>
    </row>
    <row r="7222" spans="1:1">
      <c r="A7222" s="382"/>
    </row>
    <row r="7223" spans="1:1">
      <c r="A7223" s="382"/>
    </row>
    <row r="7224" spans="1:1">
      <c r="A7224" s="382"/>
    </row>
    <row r="7225" spans="1:1">
      <c r="A7225" s="382"/>
    </row>
    <row r="7226" spans="1:1">
      <c r="A7226" s="382"/>
    </row>
    <row r="7227" spans="1:1">
      <c r="A7227" s="382"/>
    </row>
    <row r="7228" spans="1:1">
      <c r="A7228" s="382"/>
    </row>
    <row r="7229" spans="1:1">
      <c r="A7229" s="382"/>
    </row>
    <row r="7230" spans="1:1">
      <c r="A7230" s="382"/>
    </row>
    <row r="7231" spans="1:1">
      <c r="A7231" s="382"/>
    </row>
    <row r="7232" spans="1:1">
      <c r="A7232" s="382"/>
    </row>
    <row r="7233" spans="1:1">
      <c r="A7233" s="382"/>
    </row>
    <row r="7234" spans="1:1">
      <c r="A7234" s="382"/>
    </row>
    <row r="7235" spans="1:1">
      <c r="A7235" s="382"/>
    </row>
    <row r="7236" spans="1:1">
      <c r="A7236" s="382"/>
    </row>
    <row r="7237" spans="1:1">
      <c r="A7237" s="382"/>
    </row>
    <row r="7238" spans="1:1">
      <c r="A7238" s="382"/>
    </row>
    <row r="7239" spans="1:1">
      <c r="A7239" s="382"/>
    </row>
    <row r="7240" spans="1:1">
      <c r="A7240" s="382"/>
    </row>
    <row r="7241" spans="1:1">
      <c r="A7241" s="382"/>
    </row>
    <row r="7242" spans="1:1">
      <c r="A7242" s="382"/>
    </row>
    <row r="7243" spans="1:1">
      <c r="A7243" s="382"/>
    </row>
    <row r="7244" spans="1:1">
      <c r="A7244" s="382"/>
    </row>
    <row r="7245" spans="1:1">
      <c r="A7245" s="382"/>
    </row>
    <row r="7246" spans="1:1">
      <c r="A7246" s="382"/>
    </row>
    <row r="7247" spans="1:1">
      <c r="A7247" s="382"/>
    </row>
    <row r="7248" spans="1:1">
      <c r="A7248" s="382"/>
    </row>
    <row r="7249" spans="1:1">
      <c r="A7249" s="382"/>
    </row>
    <row r="7250" spans="1:1">
      <c r="A7250" s="382"/>
    </row>
    <row r="7251" spans="1:1">
      <c r="A7251" s="382"/>
    </row>
    <row r="7252" spans="1:1">
      <c r="A7252" s="382"/>
    </row>
    <row r="7253" spans="1:1">
      <c r="A7253" s="382"/>
    </row>
    <row r="7254" spans="1:1">
      <c r="A7254" s="382"/>
    </row>
    <row r="7255" spans="1:1">
      <c r="A7255" s="382"/>
    </row>
    <row r="7256" spans="1:1">
      <c r="A7256" s="382"/>
    </row>
    <row r="7257" spans="1:1">
      <c r="A7257" s="382"/>
    </row>
    <row r="7258" spans="1:1">
      <c r="A7258" s="382"/>
    </row>
    <row r="7259" spans="1:1">
      <c r="A7259" s="382"/>
    </row>
    <row r="7260" spans="1:1">
      <c r="A7260" s="382"/>
    </row>
    <row r="7261" spans="1:1">
      <c r="A7261" s="382"/>
    </row>
    <row r="7262" spans="1:1">
      <c r="A7262" s="382"/>
    </row>
    <row r="7263" spans="1:1">
      <c r="A7263" s="382"/>
    </row>
    <row r="7264" spans="1:1">
      <c r="A7264" s="382"/>
    </row>
    <row r="7265" spans="1:1">
      <c r="A7265" s="382"/>
    </row>
    <row r="7266" spans="1:1">
      <c r="A7266" s="382"/>
    </row>
    <row r="7267" spans="1:1">
      <c r="A7267" s="382"/>
    </row>
    <row r="7268" spans="1:1">
      <c r="A7268" s="382"/>
    </row>
    <row r="7269" spans="1:1">
      <c r="A7269" s="382"/>
    </row>
    <row r="7270" spans="1:1">
      <c r="A7270" s="382"/>
    </row>
    <row r="7271" spans="1:1">
      <c r="A7271" s="382"/>
    </row>
    <row r="7272" spans="1:1">
      <c r="A7272" s="382"/>
    </row>
    <row r="7273" spans="1:1">
      <c r="A7273" s="382"/>
    </row>
    <row r="7274" spans="1:1">
      <c r="A7274" s="382"/>
    </row>
    <row r="7275" spans="1:1">
      <c r="A7275" s="382"/>
    </row>
    <row r="7276" spans="1:1">
      <c r="A7276" s="382"/>
    </row>
    <row r="7277" spans="1:1">
      <c r="A7277" s="382"/>
    </row>
    <row r="7278" spans="1:1">
      <c r="A7278" s="382"/>
    </row>
    <row r="7279" spans="1:1">
      <c r="A7279" s="382"/>
    </row>
    <row r="7280" spans="1:1">
      <c r="A7280" s="382"/>
    </row>
    <row r="7281" spans="1:1">
      <c r="A7281" s="382"/>
    </row>
    <row r="7282" spans="1:1">
      <c r="A7282" s="382"/>
    </row>
    <row r="7283" spans="1:1">
      <c r="A7283" s="382"/>
    </row>
    <row r="7284" spans="1:1">
      <c r="A7284" s="382"/>
    </row>
    <row r="7285" spans="1:1">
      <c r="A7285" s="382"/>
    </row>
    <row r="7286" spans="1:1">
      <c r="A7286" s="382"/>
    </row>
    <row r="7287" spans="1:1">
      <c r="A7287" s="382"/>
    </row>
    <row r="7288" spans="1:1">
      <c r="A7288" s="382"/>
    </row>
    <row r="7289" spans="1:1">
      <c r="A7289" s="382"/>
    </row>
    <row r="7290" spans="1:1">
      <c r="A7290" s="382"/>
    </row>
    <row r="7291" spans="1:1">
      <c r="A7291" s="382"/>
    </row>
    <row r="7292" spans="1:1">
      <c r="A7292" s="382"/>
    </row>
    <row r="7293" spans="1:1">
      <c r="A7293" s="382"/>
    </row>
    <row r="7294" spans="1:1">
      <c r="A7294" s="382"/>
    </row>
    <row r="7295" spans="1:1">
      <c r="A7295" s="382"/>
    </row>
    <row r="7296" spans="1:1">
      <c r="A7296" s="382"/>
    </row>
    <row r="7297" spans="1:1">
      <c r="A7297" s="382"/>
    </row>
    <row r="7298" spans="1:1">
      <c r="A7298" s="382"/>
    </row>
    <row r="7299" spans="1:1">
      <c r="A7299" s="382"/>
    </row>
    <row r="7300" spans="1:1">
      <c r="A7300" s="382"/>
    </row>
    <row r="7301" spans="1:1">
      <c r="A7301" s="382"/>
    </row>
    <row r="7302" spans="1:1">
      <c r="A7302" s="382"/>
    </row>
    <row r="7303" spans="1:1">
      <c r="A7303" s="382"/>
    </row>
    <row r="7304" spans="1:1">
      <c r="A7304" s="382"/>
    </row>
    <row r="7305" spans="1:1">
      <c r="A7305" s="382"/>
    </row>
    <row r="7306" spans="1:1">
      <c r="A7306" s="382"/>
    </row>
    <row r="7307" spans="1:1">
      <c r="A7307" s="382"/>
    </row>
    <row r="7308" spans="1:1">
      <c r="A7308" s="382"/>
    </row>
    <row r="7309" spans="1:1">
      <c r="A7309" s="382"/>
    </row>
    <row r="7310" spans="1:1">
      <c r="A7310" s="382"/>
    </row>
    <row r="7311" spans="1:1">
      <c r="A7311" s="382"/>
    </row>
    <row r="7312" spans="1:1">
      <c r="A7312" s="382"/>
    </row>
    <row r="7313" spans="1:1">
      <c r="A7313" s="382"/>
    </row>
    <row r="7314" spans="1:1">
      <c r="A7314" s="382"/>
    </row>
    <row r="7315" spans="1:1">
      <c r="A7315" s="382"/>
    </row>
    <row r="7316" spans="1:1">
      <c r="A7316" s="382"/>
    </row>
    <row r="7317" spans="1:1">
      <c r="A7317" s="382"/>
    </row>
    <row r="7318" spans="1:1">
      <c r="A7318" s="382"/>
    </row>
    <row r="7319" spans="1:1">
      <c r="A7319" s="382"/>
    </row>
    <row r="7320" spans="1:1">
      <c r="A7320" s="382"/>
    </row>
    <row r="7321" spans="1:1">
      <c r="A7321" s="382"/>
    </row>
    <row r="7322" spans="1:1">
      <c r="A7322" s="382"/>
    </row>
    <row r="7323" spans="1:1">
      <c r="A7323" s="382"/>
    </row>
    <row r="7324" spans="1:1">
      <c r="A7324" s="382"/>
    </row>
    <row r="7325" spans="1:1">
      <c r="A7325" s="382"/>
    </row>
    <row r="7326" spans="1:1">
      <c r="A7326" s="382"/>
    </row>
    <row r="7327" spans="1:1">
      <c r="A7327" s="382"/>
    </row>
    <row r="7328" spans="1:1">
      <c r="A7328" s="382"/>
    </row>
    <row r="7329" spans="1:1">
      <c r="A7329" s="382"/>
    </row>
    <row r="7330" spans="1:1">
      <c r="A7330" s="382"/>
    </row>
    <row r="7331" spans="1:1">
      <c r="A7331" s="382"/>
    </row>
    <row r="7332" spans="1:1">
      <c r="A7332" s="382"/>
    </row>
    <row r="7333" spans="1:1">
      <c r="A7333" s="382"/>
    </row>
    <row r="7334" spans="1:1">
      <c r="A7334" s="382"/>
    </row>
    <row r="7335" spans="1:1">
      <c r="A7335" s="382"/>
    </row>
    <row r="7336" spans="1:1">
      <c r="A7336" s="382"/>
    </row>
    <row r="7337" spans="1:1">
      <c r="A7337" s="382"/>
    </row>
    <row r="7338" spans="1:1">
      <c r="A7338" s="382"/>
    </row>
    <row r="7339" spans="1:1">
      <c r="A7339" s="382"/>
    </row>
    <row r="7340" spans="1:1">
      <c r="A7340" s="382"/>
    </row>
    <row r="7341" spans="1:1">
      <c r="A7341" s="382"/>
    </row>
    <row r="7342" spans="1:1">
      <c r="A7342" s="382"/>
    </row>
    <row r="7343" spans="1:1">
      <c r="A7343" s="382"/>
    </row>
    <row r="7344" spans="1:1">
      <c r="A7344" s="382"/>
    </row>
    <row r="7345" spans="1:1">
      <c r="A7345" s="382"/>
    </row>
    <row r="7346" spans="1:1">
      <c r="A7346" s="382"/>
    </row>
    <row r="7347" spans="1:1">
      <c r="A7347" s="382"/>
    </row>
    <row r="7348" spans="1:1">
      <c r="A7348" s="382"/>
    </row>
    <row r="7349" spans="1:1">
      <c r="A7349" s="382"/>
    </row>
    <row r="7350" spans="1:1">
      <c r="A7350" s="382"/>
    </row>
    <row r="7351" spans="1:1">
      <c r="A7351" s="382"/>
    </row>
    <row r="7352" spans="1:1">
      <c r="A7352" s="382"/>
    </row>
    <row r="7353" spans="1:1">
      <c r="A7353" s="382"/>
    </row>
    <row r="7354" spans="1:1">
      <c r="A7354" s="382"/>
    </row>
    <row r="7355" spans="1:1">
      <c r="A7355" s="382"/>
    </row>
    <row r="7356" spans="1:1">
      <c r="A7356" s="382"/>
    </row>
    <row r="7357" spans="1:1">
      <c r="A7357" s="382"/>
    </row>
    <row r="7358" spans="1:1">
      <c r="A7358" s="382"/>
    </row>
    <row r="7359" spans="1:1">
      <c r="A7359" s="382"/>
    </row>
    <row r="7360" spans="1:1">
      <c r="A7360" s="382"/>
    </row>
    <row r="7361" spans="1:1">
      <c r="A7361" s="382"/>
    </row>
    <row r="7362" spans="1:1">
      <c r="A7362" s="382"/>
    </row>
    <row r="7363" spans="1:1">
      <c r="A7363" s="382"/>
    </row>
    <row r="7364" spans="1:1">
      <c r="A7364" s="382"/>
    </row>
    <row r="7365" spans="1:1">
      <c r="A7365" s="382"/>
    </row>
    <row r="7366" spans="1:1">
      <c r="A7366" s="382"/>
    </row>
    <row r="7367" spans="1:1">
      <c r="A7367" s="382"/>
    </row>
    <row r="7368" spans="1:1">
      <c r="A7368" s="382"/>
    </row>
    <row r="7369" spans="1:1">
      <c r="A7369" s="382"/>
    </row>
    <row r="7370" spans="1:1">
      <c r="A7370" s="382"/>
    </row>
    <row r="7371" spans="1:1">
      <c r="A7371" s="382"/>
    </row>
    <row r="7372" spans="1:1">
      <c r="A7372" s="382"/>
    </row>
    <row r="7373" spans="1:1">
      <c r="A7373" s="382"/>
    </row>
    <row r="7374" spans="1:1">
      <c r="A7374" s="382"/>
    </row>
    <row r="7375" spans="1:1">
      <c r="A7375" s="382"/>
    </row>
    <row r="7376" spans="1:1">
      <c r="A7376" s="382"/>
    </row>
    <row r="7377" spans="1:1">
      <c r="A7377" s="382"/>
    </row>
    <row r="7378" spans="1:1">
      <c r="A7378" s="382"/>
    </row>
    <row r="7379" spans="1:1">
      <c r="A7379" s="382"/>
    </row>
    <row r="7380" spans="1:1">
      <c r="A7380" s="382"/>
    </row>
    <row r="7381" spans="1:1">
      <c r="A7381" s="382"/>
    </row>
    <row r="7382" spans="1:1">
      <c r="A7382" s="382"/>
    </row>
    <row r="7383" spans="1:1">
      <c r="A7383" s="382"/>
    </row>
    <row r="7384" spans="1:1">
      <c r="A7384" s="382"/>
    </row>
    <row r="7385" spans="1:1">
      <c r="A7385" s="382"/>
    </row>
    <row r="7386" spans="1:1">
      <c r="A7386" s="382"/>
    </row>
    <row r="7387" spans="1:1">
      <c r="A7387" s="382"/>
    </row>
    <row r="7388" spans="1:1">
      <c r="A7388" s="382"/>
    </row>
    <row r="7389" spans="1:1">
      <c r="A7389" s="382"/>
    </row>
    <row r="7390" spans="1:1">
      <c r="A7390" s="382"/>
    </row>
    <row r="7391" spans="1:1">
      <c r="A7391" s="382"/>
    </row>
    <row r="7392" spans="1:1">
      <c r="A7392" s="382"/>
    </row>
    <row r="7393" spans="1:1">
      <c r="A7393" s="382"/>
    </row>
    <row r="7394" spans="1:1">
      <c r="A7394" s="382"/>
    </row>
    <row r="7395" spans="1:1">
      <c r="A7395" s="382"/>
    </row>
    <row r="7396" spans="1:1">
      <c r="A7396" s="382"/>
    </row>
    <row r="7397" spans="1:1">
      <c r="A7397" s="382"/>
    </row>
    <row r="7398" spans="1:1">
      <c r="A7398" s="382"/>
    </row>
    <row r="7399" spans="1:1">
      <c r="A7399" s="382"/>
    </row>
    <row r="7400" spans="1:1">
      <c r="A7400" s="382"/>
    </row>
    <row r="7401" spans="1:1">
      <c r="A7401" s="382"/>
    </row>
    <row r="7402" spans="1:1">
      <c r="A7402" s="382"/>
    </row>
    <row r="7403" spans="1:1">
      <c r="A7403" s="382"/>
    </row>
    <row r="7404" spans="1:1">
      <c r="A7404" s="382"/>
    </row>
    <row r="7405" spans="1:1">
      <c r="A7405" s="382"/>
    </row>
    <row r="7406" spans="1:1">
      <c r="A7406" s="382"/>
    </row>
    <row r="7407" spans="1:1">
      <c r="A7407" s="382"/>
    </row>
    <row r="7408" spans="1:1">
      <c r="A7408" s="382"/>
    </row>
    <row r="7409" spans="1:1">
      <c r="A7409" s="382"/>
    </row>
    <row r="7410" spans="1:1">
      <c r="A7410" s="382"/>
    </row>
    <row r="7411" spans="1:1">
      <c r="A7411" s="382"/>
    </row>
    <row r="7412" spans="1:1">
      <c r="A7412" s="382"/>
    </row>
    <row r="7413" spans="1:1">
      <c r="A7413" s="382"/>
    </row>
    <row r="7414" spans="1:1">
      <c r="A7414" s="382"/>
    </row>
    <row r="7415" spans="1:1">
      <c r="A7415" s="382"/>
    </row>
    <row r="7416" spans="1:1">
      <c r="A7416" s="382"/>
    </row>
    <row r="7417" spans="1:1">
      <c r="A7417" s="382"/>
    </row>
    <row r="7418" spans="1:1">
      <c r="A7418" s="382"/>
    </row>
    <row r="7419" spans="1:1">
      <c r="A7419" s="382"/>
    </row>
    <row r="7420" spans="1:1">
      <c r="A7420" s="382"/>
    </row>
    <row r="7421" spans="1:1">
      <c r="A7421" s="382"/>
    </row>
    <row r="7422" spans="1:1">
      <c r="A7422" s="382"/>
    </row>
    <row r="7423" spans="1:1">
      <c r="A7423" s="382"/>
    </row>
    <row r="7424" spans="1:1">
      <c r="A7424" s="382"/>
    </row>
    <row r="7425" spans="1:1">
      <c r="A7425" s="382"/>
    </row>
    <row r="7426" spans="1:1">
      <c r="A7426" s="382"/>
    </row>
    <row r="7427" spans="1:1">
      <c r="A7427" s="382"/>
    </row>
    <row r="7428" spans="1:1">
      <c r="A7428" s="382"/>
    </row>
    <row r="7429" spans="1:1">
      <c r="A7429" s="382"/>
    </row>
    <row r="7430" spans="1:1">
      <c r="A7430" s="382"/>
    </row>
    <row r="7431" spans="1:1">
      <c r="A7431" s="382"/>
    </row>
    <row r="7432" spans="1:1">
      <c r="A7432" s="382"/>
    </row>
    <row r="7433" spans="1:1">
      <c r="A7433" s="382"/>
    </row>
    <row r="7434" spans="1:1">
      <c r="A7434" s="382"/>
    </row>
    <row r="7435" spans="1:1">
      <c r="A7435" s="382"/>
    </row>
    <row r="7436" spans="1:1">
      <c r="A7436" s="382"/>
    </row>
    <row r="7437" spans="1:1">
      <c r="A7437" s="382"/>
    </row>
    <row r="7438" spans="1:1">
      <c r="A7438" s="382"/>
    </row>
    <row r="7439" spans="1:1">
      <c r="A7439" s="382"/>
    </row>
    <row r="7440" spans="1:1">
      <c r="A7440" s="382"/>
    </row>
    <row r="7441" spans="1:1">
      <c r="A7441" s="382"/>
    </row>
    <row r="7442" spans="1:1">
      <c r="A7442" s="382"/>
    </row>
    <row r="7443" spans="1:1">
      <c r="A7443" s="382"/>
    </row>
    <row r="7444" spans="1:1">
      <c r="A7444" s="382"/>
    </row>
    <row r="7445" spans="1:1">
      <c r="A7445" s="382"/>
    </row>
    <row r="7446" spans="1:1">
      <c r="A7446" s="382"/>
    </row>
    <row r="7447" spans="1:1">
      <c r="A7447" s="382"/>
    </row>
    <row r="7448" spans="1:1">
      <c r="A7448" s="382"/>
    </row>
    <row r="7449" spans="1:1">
      <c r="A7449" s="382"/>
    </row>
    <row r="7450" spans="1:1">
      <c r="A7450" s="382"/>
    </row>
    <row r="7451" spans="1:1">
      <c r="A7451" s="382"/>
    </row>
    <row r="7452" spans="1:1">
      <c r="A7452" s="382"/>
    </row>
    <row r="7453" spans="1:1">
      <c r="A7453" s="382"/>
    </row>
    <row r="7454" spans="1:1">
      <c r="A7454" s="382"/>
    </row>
    <row r="7455" spans="1:1">
      <c r="A7455" s="382"/>
    </row>
    <row r="7456" spans="1:1">
      <c r="A7456" s="382"/>
    </row>
    <row r="7457" spans="1:1">
      <c r="A7457" s="382"/>
    </row>
    <row r="7458" spans="1:1">
      <c r="A7458" s="382"/>
    </row>
    <row r="7459" spans="1:1">
      <c r="A7459" s="382"/>
    </row>
    <row r="7460" spans="1:1">
      <c r="A7460" s="382"/>
    </row>
    <row r="7461" spans="1:1">
      <c r="A7461" s="382"/>
    </row>
    <row r="7462" spans="1:1">
      <c r="A7462" s="382"/>
    </row>
    <row r="7463" spans="1:1">
      <c r="A7463" s="382"/>
    </row>
    <row r="7464" spans="1:1">
      <c r="A7464" s="382"/>
    </row>
    <row r="7465" spans="1:1">
      <c r="A7465" s="382"/>
    </row>
    <row r="7466" spans="1:1">
      <c r="A7466" s="382"/>
    </row>
    <row r="7467" spans="1:1">
      <c r="A7467" s="382"/>
    </row>
    <row r="7468" spans="1:1">
      <c r="A7468" s="382"/>
    </row>
    <row r="7469" spans="1:1">
      <c r="A7469" s="382"/>
    </row>
    <row r="7470" spans="1:1">
      <c r="A7470" s="382"/>
    </row>
    <row r="7471" spans="1:1">
      <c r="A7471" s="382"/>
    </row>
    <row r="7472" spans="1:1">
      <c r="A7472" s="382"/>
    </row>
    <row r="7473" spans="1:1">
      <c r="A7473" s="382"/>
    </row>
    <row r="7474" spans="1:1">
      <c r="A7474" s="382"/>
    </row>
    <row r="7475" spans="1:1">
      <c r="A7475" s="382"/>
    </row>
    <row r="7476" spans="1:1">
      <c r="A7476" s="382"/>
    </row>
    <row r="7477" spans="1:1">
      <c r="A7477" s="382"/>
    </row>
    <row r="7478" spans="1:1">
      <c r="A7478" s="382"/>
    </row>
    <row r="7479" spans="1:1">
      <c r="A7479" s="382"/>
    </row>
    <row r="7480" spans="1:1">
      <c r="A7480" s="382"/>
    </row>
    <row r="7481" spans="1:1">
      <c r="A7481" s="382"/>
    </row>
    <row r="7482" spans="1:1">
      <c r="A7482" s="382"/>
    </row>
    <row r="7483" spans="1:1">
      <c r="A7483" s="382"/>
    </row>
    <row r="7484" spans="1:1">
      <c r="A7484" s="382"/>
    </row>
    <row r="7485" spans="1:1">
      <c r="A7485" s="382"/>
    </row>
    <row r="7486" spans="1:1">
      <c r="A7486" s="382"/>
    </row>
    <row r="7487" spans="1:1">
      <c r="A7487" s="382"/>
    </row>
    <row r="7488" spans="1:1">
      <c r="A7488" s="382"/>
    </row>
    <row r="7489" spans="1:1">
      <c r="A7489" s="382"/>
    </row>
    <row r="7490" spans="1:1">
      <c r="A7490" s="382"/>
    </row>
    <row r="7491" spans="1:1">
      <c r="A7491" s="382"/>
    </row>
    <row r="7492" spans="1:1">
      <c r="A7492" s="382"/>
    </row>
    <row r="7493" spans="1:1">
      <c r="A7493" s="382"/>
    </row>
    <row r="7494" spans="1:1">
      <c r="A7494" s="382"/>
    </row>
    <row r="7495" spans="1:1">
      <c r="A7495" s="382"/>
    </row>
    <row r="7496" spans="1:1">
      <c r="A7496" s="382"/>
    </row>
    <row r="7497" spans="1:1">
      <c r="A7497" s="382"/>
    </row>
    <row r="7498" spans="1:1">
      <c r="A7498" s="382"/>
    </row>
    <row r="7499" spans="1:1">
      <c r="A7499" s="382"/>
    </row>
    <row r="7500" spans="1:1">
      <c r="A7500" s="382"/>
    </row>
    <row r="7501" spans="1:1">
      <c r="A7501" s="382"/>
    </row>
    <row r="7502" spans="1:1">
      <c r="A7502" s="382"/>
    </row>
    <row r="7503" spans="1:1">
      <c r="A7503" s="382"/>
    </row>
    <row r="7504" spans="1:1">
      <c r="A7504" s="382"/>
    </row>
    <row r="7505" spans="1:1">
      <c r="A7505" s="382"/>
    </row>
    <row r="7506" spans="1:1">
      <c r="A7506" s="382"/>
    </row>
    <row r="7507" spans="1:1">
      <c r="A7507" s="382"/>
    </row>
    <row r="7508" spans="1:1">
      <c r="A7508" s="382"/>
    </row>
    <row r="7509" spans="1:1">
      <c r="A7509" s="382"/>
    </row>
    <row r="7510" spans="1:1">
      <c r="A7510" s="382"/>
    </row>
    <row r="7511" spans="1:1">
      <c r="A7511" s="382"/>
    </row>
    <row r="7512" spans="1:1">
      <c r="A7512" s="382"/>
    </row>
    <row r="7513" spans="1:1">
      <c r="A7513" s="382"/>
    </row>
    <row r="7514" spans="1:1">
      <c r="A7514" s="382"/>
    </row>
    <row r="7515" spans="1:1">
      <c r="A7515" s="382"/>
    </row>
    <row r="7516" spans="1:1">
      <c r="A7516" s="382"/>
    </row>
    <row r="7517" spans="1:1">
      <c r="A7517" s="382"/>
    </row>
    <row r="7518" spans="1:1">
      <c r="A7518" s="382"/>
    </row>
    <row r="7519" spans="1:1">
      <c r="A7519" s="382"/>
    </row>
    <row r="7520" spans="1:1">
      <c r="A7520" s="382"/>
    </row>
    <row r="7521" spans="1:1">
      <c r="A7521" s="382"/>
    </row>
    <row r="7522" spans="1:1">
      <c r="A7522" s="382"/>
    </row>
    <row r="7523" spans="1:1">
      <c r="A7523" s="382"/>
    </row>
    <row r="7524" spans="1:1">
      <c r="A7524" s="382"/>
    </row>
    <row r="7525" spans="1:1">
      <c r="A7525" s="382"/>
    </row>
    <row r="7526" spans="1:1">
      <c r="A7526" s="382"/>
    </row>
    <row r="7527" spans="1:1">
      <c r="A7527" s="382"/>
    </row>
    <row r="7528" spans="1:1">
      <c r="A7528" s="382"/>
    </row>
    <row r="7529" spans="1:1">
      <c r="A7529" s="382"/>
    </row>
    <row r="7530" spans="1:1">
      <c r="A7530" s="382"/>
    </row>
    <row r="7531" spans="1:1">
      <c r="A7531" s="382"/>
    </row>
    <row r="7532" spans="1:1">
      <c r="A7532" s="382"/>
    </row>
    <row r="7533" spans="1:1">
      <c r="A7533" s="382"/>
    </row>
    <row r="7534" spans="1:1">
      <c r="A7534" s="382"/>
    </row>
    <row r="7535" spans="1:1">
      <c r="A7535" s="382"/>
    </row>
    <row r="7536" spans="1:1">
      <c r="A7536" s="382"/>
    </row>
    <row r="7537" spans="1:1">
      <c r="A7537" s="382"/>
    </row>
    <row r="7538" spans="1:1">
      <c r="A7538" s="382"/>
    </row>
    <row r="7539" spans="1:1">
      <c r="A7539" s="382"/>
    </row>
    <row r="7540" spans="1:1">
      <c r="A7540" s="382"/>
    </row>
    <row r="7541" spans="1:1">
      <c r="A7541" s="382"/>
    </row>
    <row r="7542" spans="1:1">
      <c r="A7542" s="382"/>
    </row>
    <row r="7543" spans="1:1">
      <c r="A7543" s="382"/>
    </row>
    <row r="7544" spans="1:1">
      <c r="A7544" s="382"/>
    </row>
    <row r="7545" spans="1:1">
      <c r="A7545" s="382"/>
    </row>
    <row r="7546" spans="1:1">
      <c r="A7546" s="382"/>
    </row>
    <row r="7547" spans="1:1">
      <c r="A7547" s="382"/>
    </row>
    <row r="7548" spans="1:1">
      <c r="A7548" s="382"/>
    </row>
    <row r="7549" spans="1:1">
      <c r="A7549" s="382"/>
    </row>
    <row r="7550" spans="1:1">
      <c r="A7550" s="382"/>
    </row>
    <row r="7551" spans="1:1">
      <c r="A7551" s="382"/>
    </row>
    <row r="7552" spans="1:1">
      <c r="A7552" s="382"/>
    </row>
    <row r="7553" spans="1:1">
      <c r="A7553" s="382"/>
    </row>
    <row r="7554" spans="1:1">
      <c r="A7554" s="382"/>
    </row>
    <row r="7555" spans="1:1">
      <c r="A7555" s="382"/>
    </row>
    <row r="7556" spans="1:1">
      <c r="A7556" s="382"/>
    </row>
    <row r="7557" spans="1:1">
      <c r="A7557" s="382"/>
    </row>
    <row r="7558" spans="1:1">
      <c r="A7558" s="382"/>
    </row>
    <row r="7559" spans="1:1">
      <c r="A7559" s="382"/>
    </row>
    <row r="7560" spans="1:1">
      <c r="A7560" s="382"/>
    </row>
    <row r="7561" spans="1:1">
      <c r="A7561" s="382"/>
    </row>
    <row r="7562" spans="1:1">
      <c r="A7562" s="382"/>
    </row>
    <row r="7563" spans="1:1">
      <c r="A7563" s="382"/>
    </row>
    <row r="7564" spans="1:1">
      <c r="A7564" s="382"/>
    </row>
    <row r="7565" spans="1:1">
      <c r="A7565" s="382"/>
    </row>
    <row r="7566" spans="1:1">
      <c r="A7566" s="382"/>
    </row>
    <row r="7567" spans="1:1">
      <c r="A7567" s="382"/>
    </row>
    <row r="7568" spans="1:1">
      <c r="A7568" s="382"/>
    </row>
    <row r="7569" spans="1:1">
      <c r="A7569" s="382"/>
    </row>
    <row r="7570" spans="1:1">
      <c r="A7570" s="382"/>
    </row>
    <row r="7571" spans="1:1">
      <c r="A7571" s="382"/>
    </row>
    <row r="7572" spans="1:1">
      <c r="A7572" s="382"/>
    </row>
    <row r="7573" spans="1:1">
      <c r="A7573" s="382"/>
    </row>
    <row r="7574" spans="1:1">
      <c r="A7574" s="382"/>
    </row>
    <row r="7575" spans="1:1">
      <c r="A7575" s="382"/>
    </row>
    <row r="7576" spans="1:1">
      <c r="A7576" s="382"/>
    </row>
    <row r="7577" spans="1:1">
      <c r="A7577" s="382"/>
    </row>
    <row r="7578" spans="1:1">
      <c r="A7578" s="382"/>
    </row>
    <row r="7579" spans="1:1">
      <c r="A7579" s="382"/>
    </row>
    <row r="7580" spans="1:1">
      <c r="A7580" s="382"/>
    </row>
    <row r="7581" spans="1:1">
      <c r="A7581" s="382"/>
    </row>
    <row r="7582" spans="1:1">
      <c r="A7582" s="382"/>
    </row>
    <row r="7583" spans="1:1">
      <c r="A7583" s="382"/>
    </row>
    <row r="7584" spans="1:1">
      <c r="A7584" s="382"/>
    </row>
    <row r="7585" spans="1:1">
      <c r="A7585" s="382"/>
    </row>
    <row r="7586" spans="1:1">
      <c r="A7586" s="382"/>
    </row>
    <row r="7587" spans="1:1">
      <c r="A7587" s="382"/>
    </row>
    <row r="7588" spans="1:1">
      <c r="A7588" s="382"/>
    </row>
    <row r="7589" spans="1:1">
      <c r="A7589" s="382"/>
    </row>
    <row r="7590" spans="1:1">
      <c r="A7590" s="382"/>
    </row>
    <row r="7591" spans="1:1">
      <c r="A7591" s="382"/>
    </row>
    <row r="7592" spans="1:1">
      <c r="A7592" s="382"/>
    </row>
    <row r="7593" spans="1:1">
      <c r="A7593" s="382"/>
    </row>
    <row r="7594" spans="1:1">
      <c r="A7594" s="382"/>
    </row>
    <row r="7595" spans="1:1">
      <c r="A7595" s="382"/>
    </row>
    <row r="7596" spans="1:1">
      <c r="A7596" s="382"/>
    </row>
    <row r="7597" spans="1:1">
      <c r="A7597" s="382"/>
    </row>
    <row r="7598" spans="1:1">
      <c r="A7598" s="382"/>
    </row>
    <row r="7599" spans="1:1">
      <c r="A7599" s="382"/>
    </row>
    <row r="7600" spans="1:1">
      <c r="A7600" s="382"/>
    </row>
    <row r="7601" spans="1:1">
      <c r="A7601" s="382"/>
    </row>
    <row r="7602" spans="1:1">
      <c r="A7602" s="382"/>
    </row>
    <row r="7603" spans="1:1">
      <c r="A7603" s="382"/>
    </row>
    <row r="7604" spans="1:1">
      <c r="A7604" s="382"/>
    </row>
    <row r="7605" spans="1:1">
      <c r="A7605" s="382"/>
    </row>
    <row r="7606" spans="1:1">
      <c r="A7606" s="382"/>
    </row>
    <row r="7607" spans="1:1">
      <c r="A7607" s="382"/>
    </row>
    <row r="7608" spans="1:1">
      <c r="A7608" s="382"/>
    </row>
    <row r="7609" spans="1:1">
      <c r="A7609" s="382"/>
    </row>
    <row r="7610" spans="1:1">
      <c r="A7610" s="382"/>
    </row>
    <row r="7611" spans="1:1">
      <c r="A7611" s="382"/>
    </row>
    <row r="7612" spans="1:1">
      <c r="A7612" s="382"/>
    </row>
    <row r="7613" spans="1:1">
      <c r="A7613" s="382"/>
    </row>
    <row r="7614" spans="1:1">
      <c r="A7614" s="382"/>
    </row>
    <row r="7615" spans="1:1">
      <c r="A7615" s="382"/>
    </row>
    <row r="7616" spans="1:1">
      <c r="A7616" s="382"/>
    </row>
    <row r="7617" spans="1:1">
      <c r="A7617" s="382"/>
    </row>
    <row r="7618" spans="1:1">
      <c r="A7618" s="382"/>
    </row>
    <row r="7619" spans="1:1">
      <c r="A7619" s="382"/>
    </row>
    <row r="7620" spans="1:1">
      <c r="A7620" s="382"/>
    </row>
    <row r="7621" spans="1:1">
      <c r="A7621" s="382"/>
    </row>
    <row r="7622" spans="1:1">
      <c r="A7622" s="382"/>
    </row>
    <row r="7623" spans="1:1">
      <c r="A7623" s="382"/>
    </row>
    <row r="7624" spans="1:1">
      <c r="A7624" s="382"/>
    </row>
    <row r="7625" spans="1:1">
      <c r="A7625" s="382"/>
    </row>
    <row r="7626" spans="1:1">
      <c r="A7626" s="382"/>
    </row>
    <row r="7627" spans="1:1">
      <c r="A7627" s="382"/>
    </row>
    <row r="7628" spans="1:1">
      <c r="A7628" s="382"/>
    </row>
    <row r="7629" spans="1:1">
      <c r="A7629" s="382"/>
    </row>
    <row r="7630" spans="1:1">
      <c r="A7630" s="382"/>
    </row>
    <row r="7631" spans="1:1">
      <c r="A7631" s="382"/>
    </row>
    <row r="7632" spans="1:1">
      <c r="A7632" s="382"/>
    </row>
    <row r="7633" spans="1:1">
      <c r="A7633" s="382"/>
    </row>
    <row r="7634" spans="1:1">
      <c r="A7634" s="382"/>
    </row>
    <row r="7635" spans="1:1">
      <c r="A7635" s="382"/>
    </row>
    <row r="7636" spans="1:1">
      <c r="A7636" s="382"/>
    </row>
    <row r="7637" spans="1:1">
      <c r="A7637" s="382"/>
    </row>
    <row r="7638" spans="1:1">
      <c r="A7638" s="382"/>
    </row>
    <row r="7639" spans="1:1">
      <c r="A7639" s="382"/>
    </row>
    <row r="7640" spans="1:1">
      <c r="A7640" s="382"/>
    </row>
    <row r="7641" spans="1:1">
      <c r="A7641" s="382"/>
    </row>
    <row r="7642" spans="1:1">
      <c r="A7642" s="382"/>
    </row>
    <row r="7643" spans="1:1">
      <c r="A7643" s="382"/>
    </row>
    <row r="7644" spans="1:1">
      <c r="A7644" s="382"/>
    </row>
    <row r="7645" spans="1:1">
      <c r="A7645" s="382"/>
    </row>
    <row r="7646" spans="1:1">
      <c r="A7646" s="382"/>
    </row>
    <row r="7647" spans="1:1">
      <c r="A7647" s="382"/>
    </row>
    <row r="7648" spans="1:1">
      <c r="A7648" s="382"/>
    </row>
    <row r="7649" spans="1:1">
      <c r="A7649" s="382"/>
    </row>
    <row r="7650" spans="1:1">
      <c r="A7650" s="382"/>
    </row>
    <row r="7651" spans="1:1">
      <c r="A7651" s="382"/>
    </row>
    <row r="7652" spans="1:1">
      <c r="A7652" s="382"/>
    </row>
    <row r="7653" spans="1:1">
      <c r="A7653" s="382"/>
    </row>
    <row r="7654" spans="1:1">
      <c r="A7654" s="382"/>
    </row>
    <row r="7655" spans="1:1">
      <c r="A7655" s="382"/>
    </row>
    <row r="7656" spans="1:1">
      <c r="A7656" s="382"/>
    </row>
    <row r="7657" spans="1:1">
      <c r="A7657" s="382"/>
    </row>
    <row r="7658" spans="1:1">
      <c r="A7658" s="382"/>
    </row>
    <row r="7659" spans="1:1">
      <c r="A7659" s="382"/>
    </row>
    <row r="7660" spans="1:1">
      <c r="A7660" s="382"/>
    </row>
    <row r="7661" spans="1:1">
      <c r="A7661" s="382"/>
    </row>
    <row r="7662" spans="1:1">
      <c r="A7662" s="382"/>
    </row>
    <row r="7663" spans="1:1">
      <c r="A7663" s="382"/>
    </row>
    <row r="7664" spans="1:1">
      <c r="A7664" s="382"/>
    </row>
    <row r="7665" spans="1:1">
      <c r="A7665" s="382"/>
    </row>
    <row r="7666" spans="1:1">
      <c r="A7666" s="382"/>
    </row>
    <row r="7667" spans="1:1">
      <c r="A7667" s="382"/>
    </row>
    <row r="7668" spans="1:1">
      <c r="A7668" s="382"/>
    </row>
    <row r="7669" spans="1:1">
      <c r="A7669" s="382"/>
    </row>
    <row r="7670" spans="1:1">
      <c r="A7670" s="382"/>
    </row>
    <row r="7671" spans="1:1">
      <c r="A7671" s="382"/>
    </row>
    <row r="7672" spans="1:1">
      <c r="A7672" s="382"/>
    </row>
    <row r="7673" spans="1:1">
      <c r="A7673" s="382"/>
    </row>
    <row r="7674" spans="1:1">
      <c r="A7674" s="382"/>
    </row>
    <row r="7675" spans="1:1">
      <c r="A7675" s="382"/>
    </row>
    <row r="7676" spans="1:1">
      <c r="A7676" s="382"/>
    </row>
    <row r="7677" spans="1:1">
      <c r="A7677" s="382"/>
    </row>
    <row r="7678" spans="1:1">
      <c r="A7678" s="382"/>
    </row>
    <row r="7679" spans="1:1">
      <c r="A7679" s="382"/>
    </row>
    <row r="7680" spans="1:1">
      <c r="A7680" s="382"/>
    </row>
    <row r="7681" spans="1:1">
      <c r="A7681" s="382"/>
    </row>
    <row r="7682" spans="1:1">
      <c r="A7682" s="382"/>
    </row>
    <row r="7683" spans="1:1">
      <c r="A7683" s="382"/>
    </row>
    <row r="7684" spans="1:1">
      <c r="A7684" s="382"/>
    </row>
    <row r="7685" spans="1:1">
      <c r="A7685" s="382"/>
    </row>
    <row r="7686" spans="1:1">
      <c r="A7686" s="382"/>
    </row>
    <row r="7687" spans="1:1">
      <c r="A7687" s="382"/>
    </row>
    <row r="7688" spans="1:1">
      <c r="A7688" s="382"/>
    </row>
    <row r="7689" spans="1:1">
      <c r="A7689" s="382"/>
    </row>
    <row r="7690" spans="1:1">
      <c r="A7690" s="382"/>
    </row>
    <row r="7691" spans="1:1">
      <c r="A7691" s="382"/>
    </row>
    <row r="7692" spans="1:1">
      <c r="A7692" s="382"/>
    </row>
    <row r="7693" spans="1:1">
      <c r="A7693" s="382"/>
    </row>
    <row r="7694" spans="1:1">
      <c r="A7694" s="382"/>
    </row>
    <row r="7695" spans="1:1">
      <c r="A7695" s="382"/>
    </row>
    <row r="7696" spans="1:1">
      <c r="A7696" s="382"/>
    </row>
    <row r="7697" spans="1:1">
      <c r="A7697" s="382"/>
    </row>
    <row r="7698" spans="1:1">
      <c r="A7698" s="382"/>
    </row>
    <row r="7699" spans="1:1">
      <c r="A7699" s="382"/>
    </row>
    <row r="7700" spans="1:1">
      <c r="A7700" s="382"/>
    </row>
    <row r="7701" spans="1:1">
      <c r="A7701" s="382"/>
    </row>
    <row r="7702" spans="1:1">
      <c r="A7702" s="382"/>
    </row>
    <row r="7703" spans="1:1">
      <c r="A7703" s="382"/>
    </row>
    <row r="7704" spans="1:1">
      <c r="A7704" s="382"/>
    </row>
    <row r="7705" spans="1:1">
      <c r="A7705" s="382"/>
    </row>
    <row r="7706" spans="1:1">
      <c r="A7706" s="382"/>
    </row>
    <row r="7707" spans="1:1">
      <c r="A7707" s="382"/>
    </row>
    <row r="7708" spans="1:1">
      <c r="A7708" s="382"/>
    </row>
    <row r="7709" spans="1:1">
      <c r="A7709" s="382"/>
    </row>
    <row r="7710" spans="1:1">
      <c r="A7710" s="382"/>
    </row>
    <row r="7711" spans="1:1">
      <c r="A7711" s="382"/>
    </row>
    <row r="7712" spans="1:1">
      <c r="A7712" s="382"/>
    </row>
    <row r="7713" spans="1:1">
      <c r="A7713" s="382"/>
    </row>
    <row r="7714" spans="1:1">
      <c r="A7714" s="382"/>
    </row>
    <row r="7715" spans="1:1">
      <c r="A7715" s="382"/>
    </row>
    <row r="7716" spans="1:1">
      <c r="A7716" s="382"/>
    </row>
    <row r="7717" spans="1:1">
      <c r="A7717" s="382"/>
    </row>
    <row r="7718" spans="1:1">
      <c r="A7718" s="382"/>
    </row>
    <row r="7719" spans="1:1">
      <c r="A7719" s="382"/>
    </row>
    <row r="7720" spans="1:1">
      <c r="A7720" s="382"/>
    </row>
    <row r="7721" spans="1:1">
      <c r="A7721" s="382"/>
    </row>
    <row r="7722" spans="1:1">
      <c r="A7722" s="382"/>
    </row>
    <row r="7723" spans="1:1">
      <c r="A7723" s="382"/>
    </row>
    <row r="7724" spans="1:1">
      <c r="A7724" s="382"/>
    </row>
    <row r="7725" spans="1:1">
      <c r="A7725" s="382"/>
    </row>
    <row r="7726" spans="1:1">
      <c r="A7726" s="382"/>
    </row>
    <row r="7727" spans="1:1">
      <c r="A7727" s="382"/>
    </row>
    <row r="7728" spans="1:1">
      <c r="A7728" s="382"/>
    </row>
    <row r="7729" spans="1:1">
      <c r="A7729" s="382"/>
    </row>
    <row r="7730" spans="1:1">
      <c r="A7730" s="382"/>
    </row>
    <row r="7731" spans="1:1">
      <c r="A7731" s="382"/>
    </row>
    <row r="7732" spans="1:1">
      <c r="A7732" s="382"/>
    </row>
    <row r="7733" spans="1:1">
      <c r="A7733" s="382"/>
    </row>
    <row r="7734" spans="1:1">
      <c r="A7734" s="382"/>
    </row>
    <row r="7735" spans="1:1">
      <c r="A7735" s="382"/>
    </row>
    <row r="7736" spans="1:1">
      <c r="A7736" s="382"/>
    </row>
    <row r="7737" spans="1:1">
      <c r="A7737" s="382"/>
    </row>
    <row r="7738" spans="1:1">
      <c r="A7738" s="382"/>
    </row>
    <row r="7739" spans="1:1">
      <c r="A7739" s="382"/>
    </row>
    <row r="7740" spans="1:1">
      <c r="A7740" s="382"/>
    </row>
    <row r="7741" spans="1:1">
      <c r="A7741" s="382"/>
    </row>
    <row r="7742" spans="1:1">
      <c r="A7742" s="382"/>
    </row>
    <row r="7743" spans="1:1">
      <c r="A7743" s="382"/>
    </row>
    <row r="7744" spans="1:1">
      <c r="A7744" s="382"/>
    </row>
    <row r="7745" spans="1:1">
      <c r="A7745" s="382"/>
    </row>
    <row r="7746" spans="1:1">
      <c r="A7746" s="382"/>
    </row>
    <row r="7747" spans="1:1">
      <c r="A7747" s="382"/>
    </row>
    <row r="7748" spans="1:1">
      <c r="A7748" s="382"/>
    </row>
    <row r="7749" spans="1:1">
      <c r="A7749" s="382"/>
    </row>
    <row r="7750" spans="1:1">
      <c r="A7750" s="382"/>
    </row>
    <row r="7751" spans="1:1">
      <c r="A7751" s="382"/>
    </row>
    <row r="7752" spans="1:1">
      <c r="A7752" s="382"/>
    </row>
    <row r="7753" spans="1:1">
      <c r="A7753" s="382"/>
    </row>
    <row r="7754" spans="1:1">
      <c r="A7754" s="382"/>
    </row>
    <row r="7755" spans="1:1">
      <c r="A7755" s="382"/>
    </row>
    <row r="7756" spans="1:1">
      <c r="A7756" s="382"/>
    </row>
    <row r="7757" spans="1:1">
      <c r="A7757" s="382"/>
    </row>
    <row r="7758" spans="1:1">
      <c r="A7758" s="382"/>
    </row>
    <row r="7759" spans="1:1">
      <c r="A7759" s="382"/>
    </row>
    <row r="7760" spans="1:1">
      <c r="A7760" s="382"/>
    </row>
    <row r="7761" spans="1:1">
      <c r="A7761" s="382"/>
    </row>
    <row r="7762" spans="1:1">
      <c r="A7762" s="382"/>
    </row>
    <row r="7763" spans="1:1">
      <c r="A7763" s="382"/>
    </row>
    <row r="7764" spans="1:1">
      <c r="A7764" s="382"/>
    </row>
    <row r="7765" spans="1:1">
      <c r="A7765" s="382"/>
    </row>
    <row r="7766" spans="1:1">
      <c r="A7766" s="382"/>
    </row>
    <row r="7767" spans="1:1">
      <c r="A7767" s="382"/>
    </row>
    <row r="7768" spans="1:1">
      <c r="A7768" s="382"/>
    </row>
    <row r="7769" spans="1:1">
      <c r="A7769" s="382"/>
    </row>
    <row r="7770" spans="1:1">
      <c r="A7770" s="382"/>
    </row>
    <row r="7771" spans="1:1">
      <c r="A7771" s="382"/>
    </row>
    <row r="7772" spans="1:1">
      <c r="A7772" s="382"/>
    </row>
    <row r="7773" spans="1:1">
      <c r="A7773" s="382"/>
    </row>
    <row r="7774" spans="1:1">
      <c r="A7774" s="382"/>
    </row>
    <row r="7775" spans="1:1">
      <c r="A7775" s="382"/>
    </row>
    <row r="7776" spans="1:1">
      <c r="A7776" s="382"/>
    </row>
    <row r="7777" spans="1:1">
      <c r="A7777" s="382"/>
    </row>
    <row r="7778" spans="1:1">
      <c r="A7778" s="382"/>
    </row>
    <row r="7779" spans="1:1">
      <c r="A7779" s="382"/>
    </row>
    <row r="7780" spans="1:1">
      <c r="A7780" s="382"/>
    </row>
    <row r="7781" spans="1:1">
      <c r="A7781" s="382"/>
    </row>
    <row r="7782" spans="1:1">
      <c r="A7782" s="382"/>
    </row>
    <row r="7783" spans="1:1">
      <c r="A7783" s="382"/>
    </row>
    <row r="7784" spans="1:1">
      <c r="A7784" s="382"/>
    </row>
    <row r="7785" spans="1:1">
      <c r="A7785" s="382"/>
    </row>
    <row r="7786" spans="1:1">
      <c r="A7786" s="382"/>
    </row>
    <row r="7787" spans="1:1">
      <c r="A7787" s="382"/>
    </row>
    <row r="7788" spans="1:1">
      <c r="A7788" s="382"/>
    </row>
    <row r="7789" spans="1:1">
      <c r="A7789" s="382"/>
    </row>
    <row r="7790" spans="1:1">
      <c r="A7790" s="382"/>
    </row>
    <row r="7791" spans="1:1">
      <c r="A7791" s="382"/>
    </row>
    <row r="7792" spans="1:1">
      <c r="A7792" s="382"/>
    </row>
    <row r="7793" spans="1:1">
      <c r="A7793" s="382"/>
    </row>
    <row r="7794" spans="1:1">
      <c r="A7794" s="382"/>
    </row>
    <row r="7795" spans="1:1">
      <c r="A7795" s="382"/>
    </row>
    <row r="7796" spans="1:1">
      <c r="A7796" s="382"/>
    </row>
    <row r="7797" spans="1:1">
      <c r="A7797" s="382"/>
    </row>
    <row r="7798" spans="1:1">
      <c r="A7798" s="382"/>
    </row>
    <row r="7799" spans="1:1">
      <c r="A7799" s="382"/>
    </row>
    <row r="7800" spans="1:1">
      <c r="A7800" s="382"/>
    </row>
    <row r="7801" spans="1:1">
      <c r="A7801" s="382"/>
    </row>
    <row r="7802" spans="1:1">
      <c r="A7802" s="382"/>
    </row>
    <row r="7803" spans="1:1">
      <c r="A7803" s="382"/>
    </row>
    <row r="7804" spans="1:1">
      <c r="A7804" s="382"/>
    </row>
    <row r="7805" spans="1:1">
      <c r="A7805" s="382"/>
    </row>
    <row r="7806" spans="1:1">
      <c r="A7806" s="382"/>
    </row>
    <row r="7807" spans="1:1">
      <c r="A7807" s="382"/>
    </row>
    <row r="7808" spans="1:1">
      <c r="A7808" s="382"/>
    </row>
    <row r="7809" spans="1:1">
      <c r="A7809" s="382"/>
    </row>
    <row r="7810" spans="1:1">
      <c r="A7810" s="382"/>
    </row>
    <row r="7811" spans="1:1">
      <c r="A7811" s="382"/>
    </row>
    <row r="7812" spans="1:1">
      <c r="A7812" s="382"/>
    </row>
    <row r="7813" spans="1:1">
      <c r="A7813" s="382"/>
    </row>
    <row r="7814" spans="1:1">
      <c r="A7814" s="382"/>
    </row>
    <row r="7815" spans="1:1">
      <c r="A7815" s="382"/>
    </row>
    <row r="7816" spans="1:1">
      <c r="A7816" s="382"/>
    </row>
    <row r="7817" spans="1:1">
      <c r="A7817" s="382"/>
    </row>
    <row r="7818" spans="1:1">
      <c r="A7818" s="382"/>
    </row>
    <row r="7819" spans="1:1">
      <c r="A7819" s="382"/>
    </row>
    <row r="7820" spans="1:1">
      <c r="A7820" s="382"/>
    </row>
    <row r="7821" spans="1:1">
      <c r="A7821" s="382"/>
    </row>
    <row r="7822" spans="1:1">
      <c r="A7822" s="382"/>
    </row>
    <row r="7823" spans="1:1">
      <c r="A7823" s="382"/>
    </row>
    <row r="7824" spans="1:1">
      <c r="A7824" s="382"/>
    </row>
    <row r="7825" spans="1:1">
      <c r="A7825" s="382"/>
    </row>
    <row r="7826" spans="1:1">
      <c r="A7826" s="382"/>
    </row>
    <row r="7827" spans="1:1">
      <c r="A7827" s="382"/>
    </row>
    <row r="7828" spans="1:1">
      <c r="A7828" s="382"/>
    </row>
    <row r="7829" spans="1:1">
      <c r="A7829" s="382"/>
    </row>
    <row r="7830" spans="1:1">
      <c r="A7830" s="382"/>
    </row>
    <row r="7831" spans="1:1">
      <c r="A7831" s="382"/>
    </row>
    <row r="7832" spans="1:1">
      <c r="A7832" s="382"/>
    </row>
    <row r="7833" spans="1:1">
      <c r="A7833" s="382"/>
    </row>
    <row r="7834" spans="1:1">
      <c r="A7834" s="382"/>
    </row>
    <row r="7835" spans="1:1">
      <c r="A7835" s="382"/>
    </row>
    <row r="7836" spans="1:1">
      <c r="A7836" s="382"/>
    </row>
    <row r="7837" spans="1:1">
      <c r="A7837" s="382"/>
    </row>
    <row r="7838" spans="1:1">
      <c r="A7838" s="382"/>
    </row>
    <row r="7839" spans="1:1">
      <c r="A7839" s="382"/>
    </row>
    <row r="7840" spans="1:1">
      <c r="A7840" s="382"/>
    </row>
    <row r="7841" spans="1:1">
      <c r="A7841" s="382"/>
    </row>
    <row r="7842" spans="1:1">
      <c r="A7842" s="382"/>
    </row>
    <row r="7843" spans="1:1">
      <c r="A7843" s="382"/>
    </row>
    <row r="7844" spans="1:1">
      <c r="A7844" s="382"/>
    </row>
    <row r="7845" spans="1:1">
      <c r="A7845" s="382"/>
    </row>
    <row r="7846" spans="1:1">
      <c r="A7846" s="382"/>
    </row>
    <row r="7847" spans="1:1">
      <c r="A7847" s="382"/>
    </row>
    <row r="7848" spans="1:1">
      <c r="A7848" s="382"/>
    </row>
    <row r="7849" spans="1:1">
      <c r="A7849" s="382"/>
    </row>
    <row r="7850" spans="1:1">
      <c r="A7850" s="382"/>
    </row>
    <row r="7851" spans="1:1">
      <c r="A7851" s="382"/>
    </row>
    <row r="7852" spans="1:1">
      <c r="A7852" s="382"/>
    </row>
    <row r="7853" spans="1:1">
      <c r="A7853" s="382"/>
    </row>
    <row r="7854" spans="1:1">
      <c r="A7854" s="382"/>
    </row>
    <row r="7855" spans="1:1">
      <c r="A7855" s="382"/>
    </row>
    <row r="7856" spans="1:1">
      <c r="A7856" s="382"/>
    </row>
    <row r="7857" spans="1:1">
      <c r="A7857" s="382"/>
    </row>
    <row r="7858" spans="1:1">
      <c r="A7858" s="382"/>
    </row>
    <row r="7859" spans="1:1">
      <c r="A7859" s="382"/>
    </row>
    <row r="7860" spans="1:1">
      <c r="A7860" s="382"/>
    </row>
    <row r="7861" spans="1:1">
      <c r="A7861" s="382"/>
    </row>
    <row r="7862" spans="1:1">
      <c r="A7862" s="382"/>
    </row>
    <row r="7863" spans="1:1">
      <c r="A7863" s="382"/>
    </row>
    <row r="7864" spans="1:1">
      <c r="A7864" s="382"/>
    </row>
    <row r="7865" spans="1:1">
      <c r="A7865" s="382"/>
    </row>
    <row r="7866" spans="1:1">
      <c r="A7866" s="382"/>
    </row>
    <row r="7867" spans="1:1">
      <c r="A7867" s="382"/>
    </row>
    <row r="7868" spans="1:1">
      <c r="A7868" s="382"/>
    </row>
    <row r="7869" spans="1:1">
      <c r="A7869" s="382"/>
    </row>
    <row r="7870" spans="1:1">
      <c r="A7870" s="382"/>
    </row>
    <row r="7871" spans="1:1">
      <c r="A7871" s="382"/>
    </row>
    <row r="7872" spans="1:1">
      <c r="A7872" s="382"/>
    </row>
    <row r="7873" spans="1:1">
      <c r="A7873" s="382"/>
    </row>
    <row r="7874" spans="1:1">
      <c r="A7874" s="382"/>
    </row>
    <row r="7875" spans="1:1">
      <c r="A7875" s="382"/>
    </row>
    <row r="7876" spans="1:1">
      <c r="A7876" s="382"/>
    </row>
    <row r="7877" spans="1:1">
      <c r="A7877" s="382"/>
    </row>
    <row r="7878" spans="1:1">
      <c r="A7878" s="382"/>
    </row>
    <row r="7879" spans="1:1">
      <c r="A7879" s="382"/>
    </row>
    <row r="7880" spans="1:1">
      <c r="A7880" s="382"/>
    </row>
    <row r="7881" spans="1:1">
      <c r="A7881" s="382"/>
    </row>
    <row r="7882" spans="1:1">
      <c r="A7882" s="382"/>
    </row>
    <row r="7883" spans="1:1">
      <c r="A7883" s="382"/>
    </row>
    <row r="7884" spans="1:1">
      <c r="A7884" s="382"/>
    </row>
    <row r="7885" spans="1:1">
      <c r="A7885" s="382"/>
    </row>
    <row r="7886" spans="1:1">
      <c r="A7886" s="382"/>
    </row>
    <row r="7887" spans="1:1">
      <c r="A7887" s="382"/>
    </row>
    <row r="7888" spans="1:1">
      <c r="A7888" s="382"/>
    </row>
    <row r="7889" spans="1:1">
      <c r="A7889" s="382"/>
    </row>
    <row r="7890" spans="1:1">
      <c r="A7890" s="382"/>
    </row>
    <row r="7891" spans="1:1">
      <c r="A7891" s="382"/>
    </row>
    <row r="7892" spans="1:1">
      <c r="A7892" s="382"/>
    </row>
    <row r="7893" spans="1:1">
      <c r="A7893" s="382"/>
    </row>
    <row r="7894" spans="1:1">
      <c r="A7894" s="382"/>
    </row>
    <row r="7895" spans="1:1">
      <c r="A7895" s="382"/>
    </row>
    <row r="7896" spans="1:1">
      <c r="A7896" s="382"/>
    </row>
    <row r="7897" spans="1:1">
      <c r="A7897" s="382"/>
    </row>
    <row r="7898" spans="1:1">
      <c r="A7898" s="382"/>
    </row>
    <row r="7899" spans="1:1">
      <c r="A7899" s="382"/>
    </row>
    <row r="7900" spans="1:1">
      <c r="A7900" s="382"/>
    </row>
    <row r="7901" spans="1:1">
      <c r="A7901" s="382"/>
    </row>
    <row r="7902" spans="1:1">
      <c r="A7902" s="382"/>
    </row>
    <row r="7903" spans="1:1">
      <c r="A7903" s="382"/>
    </row>
    <row r="7904" spans="1:1">
      <c r="A7904" s="382"/>
    </row>
    <row r="7905" spans="1:1">
      <c r="A7905" s="382"/>
    </row>
    <row r="7906" spans="1:1">
      <c r="A7906" s="382"/>
    </row>
    <row r="7907" spans="1:1">
      <c r="A7907" s="382"/>
    </row>
    <row r="7908" spans="1:1">
      <c r="A7908" s="382"/>
    </row>
    <row r="7909" spans="1:1">
      <c r="A7909" s="382"/>
    </row>
    <row r="7910" spans="1:1">
      <c r="A7910" s="382"/>
    </row>
    <row r="7911" spans="1:1">
      <c r="A7911" s="382"/>
    </row>
    <row r="7912" spans="1:1">
      <c r="A7912" s="382"/>
    </row>
    <row r="7913" spans="1:1">
      <c r="A7913" s="382"/>
    </row>
    <row r="7914" spans="1:1">
      <c r="A7914" s="382"/>
    </row>
    <row r="7915" spans="1:1">
      <c r="A7915" s="382"/>
    </row>
    <row r="7916" spans="1:1">
      <c r="A7916" s="382"/>
    </row>
    <row r="7917" spans="1:1">
      <c r="A7917" s="382"/>
    </row>
    <row r="7918" spans="1:1">
      <c r="A7918" s="382"/>
    </row>
    <row r="7919" spans="1:1">
      <c r="A7919" s="382"/>
    </row>
    <row r="7920" spans="1:1">
      <c r="A7920" s="382"/>
    </row>
    <row r="7921" spans="1:1">
      <c r="A7921" s="382"/>
    </row>
    <row r="7922" spans="1:1">
      <c r="A7922" s="382"/>
    </row>
    <row r="7923" spans="1:1">
      <c r="A7923" s="382"/>
    </row>
    <row r="7924" spans="1:1">
      <c r="A7924" s="382"/>
    </row>
    <row r="7925" spans="1:1">
      <c r="A7925" s="382"/>
    </row>
    <row r="7926" spans="1:1">
      <c r="A7926" s="382"/>
    </row>
    <row r="7927" spans="1:1">
      <c r="A7927" s="382"/>
    </row>
    <row r="7928" spans="1:1">
      <c r="A7928" s="382"/>
    </row>
    <row r="7929" spans="1:1">
      <c r="A7929" s="382"/>
    </row>
    <row r="7930" spans="1:1">
      <c r="A7930" s="382"/>
    </row>
    <row r="7931" spans="1:1">
      <c r="A7931" s="382"/>
    </row>
    <row r="7932" spans="1:1">
      <c r="A7932" s="382"/>
    </row>
    <row r="7933" spans="1:1">
      <c r="A7933" s="382"/>
    </row>
    <row r="7934" spans="1:1">
      <c r="A7934" s="382"/>
    </row>
    <row r="7935" spans="1:1">
      <c r="A7935" s="382"/>
    </row>
    <row r="7936" spans="1:1">
      <c r="A7936" s="382"/>
    </row>
    <row r="7937" spans="1:1">
      <c r="A7937" s="382"/>
    </row>
    <row r="7938" spans="1:1">
      <c r="A7938" s="382"/>
    </row>
    <row r="7939" spans="1:1">
      <c r="A7939" s="382"/>
    </row>
    <row r="7940" spans="1:1">
      <c r="A7940" s="382"/>
    </row>
    <row r="7941" spans="1:1">
      <c r="A7941" s="382"/>
    </row>
    <row r="7942" spans="1:1">
      <c r="A7942" s="382"/>
    </row>
    <row r="7943" spans="1:1">
      <c r="A7943" s="382"/>
    </row>
    <row r="7944" spans="1:1">
      <c r="A7944" s="382"/>
    </row>
    <row r="7945" spans="1:1">
      <c r="A7945" s="382"/>
    </row>
    <row r="7946" spans="1:1">
      <c r="A7946" s="382"/>
    </row>
    <row r="7947" spans="1:1">
      <c r="A7947" s="382"/>
    </row>
    <row r="7948" spans="1:1">
      <c r="A7948" s="382"/>
    </row>
    <row r="7949" spans="1:1">
      <c r="A7949" s="382"/>
    </row>
    <row r="7950" spans="1:1">
      <c r="A7950" s="382"/>
    </row>
    <row r="7951" spans="1:1">
      <c r="A7951" s="382"/>
    </row>
    <row r="7952" spans="1:1">
      <c r="A7952" s="382"/>
    </row>
    <row r="7953" spans="1:1">
      <c r="A7953" s="382"/>
    </row>
    <row r="7954" spans="1:1">
      <c r="A7954" s="382"/>
    </row>
    <row r="7955" spans="1:1">
      <c r="A7955" s="382"/>
    </row>
    <row r="7956" spans="1:1">
      <c r="A7956" s="382"/>
    </row>
    <row r="7957" spans="1:1">
      <c r="A7957" s="382"/>
    </row>
    <row r="7958" spans="1:1">
      <c r="A7958" s="382"/>
    </row>
    <row r="7959" spans="1:1">
      <c r="A7959" s="382"/>
    </row>
    <row r="7960" spans="1:1">
      <c r="A7960" s="382"/>
    </row>
    <row r="7961" spans="1:1">
      <c r="A7961" s="382"/>
    </row>
    <row r="7962" spans="1:1">
      <c r="A7962" s="382"/>
    </row>
    <row r="7963" spans="1:1">
      <c r="A7963" s="382"/>
    </row>
    <row r="7964" spans="1:1">
      <c r="A7964" s="382"/>
    </row>
    <row r="7965" spans="1:1">
      <c r="A7965" s="382"/>
    </row>
    <row r="7966" spans="1:1">
      <c r="A7966" s="382"/>
    </row>
    <row r="7967" spans="1:1">
      <c r="A7967" s="382"/>
    </row>
    <row r="7968" spans="1:1">
      <c r="A7968" s="382"/>
    </row>
    <row r="7969" spans="1:1">
      <c r="A7969" s="382"/>
    </row>
    <row r="7970" spans="1:1">
      <c r="A7970" s="382"/>
    </row>
    <row r="7971" spans="1:1">
      <c r="A7971" s="382"/>
    </row>
    <row r="7972" spans="1:1">
      <c r="A7972" s="382"/>
    </row>
    <row r="7973" spans="1:1">
      <c r="A7973" s="382"/>
    </row>
    <row r="7974" spans="1:1">
      <c r="A7974" s="382"/>
    </row>
    <row r="7975" spans="1:1">
      <c r="A7975" s="382"/>
    </row>
    <row r="7976" spans="1:1">
      <c r="A7976" s="382"/>
    </row>
    <row r="7977" spans="1:1">
      <c r="A7977" s="382"/>
    </row>
    <row r="7978" spans="1:1">
      <c r="A7978" s="382"/>
    </row>
    <row r="7979" spans="1:1">
      <c r="A7979" s="382"/>
    </row>
    <row r="7980" spans="1:1">
      <c r="A7980" s="382"/>
    </row>
    <row r="7981" spans="1:1">
      <c r="A7981" s="382"/>
    </row>
    <row r="7982" spans="1:1">
      <c r="A7982" s="382"/>
    </row>
    <row r="7983" spans="1:1">
      <c r="A7983" s="382"/>
    </row>
    <row r="7984" spans="1:1">
      <c r="A7984" s="382"/>
    </row>
    <row r="7985" spans="1:1">
      <c r="A7985" s="382"/>
    </row>
    <row r="7986" spans="1:1">
      <c r="A7986" s="382"/>
    </row>
    <row r="7987" spans="1:1">
      <c r="A7987" s="382"/>
    </row>
    <row r="7988" spans="1:1">
      <c r="A7988" s="382"/>
    </row>
    <row r="7989" spans="1:1">
      <c r="A7989" s="382"/>
    </row>
    <row r="7990" spans="1:1">
      <c r="A7990" s="382"/>
    </row>
    <row r="7991" spans="1:1">
      <c r="A7991" s="382"/>
    </row>
    <row r="7992" spans="1:1">
      <c r="A7992" s="382"/>
    </row>
    <row r="7993" spans="1:1">
      <c r="A7993" s="382"/>
    </row>
    <row r="7994" spans="1:1">
      <c r="A7994" s="382"/>
    </row>
    <row r="7995" spans="1:1">
      <c r="A7995" s="382"/>
    </row>
    <row r="7996" spans="1:1">
      <c r="A7996" s="382"/>
    </row>
    <row r="7997" spans="1:1">
      <c r="A7997" s="382"/>
    </row>
    <row r="7998" spans="1:1">
      <c r="A7998" s="382"/>
    </row>
    <row r="7999" spans="1:1">
      <c r="A7999" s="382"/>
    </row>
    <row r="8000" spans="1:1">
      <c r="A8000" s="382"/>
    </row>
    <row r="8001" spans="1:1">
      <c r="A8001" s="382"/>
    </row>
    <row r="8002" spans="1:1">
      <c r="A8002" s="382"/>
    </row>
    <row r="8003" spans="1:1">
      <c r="A8003" s="382"/>
    </row>
    <row r="8004" spans="1:1">
      <c r="A8004" s="382"/>
    </row>
    <row r="8005" spans="1:1">
      <c r="A8005" s="382"/>
    </row>
    <row r="8006" spans="1:1">
      <c r="A8006" s="382"/>
    </row>
    <row r="8007" spans="1:1">
      <c r="A8007" s="382"/>
    </row>
    <row r="8008" spans="1:1">
      <c r="A8008" s="382"/>
    </row>
    <row r="8009" spans="1:1">
      <c r="A8009" s="382"/>
    </row>
    <row r="8010" spans="1:1">
      <c r="A8010" s="382"/>
    </row>
    <row r="8011" spans="1:1">
      <c r="A8011" s="382"/>
    </row>
    <row r="8012" spans="1:1">
      <c r="A8012" s="382"/>
    </row>
    <row r="8013" spans="1:1">
      <c r="A8013" s="382"/>
    </row>
    <row r="8014" spans="1:1">
      <c r="A8014" s="382"/>
    </row>
    <row r="8015" spans="1:1">
      <c r="A8015" s="382"/>
    </row>
    <row r="8016" spans="1:1">
      <c r="A8016" s="382"/>
    </row>
    <row r="8017" spans="1:1">
      <c r="A8017" s="382"/>
    </row>
    <row r="8018" spans="1:1">
      <c r="A8018" s="382"/>
    </row>
    <row r="8019" spans="1:1">
      <c r="A8019" s="382"/>
    </row>
    <row r="8020" spans="1:1">
      <c r="A8020" s="382"/>
    </row>
    <row r="8021" spans="1:1">
      <c r="A8021" s="382"/>
    </row>
    <row r="8022" spans="1:1">
      <c r="A8022" s="382"/>
    </row>
    <row r="8023" spans="1:1">
      <c r="A8023" s="382"/>
    </row>
    <row r="8024" spans="1:1">
      <c r="A8024" s="382"/>
    </row>
    <row r="8025" spans="1:1">
      <c r="A8025" s="382"/>
    </row>
    <row r="8026" spans="1:1">
      <c r="A8026" s="382"/>
    </row>
    <row r="8027" spans="1:1">
      <c r="A8027" s="382"/>
    </row>
    <row r="8028" spans="1:1">
      <c r="A8028" s="382"/>
    </row>
    <row r="8029" spans="1:1">
      <c r="A8029" s="382"/>
    </row>
    <row r="8030" spans="1:1">
      <c r="A8030" s="382"/>
    </row>
    <row r="8031" spans="1:1">
      <c r="A8031" s="382"/>
    </row>
    <row r="8032" spans="1:1">
      <c r="A8032" s="382"/>
    </row>
    <row r="8033" spans="1:1">
      <c r="A8033" s="382"/>
    </row>
    <row r="8034" spans="1:1">
      <c r="A8034" s="382"/>
    </row>
    <row r="8035" spans="1:1">
      <c r="A8035" s="382"/>
    </row>
    <row r="8036" spans="1:1">
      <c r="A8036" s="382"/>
    </row>
    <row r="8037" spans="1:1">
      <c r="A8037" s="382"/>
    </row>
    <row r="8038" spans="1:1">
      <c r="A8038" s="382"/>
    </row>
    <row r="8039" spans="1:1">
      <c r="A8039" s="382"/>
    </row>
    <row r="8040" spans="1:1">
      <c r="A8040" s="382"/>
    </row>
    <row r="8041" spans="1:1">
      <c r="A8041" s="382"/>
    </row>
    <row r="8042" spans="1:1">
      <c r="A8042" s="382"/>
    </row>
    <row r="8043" spans="1:1">
      <c r="A8043" s="382"/>
    </row>
    <row r="8044" spans="1:1">
      <c r="A8044" s="382"/>
    </row>
    <row r="8045" spans="1:1">
      <c r="A8045" s="382"/>
    </row>
    <row r="8046" spans="1:1">
      <c r="A8046" s="382"/>
    </row>
    <row r="8047" spans="1:1">
      <c r="A8047" s="382"/>
    </row>
    <row r="8048" spans="1:1">
      <c r="A8048" s="382"/>
    </row>
    <row r="8049" spans="1:1">
      <c r="A8049" s="382"/>
    </row>
    <row r="8050" spans="1:1">
      <c r="A8050" s="382"/>
    </row>
    <row r="8051" spans="1:1">
      <c r="A8051" s="382"/>
    </row>
    <row r="8052" spans="1:1">
      <c r="A8052" s="382"/>
    </row>
    <row r="8053" spans="1:1">
      <c r="A8053" s="382"/>
    </row>
    <row r="8054" spans="1:1">
      <c r="A8054" s="382"/>
    </row>
    <row r="8055" spans="1:1">
      <c r="A8055" s="382"/>
    </row>
    <row r="8056" spans="1:1">
      <c r="A8056" s="382"/>
    </row>
    <row r="8057" spans="1:1">
      <c r="A8057" s="382"/>
    </row>
    <row r="8058" spans="1:1">
      <c r="A8058" s="382"/>
    </row>
    <row r="8059" spans="1:1">
      <c r="A8059" s="382"/>
    </row>
    <row r="8060" spans="1:1">
      <c r="A8060" s="382"/>
    </row>
    <row r="8061" spans="1:1">
      <c r="A8061" s="382"/>
    </row>
    <row r="8062" spans="1:1">
      <c r="A8062" s="382"/>
    </row>
    <row r="8063" spans="1:1">
      <c r="A8063" s="382"/>
    </row>
    <row r="8064" spans="1:1">
      <c r="A8064" s="382"/>
    </row>
    <row r="8065" spans="1:1">
      <c r="A8065" s="382"/>
    </row>
    <row r="8066" spans="1:1">
      <c r="A8066" s="382"/>
    </row>
    <row r="8067" spans="1:1">
      <c r="A8067" s="382"/>
    </row>
    <row r="8068" spans="1:1">
      <c r="A8068" s="382"/>
    </row>
    <row r="8069" spans="1:1">
      <c r="A8069" s="382"/>
    </row>
    <row r="8070" spans="1:1">
      <c r="A8070" s="382"/>
    </row>
    <row r="8071" spans="1:1">
      <c r="A8071" s="382"/>
    </row>
    <row r="8072" spans="1:1">
      <c r="A8072" s="382"/>
    </row>
    <row r="8073" spans="1:1">
      <c r="A8073" s="382"/>
    </row>
    <row r="8074" spans="1:1">
      <c r="A8074" s="382"/>
    </row>
    <row r="8075" spans="1:1">
      <c r="A8075" s="382"/>
    </row>
    <row r="8076" spans="1:1">
      <c r="A8076" s="382"/>
    </row>
    <row r="8077" spans="1:1">
      <c r="A8077" s="382"/>
    </row>
    <row r="8078" spans="1:1">
      <c r="A8078" s="382"/>
    </row>
    <row r="8079" spans="1:1">
      <c r="A8079" s="382"/>
    </row>
    <row r="8080" spans="1:1">
      <c r="A8080" s="382"/>
    </row>
    <row r="8081" spans="1:1">
      <c r="A8081" s="382"/>
    </row>
    <row r="8082" spans="1:1">
      <c r="A8082" s="382"/>
    </row>
    <row r="8083" spans="1:1">
      <c r="A8083" s="382"/>
    </row>
    <row r="8084" spans="1:1">
      <c r="A8084" s="382"/>
    </row>
    <row r="8085" spans="1:1">
      <c r="A8085" s="382"/>
    </row>
    <row r="8086" spans="1:1">
      <c r="A8086" s="382"/>
    </row>
    <row r="8087" spans="1:1">
      <c r="A8087" s="382"/>
    </row>
    <row r="8088" spans="1:1">
      <c r="A8088" s="382"/>
    </row>
    <row r="8089" spans="1:1">
      <c r="A8089" s="382"/>
    </row>
    <row r="8090" spans="1:1">
      <c r="A8090" s="382"/>
    </row>
    <row r="8091" spans="1:1">
      <c r="A8091" s="382"/>
    </row>
    <row r="8092" spans="1:1">
      <c r="A8092" s="382"/>
    </row>
    <row r="8093" spans="1:1">
      <c r="A8093" s="382"/>
    </row>
    <row r="8094" spans="1:1">
      <c r="A8094" s="382"/>
    </row>
    <row r="8095" spans="1:1">
      <c r="A8095" s="382"/>
    </row>
    <row r="8096" spans="1:1">
      <c r="A8096" s="382"/>
    </row>
    <row r="8097" spans="1:1">
      <c r="A8097" s="382"/>
    </row>
    <row r="8098" spans="1:1">
      <c r="A8098" s="382"/>
    </row>
    <row r="8099" spans="1:1">
      <c r="A8099" s="382"/>
    </row>
    <row r="8100" spans="1:1">
      <c r="A8100" s="382"/>
    </row>
    <row r="8101" spans="1:1">
      <c r="A8101" s="382"/>
    </row>
    <row r="8102" spans="1:1">
      <c r="A8102" s="382"/>
    </row>
    <row r="8103" spans="1:1">
      <c r="A8103" s="382"/>
    </row>
    <row r="8104" spans="1:1">
      <c r="A8104" s="382"/>
    </row>
    <row r="8105" spans="1:1">
      <c r="A8105" s="382"/>
    </row>
    <row r="8106" spans="1:1">
      <c r="A8106" s="382"/>
    </row>
    <row r="8107" spans="1:1">
      <c r="A8107" s="382"/>
    </row>
    <row r="8108" spans="1:1">
      <c r="A8108" s="382"/>
    </row>
    <row r="8109" spans="1:1">
      <c r="A8109" s="382"/>
    </row>
    <row r="8110" spans="1:1">
      <c r="A8110" s="382"/>
    </row>
    <row r="8111" spans="1:1">
      <c r="A8111" s="382"/>
    </row>
    <row r="8112" spans="1:1">
      <c r="A8112" s="382"/>
    </row>
    <row r="8113" spans="1:1">
      <c r="A8113" s="382"/>
    </row>
    <row r="8114" spans="1:1">
      <c r="A8114" s="382"/>
    </row>
    <row r="8115" spans="1:1">
      <c r="A8115" s="382"/>
    </row>
    <row r="8116" spans="1:1">
      <c r="A8116" s="382"/>
    </row>
    <row r="8117" spans="1:1">
      <c r="A8117" s="382"/>
    </row>
    <row r="8118" spans="1:1">
      <c r="A8118" s="382"/>
    </row>
    <row r="8119" spans="1:1">
      <c r="A8119" s="382"/>
    </row>
    <row r="8120" spans="1:1">
      <c r="A8120" s="382"/>
    </row>
    <row r="8121" spans="1:1">
      <c r="A8121" s="382"/>
    </row>
    <row r="8122" spans="1:1">
      <c r="A8122" s="382"/>
    </row>
    <row r="8123" spans="1:1">
      <c r="A8123" s="382"/>
    </row>
    <row r="8124" spans="1:1">
      <c r="A8124" s="382"/>
    </row>
    <row r="8125" spans="1:1">
      <c r="A8125" s="382"/>
    </row>
    <row r="8126" spans="1:1">
      <c r="A8126" s="382"/>
    </row>
    <row r="8127" spans="1:1">
      <c r="A8127" s="382"/>
    </row>
    <row r="8128" spans="1:1">
      <c r="A8128" s="382"/>
    </row>
    <row r="8129" spans="1:1">
      <c r="A8129" s="382"/>
    </row>
    <row r="8130" spans="1:1">
      <c r="A8130" s="382"/>
    </row>
    <row r="8131" spans="1:1">
      <c r="A8131" s="382"/>
    </row>
    <row r="8132" spans="1:1">
      <c r="A8132" s="382"/>
    </row>
    <row r="8133" spans="1:1">
      <c r="A8133" s="382"/>
    </row>
    <row r="8134" spans="1:1">
      <c r="A8134" s="382"/>
    </row>
    <row r="8135" spans="1:1">
      <c r="A8135" s="382"/>
    </row>
    <row r="8136" spans="1:1">
      <c r="A8136" s="382"/>
    </row>
    <row r="8137" spans="1:1">
      <c r="A8137" s="382"/>
    </row>
    <row r="8138" spans="1:1">
      <c r="A8138" s="382"/>
    </row>
    <row r="8139" spans="1:1">
      <c r="A8139" s="382"/>
    </row>
    <row r="8140" spans="1:1">
      <c r="A8140" s="382"/>
    </row>
    <row r="8141" spans="1:1">
      <c r="A8141" s="382"/>
    </row>
    <row r="8142" spans="1:1">
      <c r="A8142" s="382"/>
    </row>
    <row r="8143" spans="1:1">
      <c r="A8143" s="382"/>
    </row>
    <row r="8144" spans="1:1">
      <c r="A8144" s="382"/>
    </row>
    <row r="8145" spans="1:1">
      <c r="A8145" s="382"/>
    </row>
    <row r="8146" spans="1:1">
      <c r="A8146" s="382"/>
    </row>
    <row r="8147" spans="1:1">
      <c r="A8147" s="382"/>
    </row>
    <row r="8148" spans="1:1">
      <c r="A8148" s="382"/>
    </row>
    <row r="8149" spans="1:1">
      <c r="A8149" s="382"/>
    </row>
    <row r="8150" spans="1:1">
      <c r="A8150" s="382"/>
    </row>
    <row r="8151" spans="1:1">
      <c r="A8151" s="382"/>
    </row>
    <row r="8152" spans="1:1">
      <c r="A8152" s="382"/>
    </row>
    <row r="8153" spans="1:1">
      <c r="A8153" s="382"/>
    </row>
    <row r="8154" spans="1:1">
      <c r="A8154" s="382"/>
    </row>
    <row r="8155" spans="1:1">
      <c r="A8155" s="382"/>
    </row>
    <row r="8156" spans="1:1">
      <c r="A8156" s="382"/>
    </row>
    <row r="8157" spans="1:1">
      <c r="A8157" s="382"/>
    </row>
    <row r="8158" spans="1:1">
      <c r="A8158" s="382"/>
    </row>
    <row r="8159" spans="1:1">
      <c r="A8159" s="382"/>
    </row>
    <row r="8160" spans="1:1">
      <c r="A8160" s="382"/>
    </row>
    <row r="8161" spans="1:1">
      <c r="A8161" s="382"/>
    </row>
    <row r="8162" spans="1:1">
      <c r="A8162" s="382"/>
    </row>
    <row r="8163" spans="1:1">
      <c r="A8163" s="382"/>
    </row>
    <row r="8164" spans="1:1">
      <c r="A8164" s="382"/>
    </row>
    <row r="8165" spans="1:1">
      <c r="A8165" s="382"/>
    </row>
    <row r="8166" spans="1:1">
      <c r="A8166" s="382"/>
    </row>
    <row r="8167" spans="1:1">
      <c r="A8167" s="382"/>
    </row>
    <row r="8168" spans="1:1">
      <c r="A8168" s="382"/>
    </row>
    <row r="8169" spans="1:1">
      <c r="A8169" s="382"/>
    </row>
    <row r="8170" spans="1:1">
      <c r="A8170" s="382"/>
    </row>
    <row r="8171" spans="1:1">
      <c r="A8171" s="382"/>
    </row>
    <row r="8172" spans="1:1">
      <c r="A8172" s="382"/>
    </row>
    <row r="8173" spans="1:1">
      <c r="A8173" s="382"/>
    </row>
    <row r="8174" spans="1:1">
      <c r="A8174" s="382"/>
    </row>
    <row r="8175" spans="1:1">
      <c r="A8175" s="382"/>
    </row>
    <row r="8176" spans="1:1">
      <c r="A8176" s="382"/>
    </row>
    <row r="8177" spans="1:1">
      <c r="A8177" s="382"/>
    </row>
    <row r="8178" spans="1:1">
      <c r="A8178" s="382"/>
    </row>
    <row r="8179" spans="1:1">
      <c r="A8179" s="382"/>
    </row>
    <row r="8180" spans="1:1">
      <c r="A8180" s="382"/>
    </row>
    <row r="8181" spans="1:1">
      <c r="A8181" s="382"/>
    </row>
    <row r="8182" spans="1:1">
      <c r="A8182" s="382"/>
    </row>
    <row r="8183" spans="1:1">
      <c r="A8183" s="382"/>
    </row>
    <row r="8184" spans="1:1">
      <c r="A8184" s="382"/>
    </row>
    <row r="8185" spans="1:1">
      <c r="A8185" s="382"/>
    </row>
    <row r="8186" spans="1:1">
      <c r="A8186" s="382"/>
    </row>
    <row r="8187" spans="1:1">
      <c r="A8187" s="382"/>
    </row>
    <row r="8188" spans="1:1">
      <c r="A8188" s="382"/>
    </row>
    <row r="8189" spans="1:1">
      <c r="A8189" s="382"/>
    </row>
    <row r="8190" spans="1:1">
      <c r="A8190" s="382"/>
    </row>
    <row r="8191" spans="1:1">
      <c r="A8191" s="382"/>
    </row>
    <row r="8192" spans="1:1">
      <c r="A8192" s="382"/>
    </row>
    <row r="8193" spans="1:1">
      <c r="A8193" s="382"/>
    </row>
    <row r="8194" spans="1:1">
      <c r="A8194" s="382"/>
    </row>
    <row r="8195" spans="1:1">
      <c r="A8195" s="382"/>
    </row>
    <row r="8196" spans="1:1">
      <c r="A8196" s="382"/>
    </row>
    <row r="8197" spans="1:1">
      <c r="A8197" s="382"/>
    </row>
    <row r="8198" spans="1:1">
      <c r="A8198" s="382"/>
    </row>
    <row r="8199" spans="1:1">
      <c r="A8199" s="382"/>
    </row>
    <row r="8200" spans="1:1">
      <c r="A8200" s="382"/>
    </row>
    <row r="8201" spans="1:1">
      <c r="A8201" s="382"/>
    </row>
    <row r="8202" spans="1:1">
      <c r="A8202" s="382"/>
    </row>
    <row r="8203" spans="1:1">
      <c r="A8203" s="382"/>
    </row>
    <row r="8204" spans="1:1">
      <c r="A8204" s="382"/>
    </row>
    <row r="8205" spans="1:1">
      <c r="A8205" s="382"/>
    </row>
    <row r="8206" spans="1:1">
      <c r="A8206" s="382"/>
    </row>
    <row r="8207" spans="1:1">
      <c r="A8207" s="382"/>
    </row>
    <row r="8208" spans="1:1">
      <c r="A8208" s="382"/>
    </row>
    <row r="8209" spans="1:1">
      <c r="A8209" s="382"/>
    </row>
    <row r="8210" spans="1:1">
      <c r="A8210" s="382"/>
    </row>
    <row r="8211" spans="1:1">
      <c r="A8211" s="382"/>
    </row>
    <row r="8212" spans="1:1">
      <c r="A8212" s="382"/>
    </row>
    <row r="8213" spans="1:1">
      <c r="A8213" s="382"/>
    </row>
    <row r="8214" spans="1:1">
      <c r="A8214" s="382"/>
    </row>
    <row r="8215" spans="1:1">
      <c r="A8215" s="382"/>
    </row>
    <row r="8216" spans="1:1">
      <c r="A8216" s="382"/>
    </row>
    <row r="8217" spans="1:1">
      <c r="A8217" s="382"/>
    </row>
    <row r="8218" spans="1:1">
      <c r="A8218" s="382"/>
    </row>
    <row r="8219" spans="1:1">
      <c r="A8219" s="382"/>
    </row>
    <row r="8220" spans="1:1">
      <c r="A8220" s="382"/>
    </row>
    <row r="8221" spans="1:1">
      <c r="A8221" s="382"/>
    </row>
    <row r="8222" spans="1:1">
      <c r="A8222" s="382"/>
    </row>
    <row r="8223" spans="1:1">
      <c r="A8223" s="382"/>
    </row>
    <row r="8224" spans="1:1">
      <c r="A8224" s="382"/>
    </row>
    <row r="8225" spans="1:1">
      <c r="A8225" s="382"/>
    </row>
    <row r="8226" spans="1:1">
      <c r="A8226" s="382"/>
    </row>
    <row r="8227" spans="1:1">
      <c r="A8227" s="382"/>
    </row>
    <row r="8228" spans="1:1">
      <c r="A8228" s="382"/>
    </row>
    <row r="8229" spans="1:1">
      <c r="A8229" s="382"/>
    </row>
    <row r="8230" spans="1:1">
      <c r="A8230" s="382"/>
    </row>
    <row r="8231" spans="1:1">
      <c r="A8231" s="382"/>
    </row>
    <row r="8232" spans="1:1">
      <c r="A8232" s="382"/>
    </row>
    <row r="8233" spans="1:1">
      <c r="A8233" s="382"/>
    </row>
    <row r="8234" spans="1:1">
      <c r="A8234" s="382"/>
    </row>
    <row r="8235" spans="1:1">
      <c r="A8235" s="382"/>
    </row>
    <row r="8236" spans="1:1">
      <c r="A8236" s="382"/>
    </row>
    <row r="8237" spans="1:1">
      <c r="A8237" s="382"/>
    </row>
    <row r="8238" spans="1:1">
      <c r="A8238" s="382"/>
    </row>
    <row r="8239" spans="1:1">
      <c r="A8239" s="382"/>
    </row>
    <row r="8240" spans="1:1">
      <c r="A8240" s="382"/>
    </row>
    <row r="8241" spans="1:1">
      <c r="A8241" s="382"/>
    </row>
    <row r="8242" spans="1:1">
      <c r="A8242" s="382"/>
    </row>
    <row r="8243" spans="1:1">
      <c r="A8243" s="382"/>
    </row>
    <row r="8244" spans="1:1">
      <c r="A8244" s="382"/>
    </row>
    <row r="8245" spans="1:1">
      <c r="A8245" s="382"/>
    </row>
    <row r="8246" spans="1:1">
      <c r="A8246" s="382"/>
    </row>
    <row r="8247" spans="1:1">
      <c r="A8247" s="382"/>
    </row>
    <row r="8248" spans="1:1">
      <c r="A8248" s="382"/>
    </row>
    <row r="8249" spans="1:1">
      <c r="A8249" s="382"/>
    </row>
    <row r="8250" spans="1:1">
      <c r="A8250" s="382"/>
    </row>
    <row r="8251" spans="1:1">
      <c r="A8251" s="382"/>
    </row>
    <row r="8252" spans="1:1">
      <c r="A8252" s="382"/>
    </row>
    <row r="8253" spans="1:1">
      <c r="A8253" s="382"/>
    </row>
    <row r="8254" spans="1:1">
      <c r="A8254" s="382"/>
    </row>
    <row r="8255" spans="1:1">
      <c r="A8255" s="382"/>
    </row>
    <row r="8256" spans="1:1">
      <c r="A8256" s="382"/>
    </row>
    <row r="8257" spans="1:1">
      <c r="A8257" s="382"/>
    </row>
    <row r="8258" spans="1:1">
      <c r="A8258" s="382"/>
    </row>
    <row r="8259" spans="1:1">
      <c r="A8259" s="382"/>
    </row>
    <row r="8260" spans="1:1">
      <c r="A8260" s="382"/>
    </row>
    <row r="8261" spans="1:1">
      <c r="A8261" s="382"/>
    </row>
    <row r="8262" spans="1:1">
      <c r="A8262" s="382"/>
    </row>
    <row r="8263" spans="1:1">
      <c r="A8263" s="382"/>
    </row>
    <row r="8264" spans="1:1">
      <c r="A8264" s="382"/>
    </row>
    <row r="8265" spans="1:1">
      <c r="A8265" s="382"/>
    </row>
    <row r="8266" spans="1:1">
      <c r="A8266" s="382"/>
    </row>
    <row r="8267" spans="1:1">
      <c r="A8267" s="382"/>
    </row>
    <row r="8268" spans="1:1">
      <c r="A8268" s="382"/>
    </row>
    <row r="8269" spans="1:1">
      <c r="A8269" s="382"/>
    </row>
    <row r="8270" spans="1:1">
      <c r="A8270" s="382"/>
    </row>
    <row r="8271" spans="1:1">
      <c r="A8271" s="382"/>
    </row>
    <row r="8272" spans="1:1">
      <c r="A8272" s="382"/>
    </row>
    <row r="8273" spans="1:1">
      <c r="A8273" s="382"/>
    </row>
    <row r="8274" spans="1:1">
      <c r="A8274" s="382"/>
    </row>
    <row r="8275" spans="1:1">
      <c r="A8275" s="382"/>
    </row>
    <row r="8276" spans="1:1">
      <c r="A8276" s="382"/>
    </row>
    <row r="8277" spans="1:1">
      <c r="A8277" s="382"/>
    </row>
    <row r="8278" spans="1:1">
      <c r="A8278" s="382"/>
    </row>
    <row r="8279" spans="1:1">
      <c r="A8279" s="382"/>
    </row>
    <row r="8280" spans="1:1">
      <c r="A8280" s="382"/>
    </row>
    <row r="8281" spans="1:1">
      <c r="A8281" s="382"/>
    </row>
    <row r="8282" spans="1:1">
      <c r="A8282" s="382"/>
    </row>
    <row r="8283" spans="1:1">
      <c r="A8283" s="382"/>
    </row>
    <row r="8284" spans="1:1">
      <c r="A8284" s="382"/>
    </row>
    <row r="8285" spans="1:1">
      <c r="A8285" s="382"/>
    </row>
    <row r="8286" spans="1:1">
      <c r="A8286" s="382"/>
    </row>
    <row r="8287" spans="1:1">
      <c r="A8287" s="382"/>
    </row>
    <row r="8288" spans="1:1">
      <c r="A8288" s="382"/>
    </row>
    <row r="8289" spans="1:1">
      <c r="A8289" s="382"/>
    </row>
    <row r="8290" spans="1:1">
      <c r="A8290" s="382"/>
    </row>
    <row r="8291" spans="1:1">
      <c r="A8291" s="382"/>
    </row>
    <row r="8292" spans="1:1">
      <c r="A8292" s="382"/>
    </row>
    <row r="8293" spans="1:1">
      <c r="A8293" s="382"/>
    </row>
    <row r="8294" spans="1:1">
      <c r="A8294" s="382"/>
    </row>
    <row r="8295" spans="1:1">
      <c r="A8295" s="382"/>
    </row>
    <row r="8296" spans="1:1">
      <c r="A8296" s="382"/>
    </row>
    <row r="8297" spans="1:1">
      <c r="A8297" s="382"/>
    </row>
    <row r="8298" spans="1:1">
      <c r="A8298" s="382"/>
    </row>
    <row r="8299" spans="1:1">
      <c r="A8299" s="382"/>
    </row>
    <row r="8300" spans="1:1">
      <c r="A8300" s="382"/>
    </row>
    <row r="8301" spans="1:1">
      <c r="A8301" s="382"/>
    </row>
    <row r="8302" spans="1:1">
      <c r="A8302" s="382"/>
    </row>
    <row r="8303" spans="1:1">
      <c r="A8303" s="382"/>
    </row>
    <row r="8304" spans="1:1">
      <c r="A8304" s="382"/>
    </row>
    <row r="8305" spans="1:1">
      <c r="A8305" s="382"/>
    </row>
    <row r="8306" spans="1:1">
      <c r="A8306" s="382"/>
    </row>
    <row r="8307" spans="1:1">
      <c r="A8307" s="382"/>
    </row>
    <row r="8308" spans="1:1">
      <c r="A8308" s="382"/>
    </row>
    <row r="8309" spans="1:1">
      <c r="A8309" s="382"/>
    </row>
    <row r="8310" spans="1:1">
      <c r="A8310" s="382"/>
    </row>
    <row r="8311" spans="1:1">
      <c r="A8311" s="382"/>
    </row>
    <row r="8312" spans="1:1">
      <c r="A8312" s="382"/>
    </row>
    <row r="8313" spans="1:1">
      <c r="A8313" s="382"/>
    </row>
    <row r="8314" spans="1:1">
      <c r="A8314" s="382"/>
    </row>
    <row r="8315" spans="1:1">
      <c r="A8315" s="382"/>
    </row>
    <row r="8316" spans="1:1">
      <c r="A8316" s="382"/>
    </row>
    <row r="8317" spans="1:1">
      <c r="A8317" s="382"/>
    </row>
    <row r="8318" spans="1:1">
      <c r="A8318" s="382"/>
    </row>
    <row r="8319" spans="1:1">
      <c r="A8319" s="382"/>
    </row>
    <row r="8320" spans="1:1">
      <c r="A8320" s="382"/>
    </row>
    <row r="8321" spans="1:1">
      <c r="A8321" s="382"/>
    </row>
    <row r="8322" spans="1:1">
      <c r="A8322" s="382"/>
    </row>
    <row r="8323" spans="1:1">
      <c r="A8323" s="382"/>
    </row>
    <row r="8324" spans="1:1">
      <c r="A8324" s="382"/>
    </row>
    <row r="8325" spans="1:1">
      <c r="A8325" s="382"/>
    </row>
    <row r="8326" spans="1:1">
      <c r="A8326" s="382"/>
    </row>
    <row r="8327" spans="1:1">
      <c r="A8327" s="382"/>
    </row>
    <row r="8328" spans="1:1">
      <c r="A8328" s="382"/>
    </row>
    <row r="8329" spans="1:1">
      <c r="A8329" s="382"/>
    </row>
    <row r="8330" spans="1:1">
      <c r="A8330" s="382"/>
    </row>
    <row r="8331" spans="1:1">
      <c r="A8331" s="382"/>
    </row>
    <row r="8332" spans="1:1">
      <c r="A8332" s="382"/>
    </row>
    <row r="8333" spans="1:1">
      <c r="A8333" s="382"/>
    </row>
    <row r="8334" spans="1:1">
      <c r="A8334" s="382"/>
    </row>
    <row r="8335" spans="1:1">
      <c r="A8335" s="382"/>
    </row>
    <row r="8336" spans="1:1">
      <c r="A8336" s="382"/>
    </row>
    <row r="8337" spans="1:1">
      <c r="A8337" s="382"/>
    </row>
    <row r="8338" spans="1:1">
      <c r="A8338" s="382"/>
    </row>
    <row r="8339" spans="1:1">
      <c r="A8339" s="382"/>
    </row>
    <row r="8340" spans="1:1">
      <c r="A8340" s="382"/>
    </row>
    <row r="8341" spans="1:1">
      <c r="A8341" s="382"/>
    </row>
    <row r="8342" spans="1:1">
      <c r="A8342" s="382"/>
    </row>
    <row r="8343" spans="1:1">
      <c r="A8343" s="382"/>
    </row>
    <row r="8344" spans="1:1">
      <c r="A8344" s="382"/>
    </row>
    <row r="8345" spans="1:1">
      <c r="A8345" s="382"/>
    </row>
    <row r="8346" spans="1:1">
      <c r="A8346" s="382"/>
    </row>
    <row r="8347" spans="1:1">
      <c r="A8347" s="382"/>
    </row>
    <row r="8348" spans="1:1">
      <c r="A8348" s="382"/>
    </row>
    <row r="8349" spans="1:1">
      <c r="A8349" s="382"/>
    </row>
    <row r="8350" spans="1:1">
      <c r="A8350" s="382"/>
    </row>
    <row r="8351" spans="1:1">
      <c r="A8351" s="382"/>
    </row>
    <row r="8352" spans="1:1">
      <c r="A8352" s="382"/>
    </row>
    <row r="8353" spans="1:1">
      <c r="A8353" s="382"/>
    </row>
    <row r="8354" spans="1:1">
      <c r="A8354" s="382"/>
    </row>
    <row r="8355" spans="1:1">
      <c r="A8355" s="382"/>
    </row>
    <row r="8356" spans="1:1">
      <c r="A8356" s="382"/>
    </row>
    <row r="8357" spans="1:1">
      <c r="A8357" s="382"/>
    </row>
    <row r="8358" spans="1:1">
      <c r="A8358" s="382"/>
    </row>
    <row r="8359" spans="1:1">
      <c r="A8359" s="382"/>
    </row>
    <row r="8360" spans="1:1">
      <c r="A8360" s="382"/>
    </row>
    <row r="8361" spans="1:1">
      <c r="A8361" s="382"/>
    </row>
    <row r="8362" spans="1:1">
      <c r="A8362" s="382"/>
    </row>
    <row r="8363" spans="1:1">
      <c r="A8363" s="382"/>
    </row>
    <row r="8364" spans="1:1">
      <c r="A8364" s="382"/>
    </row>
    <row r="8365" spans="1:1">
      <c r="A8365" s="382"/>
    </row>
    <row r="8366" spans="1:1">
      <c r="A8366" s="382"/>
    </row>
    <row r="8367" spans="1:1">
      <c r="A8367" s="382"/>
    </row>
    <row r="8368" spans="1:1">
      <c r="A8368" s="382"/>
    </row>
    <row r="8369" spans="1:1">
      <c r="A8369" s="382"/>
    </row>
    <row r="8370" spans="1:1">
      <c r="A8370" s="382"/>
    </row>
    <row r="8371" spans="1:1">
      <c r="A8371" s="382"/>
    </row>
    <row r="8372" spans="1:1">
      <c r="A8372" s="382"/>
    </row>
    <row r="8373" spans="1:1">
      <c r="A8373" s="382"/>
    </row>
    <row r="8374" spans="1:1">
      <c r="A8374" s="382"/>
    </row>
    <row r="8375" spans="1:1">
      <c r="A8375" s="382"/>
    </row>
    <row r="8376" spans="1:1">
      <c r="A8376" s="382"/>
    </row>
    <row r="8377" spans="1:1">
      <c r="A8377" s="382"/>
    </row>
    <row r="8378" spans="1:1">
      <c r="A8378" s="382"/>
    </row>
    <row r="8379" spans="1:1">
      <c r="A8379" s="382"/>
    </row>
    <row r="8380" spans="1:1">
      <c r="A8380" s="382"/>
    </row>
    <row r="8381" spans="1:1">
      <c r="A8381" s="382"/>
    </row>
    <row r="8382" spans="1:1">
      <c r="A8382" s="382"/>
    </row>
    <row r="8383" spans="1:1">
      <c r="A8383" s="382"/>
    </row>
    <row r="8384" spans="1:1">
      <c r="A8384" s="382"/>
    </row>
    <row r="8385" spans="1:1">
      <c r="A8385" s="382"/>
    </row>
    <row r="8386" spans="1:1">
      <c r="A8386" s="382"/>
    </row>
    <row r="8387" spans="1:1">
      <c r="A8387" s="382"/>
    </row>
    <row r="8388" spans="1:1">
      <c r="A8388" s="382"/>
    </row>
    <row r="8389" spans="1:1">
      <c r="A8389" s="382"/>
    </row>
    <row r="8390" spans="1:1">
      <c r="A8390" s="382"/>
    </row>
    <row r="8391" spans="1:1">
      <c r="A8391" s="382"/>
    </row>
    <row r="8392" spans="1:1">
      <c r="A8392" s="382"/>
    </row>
    <row r="8393" spans="1:1">
      <c r="A8393" s="382"/>
    </row>
    <row r="8394" spans="1:1">
      <c r="A8394" s="382"/>
    </row>
    <row r="8395" spans="1:1">
      <c r="A8395" s="382"/>
    </row>
    <row r="8396" spans="1:1">
      <c r="A8396" s="382"/>
    </row>
    <row r="8397" spans="1:1">
      <c r="A8397" s="382"/>
    </row>
    <row r="8398" spans="1:1">
      <c r="A8398" s="382"/>
    </row>
    <row r="8399" spans="1:1">
      <c r="A8399" s="382"/>
    </row>
    <row r="8400" spans="1:1">
      <c r="A8400" s="382"/>
    </row>
    <row r="8401" spans="1:1">
      <c r="A8401" s="382"/>
    </row>
    <row r="8402" spans="1:1">
      <c r="A8402" s="382"/>
    </row>
    <row r="8403" spans="1:1">
      <c r="A8403" s="382"/>
    </row>
    <row r="8404" spans="1:1">
      <c r="A8404" s="382"/>
    </row>
    <row r="8405" spans="1:1">
      <c r="A8405" s="382"/>
    </row>
    <row r="8406" spans="1:1">
      <c r="A8406" s="382"/>
    </row>
    <row r="8407" spans="1:1">
      <c r="A8407" s="382"/>
    </row>
    <row r="8408" spans="1:1">
      <c r="A8408" s="382"/>
    </row>
    <row r="8409" spans="1:1">
      <c r="A8409" s="382"/>
    </row>
    <row r="8410" spans="1:1">
      <c r="A8410" s="382"/>
    </row>
    <row r="8411" spans="1:1">
      <c r="A8411" s="382"/>
    </row>
    <row r="8412" spans="1:1">
      <c r="A8412" s="382"/>
    </row>
    <row r="8413" spans="1:1">
      <c r="A8413" s="382"/>
    </row>
    <row r="8414" spans="1:1">
      <c r="A8414" s="382"/>
    </row>
    <row r="8415" spans="1:1">
      <c r="A8415" s="382"/>
    </row>
    <row r="8416" spans="1:1">
      <c r="A8416" s="382"/>
    </row>
    <row r="8417" spans="1:1">
      <c r="A8417" s="382"/>
    </row>
    <row r="8418" spans="1:1">
      <c r="A8418" s="382"/>
    </row>
    <row r="8419" spans="1:1">
      <c r="A8419" s="382"/>
    </row>
    <row r="8420" spans="1:1">
      <c r="A8420" s="382"/>
    </row>
    <row r="8421" spans="1:1">
      <c r="A8421" s="382"/>
    </row>
    <row r="8422" spans="1:1">
      <c r="A8422" s="382"/>
    </row>
    <row r="8423" spans="1:1">
      <c r="A8423" s="382"/>
    </row>
    <row r="8424" spans="1:1">
      <c r="A8424" s="382"/>
    </row>
    <row r="8425" spans="1:1">
      <c r="A8425" s="382"/>
    </row>
    <row r="8426" spans="1:1">
      <c r="A8426" s="382"/>
    </row>
    <row r="8427" spans="1:1">
      <c r="A8427" s="382"/>
    </row>
    <row r="8428" spans="1:1">
      <c r="A8428" s="382"/>
    </row>
    <row r="8429" spans="1:1">
      <c r="A8429" s="382"/>
    </row>
    <row r="8430" spans="1:1">
      <c r="A8430" s="382"/>
    </row>
    <row r="8431" spans="1:1">
      <c r="A8431" s="382"/>
    </row>
    <row r="8432" spans="1:1">
      <c r="A8432" s="382"/>
    </row>
    <row r="8433" spans="1:1">
      <c r="A8433" s="382"/>
    </row>
    <row r="8434" spans="1:1">
      <c r="A8434" s="382"/>
    </row>
    <row r="8435" spans="1:1">
      <c r="A8435" s="382"/>
    </row>
    <row r="8436" spans="1:1">
      <c r="A8436" s="382"/>
    </row>
    <row r="8437" spans="1:1">
      <c r="A8437" s="382"/>
    </row>
    <row r="8438" spans="1:1">
      <c r="A8438" s="382"/>
    </row>
    <row r="8439" spans="1:1">
      <c r="A8439" s="382"/>
    </row>
    <row r="8440" spans="1:1">
      <c r="A8440" s="382"/>
    </row>
    <row r="8441" spans="1:1">
      <c r="A8441" s="382"/>
    </row>
    <row r="8442" spans="1:1">
      <c r="A8442" s="382"/>
    </row>
    <row r="8443" spans="1:1">
      <c r="A8443" s="382"/>
    </row>
    <row r="8444" spans="1:1">
      <c r="A8444" s="382"/>
    </row>
    <row r="8445" spans="1:1">
      <c r="A8445" s="382"/>
    </row>
    <row r="8446" spans="1:1">
      <c r="A8446" s="382"/>
    </row>
    <row r="8447" spans="1:1">
      <c r="A8447" s="382"/>
    </row>
    <row r="8448" spans="1:1">
      <c r="A8448" s="382"/>
    </row>
    <row r="8449" spans="1:1">
      <c r="A8449" s="382"/>
    </row>
    <row r="8450" spans="1:1">
      <c r="A8450" s="382"/>
    </row>
    <row r="8451" spans="1:1">
      <c r="A8451" s="382"/>
    </row>
    <row r="8452" spans="1:1">
      <c r="A8452" s="382"/>
    </row>
    <row r="8453" spans="1:1">
      <c r="A8453" s="382"/>
    </row>
    <row r="8454" spans="1:1">
      <c r="A8454" s="382"/>
    </row>
    <row r="8455" spans="1:1">
      <c r="A8455" s="382"/>
    </row>
    <row r="8456" spans="1:1">
      <c r="A8456" s="382"/>
    </row>
    <row r="8457" spans="1:1">
      <c r="A8457" s="382"/>
    </row>
    <row r="8458" spans="1:1">
      <c r="A8458" s="382"/>
    </row>
    <row r="8459" spans="1:1">
      <c r="A8459" s="382"/>
    </row>
    <row r="8460" spans="1:1">
      <c r="A8460" s="382"/>
    </row>
    <row r="8461" spans="1:1">
      <c r="A8461" s="382"/>
    </row>
    <row r="8462" spans="1:1">
      <c r="A8462" s="382"/>
    </row>
    <row r="8463" spans="1:1">
      <c r="A8463" s="382"/>
    </row>
    <row r="8464" spans="1:1">
      <c r="A8464" s="382"/>
    </row>
    <row r="8465" spans="1:1">
      <c r="A8465" s="382"/>
    </row>
    <row r="8466" spans="1:1">
      <c r="A8466" s="382"/>
    </row>
    <row r="8467" spans="1:1">
      <c r="A8467" s="382"/>
    </row>
    <row r="8468" spans="1:1">
      <c r="A8468" s="382"/>
    </row>
    <row r="8469" spans="1:1">
      <c r="A8469" s="382"/>
    </row>
    <row r="8470" spans="1:1">
      <c r="A8470" s="382"/>
    </row>
    <row r="8471" spans="1:1">
      <c r="A8471" s="382"/>
    </row>
    <row r="8472" spans="1:1">
      <c r="A8472" s="382"/>
    </row>
    <row r="8473" spans="1:1">
      <c r="A8473" s="382"/>
    </row>
    <row r="8474" spans="1:1">
      <c r="A8474" s="382"/>
    </row>
    <row r="8475" spans="1:1">
      <c r="A8475" s="382"/>
    </row>
    <row r="8476" spans="1:1">
      <c r="A8476" s="382"/>
    </row>
    <row r="8477" spans="1:1">
      <c r="A8477" s="382"/>
    </row>
    <row r="8478" spans="1:1">
      <c r="A8478" s="382"/>
    </row>
    <row r="8479" spans="1:1">
      <c r="A8479" s="382"/>
    </row>
    <row r="8480" spans="1:1">
      <c r="A8480" s="382"/>
    </row>
    <row r="8481" spans="1:1">
      <c r="A8481" s="382"/>
    </row>
    <row r="8482" spans="1:1">
      <c r="A8482" s="382"/>
    </row>
    <row r="8483" spans="1:1">
      <c r="A8483" s="382"/>
    </row>
    <row r="8484" spans="1:1">
      <c r="A8484" s="382"/>
    </row>
    <row r="8485" spans="1:1">
      <c r="A8485" s="382"/>
    </row>
    <row r="8486" spans="1:1">
      <c r="A8486" s="382"/>
    </row>
    <row r="8487" spans="1:1">
      <c r="A8487" s="382"/>
    </row>
    <row r="8488" spans="1:1">
      <c r="A8488" s="382"/>
    </row>
    <row r="8489" spans="1:1">
      <c r="A8489" s="382"/>
    </row>
    <row r="8490" spans="1:1">
      <c r="A8490" s="382"/>
    </row>
    <row r="8491" spans="1:1">
      <c r="A8491" s="382"/>
    </row>
    <row r="8492" spans="1:1">
      <c r="A8492" s="382"/>
    </row>
    <row r="8493" spans="1:1">
      <c r="A8493" s="382"/>
    </row>
    <row r="8494" spans="1:1">
      <c r="A8494" s="382"/>
    </row>
    <row r="8495" spans="1:1">
      <c r="A8495" s="382"/>
    </row>
    <row r="8496" spans="1:1">
      <c r="A8496" s="382"/>
    </row>
    <row r="8497" spans="1:1">
      <c r="A8497" s="382"/>
    </row>
    <row r="8498" spans="1:1">
      <c r="A8498" s="382"/>
    </row>
    <row r="8499" spans="1:1">
      <c r="A8499" s="382"/>
    </row>
    <row r="8500" spans="1:1">
      <c r="A8500" s="382"/>
    </row>
    <row r="8501" spans="1:1">
      <c r="A8501" s="382"/>
    </row>
    <row r="8502" spans="1:1">
      <c r="A8502" s="382"/>
    </row>
    <row r="8503" spans="1:1">
      <c r="A8503" s="382"/>
    </row>
    <row r="8504" spans="1:1">
      <c r="A8504" s="382"/>
    </row>
    <row r="8505" spans="1:1">
      <c r="A8505" s="382"/>
    </row>
    <row r="8506" spans="1:1">
      <c r="A8506" s="382"/>
    </row>
    <row r="8507" spans="1:1">
      <c r="A8507" s="382"/>
    </row>
    <row r="8508" spans="1:1">
      <c r="A8508" s="382"/>
    </row>
    <row r="8509" spans="1:1">
      <c r="A8509" s="382"/>
    </row>
    <row r="8510" spans="1:1">
      <c r="A8510" s="382"/>
    </row>
    <row r="8511" spans="1:1">
      <c r="A8511" s="382"/>
    </row>
    <row r="8512" spans="1:1">
      <c r="A8512" s="382"/>
    </row>
    <row r="8513" spans="1:1">
      <c r="A8513" s="382"/>
    </row>
    <row r="8514" spans="1:1">
      <c r="A8514" s="382"/>
    </row>
    <row r="8515" spans="1:1">
      <c r="A8515" s="382"/>
    </row>
    <row r="8516" spans="1:1">
      <c r="A8516" s="382"/>
    </row>
    <row r="8517" spans="1:1">
      <c r="A8517" s="382"/>
    </row>
    <row r="8518" spans="1:1">
      <c r="A8518" s="382"/>
    </row>
    <row r="8519" spans="1:1">
      <c r="A8519" s="382"/>
    </row>
    <row r="8520" spans="1:1">
      <c r="A8520" s="382"/>
    </row>
    <row r="8521" spans="1:1">
      <c r="A8521" s="382"/>
    </row>
    <row r="8522" spans="1:1">
      <c r="A8522" s="382"/>
    </row>
    <row r="8523" spans="1:1">
      <c r="A8523" s="382"/>
    </row>
    <row r="8524" spans="1:1">
      <c r="A8524" s="382"/>
    </row>
    <row r="8525" spans="1:1">
      <c r="A8525" s="382"/>
    </row>
    <row r="8526" spans="1:1">
      <c r="A8526" s="382"/>
    </row>
    <row r="8527" spans="1:1">
      <c r="A8527" s="382"/>
    </row>
    <row r="8528" spans="1:1">
      <c r="A8528" s="382"/>
    </row>
    <row r="8529" spans="1:1">
      <c r="A8529" s="382"/>
    </row>
    <row r="8530" spans="1:1">
      <c r="A8530" s="382"/>
    </row>
    <row r="8531" spans="1:1">
      <c r="A8531" s="382"/>
    </row>
    <row r="8532" spans="1:1">
      <c r="A8532" s="382"/>
    </row>
    <row r="8533" spans="1:1">
      <c r="A8533" s="382"/>
    </row>
    <row r="8534" spans="1:1">
      <c r="A8534" s="382"/>
    </row>
    <row r="8535" spans="1:1">
      <c r="A8535" s="382"/>
    </row>
    <row r="8536" spans="1:1">
      <c r="A8536" s="382"/>
    </row>
    <row r="8537" spans="1:1">
      <c r="A8537" s="382"/>
    </row>
    <row r="8538" spans="1:1">
      <c r="A8538" s="382"/>
    </row>
    <row r="8539" spans="1:1">
      <c r="A8539" s="382"/>
    </row>
    <row r="8540" spans="1:1">
      <c r="A8540" s="382"/>
    </row>
    <row r="8541" spans="1:1">
      <c r="A8541" s="382"/>
    </row>
    <row r="8542" spans="1:1">
      <c r="A8542" s="382"/>
    </row>
    <row r="8543" spans="1:1">
      <c r="A8543" s="382"/>
    </row>
    <row r="8544" spans="1:1">
      <c r="A8544" s="382"/>
    </row>
    <row r="8545" spans="1:1">
      <c r="A8545" s="382"/>
    </row>
    <row r="8546" spans="1:1">
      <c r="A8546" s="382"/>
    </row>
    <row r="8547" spans="1:1">
      <c r="A8547" s="382"/>
    </row>
    <row r="8548" spans="1:1">
      <c r="A8548" s="382"/>
    </row>
    <row r="8549" spans="1:1">
      <c r="A8549" s="382"/>
    </row>
    <row r="8550" spans="1:1">
      <c r="A8550" s="382"/>
    </row>
    <row r="8551" spans="1:1">
      <c r="A8551" s="382"/>
    </row>
    <row r="8552" spans="1:1">
      <c r="A8552" s="382"/>
    </row>
    <row r="8553" spans="1:1">
      <c r="A8553" s="382"/>
    </row>
    <row r="8554" spans="1:1">
      <c r="A8554" s="382"/>
    </row>
    <row r="8555" spans="1:1">
      <c r="A8555" s="382"/>
    </row>
    <row r="8556" spans="1:1">
      <c r="A8556" s="382"/>
    </row>
    <row r="8557" spans="1:1">
      <c r="A8557" s="382"/>
    </row>
    <row r="8558" spans="1:1">
      <c r="A8558" s="382"/>
    </row>
    <row r="8559" spans="1:1">
      <c r="A8559" s="382"/>
    </row>
    <row r="8560" spans="1:1">
      <c r="A8560" s="382"/>
    </row>
    <row r="8561" spans="1:1">
      <c r="A8561" s="382"/>
    </row>
    <row r="8562" spans="1:1">
      <c r="A8562" s="382"/>
    </row>
    <row r="8563" spans="1:1">
      <c r="A8563" s="382"/>
    </row>
    <row r="8564" spans="1:1">
      <c r="A8564" s="382"/>
    </row>
    <row r="8565" spans="1:1">
      <c r="A8565" s="382"/>
    </row>
    <row r="8566" spans="1:1">
      <c r="A8566" s="382"/>
    </row>
    <row r="8567" spans="1:1">
      <c r="A8567" s="382"/>
    </row>
    <row r="8568" spans="1:1">
      <c r="A8568" s="382"/>
    </row>
    <row r="8569" spans="1:1">
      <c r="A8569" s="382"/>
    </row>
    <row r="8570" spans="1:1">
      <c r="A8570" s="382"/>
    </row>
    <row r="8571" spans="1:1">
      <c r="A8571" s="382"/>
    </row>
    <row r="8572" spans="1:1">
      <c r="A8572" s="382"/>
    </row>
    <row r="8573" spans="1:1">
      <c r="A8573" s="382"/>
    </row>
    <row r="8574" spans="1:1">
      <c r="A8574" s="382"/>
    </row>
    <row r="8575" spans="1:1">
      <c r="A8575" s="382"/>
    </row>
    <row r="8576" spans="1:1">
      <c r="A8576" s="382"/>
    </row>
    <row r="8577" spans="1:1">
      <c r="A8577" s="382"/>
    </row>
    <row r="8578" spans="1:1">
      <c r="A8578" s="382"/>
    </row>
    <row r="8579" spans="1:1">
      <c r="A8579" s="382"/>
    </row>
    <row r="8580" spans="1:1">
      <c r="A8580" s="382"/>
    </row>
    <row r="8581" spans="1:1">
      <c r="A8581" s="382"/>
    </row>
    <row r="8582" spans="1:1">
      <c r="A8582" s="382"/>
    </row>
    <row r="8583" spans="1:1">
      <c r="A8583" s="382"/>
    </row>
    <row r="8584" spans="1:1">
      <c r="A8584" s="382"/>
    </row>
    <row r="8585" spans="1:1">
      <c r="A8585" s="382"/>
    </row>
    <row r="8586" spans="1:1">
      <c r="A8586" s="382"/>
    </row>
    <row r="8587" spans="1:1">
      <c r="A8587" s="382"/>
    </row>
    <row r="8588" spans="1:1">
      <c r="A8588" s="382"/>
    </row>
    <row r="8589" spans="1:1">
      <c r="A8589" s="382"/>
    </row>
    <row r="8590" spans="1:1">
      <c r="A8590" s="382"/>
    </row>
    <row r="8591" spans="1:1">
      <c r="A8591" s="382"/>
    </row>
    <row r="8592" spans="1:1">
      <c r="A8592" s="382"/>
    </row>
    <row r="8593" spans="1:1">
      <c r="A8593" s="382"/>
    </row>
    <row r="8594" spans="1:1">
      <c r="A8594" s="382"/>
    </row>
    <row r="8595" spans="1:1">
      <c r="A8595" s="382"/>
    </row>
    <row r="8596" spans="1:1">
      <c r="A8596" s="382"/>
    </row>
    <row r="8597" spans="1:1">
      <c r="A8597" s="382"/>
    </row>
    <row r="8598" spans="1:1">
      <c r="A8598" s="382"/>
    </row>
    <row r="8599" spans="1:1">
      <c r="A8599" s="382"/>
    </row>
    <row r="8600" spans="1:1">
      <c r="A8600" s="382"/>
    </row>
    <row r="8601" spans="1:1">
      <c r="A8601" s="382"/>
    </row>
    <row r="8602" spans="1:1">
      <c r="A8602" s="382"/>
    </row>
    <row r="8603" spans="1:1">
      <c r="A8603" s="382"/>
    </row>
    <row r="8604" spans="1:1">
      <c r="A8604" s="382"/>
    </row>
    <row r="8605" spans="1:1">
      <c r="A8605" s="382"/>
    </row>
    <row r="8606" spans="1:1">
      <c r="A8606" s="382"/>
    </row>
    <row r="8607" spans="1:1">
      <c r="A8607" s="382"/>
    </row>
    <row r="8608" spans="1:1">
      <c r="A8608" s="382"/>
    </row>
    <row r="8609" spans="1:1">
      <c r="A8609" s="382"/>
    </row>
    <row r="8610" spans="1:1">
      <c r="A8610" s="382"/>
    </row>
    <row r="8611" spans="1:1">
      <c r="A8611" s="382"/>
    </row>
    <row r="8612" spans="1:1">
      <c r="A8612" s="382"/>
    </row>
    <row r="8613" spans="1:1">
      <c r="A8613" s="382"/>
    </row>
    <row r="8614" spans="1:1">
      <c r="A8614" s="382"/>
    </row>
    <row r="8615" spans="1:1">
      <c r="A8615" s="382"/>
    </row>
    <row r="8616" spans="1:1">
      <c r="A8616" s="382"/>
    </row>
    <row r="8617" spans="1:1">
      <c r="A8617" s="382"/>
    </row>
    <row r="8618" spans="1:1">
      <c r="A8618" s="382"/>
    </row>
    <row r="8619" spans="1:1">
      <c r="A8619" s="382"/>
    </row>
    <row r="8620" spans="1:1">
      <c r="A8620" s="382"/>
    </row>
    <row r="8621" spans="1:1">
      <c r="A8621" s="382"/>
    </row>
    <row r="8622" spans="1:1">
      <c r="A8622" s="382"/>
    </row>
    <row r="8623" spans="1:1">
      <c r="A8623" s="382"/>
    </row>
    <row r="8624" spans="1:1">
      <c r="A8624" s="382"/>
    </row>
    <row r="8625" spans="1:1">
      <c r="A8625" s="382"/>
    </row>
    <row r="8626" spans="1:1">
      <c r="A8626" s="382"/>
    </row>
    <row r="8627" spans="1:1">
      <c r="A8627" s="382"/>
    </row>
    <row r="8628" spans="1:1">
      <c r="A8628" s="382"/>
    </row>
    <row r="8629" spans="1:1">
      <c r="A8629" s="382"/>
    </row>
    <row r="8630" spans="1:1">
      <c r="A8630" s="382"/>
    </row>
    <row r="8631" spans="1:1">
      <c r="A8631" s="382"/>
    </row>
    <row r="8632" spans="1:1">
      <c r="A8632" s="382"/>
    </row>
    <row r="8633" spans="1:1">
      <c r="A8633" s="382"/>
    </row>
    <row r="8634" spans="1:1">
      <c r="A8634" s="382"/>
    </row>
    <row r="8635" spans="1:1">
      <c r="A8635" s="382"/>
    </row>
    <row r="8636" spans="1:1">
      <c r="A8636" s="382"/>
    </row>
    <row r="8637" spans="1:1">
      <c r="A8637" s="382"/>
    </row>
    <row r="8638" spans="1:1">
      <c r="A8638" s="382"/>
    </row>
    <row r="8639" spans="1:1">
      <c r="A8639" s="382"/>
    </row>
    <row r="8640" spans="1:1">
      <c r="A8640" s="382"/>
    </row>
    <row r="8641" spans="1:1">
      <c r="A8641" s="382"/>
    </row>
    <row r="8642" spans="1:1">
      <c r="A8642" s="382"/>
    </row>
    <row r="8643" spans="1:1">
      <c r="A8643" s="382"/>
    </row>
    <row r="8644" spans="1:1">
      <c r="A8644" s="382"/>
    </row>
    <row r="8645" spans="1:1">
      <c r="A8645" s="382"/>
    </row>
    <row r="8646" spans="1:1">
      <c r="A8646" s="382"/>
    </row>
    <row r="8647" spans="1:1">
      <c r="A8647" s="382"/>
    </row>
    <row r="8648" spans="1:1">
      <c r="A8648" s="382"/>
    </row>
    <row r="8649" spans="1:1">
      <c r="A8649" s="382"/>
    </row>
    <row r="8650" spans="1:1">
      <c r="A8650" s="382"/>
    </row>
    <row r="8651" spans="1:1">
      <c r="A8651" s="382"/>
    </row>
    <row r="8652" spans="1:1">
      <c r="A8652" s="382"/>
    </row>
    <row r="8653" spans="1:1">
      <c r="A8653" s="382"/>
    </row>
    <row r="8654" spans="1:1">
      <c r="A8654" s="382"/>
    </row>
    <row r="8655" spans="1:1">
      <c r="A8655" s="382"/>
    </row>
    <row r="8656" spans="1:1">
      <c r="A8656" s="382"/>
    </row>
    <row r="8657" spans="1:1">
      <c r="A8657" s="382"/>
    </row>
    <row r="8658" spans="1:1">
      <c r="A8658" s="382"/>
    </row>
    <row r="8659" spans="1:1">
      <c r="A8659" s="382"/>
    </row>
    <row r="8660" spans="1:1">
      <c r="A8660" s="382"/>
    </row>
    <row r="8661" spans="1:1">
      <c r="A8661" s="382"/>
    </row>
    <row r="8662" spans="1:1">
      <c r="A8662" s="382"/>
    </row>
    <row r="8663" spans="1:1">
      <c r="A8663" s="382"/>
    </row>
    <row r="8664" spans="1:1">
      <c r="A8664" s="382"/>
    </row>
    <row r="8665" spans="1:1">
      <c r="A8665" s="382"/>
    </row>
    <row r="8666" spans="1:1">
      <c r="A8666" s="382"/>
    </row>
    <row r="8667" spans="1:1">
      <c r="A8667" s="382"/>
    </row>
    <row r="8668" spans="1:1">
      <c r="A8668" s="382"/>
    </row>
    <row r="8669" spans="1:1">
      <c r="A8669" s="382"/>
    </row>
    <row r="8670" spans="1:1">
      <c r="A8670" s="382"/>
    </row>
    <row r="8671" spans="1:1">
      <c r="A8671" s="382"/>
    </row>
    <row r="8672" spans="1:1">
      <c r="A8672" s="382"/>
    </row>
    <row r="8673" spans="1:1">
      <c r="A8673" s="382"/>
    </row>
    <row r="8674" spans="1:1">
      <c r="A8674" s="382"/>
    </row>
    <row r="8675" spans="1:1">
      <c r="A8675" s="382"/>
    </row>
    <row r="8676" spans="1:1">
      <c r="A8676" s="382"/>
    </row>
    <row r="8677" spans="1:1">
      <c r="A8677" s="382"/>
    </row>
    <row r="8678" spans="1:1">
      <c r="A8678" s="382"/>
    </row>
    <row r="8679" spans="1:1">
      <c r="A8679" s="382"/>
    </row>
    <row r="8680" spans="1:1">
      <c r="A8680" s="382"/>
    </row>
    <row r="8681" spans="1:1">
      <c r="A8681" s="382"/>
    </row>
    <row r="8682" spans="1:1">
      <c r="A8682" s="382"/>
    </row>
    <row r="8683" spans="1:1">
      <c r="A8683" s="382"/>
    </row>
    <row r="8684" spans="1:1">
      <c r="A8684" s="382"/>
    </row>
    <row r="8685" spans="1:1">
      <c r="A8685" s="382"/>
    </row>
    <row r="8686" spans="1:1">
      <c r="A8686" s="382"/>
    </row>
    <row r="8687" spans="1:1">
      <c r="A8687" s="382"/>
    </row>
    <row r="8688" spans="1:1">
      <c r="A8688" s="382"/>
    </row>
    <row r="8689" spans="1:1">
      <c r="A8689" s="382"/>
    </row>
    <row r="8690" spans="1:1">
      <c r="A8690" s="382"/>
    </row>
    <row r="8691" spans="1:1">
      <c r="A8691" s="382"/>
    </row>
    <row r="8692" spans="1:1">
      <c r="A8692" s="382"/>
    </row>
    <row r="8693" spans="1:1">
      <c r="A8693" s="382"/>
    </row>
    <row r="8694" spans="1:1">
      <c r="A8694" s="382"/>
    </row>
    <row r="8695" spans="1:1">
      <c r="A8695" s="382"/>
    </row>
    <row r="8696" spans="1:1">
      <c r="A8696" s="382"/>
    </row>
    <row r="8697" spans="1:1">
      <c r="A8697" s="382"/>
    </row>
    <row r="8698" spans="1:1">
      <c r="A8698" s="382"/>
    </row>
    <row r="8699" spans="1:1">
      <c r="A8699" s="382"/>
    </row>
    <row r="8700" spans="1:1">
      <c r="A8700" s="382"/>
    </row>
    <row r="8701" spans="1:1">
      <c r="A8701" s="382"/>
    </row>
    <row r="8702" spans="1:1">
      <c r="A8702" s="382"/>
    </row>
    <row r="8703" spans="1:1">
      <c r="A8703" s="382"/>
    </row>
    <row r="8704" spans="1:1">
      <c r="A8704" s="382"/>
    </row>
    <row r="8705" spans="1:1">
      <c r="A8705" s="382"/>
    </row>
    <row r="8706" spans="1:1">
      <c r="A8706" s="382"/>
    </row>
    <row r="8707" spans="1:1">
      <c r="A8707" s="382"/>
    </row>
    <row r="8708" spans="1:1">
      <c r="A8708" s="382"/>
    </row>
    <row r="8709" spans="1:1">
      <c r="A8709" s="382"/>
    </row>
    <row r="8710" spans="1:1">
      <c r="A8710" s="382"/>
    </row>
    <row r="8711" spans="1:1">
      <c r="A8711" s="382"/>
    </row>
    <row r="8712" spans="1:1">
      <c r="A8712" s="382"/>
    </row>
    <row r="8713" spans="1:1">
      <c r="A8713" s="382"/>
    </row>
    <row r="8714" spans="1:1">
      <c r="A8714" s="382"/>
    </row>
    <row r="8715" spans="1:1">
      <c r="A8715" s="382"/>
    </row>
    <row r="8716" spans="1:1">
      <c r="A8716" s="382"/>
    </row>
    <row r="8717" spans="1:1">
      <c r="A8717" s="382"/>
    </row>
    <row r="8718" spans="1:1">
      <c r="A8718" s="382"/>
    </row>
    <row r="8719" spans="1:1">
      <c r="A8719" s="382"/>
    </row>
    <row r="8720" spans="1:1">
      <c r="A8720" s="382"/>
    </row>
    <row r="8721" spans="1:1">
      <c r="A8721" s="382"/>
    </row>
    <row r="8722" spans="1:1">
      <c r="A8722" s="382"/>
    </row>
    <row r="8723" spans="1:1">
      <c r="A8723" s="382"/>
    </row>
    <row r="8724" spans="1:1">
      <c r="A8724" s="382"/>
    </row>
    <row r="8725" spans="1:1">
      <c r="A8725" s="382"/>
    </row>
    <row r="8726" spans="1:1">
      <c r="A8726" s="382"/>
    </row>
    <row r="8727" spans="1:1">
      <c r="A8727" s="382"/>
    </row>
    <row r="8728" spans="1:1">
      <c r="A8728" s="382"/>
    </row>
    <row r="8729" spans="1:1">
      <c r="A8729" s="382"/>
    </row>
    <row r="8730" spans="1:1">
      <c r="A8730" s="382"/>
    </row>
    <row r="8731" spans="1:1">
      <c r="A8731" s="382"/>
    </row>
    <row r="8732" spans="1:1">
      <c r="A8732" s="382"/>
    </row>
    <row r="8733" spans="1:1">
      <c r="A8733" s="382"/>
    </row>
    <row r="8734" spans="1:1">
      <c r="A8734" s="382"/>
    </row>
    <row r="8735" spans="1:1">
      <c r="A8735" s="382"/>
    </row>
    <row r="8736" spans="1:1">
      <c r="A8736" s="382"/>
    </row>
    <row r="8737" spans="1:1">
      <c r="A8737" s="382"/>
    </row>
    <row r="8738" spans="1:1">
      <c r="A8738" s="382"/>
    </row>
    <row r="8739" spans="1:1">
      <c r="A8739" s="382"/>
    </row>
    <row r="8740" spans="1:1">
      <c r="A8740" s="382"/>
    </row>
    <row r="8741" spans="1:1">
      <c r="A8741" s="382"/>
    </row>
    <row r="8742" spans="1:1">
      <c r="A8742" s="382"/>
    </row>
    <row r="8743" spans="1:1">
      <c r="A8743" s="382"/>
    </row>
    <row r="8744" spans="1:1">
      <c r="A8744" s="382"/>
    </row>
    <row r="8745" spans="1:1">
      <c r="A8745" s="382"/>
    </row>
    <row r="8746" spans="1:1">
      <c r="A8746" s="382"/>
    </row>
    <row r="8747" spans="1:1">
      <c r="A8747" s="382"/>
    </row>
    <row r="8748" spans="1:1">
      <c r="A8748" s="382"/>
    </row>
    <row r="8749" spans="1:1">
      <c r="A8749" s="382"/>
    </row>
    <row r="8750" spans="1:1">
      <c r="A8750" s="382"/>
    </row>
    <row r="8751" spans="1:1">
      <c r="A8751" s="382"/>
    </row>
    <row r="8752" spans="1:1">
      <c r="A8752" s="382"/>
    </row>
    <row r="8753" spans="1:1">
      <c r="A8753" s="382"/>
    </row>
    <row r="8754" spans="1:1">
      <c r="A8754" s="382"/>
    </row>
    <row r="8755" spans="1:1">
      <c r="A8755" s="382"/>
    </row>
    <row r="8756" spans="1:1">
      <c r="A8756" s="382"/>
    </row>
    <row r="8757" spans="1:1">
      <c r="A8757" s="382"/>
    </row>
    <row r="8758" spans="1:1">
      <c r="A8758" s="382"/>
    </row>
    <row r="8759" spans="1:1">
      <c r="A8759" s="382"/>
    </row>
    <row r="8760" spans="1:1">
      <c r="A8760" s="382"/>
    </row>
    <row r="8761" spans="1:1">
      <c r="A8761" s="382"/>
    </row>
    <row r="8762" spans="1:1">
      <c r="A8762" s="382"/>
    </row>
    <row r="8763" spans="1:1">
      <c r="A8763" s="382"/>
    </row>
    <row r="8764" spans="1:1">
      <c r="A8764" s="382"/>
    </row>
    <row r="8765" spans="1:1">
      <c r="A8765" s="382"/>
    </row>
    <row r="8766" spans="1:1">
      <c r="A8766" s="382"/>
    </row>
    <row r="8767" spans="1:1">
      <c r="A8767" s="382"/>
    </row>
    <row r="8768" spans="1:1">
      <c r="A8768" s="382"/>
    </row>
    <row r="8769" spans="1:1">
      <c r="A8769" s="382"/>
    </row>
    <row r="8770" spans="1:1">
      <c r="A8770" s="382"/>
    </row>
    <row r="8771" spans="1:1">
      <c r="A8771" s="382"/>
    </row>
    <row r="8772" spans="1:1">
      <c r="A8772" s="382"/>
    </row>
    <row r="8773" spans="1:1">
      <c r="A8773" s="382"/>
    </row>
    <row r="8774" spans="1:1">
      <c r="A8774" s="382"/>
    </row>
    <row r="8775" spans="1:1">
      <c r="A8775" s="382"/>
    </row>
    <row r="8776" spans="1:1">
      <c r="A8776" s="382"/>
    </row>
    <row r="8777" spans="1:1">
      <c r="A8777" s="382"/>
    </row>
    <row r="8778" spans="1:1">
      <c r="A8778" s="382"/>
    </row>
    <row r="8779" spans="1:1">
      <c r="A8779" s="382"/>
    </row>
    <row r="8780" spans="1:1">
      <c r="A8780" s="382"/>
    </row>
    <row r="8781" spans="1:1">
      <c r="A8781" s="382"/>
    </row>
    <row r="8782" spans="1:1">
      <c r="A8782" s="382"/>
    </row>
    <row r="8783" spans="1:1">
      <c r="A8783" s="382"/>
    </row>
    <row r="8784" spans="1:1">
      <c r="A8784" s="382"/>
    </row>
    <row r="8785" spans="1:1">
      <c r="A8785" s="382"/>
    </row>
    <row r="8786" spans="1:1">
      <c r="A8786" s="382"/>
    </row>
    <row r="8787" spans="1:1">
      <c r="A8787" s="382"/>
    </row>
    <row r="8788" spans="1:1">
      <c r="A8788" s="382"/>
    </row>
    <row r="8789" spans="1:1">
      <c r="A8789" s="382"/>
    </row>
    <row r="8790" spans="1:1">
      <c r="A8790" s="382"/>
    </row>
    <row r="8791" spans="1:1">
      <c r="A8791" s="382"/>
    </row>
    <row r="8792" spans="1:1">
      <c r="A8792" s="382"/>
    </row>
    <row r="8793" spans="1:1">
      <c r="A8793" s="382"/>
    </row>
    <row r="8794" spans="1:1">
      <c r="A8794" s="382"/>
    </row>
    <row r="8795" spans="1:1">
      <c r="A8795" s="382"/>
    </row>
    <row r="8796" spans="1:1">
      <c r="A8796" s="382"/>
    </row>
    <row r="8797" spans="1:1">
      <c r="A8797" s="382"/>
    </row>
    <row r="8798" spans="1:1">
      <c r="A8798" s="382"/>
    </row>
    <row r="8799" spans="1:1">
      <c r="A8799" s="382"/>
    </row>
    <row r="8800" spans="1:1">
      <c r="A8800" s="382"/>
    </row>
    <row r="8801" spans="1:1">
      <c r="A8801" s="382"/>
    </row>
    <row r="8802" spans="1:1">
      <c r="A8802" s="382"/>
    </row>
    <row r="8803" spans="1:1">
      <c r="A8803" s="382"/>
    </row>
    <row r="8804" spans="1:1">
      <c r="A8804" s="382"/>
    </row>
    <row r="8805" spans="1:1">
      <c r="A8805" s="382"/>
    </row>
    <row r="8806" spans="1:1">
      <c r="A8806" s="382"/>
    </row>
    <row r="8807" spans="1:1">
      <c r="A8807" s="382"/>
    </row>
    <row r="8808" spans="1:1">
      <c r="A8808" s="382"/>
    </row>
    <row r="8809" spans="1:1">
      <c r="A8809" s="382"/>
    </row>
    <row r="8810" spans="1:1">
      <c r="A8810" s="382"/>
    </row>
    <row r="8811" spans="1:1">
      <c r="A8811" s="382"/>
    </row>
    <row r="8812" spans="1:1">
      <c r="A8812" s="382"/>
    </row>
    <row r="8813" spans="1:1">
      <c r="A8813" s="382"/>
    </row>
    <row r="8814" spans="1:1">
      <c r="A8814" s="382"/>
    </row>
    <row r="8815" spans="1:1">
      <c r="A8815" s="382"/>
    </row>
    <row r="8816" spans="1:1">
      <c r="A8816" s="382"/>
    </row>
    <row r="8817" spans="1:1">
      <c r="A8817" s="382"/>
    </row>
    <row r="8818" spans="1:1">
      <c r="A8818" s="382"/>
    </row>
    <row r="8819" spans="1:1">
      <c r="A8819" s="382"/>
    </row>
    <row r="8820" spans="1:1">
      <c r="A8820" s="382"/>
    </row>
    <row r="8821" spans="1:1">
      <c r="A8821" s="382"/>
    </row>
    <row r="8822" spans="1:1">
      <c r="A8822" s="382"/>
    </row>
    <row r="8823" spans="1:1">
      <c r="A8823" s="382"/>
    </row>
    <row r="8824" spans="1:1">
      <c r="A8824" s="382"/>
    </row>
    <row r="8825" spans="1:1">
      <c r="A8825" s="382"/>
    </row>
    <row r="8826" spans="1:1">
      <c r="A8826" s="382"/>
    </row>
    <row r="8827" spans="1:1">
      <c r="A8827" s="382"/>
    </row>
    <row r="8828" spans="1:1">
      <c r="A8828" s="382"/>
    </row>
    <row r="8829" spans="1:1">
      <c r="A8829" s="382"/>
    </row>
    <row r="8830" spans="1:1">
      <c r="A8830" s="382"/>
    </row>
    <row r="8831" spans="1:1">
      <c r="A8831" s="382"/>
    </row>
    <row r="8832" spans="1:1">
      <c r="A8832" s="382"/>
    </row>
    <row r="8833" spans="1:1">
      <c r="A8833" s="382"/>
    </row>
    <row r="8834" spans="1:1">
      <c r="A8834" s="382"/>
    </row>
    <row r="8835" spans="1:1">
      <c r="A8835" s="382"/>
    </row>
    <row r="8836" spans="1:1">
      <c r="A8836" s="382"/>
    </row>
    <row r="8837" spans="1:1">
      <c r="A8837" s="382"/>
    </row>
    <row r="8838" spans="1:1">
      <c r="A8838" s="382"/>
    </row>
    <row r="8839" spans="1:1">
      <c r="A8839" s="382"/>
    </row>
    <row r="8840" spans="1:1">
      <c r="A8840" s="382"/>
    </row>
    <row r="8841" spans="1:1">
      <c r="A8841" s="382"/>
    </row>
    <row r="8842" spans="1:1">
      <c r="A8842" s="382"/>
    </row>
    <row r="8843" spans="1:1">
      <c r="A8843" s="382"/>
    </row>
    <row r="8844" spans="1:1">
      <c r="A8844" s="382"/>
    </row>
    <row r="8845" spans="1:1">
      <c r="A8845" s="382"/>
    </row>
    <row r="8846" spans="1:1">
      <c r="A8846" s="382"/>
    </row>
    <row r="8847" spans="1:1">
      <c r="A8847" s="382"/>
    </row>
    <row r="8848" spans="1:1">
      <c r="A8848" s="382"/>
    </row>
    <row r="8849" spans="1:1">
      <c r="A8849" s="382"/>
    </row>
    <row r="8850" spans="1:1">
      <c r="A8850" s="382"/>
    </row>
    <row r="8851" spans="1:1">
      <c r="A8851" s="382"/>
    </row>
    <row r="8852" spans="1:1">
      <c r="A8852" s="382"/>
    </row>
    <row r="8853" spans="1:1">
      <c r="A8853" s="382"/>
    </row>
    <row r="8854" spans="1:1">
      <c r="A8854" s="382"/>
    </row>
    <row r="8855" spans="1:1">
      <c r="A8855" s="382"/>
    </row>
    <row r="8856" spans="1:1">
      <c r="A8856" s="382"/>
    </row>
    <row r="8857" spans="1:1">
      <c r="A8857" s="382"/>
    </row>
    <row r="8858" spans="1:1">
      <c r="A8858" s="382"/>
    </row>
    <row r="8859" spans="1:1">
      <c r="A8859" s="382"/>
    </row>
    <row r="8860" spans="1:1">
      <c r="A8860" s="382"/>
    </row>
    <row r="8861" spans="1:1">
      <c r="A8861" s="382"/>
    </row>
    <row r="8862" spans="1:1">
      <c r="A8862" s="382"/>
    </row>
    <row r="8863" spans="1:1">
      <c r="A8863" s="382"/>
    </row>
    <row r="8864" spans="1:1">
      <c r="A8864" s="382"/>
    </row>
    <row r="8865" spans="1:1">
      <c r="A8865" s="382"/>
    </row>
    <row r="8866" spans="1:1">
      <c r="A8866" s="382"/>
    </row>
    <row r="8867" spans="1:1">
      <c r="A8867" s="382"/>
    </row>
    <row r="8868" spans="1:1">
      <c r="A8868" s="382"/>
    </row>
    <row r="8869" spans="1:1">
      <c r="A8869" s="382"/>
    </row>
    <row r="8870" spans="1:1">
      <c r="A8870" s="382"/>
    </row>
    <row r="8871" spans="1:1">
      <c r="A8871" s="382"/>
    </row>
    <row r="8872" spans="1:1">
      <c r="A8872" s="382"/>
    </row>
    <row r="8873" spans="1:1">
      <c r="A8873" s="382"/>
    </row>
    <row r="8874" spans="1:1">
      <c r="A8874" s="382"/>
    </row>
    <row r="8875" spans="1:1">
      <c r="A8875" s="382"/>
    </row>
    <row r="8876" spans="1:1">
      <c r="A8876" s="382"/>
    </row>
    <row r="8877" spans="1:1">
      <c r="A8877" s="382"/>
    </row>
    <row r="8878" spans="1:1">
      <c r="A8878" s="382"/>
    </row>
    <row r="8879" spans="1:1">
      <c r="A8879" s="382"/>
    </row>
    <row r="8880" spans="1:1">
      <c r="A8880" s="382"/>
    </row>
    <row r="8881" spans="1:1">
      <c r="A8881" s="382"/>
    </row>
    <row r="8882" spans="1:1">
      <c r="A8882" s="382"/>
    </row>
    <row r="8883" spans="1:1">
      <c r="A8883" s="382"/>
    </row>
    <row r="8884" spans="1:1">
      <c r="A8884" s="382"/>
    </row>
    <row r="8885" spans="1:1">
      <c r="A8885" s="382"/>
    </row>
    <row r="8886" spans="1:1">
      <c r="A8886" s="382"/>
    </row>
    <row r="8887" spans="1:1">
      <c r="A8887" s="382"/>
    </row>
    <row r="8888" spans="1:1">
      <c r="A8888" s="382"/>
    </row>
    <row r="8889" spans="1:1">
      <c r="A8889" s="382"/>
    </row>
    <row r="8890" spans="1:1">
      <c r="A8890" s="382"/>
    </row>
    <row r="8891" spans="1:1">
      <c r="A8891" s="382"/>
    </row>
    <row r="8892" spans="1:1">
      <c r="A8892" s="382"/>
    </row>
    <row r="8893" spans="1:1">
      <c r="A8893" s="382"/>
    </row>
    <row r="8894" spans="1:1">
      <c r="A8894" s="382"/>
    </row>
    <row r="8895" spans="1:1">
      <c r="A8895" s="382"/>
    </row>
    <row r="8896" spans="1:1">
      <c r="A8896" s="382"/>
    </row>
    <row r="8897" spans="1:1">
      <c r="A8897" s="382"/>
    </row>
    <row r="8898" spans="1:1">
      <c r="A8898" s="382"/>
    </row>
    <row r="8899" spans="1:1">
      <c r="A8899" s="382"/>
    </row>
    <row r="8900" spans="1:1">
      <c r="A8900" s="382"/>
    </row>
    <row r="8901" spans="1:1">
      <c r="A8901" s="382"/>
    </row>
    <row r="8902" spans="1:1">
      <c r="A8902" s="382"/>
    </row>
    <row r="8903" spans="1:1">
      <c r="A8903" s="382"/>
    </row>
    <row r="8904" spans="1:1">
      <c r="A8904" s="382"/>
    </row>
    <row r="8905" spans="1:1">
      <c r="A8905" s="382"/>
    </row>
    <row r="8906" spans="1:1">
      <c r="A8906" s="382"/>
    </row>
    <row r="8907" spans="1:1">
      <c r="A8907" s="382"/>
    </row>
    <row r="8908" spans="1:1">
      <c r="A8908" s="382"/>
    </row>
    <row r="8909" spans="1:1">
      <c r="A8909" s="382"/>
    </row>
    <row r="8910" spans="1:1">
      <c r="A8910" s="382"/>
    </row>
    <row r="8911" spans="1:1">
      <c r="A8911" s="382"/>
    </row>
    <row r="8912" spans="1:1">
      <c r="A8912" s="382"/>
    </row>
    <row r="8913" spans="1:1">
      <c r="A8913" s="382"/>
    </row>
    <row r="8914" spans="1:1">
      <c r="A8914" s="382"/>
    </row>
    <row r="8915" spans="1:1">
      <c r="A8915" s="382"/>
    </row>
    <row r="8916" spans="1:1">
      <c r="A8916" s="382"/>
    </row>
    <row r="8917" spans="1:1">
      <c r="A8917" s="382"/>
    </row>
    <row r="8918" spans="1:1">
      <c r="A8918" s="382"/>
    </row>
    <row r="8919" spans="1:1">
      <c r="A8919" s="382"/>
    </row>
    <row r="8920" spans="1:1">
      <c r="A8920" s="382"/>
    </row>
    <row r="8921" spans="1:1">
      <c r="A8921" s="382"/>
    </row>
    <row r="8922" spans="1:1">
      <c r="A8922" s="382"/>
    </row>
    <row r="8923" spans="1:1">
      <c r="A8923" s="382"/>
    </row>
    <row r="8924" spans="1:1">
      <c r="A8924" s="382"/>
    </row>
    <row r="8925" spans="1:1">
      <c r="A8925" s="382"/>
    </row>
    <row r="8926" spans="1:1">
      <c r="A8926" s="382"/>
    </row>
    <row r="8927" spans="1:1">
      <c r="A8927" s="382"/>
    </row>
    <row r="8928" spans="1:1">
      <c r="A8928" s="382"/>
    </row>
    <row r="8929" spans="1:1">
      <c r="A8929" s="382"/>
    </row>
    <row r="8930" spans="1:1">
      <c r="A8930" s="382"/>
    </row>
    <row r="8931" spans="1:1">
      <c r="A8931" s="382"/>
    </row>
    <row r="8932" spans="1:1">
      <c r="A8932" s="382"/>
    </row>
    <row r="8933" spans="1:1">
      <c r="A8933" s="382"/>
    </row>
    <row r="8934" spans="1:1">
      <c r="A8934" s="382"/>
    </row>
    <row r="8935" spans="1:1">
      <c r="A8935" s="382"/>
    </row>
    <row r="8936" spans="1:1">
      <c r="A8936" s="382"/>
    </row>
    <row r="8937" spans="1:1">
      <c r="A8937" s="382"/>
    </row>
    <row r="8938" spans="1:1">
      <c r="A8938" s="382"/>
    </row>
    <row r="8939" spans="1:1">
      <c r="A8939" s="382"/>
    </row>
    <row r="8940" spans="1:1">
      <c r="A8940" s="382"/>
    </row>
    <row r="8941" spans="1:1">
      <c r="A8941" s="382"/>
    </row>
    <row r="8942" spans="1:1">
      <c r="A8942" s="382"/>
    </row>
    <row r="8943" spans="1:1">
      <c r="A8943" s="382"/>
    </row>
    <row r="8944" spans="1:1">
      <c r="A8944" s="382"/>
    </row>
    <row r="8945" spans="1:1">
      <c r="A8945" s="382"/>
    </row>
    <row r="8946" spans="1:1">
      <c r="A8946" s="382"/>
    </row>
    <row r="8947" spans="1:1">
      <c r="A8947" s="382"/>
    </row>
    <row r="8948" spans="1:1">
      <c r="A8948" s="382"/>
    </row>
    <row r="8949" spans="1:1">
      <c r="A8949" s="382"/>
    </row>
    <row r="8950" spans="1:1">
      <c r="A8950" s="382"/>
    </row>
    <row r="8951" spans="1:1">
      <c r="A8951" s="382"/>
    </row>
    <row r="8952" spans="1:1">
      <c r="A8952" s="382"/>
    </row>
    <row r="8953" spans="1:1">
      <c r="A8953" s="382"/>
    </row>
    <row r="8954" spans="1:1">
      <c r="A8954" s="382"/>
    </row>
    <row r="8955" spans="1:1">
      <c r="A8955" s="382"/>
    </row>
    <row r="8956" spans="1:1">
      <c r="A8956" s="382"/>
    </row>
    <row r="8957" spans="1:1">
      <c r="A8957" s="382"/>
    </row>
    <row r="8958" spans="1:1">
      <c r="A8958" s="382"/>
    </row>
    <row r="8959" spans="1:1">
      <c r="A8959" s="382"/>
    </row>
    <row r="8960" spans="1:1">
      <c r="A8960" s="382"/>
    </row>
    <row r="8961" spans="1:1">
      <c r="A8961" s="382"/>
    </row>
    <row r="8962" spans="1:1">
      <c r="A8962" s="382"/>
    </row>
    <row r="8963" spans="1:1">
      <c r="A8963" s="382"/>
    </row>
    <row r="8964" spans="1:1">
      <c r="A8964" s="382"/>
    </row>
    <row r="8965" spans="1:1">
      <c r="A8965" s="382"/>
    </row>
    <row r="8966" spans="1:1">
      <c r="A8966" s="382"/>
    </row>
    <row r="8967" spans="1:1">
      <c r="A8967" s="382"/>
    </row>
    <row r="8968" spans="1:1">
      <c r="A8968" s="382"/>
    </row>
    <row r="8969" spans="1:1">
      <c r="A8969" s="382"/>
    </row>
    <row r="8970" spans="1:1">
      <c r="A8970" s="382"/>
    </row>
    <row r="8971" spans="1:1">
      <c r="A8971" s="382"/>
    </row>
    <row r="8972" spans="1:1">
      <c r="A8972" s="382"/>
    </row>
    <row r="8973" spans="1:1">
      <c r="A8973" s="382"/>
    </row>
    <row r="8974" spans="1:1">
      <c r="A8974" s="382"/>
    </row>
    <row r="8975" spans="1:1">
      <c r="A8975" s="382"/>
    </row>
    <row r="8976" spans="1:1">
      <c r="A8976" s="382"/>
    </row>
    <row r="8977" spans="1:1">
      <c r="A8977" s="382"/>
    </row>
    <row r="8978" spans="1:1">
      <c r="A8978" s="382"/>
    </row>
    <row r="8979" spans="1:1">
      <c r="A8979" s="382"/>
    </row>
    <row r="8980" spans="1:1">
      <c r="A8980" s="382"/>
    </row>
    <row r="8981" spans="1:1">
      <c r="A8981" s="382"/>
    </row>
    <row r="8982" spans="1:1">
      <c r="A8982" s="382"/>
    </row>
    <row r="8983" spans="1:1">
      <c r="A8983" s="382"/>
    </row>
    <row r="8984" spans="1:1">
      <c r="A8984" s="382"/>
    </row>
    <row r="8985" spans="1:1">
      <c r="A8985" s="382"/>
    </row>
    <row r="8986" spans="1:1">
      <c r="A8986" s="382"/>
    </row>
    <row r="8987" spans="1:1">
      <c r="A8987" s="382"/>
    </row>
    <row r="8988" spans="1:1">
      <c r="A8988" s="382"/>
    </row>
    <row r="8989" spans="1:1">
      <c r="A8989" s="382"/>
    </row>
    <row r="8990" spans="1:1">
      <c r="A8990" s="382"/>
    </row>
    <row r="8991" spans="1:1">
      <c r="A8991" s="382"/>
    </row>
    <row r="8992" spans="1:1">
      <c r="A8992" s="382"/>
    </row>
    <row r="8993" spans="1:1">
      <c r="A8993" s="382"/>
    </row>
    <row r="8994" spans="1:1">
      <c r="A8994" s="382"/>
    </row>
    <row r="8995" spans="1:1">
      <c r="A8995" s="382"/>
    </row>
    <row r="8996" spans="1:1">
      <c r="A8996" s="382"/>
    </row>
    <row r="8997" spans="1:1">
      <c r="A8997" s="382"/>
    </row>
    <row r="8998" spans="1:1">
      <c r="A8998" s="382"/>
    </row>
    <row r="8999" spans="1:1">
      <c r="A8999" s="382"/>
    </row>
    <row r="9000" spans="1:1">
      <c r="A9000" s="382"/>
    </row>
    <row r="9001" spans="1:1">
      <c r="A9001" s="382"/>
    </row>
    <row r="9002" spans="1:1">
      <c r="A9002" s="382"/>
    </row>
    <row r="9003" spans="1:1">
      <c r="A9003" s="382"/>
    </row>
    <row r="9004" spans="1:1">
      <c r="A9004" s="382"/>
    </row>
    <row r="9005" spans="1:1">
      <c r="A9005" s="382"/>
    </row>
    <row r="9006" spans="1:1">
      <c r="A9006" s="382"/>
    </row>
    <row r="9007" spans="1:1">
      <c r="A9007" s="382"/>
    </row>
    <row r="9008" spans="1:1">
      <c r="A9008" s="382"/>
    </row>
    <row r="9009" spans="1:1">
      <c r="A9009" s="382"/>
    </row>
    <row r="9010" spans="1:1">
      <c r="A9010" s="382"/>
    </row>
    <row r="9011" spans="1:1">
      <c r="A9011" s="382"/>
    </row>
    <row r="9012" spans="1:1">
      <c r="A9012" s="382"/>
    </row>
    <row r="9013" spans="1:1">
      <c r="A9013" s="382"/>
    </row>
    <row r="9014" spans="1:1">
      <c r="A9014" s="382"/>
    </row>
    <row r="9015" spans="1:1">
      <c r="A9015" s="382"/>
    </row>
    <row r="9016" spans="1:1">
      <c r="A9016" s="382"/>
    </row>
    <row r="9017" spans="1:1">
      <c r="A9017" s="382"/>
    </row>
    <row r="9018" spans="1:1">
      <c r="A9018" s="382"/>
    </row>
    <row r="9019" spans="1:1">
      <c r="A9019" s="382"/>
    </row>
    <row r="9020" spans="1:1">
      <c r="A9020" s="382"/>
    </row>
    <row r="9021" spans="1:1">
      <c r="A9021" s="382"/>
    </row>
    <row r="9022" spans="1:1">
      <c r="A9022" s="382"/>
    </row>
    <row r="9023" spans="1:1">
      <c r="A9023" s="382"/>
    </row>
    <row r="9024" spans="1:1">
      <c r="A9024" s="382"/>
    </row>
    <row r="9025" spans="1:1">
      <c r="A9025" s="382"/>
    </row>
    <row r="9026" spans="1:1">
      <c r="A9026" s="382"/>
    </row>
    <row r="9027" spans="1:1">
      <c r="A9027" s="382"/>
    </row>
    <row r="9028" spans="1:1">
      <c r="A9028" s="382"/>
    </row>
    <row r="9029" spans="1:1">
      <c r="A9029" s="382"/>
    </row>
    <row r="9030" spans="1:1">
      <c r="A9030" s="382"/>
    </row>
    <row r="9031" spans="1:1">
      <c r="A9031" s="382"/>
    </row>
    <row r="9032" spans="1:1">
      <c r="A9032" s="382"/>
    </row>
    <row r="9033" spans="1:1">
      <c r="A9033" s="382"/>
    </row>
    <row r="9034" spans="1:1">
      <c r="A9034" s="382"/>
    </row>
    <row r="9035" spans="1:1">
      <c r="A9035" s="382"/>
    </row>
    <row r="9036" spans="1:1">
      <c r="A9036" s="382"/>
    </row>
    <row r="9037" spans="1:1">
      <c r="A9037" s="382"/>
    </row>
    <row r="9038" spans="1:1">
      <c r="A9038" s="382"/>
    </row>
    <row r="9039" spans="1:1">
      <c r="A9039" s="382"/>
    </row>
    <row r="9040" spans="1:1">
      <c r="A9040" s="382"/>
    </row>
    <row r="9041" spans="1:1">
      <c r="A9041" s="382"/>
    </row>
    <row r="9042" spans="1:1">
      <c r="A9042" s="382"/>
    </row>
    <row r="9043" spans="1:1">
      <c r="A9043" s="382"/>
    </row>
    <row r="9044" spans="1:1">
      <c r="A9044" s="382"/>
    </row>
    <row r="9045" spans="1:1">
      <c r="A9045" s="382"/>
    </row>
    <row r="9046" spans="1:1">
      <c r="A9046" s="382"/>
    </row>
    <row r="9047" spans="1:1">
      <c r="A9047" s="382"/>
    </row>
    <row r="9048" spans="1:1">
      <c r="A9048" s="382"/>
    </row>
    <row r="9049" spans="1:1">
      <c r="A9049" s="382"/>
    </row>
    <row r="9050" spans="1:1">
      <c r="A9050" s="382"/>
    </row>
    <row r="9051" spans="1:1">
      <c r="A9051" s="382"/>
    </row>
    <row r="9052" spans="1:1">
      <c r="A9052" s="382"/>
    </row>
    <row r="9053" spans="1:1">
      <c r="A9053" s="382"/>
    </row>
    <row r="9054" spans="1:1">
      <c r="A9054" s="382"/>
    </row>
    <row r="9055" spans="1:1">
      <c r="A9055" s="382"/>
    </row>
    <row r="9056" spans="1:1">
      <c r="A9056" s="382"/>
    </row>
    <row r="9057" spans="1:1">
      <c r="A9057" s="382"/>
    </row>
    <row r="9058" spans="1:1">
      <c r="A9058" s="382"/>
    </row>
    <row r="9059" spans="1:1">
      <c r="A9059" s="382"/>
    </row>
    <row r="9060" spans="1:1">
      <c r="A9060" s="382"/>
    </row>
    <row r="9061" spans="1:1">
      <c r="A9061" s="382"/>
    </row>
    <row r="9062" spans="1:1">
      <c r="A9062" s="382"/>
    </row>
    <row r="9063" spans="1:1">
      <c r="A9063" s="382"/>
    </row>
    <row r="9064" spans="1:1">
      <c r="A9064" s="382"/>
    </row>
    <row r="9065" spans="1:1">
      <c r="A9065" s="382"/>
    </row>
    <row r="9066" spans="1:1">
      <c r="A9066" s="382"/>
    </row>
    <row r="9067" spans="1:1">
      <c r="A9067" s="382"/>
    </row>
    <row r="9068" spans="1:1">
      <c r="A9068" s="382"/>
    </row>
    <row r="9069" spans="1:1">
      <c r="A9069" s="382"/>
    </row>
    <row r="9070" spans="1:1">
      <c r="A9070" s="382"/>
    </row>
    <row r="9071" spans="1:1">
      <c r="A9071" s="382"/>
    </row>
    <row r="9072" spans="1:1">
      <c r="A9072" s="382"/>
    </row>
    <row r="9073" spans="1:1">
      <c r="A9073" s="382"/>
    </row>
    <row r="9074" spans="1:1">
      <c r="A9074" s="382"/>
    </row>
    <row r="9075" spans="1:1">
      <c r="A9075" s="382"/>
    </row>
    <row r="9076" spans="1:1">
      <c r="A9076" s="382"/>
    </row>
    <row r="9077" spans="1:1">
      <c r="A9077" s="382"/>
    </row>
    <row r="9078" spans="1:1">
      <c r="A9078" s="382"/>
    </row>
    <row r="9079" spans="1:1">
      <c r="A9079" s="382"/>
    </row>
    <row r="9080" spans="1:1">
      <c r="A9080" s="382"/>
    </row>
    <row r="9081" spans="1:1">
      <c r="A9081" s="382"/>
    </row>
    <row r="9082" spans="1:1">
      <c r="A9082" s="382"/>
    </row>
    <row r="9083" spans="1:1">
      <c r="A9083" s="382"/>
    </row>
    <row r="9084" spans="1:1">
      <c r="A9084" s="382"/>
    </row>
    <row r="9085" spans="1:1">
      <c r="A9085" s="382"/>
    </row>
    <row r="9086" spans="1:1">
      <c r="A9086" s="382"/>
    </row>
    <row r="9087" spans="1:1">
      <c r="A9087" s="382"/>
    </row>
    <row r="9088" spans="1:1">
      <c r="A9088" s="382"/>
    </row>
    <row r="9089" spans="1:1">
      <c r="A9089" s="382"/>
    </row>
    <row r="9090" spans="1:1">
      <c r="A9090" s="382"/>
    </row>
    <row r="9091" spans="1:1">
      <c r="A9091" s="382"/>
    </row>
    <row r="9092" spans="1:1">
      <c r="A9092" s="382"/>
    </row>
    <row r="9093" spans="1:1">
      <c r="A9093" s="382"/>
    </row>
    <row r="9094" spans="1:1">
      <c r="A9094" s="382"/>
    </row>
    <row r="9095" spans="1:1">
      <c r="A9095" s="382"/>
    </row>
    <row r="9096" spans="1:1">
      <c r="A9096" s="382"/>
    </row>
    <row r="9097" spans="1:1">
      <c r="A9097" s="382"/>
    </row>
    <row r="9098" spans="1:1">
      <c r="A9098" s="382"/>
    </row>
    <row r="9099" spans="1:1">
      <c r="A9099" s="382"/>
    </row>
    <row r="9100" spans="1:1">
      <c r="A9100" s="382"/>
    </row>
    <row r="9101" spans="1:1">
      <c r="A9101" s="382"/>
    </row>
    <row r="9102" spans="1:1">
      <c r="A9102" s="382"/>
    </row>
    <row r="9103" spans="1:1">
      <c r="A9103" s="382"/>
    </row>
    <row r="9104" spans="1:1">
      <c r="A9104" s="382"/>
    </row>
    <row r="9105" spans="1:1">
      <c r="A9105" s="382"/>
    </row>
    <row r="9106" spans="1:1">
      <c r="A9106" s="382"/>
    </row>
    <row r="9107" spans="1:1">
      <c r="A9107" s="382"/>
    </row>
    <row r="9108" spans="1:1">
      <c r="A9108" s="382"/>
    </row>
    <row r="9109" spans="1:1">
      <c r="A9109" s="382"/>
    </row>
    <row r="9110" spans="1:1">
      <c r="A9110" s="382"/>
    </row>
    <row r="9111" spans="1:1">
      <c r="A9111" s="382"/>
    </row>
    <row r="9112" spans="1:1">
      <c r="A9112" s="382"/>
    </row>
    <row r="9113" spans="1:1">
      <c r="A9113" s="382"/>
    </row>
    <row r="9114" spans="1:1">
      <c r="A9114" s="382"/>
    </row>
    <row r="9115" spans="1:1">
      <c r="A9115" s="382"/>
    </row>
    <row r="9116" spans="1:1">
      <c r="A9116" s="382"/>
    </row>
    <row r="9117" spans="1:1">
      <c r="A9117" s="382"/>
    </row>
    <row r="9118" spans="1:1">
      <c r="A9118" s="382"/>
    </row>
    <row r="9119" spans="1:1">
      <c r="A9119" s="382"/>
    </row>
    <row r="9120" spans="1:1">
      <c r="A9120" s="382"/>
    </row>
    <row r="9121" spans="1:1">
      <c r="A9121" s="382"/>
    </row>
    <row r="9122" spans="1:1">
      <c r="A9122" s="382"/>
    </row>
    <row r="9123" spans="1:1">
      <c r="A9123" s="382"/>
    </row>
    <row r="9124" spans="1:1">
      <c r="A9124" s="382"/>
    </row>
    <row r="9125" spans="1:1">
      <c r="A9125" s="382"/>
    </row>
    <row r="9126" spans="1:1">
      <c r="A9126" s="382"/>
    </row>
    <row r="9127" spans="1:1">
      <c r="A9127" s="382"/>
    </row>
    <row r="9128" spans="1:1">
      <c r="A9128" s="382"/>
    </row>
    <row r="9129" spans="1:1">
      <c r="A9129" s="382"/>
    </row>
    <row r="9130" spans="1:1">
      <c r="A9130" s="382"/>
    </row>
    <row r="9131" spans="1:1">
      <c r="A9131" s="382"/>
    </row>
    <row r="9132" spans="1:1">
      <c r="A9132" s="382"/>
    </row>
    <row r="9133" spans="1:1">
      <c r="A9133" s="382"/>
    </row>
    <row r="9134" spans="1:1">
      <c r="A9134" s="382"/>
    </row>
    <row r="9135" spans="1:1">
      <c r="A9135" s="382"/>
    </row>
    <row r="9136" spans="1:1">
      <c r="A9136" s="382"/>
    </row>
    <row r="9137" spans="1:1">
      <c r="A9137" s="382"/>
    </row>
    <row r="9138" spans="1:1">
      <c r="A9138" s="382"/>
    </row>
    <row r="9139" spans="1:1">
      <c r="A9139" s="382"/>
    </row>
    <row r="9140" spans="1:1">
      <c r="A9140" s="382"/>
    </row>
    <row r="9141" spans="1:1">
      <c r="A9141" s="382"/>
    </row>
    <row r="9142" spans="1:1">
      <c r="A9142" s="382"/>
    </row>
    <row r="9143" spans="1:1">
      <c r="A9143" s="382"/>
    </row>
    <row r="9144" spans="1:1">
      <c r="A9144" s="382"/>
    </row>
    <row r="9145" spans="1:1">
      <c r="A9145" s="382"/>
    </row>
    <row r="9146" spans="1:1">
      <c r="A9146" s="382"/>
    </row>
    <row r="9147" spans="1:1">
      <c r="A9147" s="382"/>
    </row>
    <row r="9148" spans="1:1">
      <c r="A9148" s="382"/>
    </row>
    <row r="9149" spans="1:1">
      <c r="A9149" s="382"/>
    </row>
    <row r="9150" spans="1:1">
      <c r="A9150" s="382"/>
    </row>
    <row r="9151" spans="1:1">
      <c r="A9151" s="382"/>
    </row>
    <row r="9152" spans="1:1">
      <c r="A9152" s="382"/>
    </row>
    <row r="9153" spans="1:1">
      <c r="A9153" s="382"/>
    </row>
    <row r="9154" spans="1:1">
      <c r="A9154" s="382"/>
    </row>
    <row r="9155" spans="1:1">
      <c r="A9155" s="382"/>
    </row>
    <row r="9156" spans="1:1">
      <c r="A9156" s="382"/>
    </row>
    <row r="9157" spans="1:1">
      <c r="A9157" s="382"/>
    </row>
    <row r="9158" spans="1:1">
      <c r="A9158" s="382"/>
    </row>
    <row r="9159" spans="1:1">
      <c r="A9159" s="382"/>
    </row>
    <row r="9160" spans="1:1">
      <c r="A9160" s="382"/>
    </row>
    <row r="9161" spans="1:1">
      <c r="A9161" s="382"/>
    </row>
    <row r="9162" spans="1:1">
      <c r="A9162" s="382"/>
    </row>
    <row r="9163" spans="1:1">
      <c r="A9163" s="382"/>
    </row>
    <row r="9164" spans="1:1">
      <c r="A9164" s="382"/>
    </row>
    <row r="9165" spans="1:1">
      <c r="A9165" s="382"/>
    </row>
    <row r="9166" spans="1:1">
      <c r="A9166" s="382"/>
    </row>
    <row r="9167" spans="1:1">
      <c r="A9167" s="382"/>
    </row>
    <row r="9168" spans="1:1">
      <c r="A9168" s="382"/>
    </row>
    <row r="9169" spans="1:1">
      <c r="A9169" s="382"/>
    </row>
    <row r="9170" spans="1:1">
      <c r="A9170" s="382"/>
    </row>
    <row r="9171" spans="1:1">
      <c r="A9171" s="382"/>
    </row>
    <row r="9172" spans="1:1">
      <c r="A9172" s="382"/>
    </row>
    <row r="9173" spans="1:1">
      <c r="A9173" s="382"/>
    </row>
    <row r="9174" spans="1:1">
      <c r="A9174" s="382"/>
    </row>
    <row r="9175" spans="1:1">
      <c r="A9175" s="382"/>
    </row>
    <row r="9176" spans="1:1">
      <c r="A9176" s="382"/>
    </row>
    <row r="9177" spans="1:1">
      <c r="A9177" s="382"/>
    </row>
    <row r="9178" spans="1:1">
      <c r="A9178" s="382"/>
    </row>
    <row r="9179" spans="1:1">
      <c r="A9179" s="382"/>
    </row>
    <row r="9180" spans="1:1">
      <c r="A9180" s="382"/>
    </row>
    <row r="9181" spans="1:1">
      <c r="A9181" s="382"/>
    </row>
    <row r="9182" spans="1:1">
      <c r="A9182" s="382"/>
    </row>
    <row r="9183" spans="1:1">
      <c r="A9183" s="382"/>
    </row>
    <row r="9184" spans="1:1">
      <c r="A9184" s="382"/>
    </row>
    <row r="9185" spans="1:1">
      <c r="A9185" s="382"/>
    </row>
    <row r="9186" spans="1:1">
      <c r="A9186" s="382"/>
    </row>
    <row r="9187" spans="1:1">
      <c r="A9187" s="382"/>
    </row>
    <row r="9188" spans="1:1">
      <c r="A9188" s="382"/>
    </row>
    <row r="9189" spans="1:1">
      <c r="A9189" s="382"/>
    </row>
    <row r="9190" spans="1:1">
      <c r="A9190" s="382"/>
    </row>
    <row r="9191" spans="1:1">
      <c r="A9191" s="382"/>
    </row>
    <row r="9192" spans="1:1">
      <c r="A9192" s="382"/>
    </row>
    <row r="9193" spans="1:1">
      <c r="A9193" s="382"/>
    </row>
    <row r="9194" spans="1:1">
      <c r="A9194" s="382"/>
    </row>
    <row r="9195" spans="1:1">
      <c r="A9195" s="382"/>
    </row>
    <row r="9196" spans="1:1">
      <c r="A9196" s="382"/>
    </row>
    <row r="9197" spans="1:1">
      <c r="A9197" s="382"/>
    </row>
    <row r="9198" spans="1:1">
      <c r="A9198" s="382"/>
    </row>
    <row r="9199" spans="1:1">
      <c r="A9199" s="382"/>
    </row>
    <row r="9200" spans="1:1">
      <c r="A9200" s="382"/>
    </row>
    <row r="9201" spans="1:1">
      <c r="A9201" s="382"/>
    </row>
    <row r="9202" spans="1:1">
      <c r="A9202" s="382"/>
    </row>
    <row r="9203" spans="1:1">
      <c r="A9203" s="382"/>
    </row>
    <row r="9204" spans="1:1">
      <c r="A9204" s="382"/>
    </row>
    <row r="9205" spans="1:1">
      <c r="A9205" s="382"/>
    </row>
    <row r="9206" spans="1:1">
      <c r="A9206" s="382"/>
    </row>
    <row r="9207" spans="1:1">
      <c r="A9207" s="382"/>
    </row>
    <row r="9208" spans="1:1">
      <c r="A9208" s="382"/>
    </row>
    <row r="9209" spans="1:1">
      <c r="A9209" s="382"/>
    </row>
    <row r="9210" spans="1:1">
      <c r="A9210" s="382"/>
    </row>
    <row r="9211" spans="1:1">
      <c r="A9211" s="382"/>
    </row>
    <row r="9212" spans="1:1">
      <c r="A9212" s="382"/>
    </row>
    <row r="9213" spans="1:1">
      <c r="A9213" s="382"/>
    </row>
    <row r="9214" spans="1:1">
      <c r="A9214" s="382"/>
    </row>
    <row r="9215" spans="1:1">
      <c r="A9215" s="382"/>
    </row>
    <row r="9216" spans="1:1">
      <c r="A9216" s="382"/>
    </row>
    <row r="9217" spans="1:1">
      <c r="A9217" s="382"/>
    </row>
    <row r="9218" spans="1:1">
      <c r="A9218" s="382"/>
    </row>
    <row r="9219" spans="1:1">
      <c r="A9219" s="382"/>
    </row>
    <row r="9220" spans="1:1">
      <c r="A9220" s="382"/>
    </row>
    <row r="9221" spans="1:1">
      <c r="A9221" s="382"/>
    </row>
    <row r="9222" spans="1:1">
      <c r="A9222" s="382"/>
    </row>
    <row r="9223" spans="1:1">
      <c r="A9223" s="382"/>
    </row>
    <row r="9224" spans="1:1">
      <c r="A9224" s="382"/>
    </row>
    <row r="9225" spans="1:1">
      <c r="A9225" s="382"/>
    </row>
    <row r="9226" spans="1:1">
      <c r="A9226" s="382"/>
    </row>
    <row r="9227" spans="1:1">
      <c r="A9227" s="382"/>
    </row>
    <row r="9228" spans="1:1">
      <c r="A9228" s="382"/>
    </row>
    <row r="9229" spans="1:1">
      <c r="A9229" s="382"/>
    </row>
    <row r="9230" spans="1:1">
      <c r="A9230" s="382"/>
    </row>
    <row r="9231" spans="1:1">
      <c r="A9231" s="382"/>
    </row>
    <row r="9232" spans="1:1">
      <c r="A9232" s="382"/>
    </row>
    <row r="9233" spans="1:1">
      <c r="A9233" s="382"/>
    </row>
    <row r="9234" spans="1:1">
      <c r="A9234" s="382"/>
    </row>
    <row r="9235" spans="1:1">
      <c r="A9235" s="382"/>
    </row>
    <row r="9236" spans="1:1">
      <c r="A9236" s="382"/>
    </row>
    <row r="9237" spans="1:1">
      <c r="A9237" s="382"/>
    </row>
    <row r="9238" spans="1:1">
      <c r="A9238" s="382"/>
    </row>
    <row r="9239" spans="1:1">
      <c r="A9239" s="382"/>
    </row>
    <row r="9240" spans="1:1">
      <c r="A9240" s="382"/>
    </row>
    <row r="9241" spans="1:1">
      <c r="A9241" s="382"/>
    </row>
    <row r="9242" spans="1:1">
      <c r="A9242" s="382"/>
    </row>
    <row r="9243" spans="1:1">
      <c r="A9243" s="382"/>
    </row>
    <row r="9244" spans="1:1">
      <c r="A9244" s="382"/>
    </row>
    <row r="9245" spans="1:1">
      <c r="A9245" s="382"/>
    </row>
    <row r="9246" spans="1:1">
      <c r="A9246" s="382"/>
    </row>
    <row r="9247" spans="1:1">
      <c r="A9247" s="382"/>
    </row>
    <row r="9248" spans="1:1">
      <c r="A9248" s="382"/>
    </row>
    <row r="9249" spans="1:1">
      <c r="A9249" s="382"/>
    </row>
    <row r="9250" spans="1:1">
      <c r="A9250" s="382"/>
    </row>
    <row r="9251" spans="1:1">
      <c r="A9251" s="382"/>
    </row>
    <row r="9252" spans="1:1">
      <c r="A9252" s="382"/>
    </row>
    <row r="9253" spans="1:1">
      <c r="A9253" s="382"/>
    </row>
    <row r="9254" spans="1:1">
      <c r="A9254" s="382"/>
    </row>
    <row r="9255" spans="1:1">
      <c r="A9255" s="382"/>
    </row>
    <row r="9256" spans="1:1">
      <c r="A9256" s="382"/>
    </row>
    <row r="9257" spans="1:1">
      <c r="A9257" s="382"/>
    </row>
    <row r="9258" spans="1:1">
      <c r="A9258" s="382"/>
    </row>
    <row r="9259" spans="1:1">
      <c r="A9259" s="382"/>
    </row>
    <row r="9260" spans="1:1">
      <c r="A9260" s="382"/>
    </row>
    <row r="9261" spans="1:1">
      <c r="A9261" s="382"/>
    </row>
    <row r="9262" spans="1:1">
      <c r="A9262" s="382"/>
    </row>
    <row r="9263" spans="1:1">
      <c r="A9263" s="382"/>
    </row>
    <row r="9264" spans="1:1">
      <c r="A9264" s="382"/>
    </row>
    <row r="9265" spans="1:1">
      <c r="A9265" s="382"/>
    </row>
    <row r="9266" spans="1:1">
      <c r="A9266" s="382"/>
    </row>
    <row r="9267" spans="1:1">
      <c r="A9267" s="382"/>
    </row>
    <row r="9268" spans="1:1">
      <c r="A9268" s="382"/>
    </row>
    <row r="9269" spans="1:1">
      <c r="A9269" s="382"/>
    </row>
    <row r="9270" spans="1:1">
      <c r="A9270" s="382"/>
    </row>
    <row r="9271" spans="1:1">
      <c r="A9271" s="382"/>
    </row>
    <row r="9272" spans="1:1">
      <c r="A9272" s="382"/>
    </row>
    <row r="9273" spans="1:1">
      <c r="A9273" s="382"/>
    </row>
    <row r="9274" spans="1:1">
      <c r="A9274" s="382"/>
    </row>
    <row r="9275" spans="1:1">
      <c r="A9275" s="382"/>
    </row>
    <row r="9276" spans="1:1">
      <c r="A9276" s="382"/>
    </row>
    <row r="9277" spans="1:1">
      <c r="A9277" s="382"/>
    </row>
    <row r="9278" spans="1:1">
      <c r="A9278" s="382"/>
    </row>
    <row r="9279" spans="1:1">
      <c r="A9279" s="382"/>
    </row>
    <row r="9280" spans="1:1">
      <c r="A9280" s="382"/>
    </row>
    <row r="9281" spans="1:1">
      <c r="A9281" s="382"/>
    </row>
    <row r="9282" spans="1:1">
      <c r="A9282" s="382"/>
    </row>
    <row r="9283" spans="1:1">
      <c r="A9283" s="382"/>
    </row>
    <row r="9284" spans="1:1">
      <c r="A9284" s="382"/>
    </row>
    <row r="9285" spans="1:1">
      <c r="A9285" s="382"/>
    </row>
    <row r="9286" spans="1:1">
      <c r="A9286" s="382"/>
    </row>
    <row r="9287" spans="1:1">
      <c r="A9287" s="382"/>
    </row>
    <row r="9288" spans="1:1">
      <c r="A9288" s="382"/>
    </row>
    <row r="9289" spans="1:1">
      <c r="A9289" s="382"/>
    </row>
    <row r="9290" spans="1:1">
      <c r="A9290" s="382"/>
    </row>
    <row r="9291" spans="1:1">
      <c r="A9291" s="382"/>
    </row>
    <row r="9292" spans="1:1">
      <c r="A9292" s="382"/>
    </row>
    <row r="9293" spans="1:1">
      <c r="A9293" s="382"/>
    </row>
    <row r="9294" spans="1:1">
      <c r="A9294" s="382"/>
    </row>
    <row r="9295" spans="1:1">
      <c r="A9295" s="382"/>
    </row>
    <row r="9296" spans="1:1">
      <c r="A9296" s="382"/>
    </row>
    <row r="9297" spans="1:1">
      <c r="A9297" s="382"/>
    </row>
    <row r="9298" spans="1:1">
      <c r="A9298" s="382"/>
    </row>
    <row r="9299" spans="1:1">
      <c r="A9299" s="382"/>
    </row>
    <row r="9300" spans="1:1">
      <c r="A9300" s="382"/>
    </row>
    <row r="9301" spans="1:1">
      <c r="A9301" s="382"/>
    </row>
    <row r="9302" spans="1:1">
      <c r="A9302" s="382"/>
    </row>
    <row r="9303" spans="1:1">
      <c r="A9303" s="382"/>
    </row>
    <row r="9304" spans="1:1">
      <c r="A9304" s="382"/>
    </row>
    <row r="9305" spans="1:1">
      <c r="A9305" s="382"/>
    </row>
    <row r="9306" spans="1:1">
      <c r="A9306" s="382"/>
    </row>
    <row r="9307" spans="1:1">
      <c r="A9307" s="382"/>
    </row>
    <row r="9308" spans="1:1">
      <c r="A9308" s="382"/>
    </row>
    <row r="9309" spans="1:1">
      <c r="A9309" s="382"/>
    </row>
    <row r="9310" spans="1:1">
      <c r="A9310" s="382"/>
    </row>
    <row r="9311" spans="1:1">
      <c r="A9311" s="382"/>
    </row>
    <row r="9312" spans="1:1">
      <c r="A9312" s="382"/>
    </row>
    <row r="9313" spans="1:1">
      <c r="A9313" s="382"/>
    </row>
    <row r="9314" spans="1:1">
      <c r="A9314" s="382"/>
    </row>
    <row r="9315" spans="1:1">
      <c r="A9315" s="382"/>
    </row>
    <row r="9316" spans="1:1">
      <c r="A9316" s="382"/>
    </row>
    <row r="9317" spans="1:1">
      <c r="A9317" s="382"/>
    </row>
    <row r="9318" spans="1:1">
      <c r="A9318" s="382"/>
    </row>
    <row r="9319" spans="1:1">
      <c r="A9319" s="382"/>
    </row>
    <row r="9320" spans="1:1">
      <c r="A9320" s="382"/>
    </row>
    <row r="9321" spans="1:1">
      <c r="A9321" s="382"/>
    </row>
    <row r="9322" spans="1:1">
      <c r="A9322" s="382"/>
    </row>
    <row r="9323" spans="1:1">
      <c r="A9323" s="382"/>
    </row>
    <row r="9324" spans="1:1">
      <c r="A9324" s="382"/>
    </row>
    <row r="9325" spans="1:1">
      <c r="A9325" s="382"/>
    </row>
    <row r="9326" spans="1:1">
      <c r="A9326" s="382"/>
    </row>
    <row r="9327" spans="1:1">
      <c r="A9327" s="382"/>
    </row>
    <row r="9328" spans="1:1">
      <c r="A9328" s="382"/>
    </row>
    <row r="9329" spans="1:1">
      <c r="A9329" s="382"/>
    </row>
    <row r="9330" spans="1:1">
      <c r="A9330" s="382"/>
    </row>
    <row r="9331" spans="1:1">
      <c r="A9331" s="382"/>
    </row>
    <row r="9332" spans="1:1">
      <c r="A9332" s="382"/>
    </row>
    <row r="9333" spans="1:1">
      <c r="A9333" s="382"/>
    </row>
    <row r="9334" spans="1:1">
      <c r="A9334" s="382"/>
    </row>
    <row r="9335" spans="1:1">
      <c r="A9335" s="382"/>
    </row>
    <row r="9336" spans="1:1">
      <c r="A9336" s="382"/>
    </row>
    <row r="9337" spans="1:1">
      <c r="A9337" s="382"/>
    </row>
    <row r="9338" spans="1:1">
      <c r="A9338" s="382"/>
    </row>
    <row r="9339" spans="1:1">
      <c r="A9339" s="382"/>
    </row>
    <row r="9340" spans="1:1">
      <c r="A9340" s="382"/>
    </row>
    <row r="9341" spans="1:1">
      <c r="A9341" s="382"/>
    </row>
    <row r="9342" spans="1:1">
      <c r="A9342" s="382"/>
    </row>
    <row r="9343" spans="1:1">
      <c r="A9343" s="382"/>
    </row>
    <row r="9344" spans="1:1">
      <c r="A9344" s="382"/>
    </row>
    <row r="9345" spans="1:1">
      <c r="A9345" s="382"/>
    </row>
    <row r="9346" spans="1:1">
      <c r="A9346" s="382"/>
    </row>
    <row r="9347" spans="1:1">
      <c r="A9347" s="382"/>
    </row>
    <row r="9348" spans="1:1">
      <c r="A9348" s="382"/>
    </row>
    <row r="9349" spans="1:1">
      <c r="A9349" s="382"/>
    </row>
    <row r="9350" spans="1:1">
      <c r="A9350" s="382"/>
    </row>
    <row r="9351" spans="1:1">
      <c r="A9351" s="382"/>
    </row>
    <row r="9352" spans="1:1">
      <c r="A9352" s="382"/>
    </row>
    <row r="9353" spans="1:1">
      <c r="A9353" s="382"/>
    </row>
    <row r="9354" spans="1:1">
      <c r="A9354" s="382"/>
    </row>
    <row r="9355" spans="1:1">
      <c r="A9355" s="382"/>
    </row>
    <row r="9356" spans="1:1">
      <c r="A9356" s="382"/>
    </row>
    <row r="9357" spans="1:1">
      <c r="A9357" s="382"/>
    </row>
    <row r="9358" spans="1:1">
      <c r="A9358" s="382"/>
    </row>
    <row r="9359" spans="1:1">
      <c r="A9359" s="382"/>
    </row>
    <row r="9360" spans="1:1">
      <c r="A9360" s="382"/>
    </row>
    <row r="9361" spans="1:1">
      <c r="A9361" s="382"/>
    </row>
    <row r="9362" spans="1:1">
      <c r="A9362" s="382"/>
    </row>
    <row r="9363" spans="1:1">
      <c r="A9363" s="382"/>
    </row>
    <row r="9364" spans="1:1">
      <c r="A9364" s="382"/>
    </row>
    <row r="9365" spans="1:1">
      <c r="A9365" s="382"/>
    </row>
    <row r="9366" spans="1:1">
      <c r="A9366" s="382"/>
    </row>
    <row r="9367" spans="1:1">
      <c r="A9367" s="382"/>
    </row>
    <row r="9368" spans="1:1">
      <c r="A9368" s="382"/>
    </row>
    <row r="9369" spans="1:1">
      <c r="A9369" s="382"/>
    </row>
    <row r="9370" spans="1:1">
      <c r="A9370" s="382"/>
    </row>
    <row r="9371" spans="1:1">
      <c r="A9371" s="382"/>
    </row>
    <row r="9372" spans="1:1">
      <c r="A9372" s="382"/>
    </row>
    <row r="9373" spans="1:1">
      <c r="A9373" s="382"/>
    </row>
    <row r="9374" spans="1:1">
      <c r="A9374" s="382"/>
    </row>
    <row r="9375" spans="1:1">
      <c r="A9375" s="382"/>
    </row>
    <row r="9376" spans="1:1">
      <c r="A9376" s="382"/>
    </row>
    <row r="9377" spans="1:1">
      <c r="A9377" s="382"/>
    </row>
    <row r="9378" spans="1:1">
      <c r="A9378" s="382"/>
    </row>
    <row r="9379" spans="1:1">
      <c r="A9379" s="382"/>
    </row>
    <row r="9380" spans="1:1">
      <c r="A9380" s="382"/>
    </row>
    <row r="9381" spans="1:1">
      <c r="A9381" s="382"/>
    </row>
    <row r="9382" spans="1:1">
      <c r="A9382" s="382"/>
    </row>
    <row r="9383" spans="1:1">
      <c r="A9383" s="382"/>
    </row>
    <row r="9384" spans="1:1">
      <c r="A9384" s="382"/>
    </row>
    <row r="9385" spans="1:1">
      <c r="A9385" s="382"/>
    </row>
    <row r="9386" spans="1:1">
      <c r="A9386" s="382"/>
    </row>
    <row r="9387" spans="1:1">
      <c r="A9387" s="382"/>
    </row>
    <row r="9388" spans="1:1">
      <c r="A9388" s="382"/>
    </row>
    <row r="9389" spans="1:1">
      <c r="A9389" s="382"/>
    </row>
    <row r="9390" spans="1:1">
      <c r="A9390" s="382"/>
    </row>
    <row r="9391" spans="1:1">
      <c r="A9391" s="382"/>
    </row>
    <row r="9392" spans="1:1">
      <c r="A9392" s="382"/>
    </row>
    <row r="9393" spans="1:1">
      <c r="A9393" s="382"/>
    </row>
    <row r="9394" spans="1:1">
      <c r="A9394" s="382"/>
    </row>
    <row r="9395" spans="1:1">
      <c r="A9395" s="382"/>
    </row>
    <row r="9396" spans="1:1">
      <c r="A9396" s="382"/>
    </row>
    <row r="9397" spans="1:1">
      <c r="A9397" s="382"/>
    </row>
    <row r="9398" spans="1:1">
      <c r="A9398" s="382"/>
    </row>
    <row r="9399" spans="1:1">
      <c r="A9399" s="382"/>
    </row>
    <row r="9400" spans="1:1">
      <c r="A9400" s="382"/>
    </row>
    <row r="9401" spans="1:1">
      <c r="A9401" s="382"/>
    </row>
    <row r="9402" spans="1:1">
      <c r="A9402" s="382"/>
    </row>
    <row r="9403" spans="1:1">
      <c r="A9403" s="382"/>
    </row>
    <row r="9404" spans="1:1">
      <c r="A9404" s="382"/>
    </row>
    <row r="9405" spans="1:1">
      <c r="A9405" s="382"/>
    </row>
    <row r="9406" spans="1:1">
      <c r="A9406" s="382"/>
    </row>
    <row r="9407" spans="1:1">
      <c r="A9407" s="382"/>
    </row>
    <row r="9408" spans="1:1">
      <c r="A9408" s="382"/>
    </row>
    <row r="9409" spans="1:1">
      <c r="A9409" s="382"/>
    </row>
    <row r="9410" spans="1:1">
      <c r="A9410" s="382"/>
    </row>
    <row r="9411" spans="1:1">
      <c r="A9411" s="382"/>
    </row>
    <row r="9412" spans="1:1">
      <c r="A9412" s="382"/>
    </row>
    <row r="9413" spans="1:1">
      <c r="A9413" s="382"/>
    </row>
    <row r="9414" spans="1:1">
      <c r="A9414" s="382"/>
    </row>
    <row r="9415" spans="1:1">
      <c r="A9415" s="382"/>
    </row>
    <row r="9416" spans="1:1">
      <c r="A9416" s="382"/>
    </row>
    <row r="9417" spans="1:1">
      <c r="A9417" s="382"/>
    </row>
    <row r="9418" spans="1:1">
      <c r="A9418" s="382"/>
    </row>
    <row r="9419" spans="1:1">
      <c r="A9419" s="382"/>
    </row>
    <row r="9420" spans="1:1">
      <c r="A9420" s="382"/>
    </row>
    <row r="9421" spans="1:1">
      <c r="A9421" s="382"/>
    </row>
    <row r="9422" spans="1:1">
      <c r="A9422" s="382"/>
    </row>
    <row r="9423" spans="1:1">
      <c r="A9423" s="382"/>
    </row>
    <row r="9424" spans="1:1">
      <c r="A9424" s="382"/>
    </row>
    <row r="9425" spans="1:1">
      <c r="A9425" s="382"/>
    </row>
    <row r="9426" spans="1:1">
      <c r="A9426" s="382"/>
    </row>
    <row r="9427" spans="1:1">
      <c r="A9427" s="382"/>
    </row>
    <row r="9428" spans="1:1">
      <c r="A9428" s="382"/>
    </row>
    <row r="9429" spans="1:1">
      <c r="A9429" s="382"/>
    </row>
    <row r="9430" spans="1:1">
      <c r="A9430" s="382"/>
    </row>
    <row r="9431" spans="1:1">
      <c r="A9431" s="382"/>
    </row>
    <row r="9432" spans="1:1">
      <c r="A9432" s="382"/>
    </row>
    <row r="9433" spans="1:1">
      <c r="A9433" s="382"/>
    </row>
    <row r="9434" spans="1:1">
      <c r="A9434" s="382"/>
    </row>
    <row r="9435" spans="1:1">
      <c r="A9435" s="382"/>
    </row>
    <row r="9436" spans="1:1">
      <c r="A9436" s="382"/>
    </row>
    <row r="9437" spans="1:1">
      <c r="A9437" s="382"/>
    </row>
    <row r="9438" spans="1:1">
      <c r="A9438" s="382"/>
    </row>
    <row r="9439" spans="1:1">
      <c r="A9439" s="382"/>
    </row>
    <row r="9440" spans="1:1">
      <c r="A9440" s="382"/>
    </row>
    <row r="9441" spans="1:1">
      <c r="A9441" s="382"/>
    </row>
    <row r="9442" spans="1:1">
      <c r="A9442" s="382"/>
    </row>
    <row r="9443" spans="1:1">
      <c r="A9443" s="382"/>
    </row>
    <row r="9444" spans="1:1">
      <c r="A9444" s="382"/>
    </row>
    <row r="9445" spans="1:1">
      <c r="A9445" s="382"/>
    </row>
    <row r="9446" spans="1:1">
      <c r="A9446" s="382"/>
    </row>
    <row r="9447" spans="1:1">
      <c r="A9447" s="382"/>
    </row>
    <row r="9448" spans="1:1">
      <c r="A9448" s="382"/>
    </row>
    <row r="9449" spans="1:1">
      <c r="A9449" s="382"/>
    </row>
    <row r="9450" spans="1:1">
      <c r="A9450" s="382"/>
    </row>
    <row r="9451" spans="1:1">
      <c r="A9451" s="382"/>
    </row>
    <row r="9452" spans="1:1">
      <c r="A9452" s="382"/>
    </row>
    <row r="9453" spans="1:1">
      <c r="A9453" s="382"/>
    </row>
    <row r="9454" spans="1:1">
      <c r="A9454" s="382"/>
    </row>
    <row r="9455" spans="1:1">
      <c r="A9455" s="382"/>
    </row>
    <row r="9456" spans="1:1">
      <c r="A9456" s="382"/>
    </row>
    <row r="9457" spans="1:1">
      <c r="A9457" s="382"/>
    </row>
    <row r="9458" spans="1:1">
      <c r="A9458" s="382"/>
    </row>
    <row r="9459" spans="1:1">
      <c r="A9459" s="382"/>
    </row>
    <row r="9460" spans="1:1">
      <c r="A9460" s="382"/>
    </row>
    <row r="9461" spans="1:1">
      <c r="A9461" s="382"/>
    </row>
    <row r="9462" spans="1:1">
      <c r="A9462" s="382"/>
    </row>
    <row r="9463" spans="1:1">
      <c r="A9463" s="382"/>
    </row>
    <row r="9464" spans="1:1">
      <c r="A9464" s="382"/>
    </row>
    <row r="9465" spans="1:1">
      <c r="A9465" s="382"/>
    </row>
    <row r="9466" spans="1:1">
      <c r="A9466" s="382"/>
    </row>
    <row r="9467" spans="1:1">
      <c r="A9467" s="382"/>
    </row>
    <row r="9468" spans="1:1">
      <c r="A9468" s="382"/>
    </row>
    <row r="9469" spans="1:1">
      <c r="A9469" s="382"/>
    </row>
    <row r="9470" spans="1:1">
      <c r="A9470" s="382"/>
    </row>
    <row r="9471" spans="1:1">
      <c r="A9471" s="382"/>
    </row>
    <row r="9472" spans="1:1">
      <c r="A9472" s="382"/>
    </row>
    <row r="9473" spans="1:1">
      <c r="A9473" s="382"/>
    </row>
    <row r="9474" spans="1:1">
      <c r="A9474" s="382"/>
    </row>
    <row r="9475" spans="1:1">
      <c r="A9475" s="382"/>
    </row>
    <row r="9476" spans="1:1">
      <c r="A9476" s="382"/>
    </row>
    <row r="9477" spans="1:1">
      <c r="A9477" s="382"/>
    </row>
    <row r="9478" spans="1:1">
      <c r="A9478" s="382"/>
    </row>
    <row r="9479" spans="1:1">
      <c r="A9479" s="382"/>
    </row>
    <row r="9480" spans="1:1">
      <c r="A9480" s="382"/>
    </row>
    <row r="9481" spans="1:1">
      <c r="A9481" s="382"/>
    </row>
    <row r="9482" spans="1:1">
      <c r="A9482" s="382"/>
    </row>
    <row r="9483" spans="1:1">
      <c r="A9483" s="382"/>
    </row>
    <row r="9484" spans="1:1">
      <c r="A9484" s="382"/>
    </row>
    <row r="9485" spans="1:1">
      <c r="A9485" s="382"/>
    </row>
    <row r="9486" spans="1:1">
      <c r="A9486" s="382"/>
    </row>
    <row r="9487" spans="1:1">
      <c r="A9487" s="382"/>
    </row>
    <row r="9488" spans="1:1">
      <c r="A9488" s="382"/>
    </row>
    <row r="9489" spans="1:1">
      <c r="A9489" s="382"/>
    </row>
    <row r="9490" spans="1:1">
      <c r="A9490" s="382"/>
    </row>
    <row r="9491" spans="1:1">
      <c r="A9491" s="382"/>
    </row>
    <row r="9492" spans="1:1">
      <c r="A9492" s="382"/>
    </row>
    <row r="9493" spans="1:1">
      <c r="A9493" s="382"/>
    </row>
    <row r="9494" spans="1:1">
      <c r="A9494" s="382"/>
    </row>
    <row r="9495" spans="1:1">
      <c r="A9495" s="382"/>
    </row>
    <row r="9496" spans="1:1">
      <c r="A9496" s="382"/>
    </row>
    <row r="9497" spans="1:1">
      <c r="A9497" s="382"/>
    </row>
    <row r="9498" spans="1:1">
      <c r="A9498" s="382"/>
    </row>
    <row r="9499" spans="1:1">
      <c r="A9499" s="382"/>
    </row>
    <row r="9500" spans="1:1">
      <c r="A9500" s="382"/>
    </row>
    <row r="9501" spans="1:1">
      <c r="A9501" s="382"/>
    </row>
    <row r="9502" spans="1:1">
      <c r="A9502" s="382"/>
    </row>
    <row r="9503" spans="1:1">
      <c r="A9503" s="382"/>
    </row>
    <row r="9504" spans="1:1">
      <c r="A9504" s="382"/>
    </row>
    <row r="9505" spans="1:1">
      <c r="A9505" s="382"/>
    </row>
    <row r="9506" spans="1:1">
      <c r="A9506" s="382"/>
    </row>
    <row r="9507" spans="1:1">
      <c r="A9507" s="382"/>
    </row>
    <row r="9508" spans="1:1">
      <c r="A9508" s="382"/>
    </row>
    <row r="9509" spans="1:1">
      <c r="A9509" s="382"/>
    </row>
    <row r="9510" spans="1:1">
      <c r="A9510" s="382"/>
    </row>
    <row r="9511" spans="1:1">
      <c r="A9511" s="382"/>
    </row>
    <row r="9512" spans="1:1">
      <c r="A9512" s="382"/>
    </row>
    <row r="9513" spans="1:1">
      <c r="A9513" s="382"/>
    </row>
    <row r="9514" spans="1:1">
      <c r="A9514" s="382"/>
    </row>
    <row r="9515" spans="1:1">
      <c r="A9515" s="382"/>
    </row>
    <row r="9516" spans="1:1">
      <c r="A9516" s="382"/>
    </row>
    <row r="9517" spans="1:1">
      <c r="A9517" s="382"/>
    </row>
    <row r="9518" spans="1:1">
      <c r="A9518" s="382"/>
    </row>
    <row r="9519" spans="1:1">
      <c r="A9519" s="382"/>
    </row>
    <row r="9520" spans="1:1">
      <c r="A9520" s="382"/>
    </row>
    <row r="9521" spans="1:1">
      <c r="A9521" s="382"/>
    </row>
    <row r="9522" spans="1:1">
      <c r="A9522" s="382"/>
    </row>
    <row r="9523" spans="1:1">
      <c r="A9523" s="382"/>
    </row>
    <row r="9524" spans="1:1">
      <c r="A9524" s="382"/>
    </row>
    <row r="9525" spans="1:1">
      <c r="A9525" s="382"/>
    </row>
    <row r="9526" spans="1:1">
      <c r="A9526" s="382"/>
    </row>
    <row r="9527" spans="1:1">
      <c r="A9527" s="382"/>
    </row>
    <row r="9528" spans="1:1">
      <c r="A9528" s="382"/>
    </row>
    <row r="9529" spans="1:1">
      <c r="A9529" s="382"/>
    </row>
    <row r="9530" spans="1:1">
      <c r="A9530" s="382"/>
    </row>
    <row r="9531" spans="1:1">
      <c r="A9531" s="382"/>
    </row>
    <row r="9532" spans="1:1">
      <c r="A9532" s="382"/>
    </row>
    <row r="9533" spans="1:1">
      <c r="A9533" s="382"/>
    </row>
    <row r="9534" spans="1:1">
      <c r="A9534" s="382"/>
    </row>
    <row r="9535" spans="1:1">
      <c r="A9535" s="382"/>
    </row>
    <row r="9536" spans="1:1">
      <c r="A9536" s="382"/>
    </row>
    <row r="9537" spans="1:1">
      <c r="A9537" s="382"/>
    </row>
    <row r="9538" spans="1:1">
      <c r="A9538" s="382"/>
    </row>
    <row r="9539" spans="1:1">
      <c r="A9539" s="382"/>
    </row>
    <row r="9540" spans="1:1">
      <c r="A9540" s="382"/>
    </row>
    <row r="9541" spans="1:1">
      <c r="A9541" s="382"/>
    </row>
    <row r="9542" spans="1:1">
      <c r="A9542" s="382"/>
    </row>
    <row r="9543" spans="1:1">
      <c r="A9543" s="382"/>
    </row>
    <row r="9544" spans="1:1">
      <c r="A9544" s="382"/>
    </row>
    <row r="9545" spans="1:1">
      <c r="A9545" s="382"/>
    </row>
    <row r="9546" spans="1:1">
      <c r="A9546" s="382"/>
    </row>
    <row r="9547" spans="1:1">
      <c r="A9547" s="382"/>
    </row>
    <row r="9548" spans="1:1">
      <c r="A9548" s="382"/>
    </row>
    <row r="9549" spans="1:1">
      <c r="A9549" s="382"/>
    </row>
    <row r="9550" spans="1:1">
      <c r="A9550" s="382"/>
    </row>
    <row r="9551" spans="1:1">
      <c r="A9551" s="382"/>
    </row>
    <row r="9552" spans="1:1">
      <c r="A9552" s="382"/>
    </row>
    <row r="9553" spans="1:1">
      <c r="A9553" s="382"/>
    </row>
    <row r="9554" spans="1:1">
      <c r="A9554" s="382"/>
    </row>
    <row r="9555" spans="1:1">
      <c r="A9555" s="382"/>
    </row>
    <row r="9556" spans="1:1">
      <c r="A9556" s="382"/>
    </row>
    <row r="9557" spans="1:1">
      <c r="A9557" s="382"/>
    </row>
    <row r="9558" spans="1:1">
      <c r="A9558" s="382"/>
    </row>
    <row r="9559" spans="1:1">
      <c r="A9559" s="382"/>
    </row>
    <row r="9560" spans="1:1">
      <c r="A9560" s="382"/>
    </row>
    <row r="9561" spans="1:1">
      <c r="A9561" s="382"/>
    </row>
    <row r="9562" spans="1:1">
      <c r="A9562" s="382"/>
    </row>
    <row r="9563" spans="1:1">
      <c r="A9563" s="382"/>
    </row>
    <row r="9564" spans="1:1">
      <c r="A9564" s="382"/>
    </row>
    <row r="9565" spans="1:1">
      <c r="A9565" s="382"/>
    </row>
    <row r="9566" spans="1:1">
      <c r="A9566" s="382"/>
    </row>
    <row r="9567" spans="1:1">
      <c r="A9567" s="382"/>
    </row>
    <row r="9568" spans="1:1">
      <c r="A9568" s="382"/>
    </row>
    <row r="9569" spans="1:1">
      <c r="A9569" s="382"/>
    </row>
    <row r="9570" spans="1:1">
      <c r="A9570" s="382"/>
    </row>
    <row r="9571" spans="1:1">
      <c r="A9571" s="382"/>
    </row>
    <row r="9572" spans="1:1">
      <c r="A9572" s="382"/>
    </row>
    <row r="9573" spans="1:1">
      <c r="A9573" s="382"/>
    </row>
    <row r="9574" spans="1:1">
      <c r="A9574" s="382"/>
    </row>
    <row r="9575" spans="1:1">
      <c r="A9575" s="382"/>
    </row>
    <row r="9576" spans="1:1">
      <c r="A9576" s="382"/>
    </row>
    <row r="9577" spans="1:1">
      <c r="A9577" s="382"/>
    </row>
    <row r="9578" spans="1:1">
      <c r="A9578" s="382"/>
    </row>
    <row r="9579" spans="1:1">
      <c r="A9579" s="382"/>
    </row>
    <row r="9580" spans="1:1">
      <c r="A9580" s="382"/>
    </row>
    <row r="9581" spans="1:1">
      <c r="A9581" s="382"/>
    </row>
    <row r="9582" spans="1:1">
      <c r="A9582" s="382"/>
    </row>
    <row r="9583" spans="1:1">
      <c r="A9583" s="382"/>
    </row>
    <row r="9584" spans="1:1">
      <c r="A9584" s="382"/>
    </row>
    <row r="9585" spans="1:1">
      <c r="A9585" s="382"/>
    </row>
    <row r="9586" spans="1:1">
      <c r="A9586" s="382"/>
    </row>
    <row r="9587" spans="1:1">
      <c r="A9587" s="382"/>
    </row>
    <row r="9588" spans="1:1">
      <c r="A9588" s="382"/>
    </row>
    <row r="9589" spans="1:1">
      <c r="A9589" s="382"/>
    </row>
    <row r="9590" spans="1:1">
      <c r="A9590" s="382"/>
    </row>
    <row r="9591" spans="1:1">
      <c r="A9591" s="382"/>
    </row>
    <row r="9592" spans="1:1">
      <c r="A9592" s="382"/>
    </row>
    <row r="9593" spans="1:1">
      <c r="A9593" s="382"/>
    </row>
    <row r="9594" spans="1:1">
      <c r="A9594" s="382"/>
    </row>
    <row r="9595" spans="1:1">
      <c r="A9595" s="382"/>
    </row>
    <row r="9596" spans="1:1">
      <c r="A9596" s="382"/>
    </row>
    <row r="9597" spans="1:1">
      <c r="A9597" s="382"/>
    </row>
    <row r="9598" spans="1:1">
      <c r="A9598" s="382"/>
    </row>
    <row r="9599" spans="1:1">
      <c r="A9599" s="382"/>
    </row>
    <row r="9600" spans="1:1">
      <c r="A9600" s="382"/>
    </row>
    <row r="9601" spans="1:1">
      <c r="A9601" s="382"/>
    </row>
    <row r="9602" spans="1:1">
      <c r="A9602" s="382"/>
    </row>
    <row r="9603" spans="1:1">
      <c r="A9603" s="382"/>
    </row>
    <row r="9604" spans="1:1">
      <c r="A9604" s="382"/>
    </row>
    <row r="9605" spans="1:1">
      <c r="A9605" s="382"/>
    </row>
    <row r="9606" spans="1:1">
      <c r="A9606" s="382"/>
    </row>
    <row r="9607" spans="1:1">
      <c r="A9607" s="382"/>
    </row>
    <row r="9608" spans="1:1">
      <c r="A9608" s="382"/>
    </row>
    <row r="9609" spans="1:1">
      <c r="A9609" s="382"/>
    </row>
    <row r="9610" spans="1:1">
      <c r="A9610" s="382"/>
    </row>
    <row r="9611" spans="1:1">
      <c r="A9611" s="382"/>
    </row>
    <row r="9612" spans="1:1">
      <c r="A9612" s="382"/>
    </row>
    <row r="9613" spans="1:1">
      <c r="A9613" s="382"/>
    </row>
    <row r="9614" spans="1:1">
      <c r="A9614" s="382"/>
    </row>
    <row r="9615" spans="1:1">
      <c r="A9615" s="382"/>
    </row>
    <row r="9616" spans="1:1">
      <c r="A9616" s="382"/>
    </row>
    <row r="9617" spans="1:1">
      <c r="A9617" s="382"/>
    </row>
    <row r="9618" spans="1:1">
      <c r="A9618" s="382"/>
    </row>
    <row r="9619" spans="1:1">
      <c r="A9619" s="382"/>
    </row>
    <row r="9620" spans="1:1">
      <c r="A9620" s="382"/>
    </row>
    <row r="9621" spans="1:1">
      <c r="A9621" s="382"/>
    </row>
    <row r="9622" spans="1:1">
      <c r="A9622" s="382"/>
    </row>
    <row r="9623" spans="1:1">
      <c r="A9623" s="382"/>
    </row>
    <row r="9624" spans="1:1">
      <c r="A9624" s="382"/>
    </row>
    <row r="9625" spans="1:1">
      <c r="A9625" s="382"/>
    </row>
    <row r="9626" spans="1:1">
      <c r="A9626" s="382"/>
    </row>
    <row r="9627" spans="1:1">
      <c r="A9627" s="382"/>
    </row>
    <row r="9628" spans="1:1">
      <c r="A9628" s="382"/>
    </row>
    <row r="9629" spans="1:1">
      <c r="A9629" s="382"/>
    </row>
    <row r="9630" spans="1:1">
      <c r="A9630" s="382"/>
    </row>
    <row r="9631" spans="1:1">
      <c r="A9631" s="382"/>
    </row>
    <row r="9632" spans="1:1">
      <c r="A9632" s="382"/>
    </row>
    <row r="9633" spans="1:1">
      <c r="A9633" s="382"/>
    </row>
    <row r="9634" spans="1:1">
      <c r="A9634" s="382"/>
    </row>
    <row r="9635" spans="1:1">
      <c r="A9635" s="382"/>
    </row>
    <row r="9636" spans="1:1">
      <c r="A9636" s="382"/>
    </row>
    <row r="9637" spans="1:1">
      <c r="A9637" s="382"/>
    </row>
    <row r="9638" spans="1:1">
      <c r="A9638" s="382"/>
    </row>
    <row r="9639" spans="1:1">
      <c r="A9639" s="382"/>
    </row>
    <row r="9640" spans="1:1">
      <c r="A9640" s="382"/>
    </row>
    <row r="9641" spans="1:1">
      <c r="A9641" s="382"/>
    </row>
    <row r="9642" spans="1:1">
      <c r="A9642" s="382"/>
    </row>
    <row r="9643" spans="1:1">
      <c r="A9643" s="382"/>
    </row>
    <row r="9644" spans="1:1">
      <c r="A9644" s="382"/>
    </row>
    <row r="9645" spans="1:1">
      <c r="A9645" s="382"/>
    </row>
    <row r="9646" spans="1:1">
      <c r="A9646" s="382"/>
    </row>
    <row r="9647" spans="1:1">
      <c r="A9647" s="382"/>
    </row>
    <row r="9648" spans="1:1">
      <c r="A9648" s="382"/>
    </row>
    <row r="9649" spans="1:1">
      <c r="A9649" s="382"/>
    </row>
    <row r="9650" spans="1:1">
      <c r="A9650" s="382"/>
    </row>
    <row r="9651" spans="1:1">
      <c r="A9651" s="382"/>
    </row>
    <row r="9652" spans="1:1">
      <c r="A9652" s="382"/>
    </row>
    <row r="9653" spans="1:1">
      <c r="A9653" s="382"/>
    </row>
    <row r="9654" spans="1:1">
      <c r="A9654" s="382"/>
    </row>
    <row r="9655" spans="1:1">
      <c r="A9655" s="382"/>
    </row>
    <row r="9656" spans="1:1">
      <c r="A9656" s="382"/>
    </row>
    <row r="9657" spans="1:1">
      <c r="A9657" s="382"/>
    </row>
    <row r="9658" spans="1:1">
      <c r="A9658" s="382"/>
    </row>
    <row r="9659" spans="1:1">
      <c r="A9659" s="382"/>
    </row>
    <row r="9660" spans="1:1">
      <c r="A9660" s="382"/>
    </row>
    <row r="9661" spans="1:1">
      <c r="A9661" s="382"/>
    </row>
    <row r="9662" spans="1:1">
      <c r="A9662" s="382"/>
    </row>
    <row r="9663" spans="1:1">
      <c r="A9663" s="382"/>
    </row>
    <row r="9664" spans="1:1">
      <c r="A9664" s="382"/>
    </row>
    <row r="9665" spans="1:1">
      <c r="A9665" s="382"/>
    </row>
    <row r="9666" spans="1:1">
      <c r="A9666" s="382"/>
    </row>
    <row r="9667" spans="1:1">
      <c r="A9667" s="382"/>
    </row>
    <row r="9668" spans="1:1">
      <c r="A9668" s="382"/>
    </row>
    <row r="9669" spans="1:1">
      <c r="A9669" s="382"/>
    </row>
    <row r="9670" spans="1:1">
      <c r="A9670" s="382"/>
    </row>
    <row r="9671" spans="1:1">
      <c r="A9671" s="382"/>
    </row>
    <row r="9672" spans="1:1">
      <c r="A9672" s="382"/>
    </row>
    <row r="9673" spans="1:1">
      <c r="A9673" s="382"/>
    </row>
    <row r="9674" spans="1:1">
      <c r="A9674" s="382"/>
    </row>
    <row r="9675" spans="1:1">
      <c r="A9675" s="382"/>
    </row>
    <row r="9676" spans="1:1">
      <c r="A9676" s="382"/>
    </row>
    <row r="9677" spans="1:1">
      <c r="A9677" s="382"/>
    </row>
    <row r="9678" spans="1:1">
      <c r="A9678" s="382"/>
    </row>
    <row r="9679" spans="1:1">
      <c r="A9679" s="382"/>
    </row>
    <row r="9680" spans="1:1">
      <c r="A9680" s="382"/>
    </row>
    <row r="9681" spans="1:1">
      <c r="A9681" s="382"/>
    </row>
    <row r="9682" spans="1:1">
      <c r="A9682" s="382"/>
    </row>
    <row r="9683" spans="1:1">
      <c r="A9683" s="382"/>
    </row>
    <row r="9684" spans="1:1">
      <c r="A9684" s="382"/>
    </row>
    <row r="9685" spans="1:1">
      <c r="A9685" s="382"/>
    </row>
    <row r="9686" spans="1:1">
      <c r="A9686" s="382"/>
    </row>
    <row r="9687" spans="1:1">
      <c r="A9687" s="382"/>
    </row>
    <row r="9688" spans="1:1">
      <c r="A9688" s="382"/>
    </row>
    <row r="9689" spans="1:1">
      <c r="A9689" s="382"/>
    </row>
    <row r="9690" spans="1:1">
      <c r="A9690" s="382"/>
    </row>
    <row r="9691" spans="1:1">
      <c r="A9691" s="382"/>
    </row>
    <row r="9692" spans="1:1">
      <c r="A9692" s="382"/>
    </row>
    <row r="9693" spans="1:1">
      <c r="A9693" s="382"/>
    </row>
    <row r="9694" spans="1:1">
      <c r="A9694" s="382"/>
    </row>
    <row r="9695" spans="1:1">
      <c r="A9695" s="382"/>
    </row>
    <row r="9696" spans="1:1">
      <c r="A9696" s="382"/>
    </row>
    <row r="9697" spans="1:1">
      <c r="A9697" s="382"/>
    </row>
    <row r="9698" spans="1:1">
      <c r="A9698" s="382"/>
    </row>
    <row r="9699" spans="1:1">
      <c r="A9699" s="382"/>
    </row>
    <row r="9700" spans="1:1">
      <c r="A9700" s="382"/>
    </row>
    <row r="9701" spans="1:1">
      <c r="A9701" s="382"/>
    </row>
    <row r="9702" spans="1:1">
      <c r="A9702" s="382"/>
    </row>
    <row r="9703" spans="1:1">
      <c r="A9703" s="382"/>
    </row>
    <row r="9704" spans="1:1">
      <c r="A9704" s="382"/>
    </row>
    <row r="9705" spans="1:1">
      <c r="A9705" s="382"/>
    </row>
    <row r="9706" spans="1:1">
      <c r="A9706" s="382"/>
    </row>
    <row r="9707" spans="1:1">
      <c r="A9707" s="382"/>
    </row>
    <row r="9708" spans="1:1">
      <c r="A9708" s="382"/>
    </row>
    <row r="9709" spans="1:1">
      <c r="A9709" s="382"/>
    </row>
    <row r="9710" spans="1:1">
      <c r="A9710" s="382"/>
    </row>
    <row r="9711" spans="1:1">
      <c r="A9711" s="382"/>
    </row>
    <row r="9712" spans="1:1">
      <c r="A9712" s="382"/>
    </row>
    <row r="9713" spans="1:1">
      <c r="A9713" s="382"/>
    </row>
    <row r="9714" spans="1:1">
      <c r="A9714" s="382"/>
    </row>
    <row r="9715" spans="1:1">
      <c r="A9715" s="382"/>
    </row>
    <row r="9716" spans="1:1">
      <c r="A9716" s="382"/>
    </row>
    <row r="9717" spans="1:1">
      <c r="A9717" s="382"/>
    </row>
    <row r="9718" spans="1:1">
      <c r="A9718" s="382"/>
    </row>
    <row r="9719" spans="1:1">
      <c r="A9719" s="382"/>
    </row>
    <row r="9720" spans="1:1">
      <c r="A9720" s="382"/>
    </row>
    <row r="9721" spans="1:1">
      <c r="A9721" s="382"/>
    </row>
    <row r="9722" spans="1:1">
      <c r="A9722" s="382"/>
    </row>
    <row r="9723" spans="1:1">
      <c r="A9723" s="382"/>
    </row>
    <row r="9724" spans="1:1">
      <c r="A9724" s="382"/>
    </row>
    <row r="9725" spans="1:1">
      <c r="A9725" s="382"/>
    </row>
    <row r="9726" spans="1:1">
      <c r="A9726" s="382"/>
    </row>
    <row r="9727" spans="1:1">
      <c r="A9727" s="382"/>
    </row>
    <row r="9728" spans="1:1">
      <c r="A9728" s="382"/>
    </row>
    <row r="9729" spans="1:1">
      <c r="A9729" s="382"/>
    </row>
    <row r="9730" spans="1:1">
      <c r="A9730" s="382"/>
    </row>
    <row r="9731" spans="1:1">
      <c r="A9731" s="382"/>
    </row>
    <row r="9732" spans="1:1">
      <c r="A9732" s="382"/>
    </row>
    <row r="9733" spans="1:1">
      <c r="A9733" s="382"/>
    </row>
    <row r="9734" spans="1:1">
      <c r="A9734" s="382"/>
    </row>
    <row r="9735" spans="1:1">
      <c r="A9735" s="382"/>
    </row>
    <row r="9736" spans="1:1">
      <c r="A9736" s="382"/>
    </row>
    <row r="9737" spans="1:1">
      <c r="A9737" s="382"/>
    </row>
    <row r="9738" spans="1:1">
      <c r="A9738" s="382"/>
    </row>
    <row r="9739" spans="1:1">
      <c r="A9739" s="382"/>
    </row>
    <row r="9740" spans="1:1">
      <c r="A9740" s="382"/>
    </row>
    <row r="9741" spans="1:1">
      <c r="A9741" s="382"/>
    </row>
    <row r="9742" spans="1:1">
      <c r="A9742" s="382"/>
    </row>
    <row r="9743" spans="1:1">
      <c r="A9743" s="382"/>
    </row>
    <row r="9744" spans="1:1">
      <c r="A9744" s="382"/>
    </row>
    <row r="9745" spans="1:1">
      <c r="A9745" s="382"/>
    </row>
    <row r="9746" spans="1:1">
      <c r="A9746" s="382"/>
    </row>
    <row r="9747" spans="1:1">
      <c r="A9747" s="382"/>
    </row>
    <row r="9748" spans="1:1">
      <c r="A9748" s="382"/>
    </row>
    <row r="9749" spans="1:1">
      <c r="A9749" s="382"/>
    </row>
    <row r="9750" spans="1:1">
      <c r="A9750" s="382"/>
    </row>
    <row r="9751" spans="1:1">
      <c r="A9751" s="382"/>
    </row>
    <row r="9752" spans="1:1">
      <c r="A9752" s="382"/>
    </row>
    <row r="9753" spans="1:1">
      <c r="A9753" s="382"/>
    </row>
    <row r="9754" spans="1:1">
      <c r="A9754" s="382"/>
    </row>
    <row r="9755" spans="1:1">
      <c r="A9755" s="382"/>
    </row>
    <row r="9756" spans="1:1">
      <c r="A9756" s="382"/>
    </row>
    <row r="9757" spans="1:1">
      <c r="A9757" s="382"/>
    </row>
    <row r="9758" spans="1:1">
      <c r="A9758" s="382"/>
    </row>
    <row r="9759" spans="1:1">
      <c r="A9759" s="382"/>
    </row>
    <row r="9760" spans="1:1">
      <c r="A9760" s="382"/>
    </row>
    <row r="9761" spans="1:1">
      <c r="A9761" s="382"/>
    </row>
    <row r="9762" spans="1:1">
      <c r="A9762" s="382"/>
    </row>
    <row r="9763" spans="1:1">
      <c r="A9763" s="382"/>
    </row>
    <row r="9764" spans="1:1">
      <c r="A9764" s="382"/>
    </row>
    <row r="9765" spans="1:1">
      <c r="A9765" s="382"/>
    </row>
    <row r="9766" spans="1:1">
      <c r="A9766" s="382"/>
    </row>
    <row r="9767" spans="1:1">
      <c r="A9767" s="382"/>
    </row>
    <row r="9768" spans="1:1">
      <c r="A9768" s="382"/>
    </row>
    <row r="9769" spans="1:1">
      <c r="A9769" s="382"/>
    </row>
    <row r="9770" spans="1:1">
      <c r="A9770" s="382"/>
    </row>
    <row r="9771" spans="1:1">
      <c r="A9771" s="382"/>
    </row>
    <row r="9772" spans="1:1">
      <c r="A9772" s="382"/>
    </row>
    <row r="9773" spans="1:1">
      <c r="A9773" s="382"/>
    </row>
    <row r="9774" spans="1:1">
      <c r="A9774" s="382"/>
    </row>
    <row r="9775" spans="1:1">
      <c r="A9775" s="382"/>
    </row>
    <row r="9776" spans="1:1">
      <c r="A9776" s="382"/>
    </row>
    <row r="9777" spans="1:1">
      <c r="A9777" s="382"/>
    </row>
    <row r="9778" spans="1:1">
      <c r="A9778" s="382"/>
    </row>
    <row r="9779" spans="1:1">
      <c r="A9779" s="382"/>
    </row>
    <row r="9780" spans="1:1">
      <c r="A9780" s="382"/>
    </row>
    <row r="9781" spans="1:1">
      <c r="A9781" s="382"/>
    </row>
    <row r="9782" spans="1:1">
      <c r="A9782" s="382"/>
    </row>
    <row r="9783" spans="1:1">
      <c r="A9783" s="382"/>
    </row>
    <row r="9784" spans="1:1">
      <c r="A9784" s="382"/>
    </row>
    <row r="9785" spans="1:1">
      <c r="A9785" s="382"/>
    </row>
    <row r="9786" spans="1:1">
      <c r="A9786" s="382"/>
    </row>
    <row r="9787" spans="1:1">
      <c r="A9787" s="382"/>
    </row>
    <row r="9788" spans="1:1">
      <c r="A9788" s="382"/>
    </row>
    <row r="9789" spans="1:1">
      <c r="A9789" s="382"/>
    </row>
    <row r="9790" spans="1:1">
      <c r="A9790" s="382"/>
    </row>
    <row r="9791" spans="1:1">
      <c r="A9791" s="382"/>
    </row>
    <row r="9792" spans="1:1">
      <c r="A9792" s="382"/>
    </row>
    <row r="9793" spans="1:1">
      <c r="A9793" s="382"/>
    </row>
    <row r="9794" spans="1:1">
      <c r="A9794" s="382"/>
    </row>
    <row r="9795" spans="1:1">
      <c r="A9795" s="382"/>
    </row>
    <row r="9796" spans="1:1">
      <c r="A9796" s="382"/>
    </row>
    <row r="9797" spans="1:1">
      <c r="A9797" s="382"/>
    </row>
    <row r="9798" spans="1:1">
      <c r="A9798" s="382"/>
    </row>
    <row r="9799" spans="1:1">
      <c r="A9799" s="382"/>
    </row>
    <row r="9800" spans="1:1">
      <c r="A9800" s="382"/>
    </row>
    <row r="9801" spans="1:1">
      <c r="A9801" s="382"/>
    </row>
    <row r="9802" spans="1:1">
      <c r="A9802" s="382"/>
    </row>
    <row r="9803" spans="1:1">
      <c r="A9803" s="382"/>
    </row>
    <row r="9804" spans="1:1">
      <c r="A9804" s="382"/>
    </row>
    <row r="9805" spans="1:1">
      <c r="A9805" s="382"/>
    </row>
    <row r="9806" spans="1:1">
      <c r="A9806" s="382"/>
    </row>
    <row r="9807" spans="1:1">
      <c r="A9807" s="382"/>
    </row>
    <row r="9808" spans="1:1">
      <c r="A9808" s="382"/>
    </row>
    <row r="9809" spans="1:1">
      <c r="A9809" s="382"/>
    </row>
    <row r="9810" spans="1:1">
      <c r="A9810" s="382"/>
    </row>
    <row r="9811" spans="1:1">
      <c r="A9811" s="382"/>
    </row>
    <row r="9812" spans="1:1">
      <c r="A9812" s="382"/>
    </row>
    <row r="9813" spans="1:1">
      <c r="A9813" s="382"/>
    </row>
    <row r="9814" spans="1:1">
      <c r="A9814" s="382"/>
    </row>
    <row r="9815" spans="1:1">
      <c r="A9815" s="382"/>
    </row>
    <row r="9816" spans="1:1">
      <c r="A9816" s="382"/>
    </row>
    <row r="9817" spans="1:1">
      <c r="A9817" s="382"/>
    </row>
    <row r="9818" spans="1:1">
      <c r="A9818" s="382"/>
    </row>
    <row r="9819" spans="1:1">
      <c r="A9819" s="382"/>
    </row>
    <row r="9820" spans="1:1">
      <c r="A9820" s="382"/>
    </row>
    <row r="9821" spans="1:1">
      <c r="A9821" s="382"/>
    </row>
    <row r="9822" spans="1:1">
      <c r="A9822" s="382"/>
    </row>
    <row r="9823" spans="1:1">
      <c r="A9823" s="382"/>
    </row>
    <row r="9824" spans="1:1">
      <c r="A9824" s="382"/>
    </row>
    <row r="9825" spans="1:1">
      <c r="A9825" s="382"/>
    </row>
    <row r="9826" spans="1:1">
      <c r="A9826" s="382"/>
    </row>
    <row r="9827" spans="1:1">
      <c r="A9827" s="382"/>
    </row>
    <row r="9828" spans="1:1">
      <c r="A9828" s="382"/>
    </row>
    <row r="9829" spans="1:1">
      <c r="A9829" s="382"/>
    </row>
    <row r="9830" spans="1:1">
      <c r="A9830" s="382"/>
    </row>
    <row r="9831" spans="1:1">
      <c r="A9831" s="382"/>
    </row>
    <row r="9832" spans="1:1">
      <c r="A9832" s="382"/>
    </row>
    <row r="9833" spans="1:1">
      <c r="A9833" s="382"/>
    </row>
    <row r="9834" spans="1:1">
      <c r="A9834" s="382"/>
    </row>
    <row r="9835" spans="1:1">
      <c r="A9835" s="382"/>
    </row>
    <row r="9836" spans="1:1">
      <c r="A9836" s="382"/>
    </row>
    <row r="9837" spans="1:1">
      <c r="A9837" s="382"/>
    </row>
    <row r="9838" spans="1:1">
      <c r="A9838" s="382"/>
    </row>
    <row r="9839" spans="1:1">
      <c r="A9839" s="382"/>
    </row>
    <row r="9840" spans="1:1">
      <c r="A9840" s="382"/>
    </row>
    <row r="9841" spans="1:1">
      <c r="A9841" s="382"/>
    </row>
    <row r="9842" spans="1:1">
      <c r="A9842" s="382"/>
    </row>
    <row r="9843" spans="1:1">
      <c r="A9843" s="382"/>
    </row>
    <row r="9844" spans="1:1">
      <c r="A9844" s="382"/>
    </row>
    <row r="9845" spans="1:1">
      <c r="A9845" s="382"/>
    </row>
    <row r="9846" spans="1:1">
      <c r="A9846" s="382"/>
    </row>
    <row r="9847" spans="1:1">
      <c r="A9847" s="382"/>
    </row>
    <row r="9848" spans="1:1">
      <c r="A9848" s="382"/>
    </row>
    <row r="9849" spans="1:1">
      <c r="A9849" s="382"/>
    </row>
    <row r="9850" spans="1:1">
      <c r="A9850" s="382"/>
    </row>
    <row r="9851" spans="1:1">
      <c r="A9851" s="382"/>
    </row>
    <row r="9852" spans="1:1">
      <c r="A9852" s="382"/>
    </row>
    <row r="9853" spans="1:1">
      <c r="A9853" s="382"/>
    </row>
    <row r="9854" spans="1:1">
      <c r="A9854" s="382"/>
    </row>
    <row r="9855" spans="1:1">
      <c r="A9855" s="382"/>
    </row>
    <row r="9856" spans="1:1">
      <c r="A9856" s="382"/>
    </row>
    <row r="9857" spans="1:1">
      <c r="A9857" s="382"/>
    </row>
    <row r="9858" spans="1:1">
      <c r="A9858" s="382"/>
    </row>
    <row r="9859" spans="1:1">
      <c r="A9859" s="382"/>
    </row>
    <row r="9860" spans="1:1">
      <c r="A9860" s="382"/>
    </row>
    <row r="9861" spans="1:1">
      <c r="A9861" s="382"/>
    </row>
    <row r="9862" spans="1:1">
      <c r="A9862" s="382"/>
    </row>
    <row r="9863" spans="1:1">
      <c r="A9863" s="382"/>
    </row>
    <row r="9864" spans="1:1">
      <c r="A9864" s="382"/>
    </row>
    <row r="9865" spans="1:1">
      <c r="A9865" s="382"/>
    </row>
    <row r="9866" spans="1:1">
      <c r="A9866" s="382"/>
    </row>
    <row r="9867" spans="1:1">
      <c r="A9867" s="382"/>
    </row>
    <row r="9868" spans="1:1">
      <c r="A9868" s="382"/>
    </row>
    <row r="9869" spans="1:1">
      <c r="A9869" s="382"/>
    </row>
    <row r="9870" spans="1:1">
      <c r="A9870" s="382"/>
    </row>
    <row r="9871" spans="1:1">
      <c r="A9871" s="382"/>
    </row>
    <row r="9872" spans="1:1">
      <c r="A9872" s="382"/>
    </row>
    <row r="9873" spans="1:1">
      <c r="A9873" s="382"/>
    </row>
    <row r="9874" spans="1:1">
      <c r="A9874" s="382"/>
    </row>
    <row r="9875" spans="1:1">
      <c r="A9875" s="382"/>
    </row>
    <row r="9876" spans="1:1">
      <c r="A9876" s="382"/>
    </row>
    <row r="9877" spans="1:1">
      <c r="A9877" s="382"/>
    </row>
    <row r="9878" spans="1:1">
      <c r="A9878" s="382"/>
    </row>
    <row r="9879" spans="1:1">
      <c r="A9879" s="382"/>
    </row>
    <row r="9880" spans="1:1">
      <c r="A9880" s="382"/>
    </row>
    <row r="9881" spans="1:1">
      <c r="A9881" s="382"/>
    </row>
    <row r="9882" spans="1:1">
      <c r="A9882" s="382"/>
    </row>
    <row r="9883" spans="1:1">
      <c r="A9883" s="382"/>
    </row>
    <row r="9884" spans="1:1">
      <c r="A9884" s="382"/>
    </row>
    <row r="9885" spans="1:1">
      <c r="A9885" s="382"/>
    </row>
    <row r="9886" spans="1:1">
      <c r="A9886" s="382"/>
    </row>
    <row r="9887" spans="1:1">
      <c r="A9887" s="382"/>
    </row>
    <row r="9888" spans="1:1">
      <c r="A9888" s="382"/>
    </row>
    <row r="9889" spans="1:1">
      <c r="A9889" s="382"/>
    </row>
    <row r="9890" spans="1:1">
      <c r="A9890" s="382"/>
    </row>
    <row r="9891" spans="1:1">
      <c r="A9891" s="382"/>
    </row>
    <row r="9892" spans="1:1">
      <c r="A9892" s="382"/>
    </row>
    <row r="9893" spans="1:1">
      <c r="A9893" s="382"/>
    </row>
    <row r="9894" spans="1:1">
      <c r="A9894" s="382"/>
    </row>
    <row r="9895" spans="1:1">
      <c r="A9895" s="382"/>
    </row>
    <row r="9896" spans="1:1">
      <c r="A9896" s="382"/>
    </row>
    <row r="9897" spans="1:1">
      <c r="A9897" s="382"/>
    </row>
    <row r="9898" spans="1:1">
      <c r="A9898" s="382"/>
    </row>
    <row r="9899" spans="1:1">
      <c r="A9899" s="382"/>
    </row>
    <row r="9900" spans="1:1">
      <c r="A9900" s="382"/>
    </row>
    <row r="9901" spans="1:1">
      <c r="A9901" s="382"/>
    </row>
    <row r="9902" spans="1:1">
      <c r="A9902" s="382"/>
    </row>
    <row r="9903" spans="1:1">
      <c r="A9903" s="382"/>
    </row>
    <row r="9904" spans="1:1">
      <c r="A9904" s="382"/>
    </row>
    <row r="9905" spans="1:1">
      <c r="A9905" s="382"/>
    </row>
    <row r="9906" spans="1:1">
      <c r="A9906" s="382"/>
    </row>
    <row r="9907" spans="1:1">
      <c r="A9907" s="382"/>
    </row>
    <row r="9908" spans="1:1">
      <c r="A9908" s="382"/>
    </row>
    <row r="9909" spans="1:1">
      <c r="A9909" s="382"/>
    </row>
    <row r="9910" spans="1:1">
      <c r="A9910" s="382"/>
    </row>
    <row r="9911" spans="1:1">
      <c r="A9911" s="382"/>
    </row>
    <row r="9912" spans="1:1">
      <c r="A9912" s="382"/>
    </row>
    <row r="9913" spans="1:1">
      <c r="A9913" s="382"/>
    </row>
    <row r="9914" spans="1:1">
      <c r="A9914" s="382"/>
    </row>
    <row r="9915" spans="1:1">
      <c r="A9915" s="382"/>
    </row>
    <row r="9916" spans="1:1">
      <c r="A9916" s="382"/>
    </row>
    <row r="9917" spans="1:1">
      <c r="A9917" s="382"/>
    </row>
    <row r="9918" spans="1:1">
      <c r="A9918" s="382"/>
    </row>
    <row r="9919" spans="1:1">
      <c r="A9919" s="382"/>
    </row>
    <row r="9920" spans="1:1">
      <c r="A9920" s="382"/>
    </row>
    <row r="9921" spans="1:1">
      <c r="A9921" s="382"/>
    </row>
    <row r="9922" spans="1:1">
      <c r="A9922" s="382"/>
    </row>
    <row r="9923" spans="1:1">
      <c r="A9923" s="382"/>
    </row>
    <row r="9924" spans="1:1">
      <c r="A9924" s="382"/>
    </row>
    <row r="9925" spans="1:1">
      <c r="A9925" s="382"/>
    </row>
    <row r="9926" spans="1:1">
      <c r="A9926" s="382"/>
    </row>
    <row r="9927" spans="1:1">
      <c r="A9927" s="382"/>
    </row>
    <row r="9928" spans="1:1">
      <c r="A9928" s="382"/>
    </row>
    <row r="9929" spans="1:1">
      <c r="A9929" s="382"/>
    </row>
    <row r="9930" spans="1:1">
      <c r="A9930" s="382"/>
    </row>
    <row r="9931" spans="1:1">
      <c r="A9931" s="382"/>
    </row>
    <row r="9932" spans="1:1">
      <c r="A9932" s="382"/>
    </row>
    <row r="9933" spans="1:1">
      <c r="A9933" s="382"/>
    </row>
    <row r="9934" spans="1:1">
      <c r="A9934" s="382"/>
    </row>
    <row r="9935" spans="1:1">
      <c r="A9935" s="382"/>
    </row>
    <row r="9936" spans="1:1">
      <c r="A9936" s="382"/>
    </row>
    <row r="9937" spans="1:1">
      <c r="A9937" s="382"/>
    </row>
    <row r="9938" spans="1:1">
      <c r="A9938" s="382"/>
    </row>
    <row r="9939" spans="1:1">
      <c r="A9939" s="382"/>
    </row>
    <row r="9940" spans="1:1">
      <c r="A9940" s="382"/>
    </row>
    <row r="9941" spans="1:1">
      <c r="A9941" s="382"/>
    </row>
    <row r="9942" spans="1:1">
      <c r="A9942" s="382"/>
    </row>
    <row r="9943" spans="1:1">
      <c r="A9943" s="382"/>
    </row>
    <row r="9944" spans="1:1">
      <c r="A9944" s="382"/>
    </row>
    <row r="9945" spans="1:1">
      <c r="A9945" s="382"/>
    </row>
    <row r="9946" spans="1:1">
      <c r="A9946" s="382"/>
    </row>
    <row r="9947" spans="1:1">
      <c r="A9947" s="382"/>
    </row>
    <row r="9948" spans="1:1">
      <c r="A9948" s="382"/>
    </row>
    <row r="9949" spans="1:1">
      <c r="A9949" s="382"/>
    </row>
    <row r="9950" spans="1:1">
      <c r="A9950" s="382"/>
    </row>
    <row r="9951" spans="1:1">
      <c r="A9951" s="382"/>
    </row>
    <row r="9952" spans="1:1">
      <c r="A9952" s="382"/>
    </row>
    <row r="9953" spans="1:1">
      <c r="A9953" s="382"/>
    </row>
    <row r="9954" spans="1:1">
      <c r="A9954" s="382"/>
    </row>
    <row r="9955" spans="1:1">
      <c r="A9955" s="382"/>
    </row>
    <row r="9956" spans="1:1">
      <c r="A9956" s="382"/>
    </row>
    <row r="9957" spans="1:1">
      <c r="A9957" s="382"/>
    </row>
    <row r="9958" spans="1:1">
      <c r="A9958" s="382"/>
    </row>
    <row r="9959" spans="1:1">
      <c r="A9959" s="382"/>
    </row>
    <row r="9960" spans="1:1">
      <c r="A9960" s="382"/>
    </row>
    <row r="9961" spans="1:1">
      <c r="A9961" s="382"/>
    </row>
    <row r="9962" spans="1:1">
      <c r="A9962" s="382"/>
    </row>
    <row r="9963" spans="1:1">
      <c r="A9963" s="382"/>
    </row>
    <row r="9964" spans="1:1">
      <c r="A9964" s="382"/>
    </row>
    <row r="9965" spans="1:1">
      <c r="A9965" s="382"/>
    </row>
    <row r="9966" spans="1:1">
      <c r="A9966" s="382"/>
    </row>
    <row r="9967" spans="1:1">
      <c r="A9967" s="382"/>
    </row>
    <row r="9968" spans="1:1">
      <c r="A9968" s="382"/>
    </row>
    <row r="9969" spans="1:1">
      <c r="A9969" s="382"/>
    </row>
    <row r="9970" spans="1:1">
      <c r="A9970" s="382"/>
    </row>
    <row r="9971" spans="1:1">
      <c r="A9971" s="382"/>
    </row>
    <row r="9972" spans="1:1">
      <c r="A9972" s="382"/>
    </row>
    <row r="9973" spans="1:1">
      <c r="A9973" s="382"/>
    </row>
    <row r="9974" spans="1:1">
      <c r="A9974" s="382"/>
    </row>
    <row r="9975" spans="1:1">
      <c r="A9975" s="382"/>
    </row>
    <row r="9976" spans="1:1">
      <c r="A9976" s="382"/>
    </row>
    <row r="9977" spans="1:1">
      <c r="A9977" s="382"/>
    </row>
    <row r="9978" spans="1:1">
      <c r="A9978" s="382"/>
    </row>
    <row r="9979" spans="1:1">
      <c r="A9979" s="382"/>
    </row>
    <row r="9980" spans="1:1">
      <c r="A9980" s="382"/>
    </row>
    <row r="9981" spans="1:1">
      <c r="A9981" s="382"/>
    </row>
    <row r="9982" spans="1:1">
      <c r="A9982" s="382"/>
    </row>
    <row r="9983" spans="1:1">
      <c r="A9983" s="382"/>
    </row>
    <row r="9984" spans="1:1">
      <c r="A9984" s="382"/>
    </row>
    <row r="9985" spans="1:1">
      <c r="A9985" s="382"/>
    </row>
    <row r="9986" spans="1:1">
      <c r="A9986" s="382"/>
    </row>
    <row r="9987" spans="1:1">
      <c r="A9987" s="382"/>
    </row>
    <row r="9988" spans="1:1">
      <c r="A9988" s="382"/>
    </row>
    <row r="9989" spans="1:1">
      <c r="A9989" s="382"/>
    </row>
    <row r="9990" spans="1:1">
      <c r="A9990" s="382"/>
    </row>
    <row r="9991" spans="1:1">
      <c r="A9991" s="382"/>
    </row>
    <row r="9992" spans="1:1">
      <c r="A9992" s="382"/>
    </row>
    <row r="9993" spans="1:1">
      <c r="A9993" s="382"/>
    </row>
    <row r="9994" spans="1:1">
      <c r="A9994" s="382"/>
    </row>
    <row r="9995" spans="1:1">
      <c r="A9995" s="382"/>
    </row>
    <row r="9996" spans="1:1">
      <c r="A9996" s="382"/>
    </row>
    <row r="9997" spans="1:1">
      <c r="A9997" s="382"/>
    </row>
    <row r="9998" spans="1:1">
      <c r="A9998" s="382"/>
    </row>
    <row r="9999" spans="1:1">
      <c r="A9999" s="382"/>
    </row>
    <row r="10000" spans="1:1">
      <c r="A10000" s="382"/>
    </row>
    <row r="10001" spans="1:1">
      <c r="A10001" s="382"/>
    </row>
    <row r="10002" spans="1:1">
      <c r="A10002" s="382"/>
    </row>
    <row r="10003" spans="1:1">
      <c r="A10003" s="382"/>
    </row>
    <row r="10004" spans="1:1">
      <c r="A10004" s="382"/>
    </row>
    <row r="10005" spans="1:1">
      <c r="A10005" s="382"/>
    </row>
    <row r="10006" spans="1:1">
      <c r="A10006" s="382"/>
    </row>
    <row r="10007" spans="1:1">
      <c r="A10007" s="382"/>
    </row>
    <row r="10008" spans="1:1">
      <c r="A10008" s="382"/>
    </row>
    <row r="10009" spans="1:1">
      <c r="A10009" s="382"/>
    </row>
    <row r="10010" spans="1:1">
      <c r="A10010" s="382"/>
    </row>
    <row r="10011" spans="1:1">
      <c r="A10011" s="382"/>
    </row>
    <row r="10012" spans="1:1">
      <c r="A10012" s="382"/>
    </row>
    <row r="10013" spans="1:1">
      <c r="A10013" s="382"/>
    </row>
    <row r="10014" spans="1:1">
      <c r="A10014" s="382"/>
    </row>
    <row r="10015" spans="1:1">
      <c r="A10015" s="382"/>
    </row>
    <row r="10016" spans="1:1">
      <c r="A10016" s="382"/>
    </row>
    <row r="10017" spans="1:1">
      <c r="A10017" s="382"/>
    </row>
    <row r="10018" spans="1:1">
      <c r="A10018" s="382"/>
    </row>
    <row r="10019" spans="1:1">
      <c r="A10019" s="382"/>
    </row>
    <row r="10020" spans="1:1">
      <c r="A10020" s="382"/>
    </row>
    <row r="10021" spans="1:1">
      <c r="A10021" s="382"/>
    </row>
    <row r="10022" spans="1:1">
      <c r="A10022" s="382"/>
    </row>
    <row r="10023" spans="1:1">
      <c r="A10023" s="382"/>
    </row>
    <row r="10024" spans="1:1">
      <c r="A10024" s="382"/>
    </row>
    <row r="10025" spans="1:1">
      <c r="A10025" s="382"/>
    </row>
    <row r="10026" spans="1:1">
      <c r="A10026" s="382"/>
    </row>
    <row r="10027" spans="1:1">
      <c r="A10027" s="382"/>
    </row>
    <row r="10028" spans="1:1">
      <c r="A10028" s="382"/>
    </row>
    <row r="10029" spans="1:1">
      <c r="A10029" s="382"/>
    </row>
    <row r="10030" spans="1:1">
      <c r="A10030" s="382"/>
    </row>
    <row r="10031" spans="1:1">
      <c r="A10031" s="382"/>
    </row>
    <row r="10032" spans="1:1">
      <c r="A10032" s="382"/>
    </row>
    <row r="10033" spans="1:1">
      <c r="A10033" s="382"/>
    </row>
    <row r="10034" spans="1:1">
      <c r="A10034" s="382"/>
    </row>
    <row r="10035" spans="1:1">
      <c r="A10035" s="382"/>
    </row>
    <row r="10036" spans="1:1">
      <c r="A10036" s="382"/>
    </row>
    <row r="10037" spans="1:1">
      <c r="A10037" s="382"/>
    </row>
    <row r="10038" spans="1:1">
      <c r="A10038" s="382"/>
    </row>
    <row r="10039" spans="1:1">
      <c r="A10039" s="382"/>
    </row>
    <row r="10040" spans="1:1">
      <c r="A10040" s="382"/>
    </row>
    <row r="10041" spans="1:1">
      <c r="A10041" s="382"/>
    </row>
    <row r="10042" spans="1:1">
      <c r="A10042" s="382"/>
    </row>
    <row r="10043" spans="1:1">
      <c r="A10043" s="382"/>
    </row>
    <row r="10044" spans="1:1">
      <c r="A10044" s="382"/>
    </row>
    <row r="10045" spans="1:1">
      <c r="A10045" s="382"/>
    </row>
    <row r="10046" spans="1:1">
      <c r="A10046" s="382"/>
    </row>
    <row r="10047" spans="1:1">
      <c r="A10047" s="382"/>
    </row>
    <row r="10048" spans="1:1">
      <c r="A10048" s="382"/>
    </row>
    <row r="10049" spans="1:1">
      <c r="A10049" s="382"/>
    </row>
    <row r="10050" spans="1:1">
      <c r="A10050" s="382"/>
    </row>
    <row r="10051" spans="1:1">
      <c r="A10051" s="382"/>
    </row>
    <row r="10052" spans="1:1">
      <c r="A10052" s="382"/>
    </row>
    <row r="10053" spans="1:1">
      <c r="A10053" s="382"/>
    </row>
    <row r="10054" spans="1:1">
      <c r="A10054" s="382"/>
    </row>
    <row r="10055" spans="1:1">
      <c r="A10055" s="382"/>
    </row>
    <row r="10056" spans="1:1">
      <c r="A10056" s="382"/>
    </row>
    <row r="10057" spans="1:1">
      <c r="A10057" s="382"/>
    </row>
    <row r="10058" spans="1:1">
      <c r="A10058" s="382"/>
    </row>
    <row r="10059" spans="1:1">
      <c r="A10059" s="382"/>
    </row>
    <row r="10060" spans="1:1">
      <c r="A10060" s="382"/>
    </row>
    <row r="10061" spans="1:1">
      <c r="A10061" s="382"/>
    </row>
    <row r="10062" spans="1:1">
      <c r="A10062" s="382"/>
    </row>
    <row r="10063" spans="1:1">
      <c r="A10063" s="382"/>
    </row>
    <row r="10064" spans="1:1">
      <c r="A10064" s="382"/>
    </row>
    <row r="10065" spans="1:1">
      <c r="A10065" s="382"/>
    </row>
    <row r="10066" spans="1:1">
      <c r="A10066" s="382"/>
    </row>
    <row r="10067" spans="1:1">
      <c r="A10067" s="382"/>
    </row>
    <row r="10068" spans="1:1">
      <c r="A10068" s="382"/>
    </row>
    <row r="10069" spans="1:1">
      <c r="A10069" s="382"/>
    </row>
    <row r="10070" spans="1:1">
      <c r="A10070" s="382"/>
    </row>
    <row r="10071" spans="1:1">
      <c r="A10071" s="382"/>
    </row>
    <row r="10072" spans="1:1">
      <c r="A10072" s="382"/>
    </row>
    <row r="10073" spans="1:1">
      <c r="A10073" s="382"/>
    </row>
    <row r="10074" spans="1:1">
      <c r="A10074" s="382"/>
    </row>
    <row r="10075" spans="1:1">
      <c r="A10075" s="382"/>
    </row>
    <row r="10076" spans="1:1">
      <c r="A10076" s="382"/>
    </row>
    <row r="10077" spans="1:1">
      <c r="A10077" s="382"/>
    </row>
    <row r="10078" spans="1:1">
      <c r="A10078" s="382"/>
    </row>
    <row r="10079" spans="1:1">
      <c r="A10079" s="382"/>
    </row>
    <row r="10080" spans="1:1">
      <c r="A10080" s="382"/>
    </row>
    <row r="10081" spans="1:1">
      <c r="A10081" s="382"/>
    </row>
    <row r="10082" spans="1:1">
      <c r="A10082" s="382"/>
    </row>
    <row r="10083" spans="1:1">
      <c r="A10083" s="382"/>
    </row>
    <row r="10084" spans="1:1">
      <c r="A10084" s="382"/>
    </row>
    <row r="10085" spans="1:1">
      <c r="A10085" s="382"/>
    </row>
    <row r="10086" spans="1:1">
      <c r="A10086" s="382"/>
    </row>
    <row r="10087" spans="1:1">
      <c r="A10087" s="382"/>
    </row>
    <row r="10088" spans="1:1">
      <c r="A10088" s="382"/>
    </row>
    <row r="10089" spans="1:1">
      <c r="A10089" s="382"/>
    </row>
    <row r="10090" spans="1:1">
      <c r="A10090" s="382"/>
    </row>
    <row r="10091" spans="1:1">
      <c r="A10091" s="382"/>
    </row>
    <row r="10092" spans="1:1">
      <c r="A10092" s="382"/>
    </row>
    <row r="10093" spans="1:1">
      <c r="A10093" s="382"/>
    </row>
    <row r="10094" spans="1:1">
      <c r="A10094" s="382"/>
    </row>
    <row r="10095" spans="1:1">
      <c r="A10095" s="382"/>
    </row>
    <row r="10096" spans="1:1">
      <c r="A10096" s="382"/>
    </row>
    <row r="10097" spans="1:1">
      <c r="A10097" s="382"/>
    </row>
    <row r="10098" spans="1:1">
      <c r="A10098" s="382"/>
    </row>
    <row r="10099" spans="1:1">
      <c r="A10099" s="382"/>
    </row>
    <row r="10100" spans="1:1">
      <c r="A10100" s="382"/>
    </row>
    <row r="10101" spans="1:1">
      <c r="A10101" s="382"/>
    </row>
    <row r="10102" spans="1:1">
      <c r="A10102" s="382"/>
    </row>
    <row r="10103" spans="1:1">
      <c r="A10103" s="382"/>
    </row>
    <row r="10104" spans="1:1">
      <c r="A10104" s="382"/>
    </row>
    <row r="10105" spans="1:1">
      <c r="A10105" s="382"/>
    </row>
    <row r="10106" spans="1:1">
      <c r="A10106" s="382"/>
    </row>
    <row r="10107" spans="1:1">
      <c r="A10107" s="382"/>
    </row>
    <row r="10108" spans="1:1">
      <c r="A10108" s="382"/>
    </row>
    <row r="10109" spans="1:1">
      <c r="A10109" s="382"/>
    </row>
    <row r="10110" spans="1:1">
      <c r="A10110" s="382"/>
    </row>
    <row r="10111" spans="1:1">
      <c r="A10111" s="382"/>
    </row>
    <row r="10112" spans="1:1">
      <c r="A10112" s="382"/>
    </row>
    <row r="10113" spans="1:1">
      <c r="A10113" s="382"/>
    </row>
    <row r="10114" spans="1:1">
      <c r="A10114" s="382"/>
    </row>
    <row r="10115" spans="1:1">
      <c r="A10115" s="382"/>
    </row>
    <row r="10116" spans="1:1">
      <c r="A10116" s="382"/>
    </row>
    <row r="10117" spans="1:1">
      <c r="A10117" s="382"/>
    </row>
    <row r="10118" spans="1:1">
      <c r="A10118" s="382"/>
    </row>
    <row r="10119" spans="1:1">
      <c r="A10119" s="382"/>
    </row>
    <row r="10120" spans="1:1">
      <c r="A10120" s="382"/>
    </row>
    <row r="10121" spans="1:1">
      <c r="A10121" s="382"/>
    </row>
    <row r="10122" spans="1:1">
      <c r="A10122" s="382"/>
    </row>
    <row r="10123" spans="1:1">
      <c r="A10123" s="382"/>
    </row>
    <row r="10124" spans="1:1">
      <c r="A10124" s="382"/>
    </row>
    <row r="10125" spans="1:1">
      <c r="A10125" s="382"/>
    </row>
    <row r="10126" spans="1:1">
      <c r="A10126" s="382"/>
    </row>
    <row r="10127" spans="1:1">
      <c r="A10127" s="382"/>
    </row>
    <row r="10128" spans="1:1">
      <c r="A10128" s="382"/>
    </row>
    <row r="10129" spans="1:1">
      <c r="A10129" s="382"/>
    </row>
    <row r="10130" spans="1:1">
      <c r="A10130" s="382"/>
    </row>
    <row r="10131" spans="1:1">
      <c r="A10131" s="382"/>
    </row>
    <row r="10132" spans="1:1">
      <c r="A10132" s="382"/>
    </row>
    <row r="10133" spans="1:1">
      <c r="A10133" s="382"/>
    </row>
    <row r="10134" spans="1:1">
      <c r="A10134" s="382"/>
    </row>
    <row r="10135" spans="1:1">
      <c r="A10135" s="382"/>
    </row>
    <row r="10136" spans="1:1">
      <c r="A10136" s="382"/>
    </row>
    <row r="10137" spans="1:1">
      <c r="A10137" s="382"/>
    </row>
    <row r="10138" spans="1:1">
      <c r="A10138" s="382"/>
    </row>
    <row r="10139" spans="1:1">
      <c r="A10139" s="382"/>
    </row>
    <row r="10140" spans="1:1">
      <c r="A10140" s="382"/>
    </row>
    <row r="10141" spans="1:1">
      <c r="A10141" s="382"/>
    </row>
    <row r="10142" spans="1:1">
      <c r="A10142" s="382"/>
    </row>
    <row r="10143" spans="1:1">
      <c r="A10143" s="382"/>
    </row>
    <row r="10144" spans="1:1">
      <c r="A10144" s="382"/>
    </row>
    <row r="10145" spans="1:1">
      <c r="A10145" s="382"/>
    </row>
    <row r="10146" spans="1:1">
      <c r="A10146" s="382"/>
    </row>
    <row r="10147" spans="1:1">
      <c r="A10147" s="382"/>
    </row>
    <row r="10148" spans="1:1">
      <c r="A10148" s="382"/>
    </row>
    <row r="10149" spans="1:1">
      <c r="A10149" s="382"/>
    </row>
    <row r="10150" spans="1:1">
      <c r="A10150" s="382"/>
    </row>
    <row r="10151" spans="1:1">
      <c r="A10151" s="382"/>
    </row>
    <row r="10152" spans="1:1">
      <c r="A10152" s="382"/>
    </row>
    <row r="10153" spans="1:1">
      <c r="A10153" s="382"/>
    </row>
    <row r="10154" spans="1:1">
      <c r="A10154" s="382"/>
    </row>
    <row r="10155" spans="1:1">
      <c r="A10155" s="382"/>
    </row>
    <row r="10156" spans="1:1">
      <c r="A10156" s="382"/>
    </row>
    <row r="10157" spans="1:1">
      <c r="A10157" s="382"/>
    </row>
    <row r="10158" spans="1:1">
      <c r="A10158" s="382"/>
    </row>
    <row r="10159" spans="1:1">
      <c r="A10159" s="382"/>
    </row>
    <row r="10160" spans="1:1">
      <c r="A10160" s="382"/>
    </row>
    <row r="10161" spans="1:1">
      <c r="A10161" s="382"/>
    </row>
    <row r="10162" spans="1:1">
      <c r="A10162" s="382"/>
    </row>
    <row r="10163" spans="1:1">
      <c r="A10163" s="382"/>
    </row>
    <row r="10164" spans="1:1">
      <c r="A10164" s="382"/>
    </row>
    <row r="10165" spans="1:1">
      <c r="A10165" s="382"/>
    </row>
    <row r="10166" spans="1:1">
      <c r="A10166" s="382"/>
    </row>
    <row r="10167" spans="1:1">
      <c r="A10167" s="382"/>
    </row>
    <row r="10168" spans="1:1">
      <c r="A10168" s="382"/>
    </row>
    <row r="10169" spans="1:1">
      <c r="A10169" s="382"/>
    </row>
    <row r="10170" spans="1:1">
      <c r="A10170" s="382"/>
    </row>
    <row r="10171" spans="1:1">
      <c r="A10171" s="382"/>
    </row>
    <row r="10172" spans="1:1">
      <c r="A10172" s="382"/>
    </row>
    <row r="10173" spans="1:1">
      <c r="A10173" s="382"/>
    </row>
    <row r="10174" spans="1:1">
      <c r="A10174" s="382"/>
    </row>
    <row r="10175" spans="1:1">
      <c r="A10175" s="382"/>
    </row>
    <row r="10176" spans="1:1">
      <c r="A10176" s="382"/>
    </row>
    <row r="10177" spans="1:1">
      <c r="A10177" s="382"/>
    </row>
    <row r="10178" spans="1:1">
      <c r="A10178" s="382"/>
    </row>
    <row r="10179" spans="1:1">
      <c r="A10179" s="382"/>
    </row>
    <row r="10180" spans="1:1">
      <c r="A10180" s="382"/>
    </row>
    <row r="10181" spans="1:1">
      <c r="A10181" s="382"/>
    </row>
    <row r="10182" spans="1:1">
      <c r="A10182" s="382"/>
    </row>
    <row r="10183" spans="1:1">
      <c r="A10183" s="382"/>
    </row>
    <row r="10184" spans="1:1">
      <c r="A10184" s="382"/>
    </row>
    <row r="10185" spans="1:1">
      <c r="A10185" s="382"/>
    </row>
    <row r="10186" spans="1:1">
      <c r="A10186" s="382"/>
    </row>
    <row r="10187" spans="1:1">
      <c r="A10187" s="382"/>
    </row>
    <row r="10188" spans="1:1">
      <c r="A10188" s="382"/>
    </row>
    <row r="10189" spans="1:1">
      <c r="A10189" s="382"/>
    </row>
    <row r="10190" spans="1:1">
      <c r="A10190" s="382"/>
    </row>
    <row r="10191" spans="1:1">
      <c r="A10191" s="382"/>
    </row>
    <row r="10192" spans="1:1">
      <c r="A10192" s="382"/>
    </row>
    <row r="10193" spans="1:1">
      <c r="A10193" s="382"/>
    </row>
    <row r="10194" spans="1:1">
      <c r="A10194" s="382"/>
    </row>
    <row r="10195" spans="1:1">
      <c r="A10195" s="382"/>
    </row>
    <row r="10196" spans="1:1">
      <c r="A10196" s="382"/>
    </row>
    <row r="10197" spans="1:1">
      <c r="A10197" s="382"/>
    </row>
    <row r="10198" spans="1:1">
      <c r="A10198" s="382"/>
    </row>
    <row r="10199" spans="1:1">
      <c r="A10199" s="382"/>
    </row>
    <row r="10200" spans="1:1">
      <c r="A10200" s="382"/>
    </row>
    <row r="10201" spans="1:1">
      <c r="A10201" s="382"/>
    </row>
    <row r="10202" spans="1:1">
      <c r="A10202" s="382"/>
    </row>
    <row r="10203" spans="1:1">
      <c r="A10203" s="382"/>
    </row>
    <row r="10204" spans="1:1">
      <c r="A10204" s="382"/>
    </row>
    <row r="10205" spans="1:1">
      <c r="A10205" s="382"/>
    </row>
    <row r="10206" spans="1:1">
      <c r="A10206" s="382"/>
    </row>
    <row r="10207" spans="1:1">
      <c r="A10207" s="382"/>
    </row>
    <row r="10208" spans="1:1">
      <c r="A10208" s="382"/>
    </row>
    <row r="10209" spans="1:1">
      <c r="A10209" s="382"/>
    </row>
    <row r="10210" spans="1:1">
      <c r="A10210" s="382"/>
    </row>
    <row r="10211" spans="1:1">
      <c r="A10211" s="382"/>
    </row>
    <row r="10212" spans="1:1">
      <c r="A10212" s="382"/>
    </row>
    <row r="10213" spans="1:1">
      <c r="A10213" s="382"/>
    </row>
    <row r="10214" spans="1:1">
      <c r="A10214" s="382"/>
    </row>
    <row r="10215" spans="1:1">
      <c r="A10215" s="382"/>
    </row>
    <row r="10216" spans="1:1">
      <c r="A10216" s="382"/>
    </row>
    <row r="10217" spans="1:1">
      <c r="A10217" s="382"/>
    </row>
    <row r="10218" spans="1:1">
      <c r="A10218" s="382"/>
    </row>
    <row r="10219" spans="1:1">
      <c r="A10219" s="382"/>
    </row>
    <row r="10220" spans="1:1">
      <c r="A10220" s="382"/>
    </row>
    <row r="10221" spans="1:1">
      <c r="A10221" s="382"/>
    </row>
    <row r="10222" spans="1:1">
      <c r="A10222" s="382"/>
    </row>
    <row r="10223" spans="1:1">
      <c r="A10223" s="382"/>
    </row>
    <row r="10224" spans="1:1">
      <c r="A10224" s="382"/>
    </row>
    <row r="10225" spans="1:1">
      <c r="A10225" s="382"/>
    </row>
    <row r="10226" spans="1:1">
      <c r="A10226" s="382"/>
    </row>
    <row r="10227" spans="1:1">
      <c r="A10227" s="382"/>
    </row>
    <row r="10228" spans="1:1">
      <c r="A10228" s="382"/>
    </row>
    <row r="10229" spans="1:1">
      <c r="A10229" s="382"/>
    </row>
    <row r="10230" spans="1:1">
      <c r="A10230" s="382"/>
    </row>
    <row r="10231" spans="1:1">
      <c r="A10231" s="382"/>
    </row>
    <row r="10232" spans="1:1">
      <c r="A10232" s="382"/>
    </row>
    <row r="10233" spans="1:1">
      <c r="A10233" s="382"/>
    </row>
    <row r="10234" spans="1:1">
      <c r="A10234" s="382"/>
    </row>
    <row r="10235" spans="1:1">
      <c r="A10235" s="382"/>
    </row>
    <row r="10236" spans="1:1">
      <c r="A10236" s="382"/>
    </row>
    <row r="10237" spans="1:1">
      <c r="A10237" s="382"/>
    </row>
    <row r="10238" spans="1:1">
      <c r="A10238" s="382"/>
    </row>
    <row r="10239" spans="1:1">
      <c r="A10239" s="382"/>
    </row>
    <row r="10240" spans="1:1">
      <c r="A10240" s="382"/>
    </row>
    <row r="10241" spans="1:1">
      <c r="A10241" s="382"/>
    </row>
    <row r="10242" spans="1:1">
      <c r="A10242" s="382"/>
    </row>
    <row r="10243" spans="1:1">
      <c r="A10243" s="382"/>
    </row>
    <row r="10244" spans="1:1">
      <c r="A10244" s="382"/>
    </row>
    <row r="10245" spans="1:1">
      <c r="A10245" s="382"/>
    </row>
    <row r="10246" spans="1:1">
      <c r="A10246" s="382"/>
    </row>
    <row r="10247" spans="1:1">
      <c r="A10247" s="382"/>
    </row>
    <row r="10248" spans="1:1">
      <c r="A10248" s="382"/>
    </row>
    <row r="10249" spans="1:1">
      <c r="A10249" s="382"/>
    </row>
    <row r="10250" spans="1:1">
      <c r="A10250" s="382"/>
    </row>
    <row r="10251" spans="1:1">
      <c r="A10251" s="382"/>
    </row>
    <row r="10252" spans="1:1">
      <c r="A10252" s="382"/>
    </row>
    <row r="10253" spans="1:1">
      <c r="A10253" s="382"/>
    </row>
    <row r="10254" spans="1:1">
      <c r="A10254" s="382"/>
    </row>
    <row r="10255" spans="1:1">
      <c r="A10255" s="382"/>
    </row>
    <row r="10256" spans="1:1">
      <c r="A10256" s="382"/>
    </row>
    <row r="10257" spans="1:1">
      <c r="A10257" s="382"/>
    </row>
    <row r="10258" spans="1:1">
      <c r="A10258" s="382"/>
    </row>
    <row r="10259" spans="1:1">
      <c r="A10259" s="382"/>
    </row>
    <row r="10260" spans="1:1">
      <c r="A10260" s="382"/>
    </row>
    <row r="10261" spans="1:1">
      <c r="A10261" s="382"/>
    </row>
    <row r="10262" spans="1:1">
      <c r="A10262" s="382"/>
    </row>
    <row r="10263" spans="1:1">
      <c r="A10263" s="382"/>
    </row>
    <row r="10264" spans="1:1">
      <c r="A10264" s="382"/>
    </row>
    <row r="10265" spans="1:1">
      <c r="A10265" s="382"/>
    </row>
    <row r="10266" spans="1:1">
      <c r="A10266" s="382"/>
    </row>
    <row r="10267" spans="1:1">
      <c r="A10267" s="382"/>
    </row>
    <row r="10268" spans="1:1">
      <c r="A10268" s="382"/>
    </row>
    <row r="10269" spans="1:1">
      <c r="A10269" s="382"/>
    </row>
    <row r="10270" spans="1:1">
      <c r="A10270" s="382"/>
    </row>
    <row r="10271" spans="1:1">
      <c r="A10271" s="382"/>
    </row>
    <row r="10272" spans="1:1">
      <c r="A10272" s="382"/>
    </row>
    <row r="10273" spans="1:1">
      <c r="A10273" s="382"/>
    </row>
    <row r="10274" spans="1:1">
      <c r="A10274" s="382"/>
    </row>
    <row r="10275" spans="1:1">
      <c r="A10275" s="382"/>
    </row>
    <row r="10276" spans="1:1">
      <c r="A10276" s="382"/>
    </row>
    <row r="10277" spans="1:1">
      <c r="A10277" s="382"/>
    </row>
    <row r="10278" spans="1:1">
      <c r="A10278" s="382"/>
    </row>
    <row r="10279" spans="1:1">
      <c r="A10279" s="382"/>
    </row>
    <row r="10280" spans="1:1">
      <c r="A10280" s="382"/>
    </row>
    <row r="10281" spans="1:1">
      <c r="A10281" s="382"/>
    </row>
    <row r="10282" spans="1:1">
      <c r="A10282" s="382"/>
    </row>
    <row r="10283" spans="1:1">
      <c r="A10283" s="382"/>
    </row>
    <row r="10284" spans="1:1">
      <c r="A10284" s="382"/>
    </row>
    <row r="10285" spans="1:1">
      <c r="A10285" s="382"/>
    </row>
    <row r="10286" spans="1:1">
      <c r="A10286" s="382"/>
    </row>
    <row r="10287" spans="1:1">
      <c r="A10287" s="382"/>
    </row>
    <row r="10288" spans="1:1">
      <c r="A10288" s="382"/>
    </row>
    <row r="10289" spans="1:1">
      <c r="A10289" s="382"/>
    </row>
    <row r="10290" spans="1:1">
      <c r="A10290" s="382"/>
    </row>
    <row r="10291" spans="1:1">
      <c r="A10291" s="382"/>
    </row>
    <row r="10292" spans="1:1">
      <c r="A10292" s="382"/>
    </row>
    <row r="10293" spans="1:1">
      <c r="A10293" s="382"/>
    </row>
    <row r="10294" spans="1:1">
      <c r="A10294" s="382"/>
    </row>
    <row r="10295" spans="1:1">
      <c r="A10295" s="382"/>
    </row>
    <row r="10296" spans="1:1">
      <c r="A10296" s="382"/>
    </row>
    <row r="10297" spans="1:1">
      <c r="A10297" s="382"/>
    </row>
    <row r="10298" spans="1:1">
      <c r="A10298" s="382"/>
    </row>
    <row r="10299" spans="1:1">
      <c r="A10299" s="382"/>
    </row>
    <row r="10300" spans="1:1">
      <c r="A10300" s="382"/>
    </row>
    <row r="10301" spans="1:1">
      <c r="A10301" s="382"/>
    </row>
    <row r="10302" spans="1:1">
      <c r="A10302" s="382"/>
    </row>
    <row r="10303" spans="1:1">
      <c r="A10303" s="382"/>
    </row>
    <row r="10304" spans="1:1">
      <c r="A10304" s="382"/>
    </row>
    <row r="10305" spans="1:1">
      <c r="A10305" s="382"/>
    </row>
    <row r="10306" spans="1:1">
      <c r="A10306" s="382"/>
    </row>
    <row r="10307" spans="1:1">
      <c r="A10307" s="382"/>
    </row>
    <row r="10308" spans="1:1">
      <c r="A10308" s="382"/>
    </row>
    <row r="10309" spans="1:1">
      <c r="A10309" s="382"/>
    </row>
    <row r="10310" spans="1:1">
      <c r="A10310" s="382"/>
    </row>
    <row r="10311" spans="1:1">
      <c r="A10311" s="382"/>
    </row>
    <row r="10312" spans="1:1">
      <c r="A10312" s="382"/>
    </row>
    <row r="10313" spans="1:1">
      <c r="A10313" s="382"/>
    </row>
    <row r="10314" spans="1:1">
      <c r="A10314" s="382"/>
    </row>
    <row r="10315" spans="1:1">
      <c r="A10315" s="382"/>
    </row>
    <row r="10316" spans="1:1">
      <c r="A10316" s="382"/>
    </row>
    <row r="10317" spans="1:1">
      <c r="A10317" s="382"/>
    </row>
    <row r="10318" spans="1:1">
      <c r="A10318" s="382"/>
    </row>
    <row r="10319" spans="1:1">
      <c r="A10319" s="382"/>
    </row>
    <row r="10320" spans="1:1">
      <c r="A10320" s="382"/>
    </row>
    <row r="10321" spans="1:1">
      <c r="A10321" s="382"/>
    </row>
    <row r="10322" spans="1:1">
      <c r="A10322" s="382"/>
    </row>
    <row r="10323" spans="1:1">
      <c r="A10323" s="382"/>
    </row>
    <row r="10324" spans="1:1">
      <c r="A10324" s="382"/>
    </row>
    <row r="10325" spans="1:1">
      <c r="A10325" s="382"/>
    </row>
    <row r="10326" spans="1:1">
      <c r="A10326" s="382"/>
    </row>
    <row r="10327" spans="1:1">
      <c r="A10327" s="382"/>
    </row>
    <row r="10328" spans="1:1">
      <c r="A10328" s="382"/>
    </row>
    <row r="10329" spans="1:1">
      <c r="A10329" s="382"/>
    </row>
    <row r="10330" spans="1:1">
      <c r="A10330" s="382"/>
    </row>
    <row r="10331" spans="1:1">
      <c r="A10331" s="382"/>
    </row>
    <row r="10332" spans="1:1">
      <c r="A10332" s="382"/>
    </row>
    <row r="10333" spans="1:1">
      <c r="A10333" s="382"/>
    </row>
    <row r="10334" spans="1:1">
      <c r="A10334" s="382"/>
    </row>
    <row r="10335" spans="1:1">
      <c r="A10335" s="382"/>
    </row>
    <row r="10336" spans="1:1">
      <c r="A10336" s="382"/>
    </row>
    <row r="10337" spans="1:1">
      <c r="A10337" s="382"/>
    </row>
    <row r="10338" spans="1:1">
      <c r="A10338" s="382"/>
    </row>
    <row r="10339" spans="1:1">
      <c r="A10339" s="382"/>
    </row>
    <row r="10340" spans="1:1">
      <c r="A10340" s="382"/>
    </row>
    <row r="10341" spans="1:1">
      <c r="A10341" s="382"/>
    </row>
    <row r="10342" spans="1:1">
      <c r="A10342" s="382"/>
    </row>
    <row r="10343" spans="1:1">
      <c r="A10343" s="382"/>
    </row>
    <row r="10344" spans="1:1">
      <c r="A10344" s="382"/>
    </row>
    <row r="10345" spans="1:1">
      <c r="A10345" s="382"/>
    </row>
    <row r="10346" spans="1:1">
      <c r="A10346" s="382"/>
    </row>
    <row r="10347" spans="1:1">
      <c r="A10347" s="382"/>
    </row>
    <row r="10348" spans="1:1">
      <c r="A10348" s="382"/>
    </row>
    <row r="10349" spans="1:1">
      <c r="A10349" s="382"/>
    </row>
    <row r="10350" spans="1:1">
      <c r="A10350" s="382"/>
    </row>
    <row r="10351" spans="1:1">
      <c r="A10351" s="382"/>
    </row>
    <row r="10352" spans="1:1">
      <c r="A10352" s="382"/>
    </row>
    <row r="10353" spans="1:1">
      <c r="A10353" s="382"/>
    </row>
    <row r="10354" spans="1:1">
      <c r="A10354" s="382"/>
    </row>
    <row r="10355" spans="1:1">
      <c r="A10355" s="382"/>
    </row>
    <row r="10356" spans="1:1">
      <c r="A10356" s="382"/>
    </row>
    <row r="10357" spans="1:1">
      <c r="A10357" s="382"/>
    </row>
    <row r="10358" spans="1:1">
      <c r="A10358" s="382"/>
    </row>
    <row r="10359" spans="1:1">
      <c r="A10359" s="382"/>
    </row>
    <row r="10360" spans="1:1">
      <c r="A10360" s="382"/>
    </row>
    <row r="10361" spans="1:1">
      <c r="A10361" s="382"/>
    </row>
    <row r="10362" spans="1:1">
      <c r="A10362" s="382"/>
    </row>
    <row r="10363" spans="1:1">
      <c r="A10363" s="382"/>
    </row>
    <row r="10364" spans="1:1">
      <c r="A10364" s="382"/>
    </row>
    <row r="10365" spans="1:1">
      <c r="A10365" s="382"/>
    </row>
    <row r="10366" spans="1:1">
      <c r="A10366" s="382"/>
    </row>
    <row r="10367" spans="1:1">
      <c r="A10367" s="382"/>
    </row>
    <row r="10368" spans="1:1">
      <c r="A10368" s="382"/>
    </row>
    <row r="10369" spans="1:1">
      <c r="A10369" s="382"/>
    </row>
    <row r="10370" spans="1:1">
      <c r="A10370" s="382"/>
    </row>
    <row r="10371" spans="1:1">
      <c r="A10371" s="382"/>
    </row>
    <row r="10372" spans="1:1">
      <c r="A10372" s="382"/>
    </row>
    <row r="10373" spans="1:1">
      <c r="A10373" s="382"/>
    </row>
    <row r="10374" spans="1:1">
      <c r="A10374" s="382"/>
    </row>
    <row r="10375" spans="1:1">
      <c r="A10375" s="382"/>
    </row>
    <row r="10376" spans="1:1">
      <c r="A10376" s="382"/>
    </row>
    <row r="10377" spans="1:1">
      <c r="A10377" s="382"/>
    </row>
    <row r="10378" spans="1:1">
      <c r="A10378" s="382"/>
    </row>
    <row r="10379" spans="1:1">
      <c r="A10379" s="382"/>
    </row>
    <row r="10380" spans="1:1">
      <c r="A10380" s="382"/>
    </row>
    <row r="10381" spans="1:1">
      <c r="A10381" s="382"/>
    </row>
    <row r="10382" spans="1:1">
      <c r="A10382" s="382"/>
    </row>
    <row r="10383" spans="1:1">
      <c r="A10383" s="382"/>
    </row>
    <row r="10384" spans="1:1">
      <c r="A10384" s="382"/>
    </row>
    <row r="10385" spans="1:1">
      <c r="A10385" s="382"/>
    </row>
    <row r="10386" spans="1:1">
      <c r="A10386" s="382"/>
    </row>
    <row r="10387" spans="1:1">
      <c r="A10387" s="382"/>
    </row>
    <row r="10388" spans="1:1">
      <c r="A10388" s="382"/>
    </row>
    <row r="10389" spans="1:1">
      <c r="A10389" s="382"/>
    </row>
    <row r="10390" spans="1:1">
      <c r="A10390" s="382"/>
    </row>
    <row r="10391" spans="1:1">
      <c r="A10391" s="382"/>
    </row>
    <row r="10392" spans="1:1">
      <c r="A10392" s="382"/>
    </row>
    <row r="10393" spans="1:1">
      <c r="A10393" s="382"/>
    </row>
    <row r="10394" spans="1:1">
      <c r="A10394" s="382"/>
    </row>
    <row r="10395" spans="1:1">
      <c r="A10395" s="382"/>
    </row>
    <row r="10396" spans="1:1">
      <c r="A10396" s="382"/>
    </row>
    <row r="10397" spans="1:1">
      <c r="A10397" s="382"/>
    </row>
    <row r="10398" spans="1:1">
      <c r="A10398" s="382"/>
    </row>
    <row r="10399" spans="1:1">
      <c r="A10399" s="382"/>
    </row>
    <row r="10400" spans="1:1">
      <c r="A10400" s="382"/>
    </row>
    <row r="10401" spans="1:1">
      <c r="A10401" s="382"/>
    </row>
    <row r="10402" spans="1:1">
      <c r="A10402" s="382"/>
    </row>
    <row r="10403" spans="1:1">
      <c r="A10403" s="382"/>
    </row>
    <row r="10404" spans="1:1">
      <c r="A10404" s="382"/>
    </row>
    <row r="10405" spans="1:1">
      <c r="A10405" s="382"/>
    </row>
    <row r="10406" spans="1:1">
      <c r="A10406" s="382"/>
    </row>
    <row r="10407" spans="1:1">
      <c r="A10407" s="382"/>
    </row>
    <row r="10408" spans="1:1">
      <c r="A10408" s="382"/>
    </row>
    <row r="10409" spans="1:1">
      <c r="A10409" s="382"/>
    </row>
    <row r="10410" spans="1:1">
      <c r="A10410" s="382"/>
    </row>
    <row r="10411" spans="1:1">
      <c r="A10411" s="382"/>
    </row>
    <row r="10412" spans="1:1">
      <c r="A10412" s="382"/>
    </row>
    <row r="10413" spans="1:1">
      <c r="A10413" s="382"/>
    </row>
    <row r="10414" spans="1:1">
      <c r="A10414" s="382"/>
    </row>
    <row r="10415" spans="1:1">
      <c r="A10415" s="382"/>
    </row>
    <row r="10416" spans="1:1">
      <c r="A10416" s="382"/>
    </row>
    <row r="10417" spans="1:1">
      <c r="A10417" s="382"/>
    </row>
    <row r="10418" spans="1:1">
      <c r="A10418" s="382"/>
    </row>
    <row r="10419" spans="1:1">
      <c r="A10419" s="382"/>
    </row>
    <row r="10420" spans="1:1">
      <c r="A10420" s="382"/>
    </row>
    <row r="10421" spans="1:1">
      <c r="A10421" s="382"/>
    </row>
    <row r="10422" spans="1:1">
      <c r="A10422" s="382"/>
    </row>
    <row r="10423" spans="1:1">
      <c r="A10423" s="382"/>
    </row>
    <row r="10424" spans="1:1">
      <c r="A10424" s="382"/>
    </row>
    <row r="10425" spans="1:1">
      <c r="A10425" s="382"/>
    </row>
    <row r="10426" spans="1:1">
      <c r="A10426" s="382"/>
    </row>
    <row r="10427" spans="1:1">
      <c r="A10427" s="382"/>
    </row>
    <row r="10428" spans="1:1">
      <c r="A10428" s="382"/>
    </row>
    <row r="10429" spans="1:1">
      <c r="A10429" s="382"/>
    </row>
    <row r="10430" spans="1:1">
      <c r="A10430" s="382"/>
    </row>
    <row r="10431" spans="1:1">
      <c r="A10431" s="382"/>
    </row>
    <row r="10432" spans="1:1">
      <c r="A10432" s="382"/>
    </row>
    <row r="10433" spans="1:1">
      <c r="A10433" s="382"/>
    </row>
    <row r="10434" spans="1:1">
      <c r="A10434" s="382"/>
    </row>
    <row r="10435" spans="1:1">
      <c r="A10435" s="382"/>
    </row>
    <row r="10436" spans="1:1">
      <c r="A10436" s="382"/>
    </row>
    <row r="10437" spans="1:1">
      <c r="A10437" s="382"/>
    </row>
    <row r="10438" spans="1:1">
      <c r="A10438" s="382"/>
    </row>
    <row r="10439" spans="1:1">
      <c r="A10439" s="382"/>
    </row>
    <row r="10440" spans="1:1">
      <c r="A10440" s="382"/>
    </row>
    <row r="10441" spans="1:1">
      <c r="A10441" s="382"/>
    </row>
    <row r="10442" spans="1:1">
      <c r="A10442" s="382"/>
    </row>
    <row r="10443" spans="1:1">
      <c r="A10443" s="382"/>
    </row>
    <row r="10444" spans="1:1">
      <c r="A10444" s="382"/>
    </row>
    <row r="10445" spans="1:1">
      <c r="A10445" s="382"/>
    </row>
    <row r="10446" spans="1:1">
      <c r="A10446" s="382"/>
    </row>
    <row r="10447" spans="1:1">
      <c r="A10447" s="382"/>
    </row>
    <row r="10448" spans="1:1">
      <c r="A10448" s="382"/>
    </row>
    <row r="10449" spans="1:1">
      <c r="A10449" s="382"/>
    </row>
    <row r="10450" spans="1:1">
      <c r="A10450" s="382"/>
    </row>
    <row r="10451" spans="1:1">
      <c r="A10451" s="382"/>
    </row>
    <row r="10452" spans="1:1">
      <c r="A10452" s="382"/>
    </row>
    <row r="10453" spans="1:1">
      <c r="A10453" s="382"/>
    </row>
    <row r="10454" spans="1:1">
      <c r="A10454" s="382"/>
    </row>
    <row r="10455" spans="1:1">
      <c r="A10455" s="382"/>
    </row>
    <row r="10456" spans="1:1">
      <c r="A10456" s="382"/>
    </row>
    <row r="10457" spans="1:1">
      <c r="A10457" s="382"/>
    </row>
    <row r="10458" spans="1:1">
      <c r="A10458" s="382"/>
    </row>
    <row r="10459" spans="1:1">
      <c r="A10459" s="382"/>
    </row>
    <row r="10460" spans="1:1">
      <c r="A10460" s="382"/>
    </row>
    <row r="10461" spans="1:1">
      <c r="A10461" s="382"/>
    </row>
    <row r="10462" spans="1:1">
      <c r="A10462" s="382"/>
    </row>
    <row r="10463" spans="1:1">
      <c r="A10463" s="382"/>
    </row>
    <row r="10464" spans="1:1">
      <c r="A10464" s="382"/>
    </row>
    <row r="10465" spans="1:1">
      <c r="A10465" s="382"/>
    </row>
    <row r="10466" spans="1:1">
      <c r="A10466" s="382"/>
    </row>
    <row r="10467" spans="1:1">
      <c r="A10467" s="382"/>
    </row>
    <row r="10468" spans="1:1">
      <c r="A10468" s="382"/>
    </row>
    <row r="10469" spans="1:1">
      <c r="A10469" s="382"/>
    </row>
    <row r="10470" spans="1:1">
      <c r="A10470" s="382"/>
    </row>
    <row r="10471" spans="1:1">
      <c r="A10471" s="382"/>
    </row>
    <row r="10472" spans="1:1">
      <c r="A10472" s="382"/>
    </row>
    <row r="10473" spans="1:1">
      <c r="A10473" s="382"/>
    </row>
    <row r="10474" spans="1:1">
      <c r="A10474" s="382"/>
    </row>
    <row r="10475" spans="1:1">
      <c r="A10475" s="382"/>
    </row>
    <row r="10476" spans="1:1">
      <c r="A10476" s="382"/>
    </row>
    <row r="10477" spans="1:1">
      <c r="A10477" s="382"/>
    </row>
    <row r="10478" spans="1:1">
      <c r="A10478" s="382"/>
    </row>
    <row r="10479" spans="1:1">
      <c r="A10479" s="382"/>
    </row>
    <row r="10480" spans="1:1">
      <c r="A10480" s="382"/>
    </row>
    <row r="10481" spans="1:1">
      <c r="A10481" s="382"/>
    </row>
    <row r="10482" spans="1:1">
      <c r="A10482" s="382"/>
    </row>
    <row r="10483" spans="1:1">
      <c r="A10483" s="382"/>
    </row>
    <row r="10484" spans="1:1">
      <c r="A10484" s="382"/>
    </row>
    <row r="10485" spans="1:1">
      <c r="A10485" s="382"/>
    </row>
    <row r="10486" spans="1:1">
      <c r="A10486" s="382"/>
    </row>
    <row r="10487" spans="1:1">
      <c r="A10487" s="382"/>
    </row>
    <row r="10488" spans="1:1">
      <c r="A10488" s="382"/>
    </row>
    <row r="10489" spans="1:1">
      <c r="A10489" s="382"/>
    </row>
    <row r="10490" spans="1:1">
      <c r="A10490" s="382"/>
    </row>
    <row r="10491" spans="1:1">
      <c r="A10491" s="382"/>
    </row>
    <row r="10492" spans="1:1">
      <c r="A10492" s="382"/>
    </row>
    <row r="10493" spans="1:1">
      <c r="A10493" s="382"/>
    </row>
    <row r="10494" spans="1:1">
      <c r="A10494" s="382"/>
    </row>
    <row r="10495" spans="1:1">
      <c r="A10495" s="382"/>
    </row>
    <row r="10496" spans="1:1">
      <c r="A10496" s="382"/>
    </row>
    <row r="10497" spans="1:1">
      <c r="A10497" s="382"/>
    </row>
    <row r="10498" spans="1:1">
      <c r="A10498" s="382"/>
    </row>
    <row r="10499" spans="1:1">
      <c r="A10499" s="382"/>
    </row>
    <row r="10500" spans="1:1">
      <c r="A10500" s="382"/>
    </row>
    <row r="10501" spans="1:1">
      <c r="A10501" s="382"/>
    </row>
    <row r="10502" spans="1:1">
      <c r="A10502" s="382"/>
    </row>
    <row r="10503" spans="1:1">
      <c r="A10503" s="382"/>
    </row>
    <row r="10504" spans="1:1">
      <c r="A10504" s="382"/>
    </row>
    <row r="10505" spans="1:1">
      <c r="A10505" s="382"/>
    </row>
    <row r="10506" spans="1:1">
      <c r="A10506" s="382"/>
    </row>
    <row r="10507" spans="1:1">
      <c r="A10507" s="382"/>
    </row>
    <row r="10508" spans="1:1">
      <c r="A10508" s="382"/>
    </row>
    <row r="10509" spans="1:1">
      <c r="A10509" s="382"/>
    </row>
    <row r="10510" spans="1:1">
      <c r="A10510" s="382"/>
    </row>
    <row r="10511" spans="1:1">
      <c r="A10511" s="382"/>
    </row>
    <row r="10512" spans="1:1">
      <c r="A10512" s="382"/>
    </row>
    <row r="10513" spans="1:1">
      <c r="A10513" s="382"/>
    </row>
    <row r="10514" spans="1:1">
      <c r="A10514" s="382"/>
    </row>
    <row r="10515" spans="1:1">
      <c r="A10515" s="382"/>
    </row>
    <row r="10516" spans="1:1">
      <c r="A10516" s="382"/>
    </row>
    <row r="10517" spans="1:1">
      <c r="A10517" s="382"/>
    </row>
    <row r="10518" spans="1:1">
      <c r="A10518" s="382"/>
    </row>
    <row r="10519" spans="1:1">
      <c r="A10519" s="382"/>
    </row>
    <row r="10520" spans="1:1">
      <c r="A10520" s="382"/>
    </row>
    <row r="10521" spans="1:1">
      <c r="A10521" s="382"/>
    </row>
    <row r="10522" spans="1:1">
      <c r="A10522" s="382"/>
    </row>
    <row r="10523" spans="1:1">
      <c r="A10523" s="382"/>
    </row>
    <row r="10524" spans="1:1">
      <c r="A10524" s="382"/>
    </row>
    <row r="10525" spans="1:1">
      <c r="A10525" s="382"/>
    </row>
    <row r="10526" spans="1:1">
      <c r="A10526" s="382"/>
    </row>
    <row r="10527" spans="1:1">
      <c r="A10527" s="382"/>
    </row>
    <row r="10528" spans="1:1">
      <c r="A10528" s="382"/>
    </row>
    <row r="10529" spans="1:1">
      <c r="A10529" s="382"/>
    </row>
    <row r="10530" spans="1:1">
      <c r="A10530" s="382"/>
    </row>
    <row r="10531" spans="1:1">
      <c r="A10531" s="382"/>
    </row>
    <row r="10532" spans="1:1">
      <c r="A10532" s="382"/>
    </row>
    <row r="10533" spans="1:1">
      <c r="A10533" s="382"/>
    </row>
    <row r="10534" spans="1:1">
      <c r="A10534" s="382"/>
    </row>
    <row r="10535" spans="1:1">
      <c r="A10535" s="382"/>
    </row>
    <row r="10536" spans="1:1">
      <c r="A10536" s="382"/>
    </row>
    <row r="10537" spans="1:1">
      <c r="A10537" s="382"/>
    </row>
    <row r="10538" spans="1:1">
      <c r="A10538" s="382"/>
    </row>
    <row r="10539" spans="1:1">
      <c r="A10539" s="382"/>
    </row>
    <row r="10540" spans="1:1">
      <c r="A10540" s="382"/>
    </row>
    <row r="10541" spans="1:1">
      <c r="A10541" s="382"/>
    </row>
    <row r="10542" spans="1:1">
      <c r="A10542" s="382"/>
    </row>
    <row r="10543" spans="1:1">
      <c r="A10543" s="382"/>
    </row>
    <row r="10544" spans="1:1">
      <c r="A10544" s="382"/>
    </row>
    <row r="10545" spans="1:1">
      <c r="A10545" s="382"/>
    </row>
    <row r="10546" spans="1:1">
      <c r="A10546" s="382"/>
    </row>
    <row r="10547" spans="1:1">
      <c r="A10547" s="382"/>
    </row>
    <row r="10548" spans="1:1">
      <c r="A10548" s="382"/>
    </row>
    <row r="10549" spans="1:1">
      <c r="A10549" s="382"/>
    </row>
    <row r="10550" spans="1:1">
      <c r="A10550" s="382"/>
    </row>
    <row r="10551" spans="1:1">
      <c r="A10551" s="382"/>
    </row>
    <row r="10552" spans="1:1">
      <c r="A10552" s="382"/>
    </row>
    <row r="10553" spans="1:1">
      <c r="A10553" s="382"/>
    </row>
    <row r="10554" spans="1:1">
      <c r="A10554" s="382"/>
    </row>
    <row r="10555" spans="1:1">
      <c r="A10555" s="382"/>
    </row>
    <row r="10556" spans="1:1">
      <c r="A10556" s="382"/>
    </row>
    <row r="10557" spans="1:1">
      <c r="A10557" s="382"/>
    </row>
    <row r="10558" spans="1:1">
      <c r="A10558" s="382"/>
    </row>
    <row r="10559" spans="1:1">
      <c r="A10559" s="382"/>
    </row>
    <row r="10560" spans="1:1">
      <c r="A10560" s="382"/>
    </row>
    <row r="10561" spans="1:1">
      <c r="A10561" s="382"/>
    </row>
    <row r="10562" spans="1:1">
      <c r="A10562" s="382"/>
    </row>
    <row r="10563" spans="1:1">
      <c r="A10563" s="382"/>
    </row>
    <row r="10564" spans="1:1">
      <c r="A10564" s="382"/>
    </row>
    <row r="10565" spans="1:1">
      <c r="A10565" s="382"/>
    </row>
    <row r="10566" spans="1:1">
      <c r="A10566" s="382"/>
    </row>
    <row r="10567" spans="1:1">
      <c r="A10567" s="382"/>
    </row>
    <row r="10568" spans="1:1">
      <c r="A10568" s="382"/>
    </row>
    <row r="10569" spans="1:1">
      <c r="A10569" s="382"/>
    </row>
    <row r="10570" spans="1:1">
      <c r="A10570" s="382"/>
    </row>
    <row r="10571" spans="1:1">
      <c r="A10571" s="382"/>
    </row>
    <row r="10572" spans="1:1">
      <c r="A10572" s="382"/>
    </row>
    <row r="10573" spans="1:1">
      <c r="A10573" s="382"/>
    </row>
    <row r="10574" spans="1:1">
      <c r="A10574" s="382"/>
    </row>
    <row r="10575" spans="1:1">
      <c r="A10575" s="382"/>
    </row>
    <row r="10576" spans="1:1">
      <c r="A10576" s="382"/>
    </row>
    <row r="10577" spans="1:1">
      <c r="A10577" s="382"/>
    </row>
    <row r="10578" spans="1:1">
      <c r="A10578" s="382"/>
    </row>
    <row r="10579" spans="1:1">
      <c r="A10579" s="382"/>
    </row>
    <row r="10580" spans="1:1">
      <c r="A10580" s="382"/>
    </row>
    <row r="10581" spans="1:1">
      <c r="A10581" s="382"/>
    </row>
    <row r="10582" spans="1:1">
      <c r="A10582" s="382"/>
    </row>
    <row r="10583" spans="1:1">
      <c r="A10583" s="382"/>
    </row>
    <row r="10584" spans="1:1">
      <c r="A10584" s="382"/>
    </row>
    <row r="10585" spans="1:1">
      <c r="A10585" s="382"/>
    </row>
    <row r="10586" spans="1:1">
      <c r="A10586" s="382"/>
    </row>
    <row r="10587" spans="1:1">
      <c r="A10587" s="382"/>
    </row>
    <row r="10588" spans="1:1">
      <c r="A10588" s="382"/>
    </row>
    <row r="10589" spans="1:1">
      <c r="A10589" s="382"/>
    </row>
    <row r="10590" spans="1:1">
      <c r="A10590" s="382"/>
    </row>
    <row r="10591" spans="1:1">
      <c r="A10591" s="382"/>
    </row>
    <row r="10592" spans="1:1">
      <c r="A10592" s="382"/>
    </row>
    <row r="10593" spans="1:1">
      <c r="A10593" s="382"/>
    </row>
    <row r="10594" spans="1:1">
      <c r="A10594" s="382"/>
    </row>
    <row r="10595" spans="1:1">
      <c r="A10595" s="382"/>
    </row>
    <row r="10596" spans="1:1">
      <c r="A10596" s="382"/>
    </row>
    <row r="10597" spans="1:1">
      <c r="A10597" s="382"/>
    </row>
    <row r="10598" spans="1:1">
      <c r="A10598" s="382"/>
    </row>
    <row r="10599" spans="1:1">
      <c r="A10599" s="382"/>
    </row>
    <row r="10600" spans="1:1">
      <c r="A10600" s="382"/>
    </row>
    <row r="10601" spans="1:1">
      <c r="A10601" s="382"/>
    </row>
    <row r="10602" spans="1:1">
      <c r="A10602" s="382"/>
    </row>
    <row r="10603" spans="1:1">
      <c r="A10603" s="382"/>
    </row>
    <row r="10604" spans="1:1">
      <c r="A10604" s="382"/>
    </row>
    <row r="10605" spans="1:1">
      <c r="A10605" s="382"/>
    </row>
    <row r="10606" spans="1:1">
      <c r="A10606" s="382"/>
    </row>
    <row r="10607" spans="1:1">
      <c r="A10607" s="382"/>
    </row>
    <row r="10608" spans="1:1">
      <c r="A10608" s="382"/>
    </row>
    <row r="10609" spans="1:1">
      <c r="A10609" s="382"/>
    </row>
    <row r="10610" spans="1:1">
      <c r="A10610" s="382"/>
    </row>
    <row r="10611" spans="1:1">
      <c r="A10611" s="382"/>
    </row>
    <row r="10612" spans="1:1">
      <c r="A10612" s="382"/>
    </row>
    <row r="10613" spans="1:1">
      <c r="A10613" s="382"/>
    </row>
    <row r="10614" spans="1:1">
      <c r="A10614" s="382"/>
    </row>
    <row r="10615" spans="1:1">
      <c r="A10615" s="382"/>
    </row>
    <row r="10616" spans="1:1">
      <c r="A10616" s="382"/>
    </row>
    <row r="10617" spans="1:1">
      <c r="A10617" s="382"/>
    </row>
    <row r="10618" spans="1:1">
      <c r="A10618" s="382"/>
    </row>
    <row r="10619" spans="1:1">
      <c r="A10619" s="382"/>
    </row>
    <row r="10620" spans="1:1">
      <c r="A10620" s="382"/>
    </row>
    <row r="10621" spans="1:1">
      <c r="A10621" s="382"/>
    </row>
    <row r="10622" spans="1:1">
      <c r="A10622" s="382"/>
    </row>
    <row r="10623" spans="1:1">
      <c r="A10623" s="382"/>
    </row>
    <row r="10624" spans="1:1">
      <c r="A10624" s="382"/>
    </row>
    <row r="10625" spans="1:1">
      <c r="A10625" s="382"/>
    </row>
    <row r="10626" spans="1:1">
      <c r="A10626" s="382"/>
    </row>
    <row r="10627" spans="1:1">
      <c r="A10627" s="382"/>
    </row>
    <row r="10628" spans="1:1">
      <c r="A10628" s="382"/>
    </row>
    <row r="10629" spans="1:1">
      <c r="A10629" s="382"/>
    </row>
    <row r="10630" spans="1:1">
      <c r="A10630" s="382"/>
    </row>
    <row r="10631" spans="1:1">
      <c r="A10631" s="382"/>
    </row>
    <row r="10632" spans="1:1">
      <c r="A10632" s="382"/>
    </row>
    <row r="10633" spans="1:1">
      <c r="A10633" s="382"/>
    </row>
    <row r="10634" spans="1:1">
      <c r="A10634" s="382"/>
    </row>
    <row r="10635" spans="1:1">
      <c r="A10635" s="382"/>
    </row>
    <row r="10636" spans="1:1">
      <c r="A10636" s="382"/>
    </row>
    <row r="10637" spans="1:1">
      <c r="A10637" s="382"/>
    </row>
    <row r="10638" spans="1:1">
      <c r="A10638" s="382"/>
    </row>
    <row r="10639" spans="1:1">
      <c r="A10639" s="382"/>
    </row>
    <row r="10640" spans="1:1">
      <c r="A10640" s="382"/>
    </row>
    <row r="10641" spans="1:1">
      <c r="A10641" s="382"/>
    </row>
    <row r="10642" spans="1:1">
      <c r="A10642" s="382"/>
    </row>
    <row r="10643" spans="1:1">
      <c r="A10643" s="382"/>
    </row>
    <row r="10644" spans="1:1">
      <c r="A10644" s="382"/>
    </row>
    <row r="10645" spans="1:1">
      <c r="A10645" s="382"/>
    </row>
    <row r="10646" spans="1:1">
      <c r="A10646" s="382"/>
    </row>
    <row r="10647" spans="1:1">
      <c r="A10647" s="382"/>
    </row>
    <row r="10648" spans="1:1">
      <c r="A10648" s="382"/>
    </row>
    <row r="10649" spans="1:1">
      <c r="A10649" s="382"/>
    </row>
    <row r="10650" spans="1:1">
      <c r="A10650" s="382"/>
    </row>
    <row r="10651" spans="1:1">
      <c r="A10651" s="382"/>
    </row>
    <row r="10652" spans="1:1">
      <c r="A10652" s="382"/>
    </row>
    <row r="10653" spans="1:1">
      <c r="A10653" s="382"/>
    </row>
    <row r="10654" spans="1:1">
      <c r="A10654" s="382"/>
    </row>
    <row r="10655" spans="1:1">
      <c r="A10655" s="382"/>
    </row>
    <row r="10656" spans="1:1">
      <c r="A10656" s="382"/>
    </row>
    <row r="10657" spans="1:1">
      <c r="A10657" s="382"/>
    </row>
    <row r="10658" spans="1:1">
      <c r="A10658" s="382"/>
    </row>
    <row r="10659" spans="1:1">
      <c r="A10659" s="382"/>
    </row>
    <row r="10660" spans="1:1">
      <c r="A10660" s="382"/>
    </row>
    <row r="10661" spans="1:1">
      <c r="A10661" s="382"/>
    </row>
    <row r="10662" spans="1:1">
      <c r="A10662" s="382"/>
    </row>
    <row r="10663" spans="1:1">
      <c r="A10663" s="382"/>
    </row>
    <row r="10664" spans="1:1">
      <c r="A10664" s="382"/>
    </row>
    <row r="10665" spans="1:1">
      <c r="A10665" s="382"/>
    </row>
    <row r="10666" spans="1:1">
      <c r="A10666" s="382"/>
    </row>
    <row r="10667" spans="1:1">
      <c r="A10667" s="382"/>
    </row>
    <row r="10668" spans="1:1">
      <c r="A10668" s="382"/>
    </row>
    <row r="10669" spans="1:1">
      <c r="A10669" s="382"/>
    </row>
    <row r="10670" spans="1:1">
      <c r="A10670" s="382"/>
    </row>
    <row r="10671" spans="1:1">
      <c r="A10671" s="382"/>
    </row>
    <row r="10672" spans="1:1">
      <c r="A10672" s="382"/>
    </row>
    <row r="10673" spans="1:1">
      <c r="A10673" s="382"/>
    </row>
    <row r="10674" spans="1:1">
      <c r="A10674" s="382"/>
    </row>
    <row r="10675" spans="1:1">
      <c r="A10675" s="382"/>
    </row>
    <row r="10676" spans="1:1">
      <c r="A10676" s="382"/>
    </row>
    <row r="10677" spans="1:1">
      <c r="A10677" s="382"/>
    </row>
    <row r="10678" spans="1:1">
      <c r="A10678" s="382"/>
    </row>
    <row r="10679" spans="1:1">
      <c r="A10679" s="382"/>
    </row>
    <row r="10680" spans="1:1">
      <c r="A10680" s="382"/>
    </row>
    <row r="10681" spans="1:1">
      <c r="A10681" s="382"/>
    </row>
    <row r="10682" spans="1:1">
      <c r="A10682" s="382"/>
    </row>
    <row r="10683" spans="1:1">
      <c r="A10683" s="382"/>
    </row>
    <row r="10684" spans="1:1">
      <c r="A10684" s="382"/>
    </row>
    <row r="10685" spans="1:1">
      <c r="A10685" s="382"/>
    </row>
    <row r="10686" spans="1:1">
      <c r="A10686" s="382"/>
    </row>
    <row r="10687" spans="1:1">
      <c r="A10687" s="382"/>
    </row>
    <row r="10688" spans="1:1">
      <c r="A10688" s="382"/>
    </row>
    <row r="10689" spans="1:1">
      <c r="A10689" s="382"/>
    </row>
    <row r="10690" spans="1:1">
      <c r="A10690" s="382"/>
    </row>
    <row r="10691" spans="1:1">
      <c r="A10691" s="382"/>
    </row>
    <row r="10692" spans="1:1">
      <c r="A10692" s="382"/>
    </row>
    <row r="10693" spans="1:1">
      <c r="A10693" s="382"/>
    </row>
    <row r="10694" spans="1:1">
      <c r="A10694" s="382"/>
    </row>
    <row r="10695" spans="1:1">
      <c r="A10695" s="382"/>
    </row>
    <row r="10696" spans="1:1">
      <c r="A10696" s="382"/>
    </row>
    <row r="10697" spans="1:1">
      <c r="A10697" s="382"/>
    </row>
    <row r="10698" spans="1:1">
      <c r="A10698" s="382"/>
    </row>
    <row r="10699" spans="1:1">
      <c r="A10699" s="382"/>
    </row>
    <row r="10700" spans="1:1">
      <c r="A10700" s="382"/>
    </row>
    <row r="10701" spans="1:1">
      <c r="A10701" s="382"/>
    </row>
    <row r="10702" spans="1:1">
      <c r="A10702" s="382"/>
    </row>
    <row r="10703" spans="1:1">
      <c r="A10703" s="382"/>
    </row>
    <row r="10704" spans="1:1">
      <c r="A10704" s="382"/>
    </row>
    <row r="10705" spans="1:1">
      <c r="A10705" s="382"/>
    </row>
    <row r="10706" spans="1:1">
      <c r="A10706" s="382"/>
    </row>
    <row r="10707" spans="1:1">
      <c r="A10707" s="382"/>
    </row>
    <row r="10708" spans="1:1">
      <c r="A10708" s="382"/>
    </row>
    <row r="10709" spans="1:1">
      <c r="A10709" s="382"/>
    </row>
    <row r="10710" spans="1:1">
      <c r="A10710" s="382"/>
    </row>
    <row r="10711" spans="1:1">
      <c r="A10711" s="382"/>
    </row>
    <row r="10712" spans="1:1">
      <c r="A10712" s="382"/>
    </row>
    <row r="10713" spans="1:1">
      <c r="A10713" s="382"/>
    </row>
    <row r="10714" spans="1:1">
      <c r="A10714" s="382"/>
    </row>
    <row r="10715" spans="1:1">
      <c r="A10715" s="382"/>
    </row>
    <row r="10716" spans="1:1">
      <c r="A10716" s="382"/>
    </row>
    <row r="10717" spans="1:1">
      <c r="A10717" s="382"/>
    </row>
    <row r="10718" spans="1:1">
      <c r="A10718" s="382"/>
    </row>
    <row r="10719" spans="1:1">
      <c r="A10719" s="382"/>
    </row>
    <row r="10720" spans="1:1">
      <c r="A10720" s="382"/>
    </row>
    <row r="10721" spans="1:1">
      <c r="A10721" s="382"/>
    </row>
    <row r="10722" spans="1:1">
      <c r="A10722" s="382"/>
    </row>
    <row r="10723" spans="1:1">
      <c r="A10723" s="382"/>
    </row>
    <row r="10724" spans="1:1">
      <c r="A10724" s="382"/>
    </row>
    <row r="10725" spans="1:1">
      <c r="A10725" s="382"/>
    </row>
    <row r="10726" spans="1:1">
      <c r="A10726" s="382"/>
    </row>
    <row r="10727" spans="1:1">
      <c r="A10727" s="382"/>
    </row>
    <row r="10728" spans="1:1">
      <c r="A10728" s="382"/>
    </row>
    <row r="10729" spans="1:1">
      <c r="A10729" s="382"/>
    </row>
    <row r="10730" spans="1:1">
      <c r="A10730" s="382"/>
    </row>
    <row r="10731" spans="1:1">
      <c r="A10731" s="382"/>
    </row>
    <row r="10732" spans="1:1">
      <c r="A10732" s="382"/>
    </row>
    <row r="10733" spans="1:1">
      <c r="A10733" s="382"/>
    </row>
    <row r="10734" spans="1:1">
      <c r="A10734" s="382"/>
    </row>
    <row r="10735" spans="1:1">
      <c r="A10735" s="382"/>
    </row>
    <row r="10736" spans="1:1">
      <c r="A10736" s="382"/>
    </row>
    <row r="10737" spans="1:1">
      <c r="A10737" s="382"/>
    </row>
    <row r="10738" spans="1:1">
      <c r="A10738" s="382"/>
    </row>
    <row r="10739" spans="1:1">
      <c r="A10739" s="382"/>
    </row>
    <row r="10740" spans="1:1">
      <c r="A10740" s="382"/>
    </row>
    <row r="10741" spans="1:1">
      <c r="A10741" s="382"/>
    </row>
    <row r="10742" spans="1:1">
      <c r="A10742" s="382"/>
    </row>
    <row r="10743" spans="1:1">
      <c r="A10743" s="382"/>
    </row>
    <row r="10744" spans="1:1">
      <c r="A10744" s="382"/>
    </row>
    <row r="10745" spans="1:1">
      <c r="A10745" s="382"/>
    </row>
    <row r="10746" spans="1:1">
      <c r="A10746" s="382"/>
    </row>
    <row r="10747" spans="1:1">
      <c r="A10747" s="382"/>
    </row>
    <row r="10748" spans="1:1">
      <c r="A10748" s="382"/>
    </row>
    <row r="10749" spans="1:1">
      <c r="A10749" s="382"/>
    </row>
    <row r="10750" spans="1:1">
      <c r="A10750" s="382"/>
    </row>
    <row r="10751" spans="1:1">
      <c r="A10751" s="382"/>
    </row>
    <row r="10752" spans="1:1">
      <c r="A10752" s="382"/>
    </row>
    <row r="10753" spans="1:1">
      <c r="A10753" s="382"/>
    </row>
    <row r="10754" spans="1:1">
      <c r="A10754" s="382"/>
    </row>
    <row r="10755" spans="1:1">
      <c r="A10755" s="382"/>
    </row>
    <row r="10756" spans="1:1">
      <c r="A10756" s="382"/>
    </row>
    <row r="10757" spans="1:1">
      <c r="A10757" s="382"/>
    </row>
    <row r="10758" spans="1:1">
      <c r="A10758" s="382"/>
    </row>
    <row r="10759" spans="1:1">
      <c r="A10759" s="382"/>
    </row>
    <row r="10760" spans="1:1">
      <c r="A10760" s="382"/>
    </row>
    <row r="10761" spans="1:1">
      <c r="A10761" s="382"/>
    </row>
    <row r="10762" spans="1:1">
      <c r="A10762" s="382"/>
    </row>
    <row r="10763" spans="1:1">
      <c r="A10763" s="382"/>
    </row>
    <row r="10764" spans="1:1">
      <c r="A10764" s="382"/>
    </row>
    <row r="10765" spans="1:1">
      <c r="A10765" s="382"/>
    </row>
    <row r="10766" spans="1:1">
      <c r="A10766" s="382"/>
    </row>
    <row r="10767" spans="1:1">
      <c r="A10767" s="382"/>
    </row>
    <row r="10768" spans="1:1">
      <c r="A10768" s="382"/>
    </row>
    <row r="10769" spans="1:1">
      <c r="A10769" s="382"/>
    </row>
    <row r="10770" spans="1:1">
      <c r="A10770" s="382"/>
    </row>
    <row r="10771" spans="1:1">
      <c r="A10771" s="382"/>
    </row>
    <row r="10772" spans="1:1">
      <c r="A10772" s="382"/>
    </row>
    <row r="10773" spans="1:1">
      <c r="A10773" s="382"/>
    </row>
    <row r="10774" spans="1:1">
      <c r="A10774" s="382"/>
    </row>
    <row r="10775" spans="1:1">
      <c r="A10775" s="382"/>
    </row>
    <row r="10776" spans="1:1">
      <c r="A10776" s="382"/>
    </row>
    <row r="10777" spans="1:1">
      <c r="A10777" s="382"/>
    </row>
    <row r="10778" spans="1:1">
      <c r="A10778" s="382"/>
    </row>
    <row r="10779" spans="1:1">
      <c r="A10779" s="382"/>
    </row>
    <row r="10780" spans="1:1">
      <c r="A10780" s="382"/>
    </row>
    <row r="10781" spans="1:1">
      <c r="A10781" s="382"/>
    </row>
    <row r="10782" spans="1:1">
      <c r="A10782" s="382"/>
    </row>
    <row r="10783" spans="1:1">
      <c r="A10783" s="382"/>
    </row>
    <row r="10784" spans="1:1">
      <c r="A10784" s="382"/>
    </row>
    <row r="10785" spans="1:1">
      <c r="A10785" s="382"/>
    </row>
    <row r="10786" spans="1:1">
      <c r="A10786" s="382"/>
    </row>
    <row r="10787" spans="1:1">
      <c r="A10787" s="382"/>
    </row>
    <row r="10788" spans="1:1">
      <c r="A10788" s="382"/>
    </row>
    <row r="10789" spans="1:1">
      <c r="A10789" s="382"/>
    </row>
    <row r="10790" spans="1:1">
      <c r="A10790" s="382"/>
    </row>
    <row r="10791" spans="1:1">
      <c r="A10791" s="382"/>
    </row>
    <row r="10792" spans="1:1">
      <c r="A10792" s="382"/>
    </row>
    <row r="10793" spans="1:1">
      <c r="A10793" s="382"/>
    </row>
    <row r="10794" spans="1:1">
      <c r="A10794" s="382"/>
    </row>
    <row r="10795" spans="1:1">
      <c r="A10795" s="382"/>
    </row>
    <row r="10796" spans="1:1">
      <c r="A10796" s="382"/>
    </row>
    <row r="10797" spans="1:1">
      <c r="A10797" s="382"/>
    </row>
    <row r="10798" spans="1:1">
      <c r="A10798" s="382"/>
    </row>
    <row r="10799" spans="1:1">
      <c r="A10799" s="382"/>
    </row>
    <row r="10800" spans="1:1">
      <c r="A10800" s="382"/>
    </row>
    <row r="10801" spans="1:1">
      <c r="A10801" s="382"/>
    </row>
    <row r="10802" spans="1:1">
      <c r="A10802" s="382"/>
    </row>
    <row r="10803" spans="1:1">
      <c r="A10803" s="382"/>
    </row>
    <row r="10804" spans="1:1">
      <c r="A10804" s="382"/>
    </row>
    <row r="10805" spans="1:1">
      <c r="A10805" s="382"/>
    </row>
    <row r="10806" spans="1:1">
      <c r="A10806" s="382"/>
    </row>
    <row r="10807" spans="1:1">
      <c r="A10807" s="382"/>
    </row>
    <row r="10808" spans="1:1">
      <c r="A10808" s="382"/>
    </row>
    <row r="10809" spans="1:1">
      <c r="A10809" s="382"/>
    </row>
    <row r="10810" spans="1:1">
      <c r="A10810" s="382"/>
    </row>
    <row r="10811" spans="1:1">
      <c r="A10811" s="382"/>
    </row>
    <row r="10812" spans="1:1">
      <c r="A10812" s="382"/>
    </row>
    <row r="10813" spans="1:1">
      <c r="A10813" s="382"/>
    </row>
    <row r="10814" spans="1:1">
      <c r="A10814" s="382"/>
    </row>
    <row r="10815" spans="1:1">
      <c r="A10815" s="382"/>
    </row>
    <row r="10816" spans="1:1">
      <c r="A10816" s="382"/>
    </row>
    <row r="10817" spans="1:1">
      <c r="A10817" s="382"/>
    </row>
    <row r="10818" spans="1:1">
      <c r="A10818" s="382"/>
    </row>
    <row r="10819" spans="1:1">
      <c r="A10819" s="382"/>
    </row>
    <row r="10820" spans="1:1">
      <c r="A10820" s="382"/>
    </row>
    <row r="10821" spans="1:1">
      <c r="A10821" s="382"/>
    </row>
    <row r="10822" spans="1:1">
      <c r="A10822" s="382"/>
    </row>
    <row r="10823" spans="1:1">
      <c r="A10823" s="382"/>
    </row>
    <row r="10824" spans="1:1">
      <c r="A10824" s="382"/>
    </row>
    <row r="10825" spans="1:1">
      <c r="A10825" s="382"/>
    </row>
    <row r="10826" spans="1:1">
      <c r="A10826" s="382"/>
    </row>
    <row r="10827" spans="1:1">
      <c r="A10827" s="382"/>
    </row>
    <row r="10828" spans="1:1">
      <c r="A10828" s="382"/>
    </row>
    <row r="10829" spans="1:1">
      <c r="A10829" s="382"/>
    </row>
    <row r="10830" spans="1:1">
      <c r="A10830" s="382"/>
    </row>
    <row r="10831" spans="1:1">
      <c r="A10831" s="382"/>
    </row>
    <row r="10832" spans="1:1">
      <c r="A10832" s="382"/>
    </row>
    <row r="10833" spans="1:1">
      <c r="A10833" s="382"/>
    </row>
    <row r="10834" spans="1:1">
      <c r="A10834" s="382"/>
    </row>
    <row r="10835" spans="1:1">
      <c r="A10835" s="382"/>
    </row>
    <row r="10836" spans="1:1">
      <c r="A10836" s="382"/>
    </row>
    <row r="10837" spans="1:1">
      <c r="A10837" s="382"/>
    </row>
    <row r="10838" spans="1:1">
      <c r="A10838" s="382"/>
    </row>
    <row r="10839" spans="1:1">
      <c r="A10839" s="382"/>
    </row>
    <row r="10840" spans="1:1">
      <c r="A10840" s="382"/>
    </row>
    <row r="10841" spans="1:1">
      <c r="A10841" s="382"/>
    </row>
    <row r="10842" spans="1:1">
      <c r="A10842" s="382"/>
    </row>
    <row r="10843" spans="1:1">
      <c r="A10843" s="382"/>
    </row>
    <row r="10844" spans="1:1">
      <c r="A10844" s="382"/>
    </row>
    <row r="10845" spans="1:1">
      <c r="A10845" s="382"/>
    </row>
    <row r="10846" spans="1:1">
      <c r="A10846" s="382"/>
    </row>
    <row r="10847" spans="1:1">
      <c r="A10847" s="382"/>
    </row>
    <row r="10848" spans="1:1">
      <c r="A10848" s="382"/>
    </row>
    <row r="10849" spans="1:1">
      <c r="A10849" s="382"/>
    </row>
    <row r="10850" spans="1:1">
      <c r="A10850" s="382"/>
    </row>
    <row r="10851" spans="1:1">
      <c r="A10851" s="382"/>
    </row>
    <row r="10852" spans="1:1">
      <c r="A10852" s="382"/>
    </row>
    <row r="10853" spans="1:1">
      <c r="A10853" s="382"/>
    </row>
    <row r="10854" spans="1:1">
      <c r="A10854" s="382"/>
    </row>
    <row r="10855" spans="1:1">
      <c r="A10855" s="382"/>
    </row>
    <row r="10856" spans="1:1">
      <c r="A10856" s="382"/>
    </row>
    <row r="10857" spans="1:1">
      <c r="A10857" s="382"/>
    </row>
    <row r="10858" spans="1:1">
      <c r="A10858" s="382"/>
    </row>
    <row r="10859" spans="1:1">
      <c r="A10859" s="382"/>
    </row>
    <row r="10860" spans="1:1">
      <c r="A10860" s="382"/>
    </row>
    <row r="10861" spans="1:1">
      <c r="A10861" s="382"/>
    </row>
    <row r="10862" spans="1:1">
      <c r="A10862" s="382"/>
    </row>
    <row r="10863" spans="1:1">
      <c r="A10863" s="382"/>
    </row>
    <row r="10864" spans="1:1">
      <c r="A10864" s="382"/>
    </row>
    <row r="10865" spans="1:1">
      <c r="A10865" s="382"/>
    </row>
    <row r="10866" spans="1:1">
      <c r="A10866" s="382"/>
    </row>
    <row r="10867" spans="1:1">
      <c r="A10867" s="382"/>
    </row>
    <row r="10868" spans="1:1">
      <c r="A10868" s="382"/>
    </row>
    <row r="10869" spans="1:1">
      <c r="A10869" s="382"/>
    </row>
    <row r="10870" spans="1:1">
      <c r="A10870" s="382"/>
    </row>
    <row r="10871" spans="1:1">
      <c r="A10871" s="382"/>
    </row>
    <row r="10872" spans="1:1">
      <c r="A10872" s="382"/>
    </row>
    <row r="10873" spans="1:1">
      <c r="A10873" s="382"/>
    </row>
    <row r="10874" spans="1:1">
      <c r="A10874" s="382"/>
    </row>
    <row r="10875" spans="1:1">
      <c r="A10875" s="382"/>
    </row>
    <row r="10876" spans="1:1">
      <c r="A10876" s="382"/>
    </row>
    <row r="10877" spans="1:1">
      <c r="A10877" s="382"/>
    </row>
    <row r="10878" spans="1:1">
      <c r="A10878" s="382"/>
    </row>
    <row r="10879" spans="1:1">
      <c r="A10879" s="382"/>
    </row>
    <row r="10880" spans="1:1">
      <c r="A10880" s="382"/>
    </row>
    <row r="10881" spans="1:1">
      <c r="A10881" s="382"/>
    </row>
    <row r="10882" spans="1:1">
      <c r="A10882" s="382"/>
    </row>
    <row r="10883" spans="1:1">
      <c r="A10883" s="382"/>
    </row>
    <row r="10884" spans="1:1">
      <c r="A10884" s="382"/>
    </row>
    <row r="10885" spans="1:1">
      <c r="A10885" s="382"/>
    </row>
    <row r="10886" spans="1:1">
      <c r="A10886" s="382"/>
    </row>
    <row r="10887" spans="1:1">
      <c r="A10887" s="382"/>
    </row>
    <row r="10888" spans="1:1">
      <c r="A10888" s="382"/>
    </row>
    <row r="10889" spans="1:1">
      <c r="A10889" s="382"/>
    </row>
    <row r="10890" spans="1:1">
      <c r="A10890" s="382"/>
    </row>
    <row r="10891" spans="1:1">
      <c r="A10891" s="382"/>
    </row>
    <row r="10892" spans="1:1">
      <c r="A10892" s="382"/>
    </row>
    <row r="10893" spans="1:1">
      <c r="A10893" s="382"/>
    </row>
    <row r="10894" spans="1:1">
      <c r="A10894" s="382"/>
    </row>
    <row r="10895" spans="1:1">
      <c r="A10895" s="382"/>
    </row>
    <row r="10896" spans="1:1">
      <c r="A10896" s="382"/>
    </row>
    <row r="10897" spans="1:1">
      <c r="A10897" s="382"/>
    </row>
    <row r="10898" spans="1:1">
      <c r="A10898" s="382"/>
    </row>
    <row r="10899" spans="1:1">
      <c r="A10899" s="382"/>
    </row>
    <row r="10900" spans="1:1">
      <c r="A10900" s="382"/>
    </row>
    <row r="10901" spans="1:1">
      <c r="A10901" s="382"/>
    </row>
    <row r="10902" spans="1:1">
      <c r="A10902" s="382"/>
    </row>
    <row r="10903" spans="1:1">
      <c r="A10903" s="382"/>
    </row>
    <row r="10904" spans="1:1">
      <c r="A10904" s="382"/>
    </row>
    <row r="10905" spans="1:1">
      <c r="A10905" s="382"/>
    </row>
    <row r="10906" spans="1:1">
      <c r="A10906" s="382"/>
    </row>
    <row r="10907" spans="1:1">
      <c r="A10907" s="382"/>
    </row>
    <row r="10908" spans="1:1">
      <c r="A10908" s="382"/>
    </row>
    <row r="10909" spans="1:1">
      <c r="A10909" s="382"/>
    </row>
    <row r="10910" spans="1:1">
      <c r="A10910" s="382"/>
    </row>
    <row r="10911" spans="1:1">
      <c r="A10911" s="382"/>
    </row>
    <row r="10912" spans="1:1">
      <c r="A10912" s="382"/>
    </row>
    <row r="10913" spans="1:1">
      <c r="A10913" s="382"/>
    </row>
    <row r="10914" spans="1:1">
      <c r="A10914" s="382"/>
    </row>
    <row r="10915" spans="1:1">
      <c r="A10915" s="382"/>
    </row>
    <row r="10916" spans="1:1">
      <c r="A10916" s="382"/>
    </row>
    <row r="10917" spans="1:1">
      <c r="A10917" s="382"/>
    </row>
    <row r="10918" spans="1:1">
      <c r="A10918" s="382"/>
    </row>
    <row r="10919" spans="1:1">
      <c r="A10919" s="382"/>
    </row>
    <row r="10920" spans="1:1">
      <c r="A10920" s="382"/>
    </row>
    <row r="10921" spans="1:1">
      <c r="A10921" s="382"/>
    </row>
    <row r="10922" spans="1:1">
      <c r="A10922" s="382"/>
    </row>
    <row r="10923" spans="1:1">
      <c r="A10923" s="382"/>
    </row>
    <row r="10924" spans="1:1">
      <c r="A10924" s="382"/>
    </row>
    <row r="10925" spans="1:1">
      <c r="A10925" s="382"/>
    </row>
    <row r="10926" spans="1:1">
      <c r="A10926" s="382"/>
    </row>
    <row r="10927" spans="1:1">
      <c r="A10927" s="382"/>
    </row>
    <row r="10928" spans="1:1">
      <c r="A10928" s="382"/>
    </row>
    <row r="10929" spans="1:1">
      <c r="A10929" s="382"/>
    </row>
    <row r="10930" spans="1:1">
      <c r="A10930" s="382"/>
    </row>
    <row r="10931" spans="1:1">
      <c r="A10931" s="382"/>
    </row>
    <row r="10932" spans="1:1">
      <c r="A10932" s="382"/>
    </row>
    <row r="10933" spans="1:1">
      <c r="A10933" s="382"/>
    </row>
    <row r="10934" spans="1:1">
      <c r="A10934" s="382"/>
    </row>
    <row r="10935" spans="1:1">
      <c r="A10935" s="382"/>
    </row>
    <row r="10936" spans="1:1">
      <c r="A10936" s="382"/>
    </row>
    <row r="10937" spans="1:1">
      <c r="A10937" s="382"/>
    </row>
    <row r="10938" spans="1:1">
      <c r="A10938" s="382"/>
    </row>
    <row r="10939" spans="1:1">
      <c r="A10939" s="382"/>
    </row>
    <row r="10940" spans="1:1">
      <c r="A10940" s="382"/>
    </row>
    <row r="10941" spans="1:1">
      <c r="A10941" s="382"/>
    </row>
    <row r="10942" spans="1:1">
      <c r="A10942" s="382"/>
    </row>
    <row r="10943" spans="1:1">
      <c r="A10943" s="382"/>
    </row>
    <row r="10944" spans="1:1">
      <c r="A10944" s="382"/>
    </row>
    <row r="10945" spans="1:1">
      <c r="A10945" s="382"/>
    </row>
    <row r="10946" spans="1:1">
      <c r="A10946" s="382"/>
    </row>
    <row r="10947" spans="1:1">
      <c r="A10947" s="382"/>
    </row>
    <row r="10948" spans="1:1">
      <c r="A10948" s="382"/>
    </row>
    <row r="10949" spans="1:1">
      <c r="A10949" s="382"/>
    </row>
    <row r="10950" spans="1:1">
      <c r="A10950" s="382"/>
    </row>
    <row r="10951" spans="1:1">
      <c r="A10951" s="382"/>
    </row>
    <row r="10952" spans="1:1">
      <c r="A10952" s="382"/>
    </row>
    <row r="10953" spans="1:1">
      <c r="A10953" s="382"/>
    </row>
    <row r="10954" spans="1:1">
      <c r="A10954" s="382"/>
    </row>
    <row r="10955" spans="1:1">
      <c r="A10955" s="382"/>
    </row>
    <row r="10956" spans="1:1">
      <c r="A10956" s="382"/>
    </row>
    <row r="10957" spans="1:1">
      <c r="A10957" s="382"/>
    </row>
    <row r="10958" spans="1:1">
      <c r="A10958" s="382"/>
    </row>
    <row r="10959" spans="1:1">
      <c r="A10959" s="382"/>
    </row>
    <row r="10960" spans="1:1">
      <c r="A10960" s="382"/>
    </row>
    <row r="10961" spans="1:1">
      <c r="A10961" s="382"/>
    </row>
    <row r="10962" spans="1:1">
      <c r="A10962" s="382"/>
    </row>
    <row r="10963" spans="1:1">
      <c r="A10963" s="382"/>
    </row>
    <row r="10964" spans="1:1">
      <c r="A10964" s="382"/>
    </row>
    <row r="10965" spans="1:1">
      <c r="A10965" s="382"/>
    </row>
    <row r="10966" spans="1:1">
      <c r="A10966" s="382"/>
    </row>
    <row r="10967" spans="1:1">
      <c r="A10967" s="382"/>
    </row>
    <row r="10968" spans="1:1">
      <c r="A10968" s="382"/>
    </row>
    <row r="10969" spans="1:1">
      <c r="A10969" s="382"/>
    </row>
    <row r="10970" spans="1:1">
      <c r="A10970" s="382"/>
    </row>
    <row r="10971" spans="1:1">
      <c r="A10971" s="382"/>
    </row>
    <row r="10972" spans="1:1">
      <c r="A10972" s="382"/>
    </row>
    <row r="10973" spans="1:1">
      <c r="A10973" s="382"/>
    </row>
    <row r="10974" spans="1:1">
      <c r="A10974" s="382"/>
    </row>
    <row r="10975" spans="1:1">
      <c r="A10975" s="382"/>
    </row>
    <row r="10976" spans="1:1">
      <c r="A10976" s="382"/>
    </row>
    <row r="10977" spans="1:1">
      <c r="A10977" s="382"/>
    </row>
    <row r="10978" spans="1:1">
      <c r="A10978" s="382"/>
    </row>
    <row r="10979" spans="1:1">
      <c r="A10979" s="382"/>
    </row>
    <row r="10980" spans="1:1">
      <c r="A10980" s="382"/>
    </row>
    <row r="10981" spans="1:1">
      <c r="A10981" s="382"/>
    </row>
    <row r="10982" spans="1:1">
      <c r="A10982" s="382"/>
    </row>
    <row r="10983" spans="1:1">
      <c r="A10983" s="382"/>
    </row>
    <row r="10984" spans="1:1">
      <c r="A10984" s="382"/>
    </row>
    <row r="10985" spans="1:1">
      <c r="A10985" s="382"/>
    </row>
    <row r="10986" spans="1:1">
      <c r="A10986" s="382"/>
    </row>
    <row r="10987" spans="1:1">
      <c r="A10987" s="382"/>
    </row>
    <row r="10988" spans="1:1">
      <c r="A10988" s="382"/>
    </row>
    <row r="10989" spans="1:1">
      <c r="A10989" s="382"/>
    </row>
    <row r="10990" spans="1:1">
      <c r="A10990" s="382"/>
    </row>
    <row r="10991" spans="1:1">
      <c r="A10991" s="382"/>
    </row>
    <row r="10992" spans="1:1">
      <c r="A10992" s="382"/>
    </row>
    <row r="10993" spans="1:1">
      <c r="A10993" s="382"/>
    </row>
    <row r="10994" spans="1:1">
      <c r="A10994" s="382"/>
    </row>
    <row r="10995" spans="1:1">
      <c r="A10995" s="382"/>
    </row>
    <row r="10996" spans="1:1">
      <c r="A10996" s="382"/>
    </row>
    <row r="10997" spans="1:1">
      <c r="A10997" s="382"/>
    </row>
    <row r="10998" spans="1:1">
      <c r="A10998" s="382"/>
    </row>
    <row r="10999" spans="1:1">
      <c r="A10999" s="382"/>
    </row>
    <row r="11000" spans="1:1">
      <c r="A11000" s="382"/>
    </row>
    <row r="11001" spans="1:1">
      <c r="A11001" s="382"/>
    </row>
    <row r="11002" spans="1:1">
      <c r="A11002" s="382"/>
    </row>
    <row r="11003" spans="1:1">
      <c r="A11003" s="382"/>
    </row>
    <row r="11004" spans="1:1">
      <c r="A11004" s="382"/>
    </row>
    <row r="11005" spans="1:1">
      <c r="A11005" s="382"/>
    </row>
    <row r="11006" spans="1:1">
      <c r="A11006" s="382"/>
    </row>
    <row r="11007" spans="1:1">
      <c r="A11007" s="382"/>
    </row>
    <row r="11008" spans="1:1">
      <c r="A11008" s="382"/>
    </row>
    <row r="11009" spans="1:1">
      <c r="A11009" s="382"/>
    </row>
    <row r="11010" spans="1:1">
      <c r="A11010" s="382"/>
    </row>
    <row r="11011" spans="1:1">
      <c r="A11011" s="382"/>
    </row>
    <row r="11012" spans="1:1">
      <c r="A11012" s="382"/>
    </row>
    <row r="11013" spans="1:1">
      <c r="A11013" s="382"/>
    </row>
    <row r="11014" spans="1:1">
      <c r="A11014" s="382"/>
    </row>
    <row r="11015" spans="1:1">
      <c r="A11015" s="382"/>
    </row>
    <row r="11016" spans="1:1">
      <c r="A11016" s="382"/>
    </row>
    <row r="11017" spans="1:1">
      <c r="A11017" s="382"/>
    </row>
    <row r="11018" spans="1:1">
      <c r="A11018" s="382"/>
    </row>
    <row r="11019" spans="1:1">
      <c r="A11019" s="382"/>
    </row>
    <row r="11020" spans="1:1">
      <c r="A11020" s="382"/>
    </row>
    <row r="11021" spans="1:1">
      <c r="A11021" s="382"/>
    </row>
    <row r="11022" spans="1:1">
      <c r="A11022" s="382"/>
    </row>
    <row r="11023" spans="1:1">
      <c r="A11023" s="382"/>
    </row>
    <row r="11024" spans="1:1">
      <c r="A11024" s="382"/>
    </row>
    <row r="11025" spans="1:1">
      <c r="A11025" s="382"/>
    </row>
    <row r="11026" spans="1:1">
      <c r="A11026" s="382"/>
    </row>
    <row r="11027" spans="1:1">
      <c r="A11027" s="382"/>
    </row>
    <row r="11028" spans="1:1">
      <c r="A11028" s="382"/>
    </row>
    <row r="11029" spans="1:1">
      <c r="A11029" s="382"/>
    </row>
    <row r="11030" spans="1:1">
      <c r="A11030" s="382"/>
    </row>
    <row r="11031" spans="1:1">
      <c r="A11031" s="382"/>
    </row>
    <row r="11032" spans="1:1">
      <c r="A11032" s="382"/>
    </row>
    <row r="11033" spans="1:1">
      <c r="A11033" s="382"/>
    </row>
    <row r="11034" spans="1:1">
      <c r="A11034" s="382"/>
    </row>
    <row r="11035" spans="1:1">
      <c r="A11035" s="382"/>
    </row>
    <row r="11036" spans="1:1">
      <c r="A11036" s="382"/>
    </row>
    <row r="11037" spans="1:1">
      <c r="A11037" s="382"/>
    </row>
    <row r="11038" spans="1:1">
      <c r="A11038" s="382"/>
    </row>
    <row r="11039" spans="1:1">
      <c r="A11039" s="382"/>
    </row>
    <row r="11040" spans="1:1">
      <c r="A11040" s="382"/>
    </row>
    <row r="11041" spans="1:1">
      <c r="A11041" s="382"/>
    </row>
    <row r="11042" spans="1:1">
      <c r="A11042" s="382"/>
    </row>
    <row r="11043" spans="1:1">
      <c r="A11043" s="382"/>
    </row>
    <row r="11044" spans="1:1">
      <c r="A11044" s="382"/>
    </row>
    <row r="11045" spans="1:1">
      <c r="A11045" s="382"/>
    </row>
    <row r="11046" spans="1:1">
      <c r="A11046" s="382"/>
    </row>
    <row r="11047" spans="1:1">
      <c r="A11047" s="382"/>
    </row>
    <row r="11048" spans="1:1">
      <c r="A11048" s="382"/>
    </row>
    <row r="11049" spans="1:1">
      <c r="A11049" s="382"/>
    </row>
    <row r="11050" spans="1:1">
      <c r="A11050" s="382"/>
    </row>
    <row r="11051" spans="1:1">
      <c r="A11051" s="382"/>
    </row>
    <row r="11052" spans="1:1">
      <c r="A11052" s="382"/>
    </row>
    <row r="11053" spans="1:1">
      <c r="A11053" s="382"/>
    </row>
    <row r="11054" spans="1:1">
      <c r="A11054" s="382"/>
    </row>
    <row r="11055" spans="1:1">
      <c r="A11055" s="382"/>
    </row>
    <row r="11056" spans="1:1">
      <c r="A11056" s="382"/>
    </row>
    <row r="11057" spans="1:1">
      <c r="A11057" s="382"/>
    </row>
    <row r="11058" spans="1:1">
      <c r="A11058" s="382"/>
    </row>
    <row r="11059" spans="1:1">
      <c r="A11059" s="382"/>
    </row>
    <row r="11060" spans="1:1">
      <c r="A11060" s="382"/>
    </row>
    <row r="11061" spans="1:1">
      <c r="A11061" s="382"/>
    </row>
    <row r="11062" spans="1:1">
      <c r="A11062" s="382"/>
    </row>
    <row r="11063" spans="1:1">
      <c r="A11063" s="382"/>
    </row>
    <row r="11064" spans="1:1">
      <c r="A11064" s="382"/>
    </row>
    <row r="11065" spans="1:1">
      <c r="A11065" s="382"/>
    </row>
    <row r="11066" spans="1:1">
      <c r="A11066" s="382"/>
    </row>
    <row r="11067" spans="1:1">
      <c r="A11067" s="382"/>
    </row>
    <row r="11068" spans="1:1">
      <c r="A11068" s="382"/>
    </row>
    <row r="11069" spans="1:1">
      <c r="A11069" s="382"/>
    </row>
    <row r="11070" spans="1:1">
      <c r="A11070" s="382"/>
    </row>
    <row r="11071" spans="1:1">
      <c r="A11071" s="382"/>
    </row>
    <row r="11072" spans="1:1">
      <c r="A11072" s="382"/>
    </row>
    <row r="11073" spans="1:1">
      <c r="A11073" s="382"/>
    </row>
    <row r="11074" spans="1:1">
      <c r="A11074" s="382"/>
    </row>
    <row r="11075" spans="1:1">
      <c r="A11075" s="382"/>
    </row>
    <row r="11076" spans="1:1">
      <c r="A11076" s="382"/>
    </row>
    <row r="11077" spans="1:1">
      <c r="A11077" s="382"/>
    </row>
    <row r="11078" spans="1:1">
      <c r="A11078" s="382"/>
    </row>
    <row r="11079" spans="1:1">
      <c r="A11079" s="382"/>
    </row>
    <row r="11080" spans="1:1">
      <c r="A11080" s="382"/>
    </row>
    <row r="11081" spans="1:1">
      <c r="A11081" s="382"/>
    </row>
    <row r="11082" spans="1:1">
      <c r="A11082" s="382"/>
    </row>
    <row r="11083" spans="1:1">
      <c r="A11083" s="382"/>
    </row>
    <row r="11084" spans="1:1">
      <c r="A11084" s="382"/>
    </row>
    <row r="11085" spans="1:1">
      <c r="A11085" s="382"/>
    </row>
    <row r="11086" spans="1:1">
      <c r="A11086" s="382"/>
    </row>
    <row r="11087" spans="1:1">
      <c r="A11087" s="382"/>
    </row>
    <row r="11088" spans="1:1">
      <c r="A11088" s="382"/>
    </row>
    <row r="11089" spans="1:1">
      <c r="A11089" s="382"/>
    </row>
    <row r="11090" spans="1:1">
      <c r="A11090" s="382"/>
    </row>
    <row r="11091" spans="1:1">
      <c r="A11091" s="382"/>
    </row>
    <row r="11092" spans="1:1">
      <c r="A11092" s="382"/>
    </row>
    <row r="11093" spans="1:1">
      <c r="A11093" s="382"/>
    </row>
    <row r="11094" spans="1:1">
      <c r="A11094" s="382"/>
    </row>
    <row r="11095" spans="1:1">
      <c r="A11095" s="382"/>
    </row>
    <row r="11096" spans="1:1">
      <c r="A11096" s="382"/>
    </row>
    <row r="11097" spans="1:1">
      <c r="A11097" s="382"/>
    </row>
    <row r="11098" spans="1:1">
      <c r="A11098" s="382"/>
    </row>
    <row r="11099" spans="1:1">
      <c r="A11099" s="382"/>
    </row>
    <row r="11100" spans="1:1">
      <c r="A11100" s="382"/>
    </row>
    <row r="11101" spans="1:1">
      <c r="A11101" s="382"/>
    </row>
    <row r="11102" spans="1:1">
      <c r="A11102" s="382"/>
    </row>
    <row r="11103" spans="1:1">
      <c r="A11103" s="382"/>
    </row>
    <row r="11104" spans="1:1">
      <c r="A11104" s="382"/>
    </row>
    <row r="11105" spans="1:1">
      <c r="A11105" s="382"/>
    </row>
    <row r="11106" spans="1:1">
      <c r="A11106" s="382"/>
    </row>
    <row r="11107" spans="1:1">
      <c r="A11107" s="382"/>
    </row>
    <row r="11108" spans="1:1">
      <c r="A11108" s="382"/>
    </row>
    <row r="11109" spans="1:1">
      <c r="A11109" s="382"/>
    </row>
    <row r="11110" spans="1:1">
      <c r="A11110" s="382"/>
    </row>
    <row r="11111" spans="1:1">
      <c r="A11111" s="382"/>
    </row>
    <row r="11112" spans="1:1">
      <c r="A11112" s="382"/>
    </row>
    <row r="11113" spans="1:1">
      <c r="A11113" s="382"/>
    </row>
    <row r="11114" spans="1:1">
      <c r="A11114" s="382"/>
    </row>
    <row r="11115" spans="1:1">
      <c r="A11115" s="382"/>
    </row>
    <row r="11116" spans="1:1">
      <c r="A11116" s="382"/>
    </row>
    <row r="11117" spans="1:1">
      <c r="A11117" s="382"/>
    </row>
    <row r="11118" spans="1:1">
      <c r="A11118" s="382"/>
    </row>
    <row r="11119" spans="1:1">
      <c r="A11119" s="382"/>
    </row>
    <row r="11120" spans="1:1">
      <c r="A11120" s="382"/>
    </row>
    <row r="11121" spans="1:1">
      <c r="A11121" s="382"/>
    </row>
    <row r="11122" spans="1:1">
      <c r="A11122" s="382"/>
    </row>
    <row r="11123" spans="1:1">
      <c r="A11123" s="382"/>
    </row>
    <row r="11124" spans="1:1">
      <c r="A11124" s="382"/>
    </row>
    <row r="11125" spans="1:1">
      <c r="A11125" s="382"/>
    </row>
    <row r="11126" spans="1:1">
      <c r="A11126" s="382"/>
    </row>
    <row r="11127" spans="1:1">
      <c r="A11127" s="382"/>
    </row>
    <row r="11128" spans="1:1">
      <c r="A11128" s="382"/>
    </row>
    <row r="11129" spans="1:1">
      <c r="A11129" s="382"/>
    </row>
    <row r="11130" spans="1:1">
      <c r="A11130" s="382"/>
    </row>
    <row r="11131" spans="1:1">
      <c r="A11131" s="382"/>
    </row>
    <row r="11132" spans="1:1">
      <c r="A11132" s="382"/>
    </row>
    <row r="11133" spans="1:1">
      <c r="A11133" s="382"/>
    </row>
    <row r="11134" spans="1:1">
      <c r="A11134" s="382"/>
    </row>
    <row r="11135" spans="1:1">
      <c r="A11135" s="382"/>
    </row>
    <row r="11136" spans="1:1">
      <c r="A11136" s="382"/>
    </row>
    <row r="11137" spans="1:1">
      <c r="A11137" s="382"/>
    </row>
    <row r="11138" spans="1:1">
      <c r="A11138" s="382"/>
    </row>
    <row r="11139" spans="1:1">
      <c r="A11139" s="382"/>
    </row>
    <row r="11140" spans="1:1">
      <c r="A11140" s="382"/>
    </row>
    <row r="11141" spans="1:1">
      <c r="A11141" s="382"/>
    </row>
    <row r="11142" spans="1:1">
      <c r="A11142" s="382"/>
    </row>
    <row r="11143" spans="1:1">
      <c r="A11143" s="382"/>
    </row>
    <row r="11144" spans="1:1">
      <c r="A11144" s="382"/>
    </row>
    <row r="11145" spans="1:1">
      <c r="A11145" s="382"/>
    </row>
    <row r="11146" spans="1:1">
      <c r="A11146" s="382"/>
    </row>
    <row r="11147" spans="1:1">
      <c r="A11147" s="382"/>
    </row>
    <row r="11148" spans="1:1">
      <c r="A11148" s="382"/>
    </row>
    <row r="11149" spans="1:1">
      <c r="A11149" s="382"/>
    </row>
    <row r="11150" spans="1:1">
      <c r="A11150" s="382"/>
    </row>
    <row r="11151" spans="1:1">
      <c r="A11151" s="382"/>
    </row>
    <row r="11152" spans="1:1">
      <c r="A11152" s="382"/>
    </row>
    <row r="11153" spans="1:1">
      <c r="A11153" s="382"/>
    </row>
    <row r="11154" spans="1:1">
      <c r="A11154" s="382"/>
    </row>
    <row r="11155" spans="1:1">
      <c r="A11155" s="382"/>
    </row>
    <row r="11156" spans="1:1">
      <c r="A11156" s="382"/>
    </row>
    <row r="11157" spans="1:1">
      <c r="A11157" s="382"/>
    </row>
    <row r="11158" spans="1:1">
      <c r="A11158" s="382"/>
    </row>
    <row r="11159" spans="1:1">
      <c r="A11159" s="382"/>
    </row>
    <row r="11160" spans="1:1">
      <c r="A11160" s="382"/>
    </row>
    <row r="11161" spans="1:1">
      <c r="A11161" s="382"/>
    </row>
    <row r="11162" spans="1:1">
      <c r="A11162" s="382"/>
    </row>
    <row r="11163" spans="1:1">
      <c r="A11163" s="382"/>
    </row>
    <row r="11164" spans="1:1">
      <c r="A11164" s="382"/>
    </row>
    <row r="11165" spans="1:1">
      <c r="A11165" s="382"/>
    </row>
    <row r="11166" spans="1:1">
      <c r="A11166" s="382"/>
    </row>
    <row r="11167" spans="1:1">
      <c r="A11167" s="382"/>
    </row>
    <row r="11168" spans="1:1">
      <c r="A11168" s="382"/>
    </row>
    <row r="11169" spans="1:1">
      <c r="A11169" s="382"/>
    </row>
    <row r="11170" spans="1:1">
      <c r="A11170" s="382"/>
    </row>
    <row r="11171" spans="1:1">
      <c r="A11171" s="382"/>
    </row>
    <row r="11172" spans="1:1">
      <c r="A11172" s="382"/>
    </row>
    <row r="11173" spans="1:1">
      <c r="A11173" s="382"/>
    </row>
    <row r="11174" spans="1:1">
      <c r="A11174" s="382"/>
    </row>
    <row r="11175" spans="1:1">
      <c r="A11175" s="382"/>
    </row>
    <row r="11176" spans="1:1">
      <c r="A11176" s="382"/>
    </row>
    <row r="11177" spans="1:1">
      <c r="A11177" s="382"/>
    </row>
    <row r="11178" spans="1:1">
      <c r="A11178" s="382"/>
    </row>
    <row r="11179" spans="1:1">
      <c r="A11179" s="382"/>
    </row>
    <row r="11180" spans="1:1">
      <c r="A11180" s="382"/>
    </row>
    <row r="11181" spans="1:1">
      <c r="A11181" s="382"/>
    </row>
    <row r="11182" spans="1:1">
      <c r="A11182" s="382"/>
    </row>
    <row r="11183" spans="1:1">
      <c r="A11183" s="382"/>
    </row>
    <row r="11184" spans="1:1">
      <c r="A11184" s="382"/>
    </row>
    <row r="11185" spans="1:1">
      <c r="A11185" s="382"/>
    </row>
    <row r="11186" spans="1:1">
      <c r="A11186" s="382"/>
    </row>
    <row r="11187" spans="1:1">
      <c r="A11187" s="382"/>
    </row>
    <row r="11188" spans="1:1">
      <c r="A11188" s="382"/>
    </row>
    <row r="11189" spans="1:1">
      <c r="A11189" s="382"/>
    </row>
    <row r="11190" spans="1:1">
      <c r="A11190" s="382"/>
    </row>
    <row r="11191" spans="1:1">
      <c r="A11191" s="382"/>
    </row>
    <row r="11192" spans="1:1">
      <c r="A11192" s="382"/>
    </row>
    <row r="11193" spans="1:1">
      <c r="A11193" s="382"/>
    </row>
    <row r="11194" spans="1:1">
      <c r="A11194" s="382"/>
    </row>
    <row r="11195" spans="1:1">
      <c r="A11195" s="382"/>
    </row>
    <row r="11196" spans="1:1">
      <c r="A11196" s="382"/>
    </row>
    <row r="11197" spans="1:1">
      <c r="A11197" s="382"/>
    </row>
    <row r="11198" spans="1:1">
      <c r="A11198" s="382"/>
    </row>
    <row r="11199" spans="1:1">
      <c r="A11199" s="382"/>
    </row>
    <row r="11200" spans="1:1">
      <c r="A11200" s="382"/>
    </row>
    <row r="11201" spans="1:1">
      <c r="A11201" s="382"/>
    </row>
    <row r="11202" spans="1:1">
      <c r="A11202" s="382"/>
    </row>
    <row r="11203" spans="1:1">
      <c r="A11203" s="382"/>
    </row>
    <row r="11204" spans="1:1">
      <c r="A11204" s="382"/>
    </row>
    <row r="11205" spans="1:1">
      <c r="A11205" s="382"/>
    </row>
    <row r="11206" spans="1:1">
      <c r="A11206" s="382"/>
    </row>
    <row r="11207" spans="1:1">
      <c r="A11207" s="382"/>
    </row>
    <row r="11208" spans="1:1">
      <c r="A11208" s="382"/>
    </row>
    <row r="11209" spans="1:1">
      <c r="A11209" s="382"/>
    </row>
    <row r="11210" spans="1:1">
      <c r="A11210" s="382"/>
    </row>
    <row r="11211" spans="1:1">
      <c r="A11211" s="382"/>
    </row>
    <row r="11212" spans="1:1">
      <c r="A11212" s="382"/>
    </row>
    <row r="11213" spans="1:1">
      <c r="A11213" s="382"/>
    </row>
    <row r="11214" spans="1:1">
      <c r="A11214" s="382"/>
    </row>
    <row r="11215" spans="1:1">
      <c r="A11215" s="382"/>
    </row>
    <row r="11216" spans="1:1">
      <c r="A11216" s="382"/>
    </row>
    <row r="11217" spans="1:1">
      <c r="A11217" s="382"/>
    </row>
    <row r="11218" spans="1:1">
      <c r="A11218" s="382"/>
    </row>
    <row r="11219" spans="1:1">
      <c r="A11219" s="382"/>
    </row>
    <row r="11220" spans="1:1">
      <c r="A11220" s="382"/>
    </row>
    <row r="11221" spans="1:1">
      <c r="A11221" s="382"/>
    </row>
    <row r="11222" spans="1:1">
      <c r="A11222" s="382"/>
    </row>
    <row r="11223" spans="1:1">
      <c r="A11223" s="382"/>
    </row>
    <row r="11224" spans="1:1">
      <c r="A11224" s="382"/>
    </row>
    <row r="11225" spans="1:1">
      <c r="A11225" s="382"/>
    </row>
    <row r="11226" spans="1:1">
      <c r="A11226" s="382"/>
    </row>
    <row r="11227" spans="1:1">
      <c r="A11227" s="382"/>
    </row>
    <row r="11228" spans="1:1">
      <c r="A11228" s="382"/>
    </row>
    <row r="11229" spans="1:1">
      <c r="A11229" s="382"/>
    </row>
    <row r="11230" spans="1:1">
      <c r="A11230" s="382"/>
    </row>
    <row r="11231" spans="1:1">
      <c r="A11231" s="382"/>
    </row>
    <row r="11232" spans="1:1">
      <c r="A11232" s="382"/>
    </row>
    <row r="11233" spans="1:1">
      <c r="A11233" s="382"/>
    </row>
    <row r="11234" spans="1:1">
      <c r="A11234" s="382"/>
    </row>
    <row r="11235" spans="1:1">
      <c r="A11235" s="382"/>
    </row>
    <row r="11236" spans="1:1">
      <c r="A11236" s="382"/>
    </row>
    <row r="11237" spans="1:1">
      <c r="A11237" s="382"/>
    </row>
    <row r="11238" spans="1:1">
      <c r="A11238" s="382"/>
    </row>
    <row r="11239" spans="1:1">
      <c r="A11239" s="382"/>
    </row>
    <row r="11240" spans="1:1">
      <c r="A11240" s="382"/>
    </row>
    <row r="11241" spans="1:1">
      <c r="A11241" s="382"/>
    </row>
    <row r="11242" spans="1:1">
      <c r="A11242" s="382"/>
    </row>
    <row r="11243" spans="1:1">
      <c r="A11243" s="382"/>
    </row>
    <row r="11244" spans="1:1">
      <c r="A11244" s="382"/>
    </row>
    <row r="11245" spans="1:1">
      <c r="A11245" s="382"/>
    </row>
    <row r="11246" spans="1:1">
      <c r="A11246" s="382"/>
    </row>
    <row r="11247" spans="1:1">
      <c r="A11247" s="382"/>
    </row>
    <row r="11248" spans="1:1">
      <c r="A11248" s="382"/>
    </row>
    <row r="11249" spans="1:1">
      <c r="A11249" s="382"/>
    </row>
    <row r="11250" spans="1:1">
      <c r="A11250" s="382"/>
    </row>
    <row r="11251" spans="1:1">
      <c r="A11251" s="382"/>
    </row>
    <row r="11252" spans="1:1">
      <c r="A11252" s="382"/>
    </row>
    <row r="11253" spans="1:1">
      <c r="A11253" s="382"/>
    </row>
    <row r="11254" spans="1:1">
      <c r="A11254" s="382"/>
    </row>
    <row r="11255" spans="1:1">
      <c r="A11255" s="382"/>
    </row>
    <row r="11256" spans="1:1">
      <c r="A11256" s="382"/>
    </row>
    <row r="11257" spans="1:1">
      <c r="A11257" s="382"/>
    </row>
    <row r="11258" spans="1:1">
      <c r="A11258" s="382"/>
    </row>
    <row r="11259" spans="1:1">
      <c r="A11259" s="382"/>
    </row>
    <row r="11260" spans="1:1">
      <c r="A11260" s="382"/>
    </row>
    <row r="11261" spans="1:1">
      <c r="A11261" s="382"/>
    </row>
    <row r="11262" spans="1:1">
      <c r="A11262" s="382"/>
    </row>
    <row r="11263" spans="1:1">
      <c r="A11263" s="382"/>
    </row>
    <row r="11264" spans="1:1">
      <c r="A11264" s="382"/>
    </row>
    <row r="11265" spans="1:1">
      <c r="A11265" s="382"/>
    </row>
    <row r="11266" spans="1:1">
      <c r="A11266" s="382"/>
    </row>
    <row r="11267" spans="1:1">
      <c r="A11267" s="382"/>
    </row>
    <row r="11268" spans="1:1">
      <c r="A11268" s="382"/>
    </row>
    <row r="11269" spans="1:1">
      <c r="A11269" s="382"/>
    </row>
    <row r="11270" spans="1:1">
      <c r="A11270" s="382"/>
    </row>
    <row r="11271" spans="1:1">
      <c r="A11271" s="382"/>
    </row>
    <row r="11272" spans="1:1">
      <c r="A11272" s="382"/>
    </row>
    <row r="11273" spans="1:1">
      <c r="A11273" s="382"/>
    </row>
    <row r="11274" spans="1:1">
      <c r="A11274" s="382"/>
    </row>
    <row r="11275" spans="1:1">
      <c r="A11275" s="382"/>
    </row>
    <row r="11276" spans="1:1">
      <c r="A11276" s="382"/>
    </row>
    <row r="11277" spans="1:1">
      <c r="A11277" s="382"/>
    </row>
    <row r="11278" spans="1:1">
      <c r="A11278" s="382"/>
    </row>
    <row r="11279" spans="1:1">
      <c r="A11279" s="382"/>
    </row>
    <row r="11280" spans="1:1">
      <c r="A11280" s="382"/>
    </row>
    <row r="11281" spans="1:1">
      <c r="A11281" s="382"/>
    </row>
    <row r="11282" spans="1:1">
      <c r="A11282" s="382"/>
    </row>
    <row r="11283" spans="1:1">
      <c r="A11283" s="382"/>
    </row>
    <row r="11284" spans="1:1">
      <c r="A11284" s="382"/>
    </row>
    <row r="11285" spans="1:1">
      <c r="A11285" s="382"/>
    </row>
    <row r="11286" spans="1:1">
      <c r="A11286" s="382"/>
    </row>
    <row r="11287" spans="1:1">
      <c r="A11287" s="382"/>
    </row>
    <row r="11288" spans="1:1">
      <c r="A11288" s="382"/>
    </row>
    <row r="11289" spans="1:1">
      <c r="A11289" s="382"/>
    </row>
    <row r="11290" spans="1:1">
      <c r="A11290" s="382"/>
    </row>
    <row r="11291" spans="1:1">
      <c r="A11291" s="382"/>
    </row>
    <row r="11292" spans="1:1">
      <c r="A11292" s="382"/>
    </row>
    <row r="11293" spans="1:1">
      <c r="A11293" s="382"/>
    </row>
    <row r="11294" spans="1:1">
      <c r="A11294" s="382"/>
    </row>
    <row r="11295" spans="1:1">
      <c r="A11295" s="382"/>
    </row>
    <row r="11296" spans="1:1">
      <c r="A11296" s="382"/>
    </row>
    <row r="11297" spans="1:1">
      <c r="A11297" s="382"/>
    </row>
    <row r="11298" spans="1:1">
      <c r="A11298" s="382"/>
    </row>
    <row r="11299" spans="1:1">
      <c r="A11299" s="382"/>
    </row>
    <row r="11300" spans="1:1">
      <c r="A11300" s="382"/>
    </row>
    <row r="11301" spans="1:1">
      <c r="A11301" s="382"/>
    </row>
    <row r="11302" spans="1:1">
      <c r="A11302" s="382"/>
    </row>
    <row r="11303" spans="1:1">
      <c r="A11303" s="382"/>
    </row>
    <row r="11304" spans="1:1">
      <c r="A11304" s="382"/>
    </row>
    <row r="11305" spans="1:1">
      <c r="A11305" s="382"/>
    </row>
    <row r="11306" spans="1:1">
      <c r="A11306" s="382"/>
    </row>
    <row r="11307" spans="1:1">
      <c r="A11307" s="382"/>
    </row>
    <row r="11308" spans="1:1">
      <c r="A11308" s="382"/>
    </row>
    <row r="11309" spans="1:1">
      <c r="A11309" s="382"/>
    </row>
    <row r="11310" spans="1:1">
      <c r="A11310" s="382"/>
    </row>
    <row r="11311" spans="1:1">
      <c r="A11311" s="382"/>
    </row>
    <row r="11312" spans="1:1">
      <c r="A11312" s="382"/>
    </row>
    <row r="11313" spans="1:1">
      <c r="A11313" s="382"/>
    </row>
    <row r="11314" spans="1:1">
      <c r="A11314" s="382"/>
    </row>
    <row r="11315" spans="1:1">
      <c r="A11315" s="382"/>
    </row>
    <row r="11316" spans="1:1">
      <c r="A11316" s="382"/>
    </row>
    <row r="11317" spans="1:1">
      <c r="A11317" s="382"/>
    </row>
    <row r="11318" spans="1:1">
      <c r="A11318" s="382"/>
    </row>
    <row r="11319" spans="1:1">
      <c r="A11319" s="382"/>
    </row>
    <row r="11320" spans="1:1">
      <c r="A11320" s="382"/>
    </row>
    <row r="11321" spans="1:1">
      <c r="A11321" s="382"/>
    </row>
    <row r="11322" spans="1:1">
      <c r="A11322" s="382"/>
    </row>
    <row r="11323" spans="1:1">
      <c r="A11323" s="382"/>
    </row>
    <row r="11324" spans="1:1">
      <c r="A11324" s="382"/>
    </row>
    <row r="11325" spans="1:1">
      <c r="A11325" s="382"/>
    </row>
    <row r="11326" spans="1:1">
      <c r="A11326" s="382"/>
    </row>
    <row r="11327" spans="1:1">
      <c r="A11327" s="382"/>
    </row>
    <row r="11328" spans="1:1">
      <c r="A11328" s="382"/>
    </row>
    <row r="11329" spans="1:1">
      <c r="A11329" s="382"/>
    </row>
    <row r="11330" spans="1:1">
      <c r="A11330" s="382"/>
    </row>
    <row r="11331" spans="1:1">
      <c r="A11331" s="382"/>
    </row>
    <row r="11332" spans="1:1">
      <c r="A11332" s="382"/>
    </row>
    <row r="11333" spans="1:1">
      <c r="A11333" s="382"/>
    </row>
    <row r="11334" spans="1:1">
      <c r="A11334" s="382"/>
    </row>
    <row r="11335" spans="1:1">
      <c r="A11335" s="382"/>
    </row>
    <row r="11336" spans="1:1">
      <c r="A11336" s="382"/>
    </row>
    <row r="11337" spans="1:1">
      <c r="A11337" s="382"/>
    </row>
    <row r="11338" spans="1:1">
      <c r="A11338" s="382"/>
    </row>
    <row r="11339" spans="1:1">
      <c r="A11339" s="382"/>
    </row>
    <row r="11340" spans="1:1">
      <c r="A11340" s="382"/>
    </row>
    <row r="11341" spans="1:1">
      <c r="A11341" s="382"/>
    </row>
    <row r="11342" spans="1:1">
      <c r="A11342" s="382"/>
    </row>
    <row r="11343" spans="1:1">
      <c r="A11343" s="382"/>
    </row>
    <row r="11344" spans="1:1">
      <c r="A11344" s="382"/>
    </row>
    <row r="11345" spans="1:1">
      <c r="A11345" s="382"/>
    </row>
    <row r="11346" spans="1:1">
      <c r="A11346" s="382"/>
    </row>
    <row r="11347" spans="1:1">
      <c r="A11347" s="382"/>
    </row>
    <row r="11348" spans="1:1">
      <c r="A11348" s="382"/>
    </row>
    <row r="11349" spans="1:1">
      <c r="A11349" s="382"/>
    </row>
    <row r="11350" spans="1:1">
      <c r="A11350" s="382"/>
    </row>
    <row r="11351" spans="1:1">
      <c r="A11351" s="382"/>
    </row>
    <row r="11352" spans="1:1">
      <c r="A11352" s="382"/>
    </row>
    <row r="11353" spans="1:1">
      <c r="A11353" s="382"/>
    </row>
    <row r="11354" spans="1:1">
      <c r="A11354" s="382"/>
    </row>
    <row r="11355" spans="1:1">
      <c r="A11355" s="382"/>
    </row>
    <row r="11356" spans="1:1">
      <c r="A11356" s="382"/>
    </row>
    <row r="11357" spans="1:1">
      <c r="A11357" s="382"/>
    </row>
    <row r="11358" spans="1:1">
      <c r="A11358" s="382"/>
    </row>
    <row r="11359" spans="1:1">
      <c r="A11359" s="382"/>
    </row>
    <row r="11360" spans="1:1">
      <c r="A11360" s="382"/>
    </row>
    <row r="11361" spans="1:1">
      <c r="A11361" s="382"/>
    </row>
    <row r="11362" spans="1:1">
      <c r="A11362" s="382"/>
    </row>
    <row r="11363" spans="1:1">
      <c r="A11363" s="382"/>
    </row>
    <row r="11364" spans="1:1">
      <c r="A11364" s="382"/>
    </row>
    <row r="11365" spans="1:1">
      <c r="A11365" s="382"/>
    </row>
    <row r="11366" spans="1:1">
      <c r="A11366" s="382"/>
    </row>
    <row r="11367" spans="1:1">
      <c r="A11367" s="382"/>
    </row>
    <row r="11368" spans="1:1">
      <c r="A11368" s="382"/>
    </row>
    <row r="11369" spans="1:1">
      <c r="A11369" s="382"/>
    </row>
    <row r="11370" spans="1:1">
      <c r="A11370" s="382"/>
    </row>
    <row r="11371" spans="1:1">
      <c r="A11371" s="382"/>
    </row>
    <row r="11372" spans="1:1">
      <c r="A11372" s="382"/>
    </row>
    <row r="11373" spans="1:1">
      <c r="A11373" s="382"/>
    </row>
    <row r="11374" spans="1:1">
      <c r="A11374" s="382"/>
    </row>
    <row r="11375" spans="1:1">
      <c r="A11375" s="382"/>
    </row>
    <row r="11376" spans="1:1">
      <c r="A11376" s="382"/>
    </row>
    <row r="11377" spans="1:1">
      <c r="A11377" s="382"/>
    </row>
    <row r="11378" spans="1:1">
      <c r="A11378" s="382"/>
    </row>
    <row r="11379" spans="1:1">
      <c r="A11379" s="382"/>
    </row>
    <row r="11380" spans="1:1">
      <c r="A11380" s="382"/>
    </row>
    <row r="11381" spans="1:1">
      <c r="A11381" s="382"/>
    </row>
    <row r="11382" spans="1:1">
      <c r="A11382" s="382"/>
    </row>
    <row r="11383" spans="1:1">
      <c r="A11383" s="382"/>
    </row>
    <row r="11384" spans="1:1">
      <c r="A11384" s="382"/>
    </row>
    <row r="11385" spans="1:1">
      <c r="A11385" s="382"/>
    </row>
    <row r="11386" spans="1:1">
      <c r="A11386" s="382"/>
    </row>
    <row r="11387" spans="1:1">
      <c r="A11387" s="382"/>
    </row>
    <row r="11388" spans="1:1">
      <c r="A11388" s="382"/>
    </row>
    <row r="11389" spans="1:1">
      <c r="A11389" s="382"/>
    </row>
    <row r="11390" spans="1:1">
      <c r="A11390" s="382"/>
    </row>
    <row r="11391" spans="1:1">
      <c r="A11391" s="382"/>
    </row>
    <row r="11392" spans="1:1">
      <c r="A11392" s="382"/>
    </row>
    <row r="11393" spans="1:1">
      <c r="A11393" s="382"/>
    </row>
    <row r="11394" spans="1:1">
      <c r="A11394" s="382"/>
    </row>
    <row r="11395" spans="1:1">
      <c r="A11395" s="382"/>
    </row>
    <row r="11396" spans="1:1">
      <c r="A11396" s="382"/>
    </row>
    <row r="11397" spans="1:1">
      <c r="A11397" s="382"/>
    </row>
    <row r="11398" spans="1:1">
      <c r="A11398" s="382"/>
    </row>
    <row r="11399" spans="1:1">
      <c r="A11399" s="382"/>
    </row>
    <row r="11400" spans="1:1">
      <c r="A11400" s="382"/>
    </row>
    <row r="11401" spans="1:1">
      <c r="A11401" s="382"/>
    </row>
    <row r="11402" spans="1:1">
      <c r="A11402" s="382"/>
    </row>
    <row r="11403" spans="1:1">
      <c r="A11403" s="382"/>
    </row>
    <row r="11404" spans="1:1">
      <c r="A11404" s="382"/>
    </row>
    <row r="11405" spans="1:1">
      <c r="A11405" s="382"/>
    </row>
    <row r="11406" spans="1:1">
      <c r="A11406" s="382"/>
    </row>
    <row r="11407" spans="1:1">
      <c r="A11407" s="382"/>
    </row>
    <row r="11408" spans="1:1">
      <c r="A11408" s="382"/>
    </row>
    <row r="11409" spans="1:1">
      <c r="A11409" s="382"/>
    </row>
    <row r="11410" spans="1:1">
      <c r="A11410" s="382"/>
    </row>
    <row r="11411" spans="1:1">
      <c r="A11411" s="382"/>
    </row>
    <row r="11412" spans="1:1">
      <c r="A11412" s="382"/>
    </row>
    <row r="11413" spans="1:1">
      <c r="A11413" s="382"/>
    </row>
    <row r="11414" spans="1:1">
      <c r="A11414" s="382"/>
    </row>
    <row r="11415" spans="1:1">
      <c r="A11415" s="382"/>
    </row>
    <row r="11416" spans="1:1">
      <c r="A11416" s="382"/>
    </row>
    <row r="11417" spans="1:1">
      <c r="A11417" s="382"/>
    </row>
    <row r="11418" spans="1:1">
      <c r="A11418" s="382"/>
    </row>
    <row r="11419" spans="1:1">
      <c r="A11419" s="382"/>
    </row>
    <row r="11420" spans="1:1">
      <c r="A11420" s="382"/>
    </row>
    <row r="11421" spans="1:1">
      <c r="A11421" s="382"/>
    </row>
    <row r="11422" spans="1:1">
      <c r="A11422" s="382"/>
    </row>
    <row r="11423" spans="1:1">
      <c r="A11423" s="382"/>
    </row>
    <row r="11424" spans="1:1">
      <c r="A11424" s="382"/>
    </row>
    <row r="11425" spans="1:1">
      <c r="A11425" s="382"/>
    </row>
    <row r="11426" spans="1:1">
      <c r="A11426" s="382"/>
    </row>
    <row r="11427" spans="1:1">
      <c r="A11427" s="382"/>
    </row>
    <row r="11428" spans="1:1">
      <c r="A11428" s="382"/>
    </row>
    <row r="11429" spans="1:1">
      <c r="A11429" s="382"/>
    </row>
    <row r="11430" spans="1:1">
      <c r="A11430" s="382"/>
    </row>
    <row r="11431" spans="1:1">
      <c r="A11431" s="382"/>
    </row>
    <row r="11432" spans="1:1">
      <c r="A11432" s="382"/>
    </row>
    <row r="11433" spans="1:1">
      <c r="A11433" s="382"/>
    </row>
    <row r="11434" spans="1:1">
      <c r="A11434" s="382"/>
    </row>
    <row r="11435" spans="1:1">
      <c r="A11435" s="382"/>
    </row>
    <row r="11436" spans="1:1">
      <c r="A11436" s="382"/>
    </row>
    <row r="11437" spans="1:1">
      <c r="A11437" s="382"/>
    </row>
    <row r="11438" spans="1:1">
      <c r="A11438" s="382"/>
    </row>
    <row r="11439" spans="1:1">
      <c r="A11439" s="382"/>
    </row>
    <row r="11440" spans="1:1">
      <c r="A11440" s="382"/>
    </row>
    <row r="11441" spans="1:1">
      <c r="A11441" s="382"/>
    </row>
    <row r="11442" spans="1:1">
      <c r="A11442" s="382"/>
    </row>
    <row r="11443" spans="1:1">
      <c r="A11443" s="382"/>
    </row>
    <row r="11444" spans="1:1">
      <c r="A11444" s="382"/>
    </row>
    <row r="11445" spans="1:1">
      <c r="A11445" s="382"/>
    </row>
    <row r="11446" spans="1:1">
      <c r="A11446" s="382"/>
    </row>
    <row r="11447" spans="1:1">
      <c r="A11447" s="382"/>
    </row>
    <row r="11448" spans="1:1">
      <c r="A11448" s="382"/>
    </row>
    <row r="11449" spans="1:1">
      <c r="A11449" s="382"/>
    </row>
    <row r="11450" spans="1:1">
      <c r="A11450" s="382"/>
    </row>
    <row r="11451" spans="1:1">
      <c r="A11451" s="382"/>
    </row>
    <row r="11452" spans="1:1">
      <c r="A11452" s="382"/>
    </row>
    <row r="11453" spans="1:1">
      <c r="A11453" s="382"/>
    </row>
    <row r="11454" spans="1:1">
      <c r="A11454" s="382"/>
    </row>
    <row r="11455" spans="1:1">
      <c r="A11455" s="382"/>
    </row>
    <row r="11456" spans="1:1">
      <c r="A11456" s="382"/>
    </row>
    <row r="11457" spans="1:1">
      <c r="A11457" s="382"/>
    </row>
    <row r="11458" spans="1:1">
      <c r="A11458" s="382"/>
    </row>
    <row r="11459" spans="1:1">
      <c r="A11459" s="382"/>
    </row>
    <row r="11460" spans="1:1">
      <c r="A11460" s="382"/>
    </row>
    <row r="11461" spans="1:1">
      <c r="A11461" s="382"/>
    </row>
    <row r="11462" spans="1:1">
      <c r="A11462" s="382"/>
    </row>
    <row r="11463" spans="1:1">
      <c r="A11463" s="382"/>
    </row>
    <row r="11464" spans="1:1">
      <c r="A11464" s="382"/>
    </row>
    <row r="11465" spans="1:1">
      <c r="A11465" s="382"/>
    </row>
    <row r="11466" spans="1:1">
      <c r="A11466" s="382"/>
    </row>
    <row r="11467" spans="1:1">
      <c r="A11467" s="382"/>
    </row>
    <row r="11468" spans="1:1">
      <c r="A11468" s="382"/>
    </row>
    <row r="11469" spans="1:1">
      <c r="A11469" s="382"/>
    </row>
    <row r="11470" spans="1:1">
      <c r="A11470" s="382"/>
    </row>
    <row r="11471" spans="1:1">
      <c r="A11471" s="382"/>
    </row>
    <row r="11472" spans="1:1">
      <c r="A11472" s="382"/>
    </row>
    <row r="11473" spans="1:1">
      <c r="A11473" s="382"/>
    </row>
    <row r="11474" spans="1:1">
      <c r="A11474" s="382"/>
    </row>
    <row r="11475" spans="1:1">
      <c r="A11475" s="382"/>
    </row>
    <row r="11476" spans="1:1">
      <c r="A11476" s="382"/>
    </row>
    <row r="11477" spans="1:1">
      <c r="A11477" s="382"/>
    </row>
    <row r="11478" spans="1:1">
      <c r="A11478" s="382"/>
    </row>
    <row r="11479" spans="1:1">
      <c r="A11479" s="382"/>
    </row>
    <row r="11480" spans="1:1">
      <c r="A11480" s="382"/>
    </row>
    <row r="11481" spans="1:1">
      <c r="A11481" s="382"/>
    </row>
    <row r="11482" spans="1:1">
      <c r="A11482" s="382"/>
    </row>
    <row r="11483" spans="1:1">
      <c r="A11483" s="382"/>
    </row>
    <row r="11484" spans="1:1">
      <c r="A11484" s="382"/>
    </row>
    <row r="11485" spans="1:1">
      <c r="A11485" s="382"/>
    </row>
    <row r="11486" spans="1:1">
      <c r="A11486" s="382"/>
    </row>
    <row r="11487" spans="1:1">
      <c r="A11487" s="382"/>
    </row>
    <row r="11488" spans="1:1">
      <c r="A11488" s="382"/>
    </row>
    <row r="11489" spans="1:1">
      <c r="A11489" s="382"/>
    </row>
    <row r="11490" spans="1:1">
      <c r="A11490" s="382"/>
    </row>
    <row r="11491" spans="1:1">
      <c r="A11491" s="382"/>
    </row>
    <row r="11492" spans="1:1">
      <c r="A11492" s="382"/>
    </row>
    <row r="11493" spans="1:1">
      <c r="A11493" s="382"/>
    </row>
    <row r="11494" spans="1:1">
      <c r="A11494" s="382"/>
    </row>
    <row r="11495" spans="1:1">
      <c r="A11495" s="382"/>
    </row>
    <row r="11496" spans="1:1">
      <c r="A11496" s="382"/>
    </row>
    <row r="11497" spans="1:1">
      <c r="A11497" s="382"/>
    </row>
    <row r="11498" spans="1:1">
      <c r="A11498" s="382"/>
    </row>
    <row r="11499" spans="1:1">
      <c r="A11499" s="382"/>
    </row>
    <row r="11500" spans="1:1">
      <c r="A11500" s="382"/>
    </row>
    <row r="11501" spans="1:1">
      <c r="A11501" s="382"/>
    </row>
    <row r="11502" spans="1:1">
      <c r="A11502" s="382"/>
    </row>
    <row r="11503" spans="1:1">
      <c r="A11503" s="382"/>
    </row>
    <row r="11504" spans="1:1">
      <c r="A11504" s="382"/>
    </row>
    <row r="11505" spans="1:1">
      <c r="A11505" s="382"/>
    </row>
    <row r="11506" spans="1:1">
      <c r="A11506" s="382"/>
    </row>
    <row r="11507" spans="1:1">
      <c r="A11507" s="382"/>
    </row>
    <row r="11508" spans="1:1">
      <c r="A11508" s="382"/>
    </row>
    <row r="11509" spans="1:1">
      <c r="A11509" s="382"/>
    </row>
    <row r="11510" spans="1:1">
      <c r="A11510" s="382"/>
    </row>
    <row r="11511" spans="1:1">
      <c r="A11511" s="382"/>
    </row>
    <row r="11512" spans="1:1">
      <c r="A11512" s="382"/>
    </row>
    <row r="11513" spans="1:1">
      <c r="A11513" s="382"/>
    </row>
    <row r="11514" spans="1:1">
      <c r="A11514" s="382"/>
    </row>
    <row r="11515" spans="1:1">
      <c r="A11515" s="382"/>
    </row>
    <row r="11516" spans="1:1">
      <c r="A11516" s="382"/>
    </row>
    <row r="11517" spans="1:1">
      <c r="A11517" s="382"/>
    </row>
    <row r="11518" spans="1:1">
      <c r="A11518" s="382"/>
    </row>
    <row r="11519" spans="1:1">
      <c r="A11519" s="382"/>
    </row>
    <row r="11520" spans="1:1">
      <c r="A11520" s="382"/>
    </row>
    <row r="11521" spans="1:1">
      <c r="A11521" s="382"/>
    </row>
    <row r="11522" spans="1:1">
      <c r="A11522" s="382"/>
    </row>
    <row r="11523" spans="1:1">
      <c r="A11523" s="382"/>
    </row>
    <row r="11524" spans="1:1">
      <c r="A11524" s="382"/>
    </row>
    <row r="11525" spans="1:1">
      <c r="A11525" s="382"/>
    </row>
    <row r="11526" spans="1:1">
      <c r="A11526" s="382"/>
    </row>
    <row r="11527" spans="1:1">
      <c r="A11527" s="382"/>
    </row>
    <row r="11528" spans="1:1">
      <c r="A11528" s="382"/>
    </row>
    <row r="11529" spans="1:1">
      <c r="A11529" s="382"/>
    </row>
    <row r="11530" spans="1:1">
      <c r="A11530" s="382"/>
    </row>
    <row r="11531" spans="1:1">
      <c r="A11531" s="382"/>
    </row>
    <row r="11532" spans="1:1">
      <c r="A11532" s="382"/>
    </row>
    <row r="11533" spans="1:1">
      <c r="A11533" s="382"/>
    </row>
    <row r="11534" spans="1:1">
      <c r="A11534" s="382"/>
    </row>
    <row r="11535" spans="1:1">
      <c r="A11535" s="382"/>
    </row>
    <row r="11536" spans="1:1">
      <c r="A11536" s="382"/>
    </row>
    <row r="11537" spans="1:1">
      <c r="A11537" s="382"/>
    </row>
    <row r="11538" spans="1:1">
      <c r="A11538" s="382"/>
    </row>
    <row r="11539" spans="1:1">
      <c r="A11539" s="382"/>
    </row>
    <row r="11540" spans="1:1">
      <c r="A11540" s="382"/>
    </row>
    <row r="11541" spans="1:1">
      <c r="A11541" s="382"/>
    </row>
    <row r="11542" spans="1:1">
      <c r="A11542" s="382"/>
    </row>
    <row r="11543" spans="1:1">
      <c r="A11543" s="382"/>
    </row>
    <row r="11544" spans="1:1">
      <c r="A11544" s="382"/>
    </row>
    <row r="11545" spans="1:1">
      <c r="A11545" s="382"/>
    </row>
    <row r="11546" spans="1:1">
      <c r="A11546" s="382"/>
    </row>
    <row r="11547" spans="1:1">
      <c r="A11547" s="382"/>
    </row>
    <row r="11548" spans="1:1">
      <c r="A11548" s="382"/>
    </row>
    <row r="11549" spans="1:1">
      <c r="A11549" s="382"/>
    </row>
    <row r="11550" spans="1:1">
      <c r="A11550" s="382"/>
    </row>
    <row r="11551" spans="1:1">
      <c r="A11551" s="382"/>
    </row>
    <row r="11552" spans="1:1">
      <c r="A11552" s="382"/>
    </row>
    <row r="11553" spans="1:1">
      <c r="A11553" s="382"/>
    </row>
    <row r="11554" spans="1:1">
      <c r="A11554" s="382"/>
    </row>
    <row r="11555" spans="1:1">
      <c r="A11555" s="382"/>
    </row>
    <row r="11556" spans="1:1">
      <c r="A11556" s="382"/>
    </row>
    <row r="11557" spans="1:1">
      <c r="A11557" s="382"/>
    </row>
    <row r="11558" spans="1:1">
      <c r="A11558" s="382"/>
    </row>
    <row r="11559" spans="1:1">
      <c r="A11559" s="382"/>
    </row>
    <row r="11560" spans="1:1">
      <c r="A11560" s="382"/>
    </row>
    <row r="11561" spans="1:1">
      <c r="A11561" s="382"/>
    </row>
    <row r="11562" spans="1:1">
      <c r="A11562" s="382"/>
    </row>
    <row r="11563" spans="1:1">
      <c r="A11563" s="382"/>
    </row>
    <row r="11564" spans="1:1">
      <c r="A11564" s="382"/>
    </row>
    <row r="11565" spans="1:1">
      <c r="A11565" s="382"/>
    </row>
    <row r="11566" spans="1:1">
      <c r="A11566" s="382"/>
    </row>
    <row r="11567" spans="1:1">
      <c r="A11567" s="382"/>
    </row>
    <row r="11568" spans="1:1">
      <c r="A11568" s="382"/>
    </row>
    <row r="11569" spans="1:1">
      <c r="A11569" s="382"/>
    </row>
    <row r="11570" spans="1:1">
      <c r="A11570" s="382"/>
    </row>
    <row r="11571" spans="1:1">
      <c r="A11571" s="382"/>
    </row>
    <row r="11572" spans="1:1">
      <c r="A11572" s="382"/>
    </row>
    <row r="11573" spans="1:1">
      <c r="A11573" s="382"/>
    </row>
    <row r="11574" spans="1:1">
      <c r="A11574" s="382"/>
    </row>
    <row r="11575" spans="1:1">
      <c r="A11575" s="382"/>
    </row>
    <row r="11576" spans="1:1">
      <c r="A11576" s="382"/>
    </row>
    <row r="11577" spans="1:1">
      <c r="A11577" s="382"/>
    </row>
    <row r="11578" spans="1:1">
      <c r="A11578" s="382"/>
    </row>
    <row r="11579" spans="1:1">
      <c r="A11579" s="382"/>
    </row>
    <row r="11580" spans="1:1">
      <c r="A11580" s="382"/>
    </row>
    <row r="11581" spans="1:1">
      <c r="A11581" s="382"/>
    </row>
    <row r="11582" spans="1:1">
      <c r="A11582" s="382"/>
    </row>
    <row r="11583" spans="1:1">
      <c r="A11583" s="382"/>
    </row>
    <row r="11584" spans="1:1">
      <c r="A11584" s="382"/>
    </row>
    <row r="11585" spans="1:1">
      <c r="A11585" s="382"/>
    </row>
    <row r="11586" spans="1:1">
      <c r="A11586" s="382"/>
    </row>
    <row r="11587" spans="1:1">
      <c r="A11587" s="382"/>
    </row>
    <row r="11588" spans="1:1">
      <c r="A11588" s="382"/>
    </row>
    <row r="11589" spans="1:1">
      <c r="A11589" s="382"/>
    </row>
    <row r="11590" spans="1:1">
      <c r="A11590" s="382"/>
    </row>
    <row r="11591" spans="1:1">
      <c r="A11591" s="382"/>
    </row>
    <row r="11592" spans="1:1">
      <c r="A11592" s="382"/>
    </row>
    <row r="11593" spans="1:1">
      <c r="A11593" s="382"/>
    </row>
    <row r="11594" spans="1:1">
      <c r="A11594" s="382"/>
    </row>
    <row r="11595" spans="1:1">
      <c r="A11595" s="382"/>
    </row>
    <row r="11596" spans="1:1">
      <c r="A11596" s="382"/>
    </row>
    <row r="11597" spans="1:1">
      <c r="A11597" s="382"/>
    </row>
    <row r="11598" spans="1:1">
      <c r="A11598" s="382"/>
    </row>
    <row r="11599" spans="1:1">
      <c r="A11599" s="382"/>
    </row>
    <row r="11600" spans="1:1">
      <c r="A11600" s="382"/>
    </row>
    <row r="11601" spans="1:1">
      <c r="A11601" s="382"/>
    </row>
    <row r="11602" spans="1:1">
      <c r="A11602" s="382"/>
    </row>
    <row r="11603" spans="1:1">
      <c r="A11603" s="382"/>
    </row>
    <row r="11604" spans="1:1">
      <c r="A11604" s="382"/>
    </row>
    <row r="11605" spans="1:1">
      <c r="A11605" s="382"/>
    </row>
    <row r="11606" spans="1:1">
      <c r="A11606" s="382"/>
    </row>
    <row r="11607" spans="1:1">
      <c r="A11607" s="382"/>
    </row>
    <row r="11608" spans="1:1">
      <c r="A11608" s="382"/>
    </row>
    <row r="11609" spans="1:1">
      <c r="A11609" s="382"/>
    </row>
    <row r="11610" spans="1:1">
      <c r="A11610" s="382"/>
    </row>
    <row r="11611" spans="1:1">
      <c r="A11611" s="382"/>
    </row>
    <row r="11612" spans="1:1">
      <c r="A11612" s="382"/>
    </row>
    <row r="11613" spans="1:1">
      <c r="A11613" s="382"/>
    </row>
    <row r="11614" spans="1:1">
      <c r="A11614" s="382"/>
    </row>
    <row r="11615" spans="1:1">
      <c r="A11615" s="382"/>
    </row>
    <row r="11616" spans="1:1">
      <c r="A11616" s="382"/>
    </row>
    <row r="11617" spans="1:1">
      <c r="A11617" s="382"/>
    </row>
    <row r="11618" spans="1:1">
      <c r="A11618" s="382"/>
    </row>
    <row r="11619" spans="1:1">
      <c r="A11619" s="382"/>
    </row>
    <row r="11620" spans="1:1">
      <c r="A11620" s="382"/>
    </row>
    <row r="11621" spans="1:1">
      <c r="A11621" s="382"/>
    </row>
    <row r="11622" spans="1:1">
      <c r="A11622" s="382"/>
    </row>
    <row r="11623" spans="1:1">
      <c r="A11623" s="382"/>
    </row>
    <row r="11624" spans="1:1">
      <c r="A11624" s="382"/>
    </row>
    <row r="11625" spans="1:1">
      <c r="A11625" s="382"/>
    </row>
    <row r="11626" spans="1:1">
      <c r="A11626" s="382"/>
    </row>
    <row r="11627" spans="1:1">
      <c r="A11627" s="382"/>
    </row>
    <row r="11628" spans="1:1">
      <c r="A11628" s="382"/>
    </row>
    <row r="11629" spans="1:1">
      <c r="A11629" s="382"/>
    </row>
    <row r="11630" spans="1:1">
      <c r="A11630" s="382"/>
    </row>
    <row r="11631" spans="1:1">
      <c r="A11631" s="382"/>
    </row>
    <row r="11632" spans="1:1">
      <c r="A11632" s="382"/>
    </row>
    <row r="11633" spans="1:1">
      <c r="A11633" s="382"/>
    </row>
    <row r="11634" spans="1:1">
      <c r="A11634" s="382"/>
    </row>
    <row r="11635" spans="1:1">
      <c r="A11635" s="382"/>
    </row>
    <row r="11636" spans="1:1">
      <c r="A11636" s="382"/>
    </row>
    <row r="11637" spans="1:1">
      <c r="A11637" s="382"/>
    </row>
    <row r="11638" spans="1:1">
      <c r="A11638" s="382"/>
    </row>
    <row r="11639" spans="1:1">
      <c r="A11639" s="382"/>
    </row>
    <row r="11640" spans="1:1">
      <c r="A11640" s="382"/>
    </row>
    <row r="11641" spans="1:1">
      <c r="A11641" s="382"/>
    </row>
    <row r="11642" spans="1:1">
      <c r="A11642" s="382"/>
    </row>
    <row r="11643" spans="1:1">
      <c r="A11643" s="382"/>
    </row>
    <row r="11644" spans="1:1">
      <c r="A11644" s="382"/>
    </row>
    <row r="11645" spans="1:1">
      <c r="A11645" s="382"/>
    </row>
    <row r="11646" spans="1:1">
      <c r="A11646" s="382"/>
    </row>
    <row r="11647" spans="1:1">
      <c r="A11647" s="382"/>
    </row>
    <row r="11648" spans="1:1">
      <c r="A11648" s="382"/>
    </row>
    <row r="11649" spans="1:1">
      <c r="A11649" s="382"/>
    </row>
    <row r="11650" spans="1:1">
      <c r="A11650" s="382"/>
    </row>
    <row r="11651" spans="1:1">
      <c r="A11651" s="382"/>
    </row>
    <row r="11652" spans="1:1">
      <c r="A11652" s="382"/>
    </row>
    <row r="11653" spans="1:1">
      <c r="A11653" s="382"/>
    </row>
    <row r="11654" spans="1:1">
      <c r="A11654" s="382"/>
    </row>
    <row r="11655" spans="1:1">
      <c r="A11655" s="382"/>
    </row>
    <row r="11656" spans="1:1">
      <c r="A11656" s="382"/>
    </row>
    <row r="11657" spans="1:1">
      <c r="A11657" s="382"/>
    </row>
    <row r="11658" spans="1:1">
      <c r="A11658" s="382"/>
    </row>
    <row r="11659" spans="1:1">
      <c r="A11659" s="382"/>
    </row>
    <row r="11660" spans="1:1">
      <c r="A11660" s="382"/>
    </row>
    <row r="11661" spans="1:1">
      <c r="A11661" s="382"/>
    </row>
    <row r="11662" spans="1:1">
      <c r="A11662" s="382"/>
    </row>
    <row r="11663" spans="1:1">
      <c r="A11663" s="382"/>
    </row>
    <row r="11664" spans="1:1">
      <c r="A11664" s="382"/>
    </row>
    <row r="11665" spans="1:1">
      <c r="A11665" s="382"/>
    </row>
    <row r="11666" spans="1:1">
      <c r="A11666" s="382"/>
    </row>
    <row r="11667" spans="1:1">
      <c r="A11667" s="382"/>
    </row>
    <row r="11668" spans="1:1">
      <c r="A11668" s="382"/>
    </row>
    <row r="11669" spans="1:1">
      <c r="A11669" s="382"/>
    </row>
    <row r="11670" spans="1:1">
      <c r="A11670" s="382"/>
    </row>
    <row r="11671" spans="1:1">
      <c r="A11671" s="382"/>
    </row>
    <row r="11672" spans="1:1">
      <c r="A11672" s="382"/>
    </row>
    <row r="11673" spans="1:1">
      <c r="A11673" s="382"/>
    </row>
    <row r="11674" spans="1:1">
      <c r="A11674" s="382"/>
    </row>
    <row r="11675" spans="1:1">
      <c r="A11675" s="382"/>
    </row>
    <row r="11676" spans="1:1">
      <c r="A11676" s="382"/>
    </row>
    <row r="11677" spans="1:1">
      <c r="A11677" s="382"/>
    </row>
    <row r="11678" spans="1:1">
      <c r="A11678" s="382"/>
    </row>
    <row r="11679" spans="1:1">
      <c r="A11679" s="382"/>
    </row>
    <row r="11680" spans="1:1">
      <c r="A11680" s="382"/>
    </row>
    <row r="11681" spans="1:1">
      <c r="A11681" s="382"/>
    </row>
    <row r="11682" spans="1:1">
      <c r="A11682" s="382"/>
    </row>
    <row r="11683" spans="1:1">
      <c r="A11683" s="382"/>
    </row>
    <row r="11684" spans="1:1">
      <c r="A11684" s="382"/>
    </row>
    <row r="11685" spans="1:1">
      <c r="A11685" s="382"/>
    </row>
    <row r="11686" spans="1:1">
      <c r="A11686" s="382"/>
    </row>
    <row r="11687" spans="1:1">
      <c r="A11687" s="382"/>
    </row>
    <row r="11688" spans="1:1">
      <c r="A11688" s="382"/>
    </row>
    <row r="11689" spans="1:1">
      <c r="A11689" s="382"/>
    </row>
    <row r="11690" spans="1:1">
      <c r="A11690" s="382"/>
    </row>
    <row r="11691" spans="1:1">
      <c r="A11691" s="382"/>
    </row>
    <row r="11692" spans="1:1">
      <c r="A11692" s="382"/>
    </row>
    <row r="11693" spans="1:1">
      <c r="A11693" s="382"/>
    </row>
    <row r="11694" spans="1:1">
      <c r="A11694" s="382"/>
    </row>
    <row r="11695" spans="1:1">
      <c r="A11695" s="382"/>
    </row>
    <row r="11696" spans="1:1">
      <c r="A11696" s="382"/>
    </row>
    <row r="11697" spans="1:1">
      <c r="A11697" s="382"/>
    </row>
    <row r="11698" spans="1:1">
      <c r="A11698" s="382"/>
    </row>
    <row r="11699" spans="1:1">
      <c r="A11699" s="382"/>
    </row>
    <row r="11700" spans="1:1">
      <c r="A11700" s="382"/>
    </row>
    <row r="11701" spans="1:1">
      <c r="A11701" s="382"/>
    </row>
    <row r="11702" spans="1:1">
      <c r="A11702" s="382"/>
    </row>
    <row r="11703" spans="1:1">
      <c r="A11703" s="382"/>
    </row>
    <row r="11704" spans="1:1">
      <c r="A11704" s="382"/>
    </row>
    <row r="11705" spans="1:1">
      <c r="A11705" s="382"/>
    </row>
    <row r="11706" spans="1:1">
      <c r="A11706" s="382"/>
    </row>
    <row r="11707" spans="1:1">
      <c r="A11707" s="382"/>
    </row>
    <row r="11708" spans="1:1">
      <c r="A11708" s="382"/>
    </row>
    <row r="11709" spans="1:1">
      <c r="A11709" s="382"/>
    </row>
    <row r="11710" spans="1:1">
      <c r="A11710" s="382"/>
    </row>
    <row r="11711" spans="1:1">
      <c r="A11711" s="382"/>
    </row>
    <row r="11712" spans="1:1">
      <c r="A11712" s="382"/>
    </row>
    <row r="11713" spans="1:1">
      <c r="A11713" s="382"/>
    </row>
    <row r="11714" spans="1:1">
      <c r="A11714" s="382"/>
    </row>
    <row r="11715" spans="1:1">
      <c r="A11715" s="382"/>
    </row>
    <row r="11716" spans="1:1">
      <c r="A11716" s="382"/>
    </row>
    <row r="11717" spans="1:1">
      <c r="A11717" s="382"/>
    </row>
    <row r="11718" spans="1:1">
      <c r="A11718" s="382"/>
    </row>
    <row r="11719" spans="1:1">
      <c r="A11719" s="382"/>
    </row>
    <row r="11720" spans="1:1">
      <c r="A11720" s="382"/>
    </row>
    <row r="11721" spans="1:1">
      <c r="A11721" s="382"/>
    </row>
    <row r="11722" spans="1:1">
      <c r="A11722" s="382"/>
    </row>
    <row r="11723" spans="1:1">
      <c r="A11723" s="382"/>
    </row>
    <row r="11724" spans="1:1">
      <c r="A11724" s="382"/>
    </row>
    <row r="11725" spans="1:1">
      <c r="A11725" s="382"/>
    </row>
    <row r="11726" spans="1:1">
      <c r="A11726" s="382"/>
    </row>
    <row r="11727" spans="1:1">
      <c r="A11727" s="382"/>
    </row>
    <row r="11728" spans="1:1">
      <c r="A11728" s="382"/>
    </row>
    <row r="11729" spans="1:1">
      <c r="A11729" s="382"/>
    </row>
    <row r="11730" spans="1:1">
      <c r="A11730" s="382"/>
    </row>
    <row r="11731" spans="1:1">
      <c r="A11731" s="382"/>
    </row>
    <row r="11732" spans="1:1">
      <c r="A11732" s="382"/>
    </row>
    <row r="11733" spans="1:1">
      <c r="A11733" s="382"/>
    </row>
    <row r="11734" spans="1:1">
      <c r="A11734" s="382"/>
    </row>
    <row r="11735" spans="1:1">
      <c r="A11735" s="382"/>
    </row>
    <row r="11736" spans="1:1">
      <c r="A11736" s="382"/>
    </row>
    <row r="11737" spans="1:1">
      <c r="A11737" s="382"/>
    </row>
    <row r="11738" spans="1:1">
      <c r="A11738" s="382"/>
    </row>
    <row r="11739" spans="1:1">
      <c r="A11739" s="382"/>
    </row>
    <row r="11740" spans="1:1">
      <c r="A11740" s="382"/>
    </row>
    <row r="11741" spans="1:1">
      <c r="A11741" s="382"/>
    </row>
    <row r="11742" spans="1:1">
      <c r="A11742" s="382"/>
    </row>
    <row r="11743" spans="1:1">
      <c r="A11743" s="382"/>
    </row>
    <row r="11744" spans="1:1">
      <c r="A11744" s="382"/>
    </row>
    <row r="11745" spans="1:1">
      <c r="A11745" s="382"/>
    </row>
    <row r="11746" spans="1:1">
      <c r="A11746" s="382"/>
    </row>
    <row r="11747" spans="1:1">
      <c r="A11747" s="382"/>
    </row>
    <row r="11748" spans="1:1">
      <c r="A11748" s="382"/>
    </row>
    <row r="11749" spans="1:1">
      <c r="A11749" s="382"/>
    </row>
    <row r="11750" spans="1:1">
      <c r="A11750" s="382"/>
    </row>
    <row r="11751" spans="1:1">
      <c r="A11751" s="382"/>
    </row>
    <row r="11752" spans="1:1">
      <c r="A11752" s="382"/>
    </row>
    <row r="11753" spans="1:1">
      <c r="A11753" s="382"/>
    </row>
    <row r="11754" spans="1:1">
      <c r="A11754" s="382"/>
    </row>
    <row r="11755" spans="1:1">
      <c r="A11755" s="382"/>
    </row>
    <row r="11756" spans="1:1">
      <c r="A11756" s="382"/>
    </row>
    <row r="11757" spans="1:1">
      <c r="A11757" s="382"/>
    </row>
    <row r="11758" spans="1:1">
      <c r="A11758" s="382"/>
    </row>
    <row r="11759" spans="1:1">
      <c r="A11759" s="382"/>
    </row>
    <row r="11760" spans="1:1">
      <c r="A11760" s="382"/>
    </row>
    <row r="11761" spans="1:1">
      <c r="A11761" s="382"/>
    </row>
    <row r="11762" spans="1:1">
      <c r="A11762" s="382"/>
    </row>
    <row r="11763" spans="1:1">
      <c r="A11763" s="382"/>
    </row>
    <row r="11764" spans="1:1">
      <c r="A11764" s="382"/>
    </row>
    <row r="11765" spans="1:1">
      <c r="A11765" s="382"/>
    </row>
    <row r="11766" spans="1:1">
      <c r="A11766" s="382"/>
    </row>
    <row r="11767" spans="1:1">
      <c r="A11767" s="382"/>
    </row>
    <row r="11768" spans="1:1">
      <c r="A11768" s="382"/>
    </row>
    <row r="11769" spans="1:1">
      <c r="A11769" s="382"/>
    </row>
    <row r="11770" spans="1:1">
      <c r="A11770" s="382"/>
    </row>
    <row r="11771" spans="1:1">
      <c r="A11771" s="382"/>
    </row>
    <row r="11772" spans="1:1">
      <c r="A11772" s="382"/>
    </row>
    <row r="11773" spans="1:1">
      <c r="A11773" s="382"/>
    </row>
    <row r="11774" spans="1:1">
      <c r="A11774" s="382"/>
    </row>
    <row r="11775" spans="1:1">
      <c r="A11775" s="382"/>
    </row>
    <row r="11776" spans="1:1">
      <c r="A11776" s="382"/>
    </row>
    <row r="11777" spans="1:1">
      <c r="A11777" s="382"/>
    </row>
    <row r="11778" spans="1:1">
      <c r="A11778" s="382"/>
    </row>
    <row r="11779" spans="1:1">
      <c r="A11779" s="382"/>
    </row>
    <row r="11780" spans="1:1">
      <c r="A11780" s="382"/>
    </row>
    <row r="11781" spans="1:1">
      <c r="A11781" s="382"/>
    </row>
    <row r="11782" spans="1:1">
      <c r="A11782" s="382"/>
    </row>
    <row r="11783" spans="1:1">
      <c r="A11783" s="382"/>
    </row>
    <row r="11784" spans="1:1">
      <c r="A11784" s="382"/>
    </row>
    <row r="11785" spans="1:1">
      <c r="A11785" s="382"/>
    </row>
    <row r="11786" spans="1:1">
      <c r="A11786" s="382"/>
    </row>
    <row r="11787" spans="1:1">
      <c r="A11787" s="382"/>
    </row>
    <row r="11788" spans="1:1">
      <c r="A11788" s="382"/>
    </row>
    <row r="11789" spans="1:1">
      <c r="A11789" s="382"/>
    </row>
    <row r="11790" spans="1:1">
      <c r="A11790" s="382"/>
    </row>
    <row r="11791" spans="1:1">
      <c r="A11791" s="382"/>
    </row>
    <row r="11792" spans="1:1">
      <c r="A11792" s="382"/>
    </row>
    <row r="11793" spans="1:1">
      <c r="A11793" s="382"/>
    </row>
    <row r="11794" spans="1:1">
      <c r="A11794" s="382"/>
    </row>
    <row r="11795" spans="1:1">
      <c r="A11795" s="382"/>
    </row>
    <row r="11796" spans="1:1">
      <c r="A11796" s="382"/>
    </row>
    <row r="11797" spans="1:1">
      <c r="A11797" s="382"/>
    </row>
    <row r="11798" spans="1:1">
      <c r="A11798" s="382"/>
    </row>
    <row r="11799" spans="1:1">
      <c r="A11799" s="382"/>
    </row>
    <row r="11800" spans="1:1">
      <c r="A11800" s="382"/>
    </row>
    <row r="11801" spans="1:1">
      <c r="A11801" s="382"/>
    </row>
    <row r="11802" spans="1:1">
      <c r="A11802" s="382"/>
    </row>
    <row r="11803" spans="1:1">
      <c r="A11803" s="382"/>
    </row>
    <row r="11804" spans="1:1">
      <c r="A11804" s="382"/>
    </row>
    <row r="11805" spans="1:1">
      <c r="A11805" s="382"/>
    </row>
    <row r="11806" spans="1:1">
      <c r="A11806" s="382"/>
    </row>
    <row r="11807" spans="1:1">
      <c r="A11807" s="382"/>
    </row>
    <row r="11808" spans="1:1">
      <c r="A11808" s="382"/>
    </row>
    <row r="11809" spans="1:1">
      <c r="A11809" s="382"/>
    </row>
    <row r="11810" spans="1:1">
      <c r="A11810" s="382"/>
    </row>
    <row r="11811" spans="1:1">
      <c r="A11811" s="382"/>
    </row>
    <row r="11812" spans="1:1">
      <c r="A11812" s="382"/>
    </row>
    <row r="11813" spans="1:1">
      <c r="A11813" s="382"/>
    </row>
    <row r="11814" spans="1:1">
      <c r="A11814" s="382"/>
    </row>
    <row r="11815" spans="1:1">
      <c r="A11815" s="382"/>
    </row>
    <row r="11816" spans="1:1">
      <c r="A11816" s="382"/>
    </row>
    <row r="11817" spans="1:1">
      <c r="A11817" s="382"/>
    </row>
    <row r="11818" spans="1:1">
      <c r="A11818" s="382"/>
    </row>
    <row r="11819" spans="1:1">
      <c r="A11819" s="382"/>
    </row>
    <row r="11820" spans="1:1">
      <c r="A11820" s="382"/>
    </row>
    <row r="11821" spans="1:1">
      <c r="A11821" s="382"/>
    </row>
    <row r="11822" spans="1:1">
      <c r="A11822" s="382"/>
    </row>
    <row r="11823" spans="1:1">
      <c r="A11823" s="382"/>
    </row>
    <row r="11824" spans="1:1">
      <c r="A11824" s="382"/>
    </row>
    <row r="11825" spans="1:1">
      <c r="A11825" s="382"/>
    </row>
    <row r="11826" spans="1:1">
      <c r="A11826" s="382"/>
    </row>
    <row r="11827" spans="1:1">
      <c r="A11827" s="382"/>
    </row>
    <row r="11828" spans="1:1">
      <c r="A11828" s="382"/>
    </row>
    <row r="11829" spans="1:1">
      <c r="A11829" s="382"/>
    </row>
    <row r="11830" spans="1:1">
      <c r="A11830" s="382"/>
    </row>
    <row r="11831" spans="1:1">
      <c r="A11831" s="382"/>
    </row>
    <row r="11832" spans="1:1">
      <c r="A11832" s="382"/>
    </row>
    <row r="11833" spans="1:1">
      <c r="A11833" s="382"/>
    </row>
    <row r="11834" spans="1:1">
      <c r="A11834" s="382"/>
    </row>
    <row r="11835" spans="1:1">
      <c r="A11835" s="382"/>
    </row>
    <row r="11836" spans="1:1">
      <c r="A11836" s="382"/>
    </row>
    <row r="11837" spans="1:1">
      <c r="A11837" s="382"/>
    </row>
    <row r="11838" spans="1:1">
      <c r="A11838" s="382"/>
    </row>
    <row r="11839" spans="1:1">
      <c r="A11839" s="382"/>
    </row>
    <row r="11840" spans="1:1">
      <c r="A11840" s="382"/>
    </row>
    <row r="11841" spans="1:1">
      <c r="A11841" s="382"/>
    </row>
    <row r="11842" spans="1:1">
      <c r="A11842" s="382"/>
    </row>
    <row r="11843" spans="1:1">
      <c r="A11843" s="382"/>
    </row>
    <row r="11844" spans="1:1">
      <c r="A11844" s="382"/>
    </row>
    <row r="11845" spans="1:1">
      <c r="A11845" s="382"/>
    </row>
    <row r="11846" spans="1:1">
      <c r="A11846" s="382"/>
    </row>
    <row r="11847" spans="1:1">
      <c r="A11847" s="382"/>
    </row>
    <row r="11848" spans="1:1">
      <c r="A11848" s="382"/>
    </row>
    <row r="11849" spans="1:1">
      <c r="A11849" s="382"/>
    </row>
    <row r="11850" spans="1:1">
      <c r="A11850" s="382"/>
    </row>
    <row r="11851" spans="1:1">
      <c r="A11851" s="382"/>
    </row>
    <row r="11852" spans="1:1">
      <c r="A11852" s="382"/>
    </row>
    <row r="11853" spans="1:1">
      <c r="A11853" s="382"/>
    </row>
    <row r="11854" spans="1:1">
      <c r="A11854" s="382"/>
    </row>
    <row r="11855" spans="1:1">
      <c r="A11855" s="382"/>
    </row>
    <row r="11856" spans="1:1">
      <c r="A11856" s="382"/>
    </row>
    <row r="11857" spans="1:1">
      <c r="A11857" s="382"/>
    </row>
    <row r="11858" spans="1:1">
      <c r="A11858" s="382"/>
    </row>
    <row r="11859" spans="1:1">
      <c r="A11859" s="382"/>
    </row>
    <row r="11860" spans="1:1">
      <c r="A11860" s="382"/>
    </row>
    <row r="11861" spans="1:1">
      <c r="A11861" s="382"/>
    </row>
    <row r="11862" spans="1:1">
      <c r="A11862" s="382"/>
    </row>
    <row r="11863" spans="1:1">
      <c r="A11863" s="382"/>
    </row>
    <row r="11864" spans="1:1">
      <c r="A11864" s="382"/>
    </row>
    <row r="11865" spans="1:1">
      <c r="A11865" s="382"/>
    </row>
    <row r="11866" spans="1:1">
      <c r="A11866" s="382"/>
    </row>
    <row r="11867" spans="1:1">
      <c r="A11867" s="382"/>
    </row>
    <row r="11868" spans="1:1">
      <c r="A11868" s="382"/>
    </row>
    <row r="11869" spans="1:1">
      <c r="A11869" s="382"/>
    </row>
    <row r="11870" spans="1:1">
      <c r="A11870" s="382"/>
    </row>
    <row r="11871" spans="1:1">
      <c r="A11871" s="382"/>
    </row>
    <row r="11872" spans="1:1">
      <c r="A11872" s="382"/>
    </row>
    <row r="11873" spans="1:1">
      <c r="A11873" s="382"/>
    </row>
    <row r="11874" spans="1:1">
      <c r="A11874" s="382"/>
    </row>
    <row r="11875" spans="1:1">
      <c r="A11875" s="382"/>
    </row>
    <row r="11876" spans="1:1">
      <c r="A11876" s="382"/>
    </row>
    <row r="11877" spans="1:1">
      <c r="A11877" s="382"/>
    </row>
    <row r="11878" spans="1:1">
      <c r="A11878" s="382"/>
    </row>
    <row r="11879" spans="1:1">
      <c r="A11879" s="382"/>
    </row>
    <row r="11880" spans="1:1">
      <c r="A11880" s="382"/>
    </row>
    <row r="11881" spans="1:1">
      <c r="A11881" s="382"/>
    </row>
    <row r="11882" spans="1:1">
      <c r="A11882" s="382"/>
    </row>
    <row r="11883" spans="1:1">
      <c r="A11883" s="382"/>
    </row>
    <row r="11884" spans="1:1">
      <c r="A11884" s="382"/>
    </row>
    <row r="11885" spans="1:1">
      <c r="A11885" s="382"/>
    </row>
    <row r="11886" spans="1:1">
      <c r="A11886" s="382"/>
    </row>
    <row r="11887" spans="1:1">
      <c r="A11887" s="382"/>
    </row>
    <row r="11888" spans="1:1">
      <c r="A11888" s="382"/>
    </row>
    <row r="11889" spans="1:1">
      <c r="A11889" s="382"/>
    </row>
    <row r="11890" spans="1:1">
      <c r="A11890" s="382"/>
    </row>
    <row r="11891" spans="1:1">
      <c r="A11891" s="382"/>
    </row>
    <row r="11892" spans="1:1">
      <c r="A11892" s="382"/>
    </row>
    <row r="11893" spans="1:1">
      <c r="A11893" s="382"/>
    </row>
    <row r="11894" spans="1:1">
      <c r="A11894" s="382"/>
    </row>
    <row r="11895" spans="1:1">
      <c r="A11895" s="382"/>
    </row>
    <row r="11896" spans="1:1">
      <c r="A11896" s="382"/>
    </row>
    <row r="11897" spans="1:1">
      <c r="A11897" s="382"/>
    </row>
    <row r="11898" spans="1:1">
      <c r="A11898" s="382"/>
    </row>
    <row r="11899" spans="1:1">
      <c r="A11899" s="382"/>
    </row>
    <row r="11900" spans="1:1">
      <c r="A11900" s="382"/>
    </row>
    <row r="11901" spans="1:1">
      <c r="A11901" s="382"/>
    </row>
    <row r="11902" spans="1:1">
      <c r="A11902" s="382"/>
    </row>
    <row r="11903" spans="1:1">
      <c r="A11903" s="382"/>
    </row>
    <row r="11904" spans="1:1">
      <c r="A11904" s="382"/>
    </row>
    <row r="11905" spans="1:1">
      <c r="A11905" s="382"/>
    </row>
    <row r="11906" spans="1:1">
      <c r="A11906" s="382"/>
    </row>
    <row r="11907" spans="1:1">
      <c r="A11907" s="382"/>
    </row>
    <row r="11908" spans="1:1">
      <c r="A11908" s="382"/>
    </row>
    <row r="11909" spans="1:1">
      <c r="A11909" s="382"/>
    </row>
    <row r="11910" spans="1:1">
      <c r="A11910" s="382"/>
    </row>
    <row r="11911" spans="1:1">
      <c r="A11911" s="382"/>
    </row>
    <row r="11912" spans="1:1">
      <c r="A11912" s="382"/>
    </row>
    <row r="11913" spans="1:1">
      <c r="A11913" s="382"/>
    </row>
    <row r="11914" spans="1:1">
      <c r="A11914" s="382"/>
    </row>
    <row r="11915" spans="1:1">
      <c r="A11915" s="382"/>
    </row>
    <row r="11916" spans="1:1">
      <c r="A11916" s="382"/>
    </row>
    <row r="11917" spans="1:1">
      <c r="A11917" s="382"/>
    </row>
    <row r="11918" spans="1:1">
      <c r="A11918" s="382"/>
    </row>
    <row r="11919" spans="1:1">
      <c r="A11919" s="382"/>
    </row>
    <row r="11920" spans="1:1">
      <c r="A11920" s="382"/>
    </row>
    <row r="11921" spans="1:1">
      <c r="A11921" s="382"/>
    </row>
    <row r="11922" spans="1:1">
      <c r="A11922" s="382"/>
    </row>
    <row r="11923" spans="1:1">
      <c r="A11923" s="382"/>
    </row>
    <row r="11924" spans="1:1">
      <c r="A11924" s="382"/>
    </row>
    <row r="11925" spans="1:1">
      <c r="A11925" s="382"/>
    </row>
    <row r="11926" spans="1:1">
      <c r="A11926" s="382"/>
    </row>
    <row r="11927" spans="1:1">
      <c r="A11927" s="382"/>
    </row>
    <row r="11928" spans="1:1">
      <c r="A11928" s="382"/>
    </row>
    <row r="11929" spans="1:1">
      <c r="A11929" s="382"/>
    </row>
    <row r="11930" spans="1:1">
      <c r="A11930" s="382"/>
    </row>
    <row r="11931" spans="1:1">
      <c r="A11931" s="382"/>
    </row>
    <row r="11932" spans="1:1">
      <c r="A11932" s="382"/>
    </row>
    <row r="11933" spans="1:1">
      <c r="A11933" s="382"/>
    </row>
    <row r="11934" spans="1:1">
      <c r="A11934" s="382"/>
    </row>
    <row r="11935" spans="1:1">
      <c r="A11935" s="382"/>
    </row>
    <row r="11936" spans="1:1">
      <c r="A11936" s="382"/>
    </row>
    <row r="11937" spans="1:1">
      <c r="A11937" s="382"/>
    </row>
    <row r="11938" spans="1:1">
      <c r="A11938" s="382"/>
    </row>
    <row r="11939" spans="1:1">
      <c r="A11939" s="382"/>
    </row>
    <row r="11940" spans="1:1">
      <c r="A11940" s="382"/>
    </row>
    <row r="11941" spans="1:1">
      <c r="A11941" s="382"/>
    </row>
    <row r="11942" spans="1:1">
      <c r="A11942" s="382"/>
    </row>
    <row r="11943" spans="1:1">
      <c r="A11943" s="382"/>
    </row>
    <row r="11944" spans="1:1">
      <c r="A11944" s="382"/>
    </row>
    <row r="11945" spans="1:1">
      <c r="A11945" s="382"/>
    </row>
    <row r="11946" spans="1:1">
      <c r="A11946" s="382"/>
    </row>
    <row r="11947" spans="1:1">
      <c r="A11947" s="382"/>
    </row>
    <row r="11948" spans="1:1">
      <c r="A11948" s="382"/>
    </row>
    <row r="11949" spans="1:1">
      <c r="A11949" s="382"/>
    </row>
    <row r="11950" spans="1:1">
      <c r="A11950" s="382"/>
    </row>
    <row r="11951" spans="1:1">
      <c r="A11951" s="382"/>
    </row>
    <row r="11952" spans="1:1">
      <c r="A11952" s="382"/>
    </row>
    <row r="11953" spans="1:1">
      <c r="A11953" s="382"/>
    </row>
    <row r="11954" spans="1:1">
      <c r="A11954" s="382"/>
    </row>
    <row r="11955" spans="1:1">
      <c r="A11955" s="382"/>
    </row>
    <row r="11956" spans="1:1">
      <c r="A11956" s="382"/>
    </row>
    <row r="11957" spans="1:1">
      <c r="A11957" s="382"/>
    </row>
    <row r="11958" spans="1:1">
      <c r="A11958" s="382"/>
    </row>
    <row r="11959" spans="1:1">
      <c r="A11959" s="382"/>
    </row>
    <row r="11960" spans="1:1">
      <c r="A11960" s="382"/>
    </row>
    <row r="11961" spans="1:1">
      <c r="A11961" s="382"/>
    </row>
    <row r="11962" spans="1:1">
      <c r="A11962" s="382"/>
    </row>
    <row r="11963" spans="1:1">
      <c r="A11963" s="382"/>
    </row>
    <row r="11964" spans="1:1">
      <c r="A11964" s="382"/>
    </row>
    <row r="11965" spans="1:1">
      <c r="A11965" s="382"/>
    </row>
    <row r="11966" spans="1:1">
      <c r="A11966" s="382"/>
    </row>
    <row r="11967" spans="1:1">
      <c r="A11967" s="382"/>
    </row>
    <row r="11968" spans="1:1">
      <c r="A11968" s="382"/>
    </row>
    <row r="11969" spans="1:1">
      <c r="A11969" s="382"/>
    </row>
    <row r="11970" spans="1:1">
      <c r="A11970" s="382"/>
    </row>
    <row r="11971" spans="1:1">
      <c r="A11971" s="382"/>
    </row>
    <row r="11972" spans="1:1">
      <c r="A11972" s="382"/>
    </row>
    <row r="11973" spans="1:1">
      <c r="A11973" s="382"/>
    </row>
    <row r="11974" spans="1:1">
      <c r="A11974" s="382"/>
    </row>
    <row r="11975" spans="1:1">
      <c r="A11975" s="382"/>
    </row>
    <row r="11976" spans="1:1">
      <c r="A11976" s="382"/>
    </row>
    <row r="11977" spans="1:1">
      <c r="A11977" s="382"/>
    </row>
    <row r="11978" spans="1:1">
      <c r="A11978" s="382"/>
    </row>
    <row r="11979" spans="1:1">
      <c r="A11979" s="382"/>
    </row>
    <row r="11980" spans="1:1">
      <c r="A11980" s="382"/>
    </row>
    <row r="11981" spans="1:1">
      <c r="A11981" s="382"/>
    </row>
    <row r="11982" spans="1:1">
      <c r="A11982" s="382"/>
    </row>
    <row r="11983" spans="1:1">
      <c r="A11983" s="382"/>
    </row>
    <row r="11984" spans="1:1">
      <c r="A11984" s="382"/>
    </row>
    <row r="11985" spans="1:1">
      <c r="A11985" s="382"/>
    </row>
    <row r="11986" spans="1:1">
      <c r="A11986" s="382"/>
    </row>
    <row r="11987" spans="1:1">
      <c r="A11987" s="382"/>
    </row>
    <row r="11988" spans="1:1">
      <c r="A11988" s="382"/>
    </row>
    <row r="11989" spans="1:1">
      <c r="A11989" s="382"/>
    </row>
    <row r="11990" spans="1:1">
      <c r="A11990" s="382"/>
    </row>
    <row r="11991" spans="1:1">
      <c r="A11991" s="382"/>
    </row>
    <row r="11992" spans="1:1">
      <c r="A11992" s="382"/>
    </row>
    <row r="11993" spans="1:1">
      <c r="A11993" s="382"/>
    </row>
    <row r="11994" spans="1:1">
      <c r="A11994" s="382"/>
    </row>
    <row r="11995" spans="1:1">
      <c r="A11995" s="382"/>
    </row>
    <row r="11996" spans="1:1">
      <c r="A11996" s="382"/>
    </row>
    <row r="11997" spans="1:1">
      <c r="A11997" s="382"/>
    </row>
    <row r="11998" spans="1:1">
      <c r="A11998" s="382"/>
    </row>
    <row r="11999" spans="1:1">
      <c r="A11999" s="382"/>
    </row>
    <row r="12000" spans="1:1">
      <c r="A12000" s="382"/>
    </row>
    <row r="12001" spans="1:1">
      <c r="A12001" s="382"/>
    </row>
    <row r="12002" spans="1:1">
      <c r="A12002" s="382"/>
    </row>
    <row r="12003" spans="1:1">
      <c r="A12003" s="382"/>
    </row>
    <row r="12004" spans="1:1">
      <c r="A12004" s="382"/>
    </row>
    <row r="12005" spans="1:1">
      <c r="A12005" s="382"/>
    </row>
    <row r="12006" spans="1:1">
      <c r="A12006" s="382"/>
    </row>
    <row r="12007" spans="1:1">
      <c r="A12007" s="382"/>
    </row>
    <row r="12008" spans="1:1">
      <c r="A12008" s="382"/>
    </row>
    <row r="12009" spans="1:1">
      <c r="A12009" s="382"/>
    </row>
    <row r="12010" spans="1:1">
      <c r="A12010" s="382"/>
    </row>
    <row r="12011" spans="1:1">
      <c r="A12011" s="382"/>
    </row>
    <row r="12012" spans="1:1">
      <c r="A12012" s="382"/>
    </row>
    <row r="12013" spans="1:1">
      <c r="A12013" s="382"/>
    </row>
    <row r="12014" spans="1:1">
      <c r="A12014" s="382"/>
    </row>
    <row r="12015" spans="1:1">
      <c r="A12015" s="382"/>
    </row>
    <row r="12016" spans="1:1">
      <c r="A12016" s="382"/>
    </row>
    <row r="12017" spans="1:1">
      <c r="A12017" s="382"/>
    </row>
    <row r="12018" spans="1:1">
      <c r="A12018" s="382"/>
    </row>
    <row r="12019" spans="1:1">
      <c r="A12019" s="382"/>
    </row>
    <row r="12020" spans="1:1">
      <c r="A12020" s="382"/>
    </row>
    <row r="12021" spans="1:1">
      <c r="A12021" s="382"/>
    </row>
    <row r="12022" spans="1:1">
      <c r="A12022" s="382"/>
    </row>
    <row r="12023" spans="1:1">
      <c r="A12023" s="382"/>
    </row>
    <row r="12024" spans="1:1">
      <c r="A12024" s="382"/>
    </row>
    <row r="12025" spans="1:1">
      <c r="A12025" s="382"/>
    </row>
    <row r="12026" spans="1:1">
      <c r="A12026" s="382"/>
    </row>
    <row r="12027" spans="1:1">
      <c r="A12027" s="382"/>
    </row>
    <row r="12028" spans="1:1">
      <c r="A12028" s="382"/>
    </row>
    <row r="12029" spans="1:1">
      <c r="A12029" s="382"/>
    </row>
    <row r="12030" spans="1:1">
      <c r="A12030" s="382"/>
    </row>
    <row r="12031" spans="1:1">
      <c r="A12031" s="382"/>
    </row>
    <row r="12032" spans="1:1">
      <c r="A12032" s="382"/>
    </row>
    <row r="12033" spans="1:1">
      <c r="A12033" s="382"/>
    </row>
    <row r="12034" spans="1:1">
      <c r="A12034" s="382"/>
    </row>
    <row r="12035" spans="1:1">
      <c r="A12035" s="382"/>
    </row>
    <row r="12036" spans="1:1">
      <c r="A12036" s="382"/>
    </row>
    <row r="12037" spans="1:1">
      <c r="A12037" s="382"/>
    </row>
    <row r="12038" spans="1:1">
      <c r="A12038" s="382"/>
    </row>
    <row r="12039" spans="1:1">
      <c r="A12039" s="382"/>
    </row>
    <row r="12040" spans="1:1">
      <c r="A12040" s="382"/>
    </row>
    <row r="12041" spans="1:1">
      <c r="A12041" s="382"/>
    </row>
    <row r="12042" spans="1:1">
      <c r="A12042" s="382"/>
    </row>
    <row r="12043" spans="1:1">
      <c r="A12043" s="382"/>
    </row>
    <row r="12044" spans="1:1">
      <c r="A12044" s="382"/>
    </row>
    <row r="12045" spans="1:1">
      <c r="A12045" s="382"/>
    </row>
    <row r="12046" spans="1:1">
      <c r="A12046" s="382"/>
    </row>
    <row r="12047" spans="1:1">
      <c r="A12047" s="382"/>
    </row>
    <row r="12048" spans="1:1">
      <c r="A12048" s="382"/>
    </row>
    <row r="12049" spans="1:1">
      <c r="A12049" s="382"/>
    </row>
    <row r="12050" spans="1:1">
      <c r="A12050" s="382"/>
    </row>
    <row r="12051" spans="1:1">
      <c r="A12051" s="382"/>
    </row>
    <row r="12052" spans="1:1">
      <c r="A12052" s="382"/>
    </row>
    <row r="12053" spans="1:1">
      <c r="A12053" s="382"/>
    </row>
    <row r="12054" spans="1:1">
      <c r="A12054" s="382"/>
    </row>
    <row r="12055" spans="1:1">
      <c r="A12055" s="382"/>
    </row>
    <row r="12056" spans="1:1">
      <c r="A12056" s="382"/>
    </row>
    <row r="12057" spans="1:1">
      <c r="A12057" s="382"/>
    </row>
    <row r="12058" spans="1:1">
      <c r="A12058" s="382"/>
    </row>
    <row r="12059" spans="1:1">
      <c r="A12059" s="382"/>
    </row>
    <row r="12060" spans="1:1">
      <c r="A12060" s="382"/>
    </row>
    <row r="12061" spans="1:1">
      <c r="A12061" s="382"/>
    </row>
    <row r="12062" spans="1:1">
      <c r="A12062" s="382"/>
    </row>
    <row r="12063" spans="1:1">
      <c r="A12063" s="382"/>
    </row>
    <row r="12064" spans="1:1">
      <c r="A12064" s="382"/>
    </row>
    <row r="12065" spans="1:1">
      <c r="A12065" s="382"/>
    </row>
    <row r="12066" spans="1:1">
      <c r="A12066" s="382"/>
    </row>
    <row r="12067" spans="1:1">
      <c r="A12067" s="382"/>
    </row>
    <row r="12068" spans="1:1">
      <c r="A12068" s="382"/>
    </row>
    <row r="12069" spans="1:1">
      <c r="A12069" s="382"/>
    </row>
    <row r="12070" spans="1:1">
      <c r="A12070" s="382"/>
    </row>
    <row r="12071" spans="1:1">
      <c r="A12071" s="382"/>
    </row>
    <row r="12072" spans="1:1">
      <c r="A12072" s="382"/>
    </row>
    <row r="12073" spans="1:1">
      <c r="A12073" s="382"/>
    </row>
    <row r="12074" spans="1:1">
      <c r="A12074" s="382"/>
    </row>
    <row r="12075" spans="1:1">
      <c r="A12075" s="382"/>
    </row>
    <row r="12076" spans="1:1">
      <c r="A12076" s="382"/>
    </row>
    <row r="12077" spans="1:1">
      <c r="A12077" s="382"/>
    </row>
    <row r="12078" spans="1:1">
      <c r="A12078" s="382"/>
    </row>
    <row r="12079" spans="1:1">
      <c r="A12079" s="382"/>
    </row>
    <row r="12080" spans="1:1">
      <c r="A12080" s="382"/>
    </row>
    <row r="12081" spans="1:1">
      <c r="A12081" s="382"/>
    </row>
    <row r="12082" spans="1:1">
      <c r="A12082" s="382"/>
    </row>
    <row r="12083" spans="1:1">
      <c r="A12083" s="382"/>
    </row>
    <row r="12084" spans="1:1">
      <c r="A12084" s="382"/>
    </row>
    <row r="12085" spans="1:1">
      <c r="A12085" s="382"/>
    </row>
    <row r="12086" spans="1:1">
      <c r="A12086" s="382"/>
    </row>
    <row r="12087" spans="1:1">
      <c r="A12087" s="382"/>
    </row>
    <row r="12088" spans="1:1">
      <c r="A12088" s="382"/>
    </row>
    <row r="12089" spans="1:1">
      <c r="A12089" s="382"/>
    </row>
    <row r="12090" spans="1:1">
      <c r="A12090" s="382"/>
    </row>
    <row r="12091" spans="1:1">
      <c r="A12091" s="382"/>
    </row>
    <row r="12092" spans="1:1">
      <c r="A12092" s="382"/>
    </row>
    <row r="12093" spans="1:1">
      <c r="A12093" s="382"/>
    </row>
    <row r="12094" spans="1:1">
      <c r="A12094" s="382"/>
    </row>
    <row r="12095" spans="1:1">
      <c r="A12095" s="382"/>
    </row>
    <row r="12096" spans="1:1">
      <c r="A12096" s="382"/>
    </row>
    <row r="12097" spans="1:1">
      <c r="A12097" s="382"/>
    </row>
    <row r="12098" spans="1:1">
      <c r="A12098" s="382"/>
    </row>
    <row r="12099" spans="1:1">
      <c r="A12099" s="382"/>
    </row>
    <row r="12100" spans="1:1">
      <c r="A12100" s="382"/>
    </row>
    <row r="12101" spans="1:1">
      <c r="A12101" s="382"/>
    </row>
    <row r="12102" spans="1:1">
      <c r="A12102" s="382"/>
    </row>
    <row r="12103" spans="1:1">
      <c r="A12103" s="382"/>
    </row>
    <row r="12104" spans="1:1">
      <c r="A12104" s="382"/>
    </row>
    <row r="12105" spans="1:1">
      <c r="A12105" s="382"/>
    </row>
    <row r="12106" spans="1:1">
      <c r="A12106" s="382"/>
    </row>
    <row r="12107" spans="1:1">
      <c r="A12107" s="382"/>
    </row>
    <row r="12108" spans="1:1">
      <c r="A12108" s="382"/>
    </row>
    <row r="12109" spans="1:1">
      <c r="A12109" s="382"/>
    </row>
    <row r="12110" spans="1:1">
      <c r="A12110" s="382"/>
    </row>
    <row r="12111" spans="1:1">
      <c r="A12111" s="382"/>
    </row>
    <row r="12112" spans="1:1">
      <c r="A12112" s="382"/>
    </row>
    <row r="12113" spans="1:1">
      <c r="A12113" s="382"/>
    </row>
    <row r="12114" spans="1:1">
      <c r="A12114" s="382"/>
    </row>
    <row r="12115" spans="1:1">
      <c r="A12115" s="382"/>
    </row>
    <row r="12116" spans="1:1">
      <c r="A12116" s="382"/>
    </row>
    <row r="12117" spans="1:1">
      <c r="A12117" s="382"/>
    </row>
    <row r="12118" spans="1:1">
      <c r="A12118" s="382"/>
    </row>
    <row r="12119" spans="1:1">
      <c r="A12119" s="382"/>
    </row>
    <row r="12120" spans="1:1">
      <c r="A12120" s="382"/>
    </row>
    <row r="12121" spans="1:1">
      <c r="A12121" s="382"/>
    </row>
    <row r="12122" spans="1:1">
      <c r="A12122" s="382"/>
    </row>
    <row r="12123" spans="1:1">
      <c r="A12123" s="382"/>
    </row>
    <row r="12124" spans="1:1">
      <c r="A12124" s="382"/>
    </row>
    <row r="12125" spans="1:1">
      <c r="A12125" s="382"/>
    </row>
    <row r="12126" spans="1:1">
      <c r="A12126" s="382"/>
    </row>
    <row r="12127" spans="1:1">
      <c r="A12127" s="382"/>
    </row>
    <row r="12128" spans="1:1">
      <c r="A12128" s="382"/>
    </row>
    <row r="12129" spans="1:1">
      <c r="A12129" s="382"/>
    </row>
    <row r="12130" spans="1:1">
      <c r="A12130" s="382"/>
    </row>
    <row r="12131" spans="1:1">
      <c r="A12131" s="382"/>
    </row>
    <row r="12132" spans="1:1">
      <c r="A12132" s="382"/>
    </row>
    <row r="12133" spans="1:1">
      <c r="A12133" s="382"/>
    </row>
    <row r="12134" spans="1:1">
      <c r="A12134" s="382"/>
    </row>
    <row r="12135" spans="1:1">
      <c r="A12135" s="382"/>
    </row>
    <row r="12136" spans="1:1">
      <c r="A12136" s="382"/>
    </row>
    <row r="12137" spans="1:1">
      <c r="A12137" s="382"/>
    </row>
    <row r="12138" spans="1:1">
      <c r="A12138" s="382"/>
    </row>
    <row r="12139" spans="1:1">
      <c r="A12139" s="382"/>
    </row>
    <row r="12140" spans="1:1">
      <c r="A12140" s="382"/>
    </row>
    <row r="12141" spans="1:1">
      <c r="A12141" s="382"/>
    </row>
    <row r="12142" spans="1:1">
      <c r="A12142" s="382"/>
    </row>
    <row r="12143" spans="1:1">
      <c r="A12143" s="382"/>
    </row>
    <row r="12144" spans="1:1">
      <c r="A12144" s="382"/>
    </row>
    <row r="12145" spans="1:1">
      <c r="A12145" s="382"/>
    </row>
    <row r="12146" spans="1:1">
      <c r="A12146" s="382"/>
    </row>
    <row r="12147" spans="1:1">
      <c r="A12147" s="382"/>
    </row>
    <row r="12148" spans="1:1">
      <c r="A12148" s="382"/>
    </row>
    <row r="12149" spans="1:1">
      <c r="A12149" s="382"/>
    </row>
    <row r="12150" spans="1:1">
      <c r="A12150" s="382"/>
    </row>
    <row r="12151" spans="1:1">
      <c r="A12151" s="382"/>
    </row>
    <row r="12152" spans="1:1">
      <c r="A12152" s="382"/>
    </row>
    <row r="12153" spans="1:1">
      <c r="A12153" s="382"/>
    </row>
    <row r="12154" spans="1:1">
      <c r="A12154" s="382"/>
    </row>
    <row r="12155" spans="1:1">
      <c r="A12155" s="382"/>
    </row>
    <row r="12156" spans="1:1">
      <c r="A12156" s="382"/>
    </row>
    <row r="12157" spans="1:1">
      <c r="A12157" s="382"/>
    </row>
    <row r="12158" spans="1:1">
      <c r="A12158" s="382"/>
    </row>
    <row r="12159" spans="1:1">
      <c r="A12159" s="382"/>
    </row>
    <row r="12160" spans="1:1">
      <c r="A12160" s="382"/>
    </row>
    <row r="12161" spans="1:1">
      <c r="A12161" s="382"/>
    </row>
    <row r="12162" spans="1:1">
      <c r="A12162" s="382"/>
    </row>
    <row r="12163" spans="1:1">
      <c r="A12163" s="382"/>
    </row>
    <row r="12164" spans="1:1">
      <c r="A12164" s="382"/>
    </row>
    <row r="12165" spans="1:1">
      <c r="A12165" s="382"/>
    </row>
    <row r="12166" spans="1:1">
      <c r="A12166" s="382"/>
    </row>
    <row r="12167" spans="1:1">
      <c r="A12167" s="382"/>
    </row>
    <row r="12168" spans="1:1">
      <c r="A12168" s="382"/>
    </row>
    <row r="12169" spans="1:1">
      <c r="A12169" s="382"/>
    </row>
    <row r="12170" spans="1:1">
      <c r="A12170" s="382"/>
    </row>
    <row r="12171" spans="1:1">
      <c r="A12171" s="382"/>
    </row>
    <row r="12172" spans="1:1">
      <c r="A12172" s="382"/>
    </row>
    <row r="12173" spans="1:1">
      <c r="A12173" s="382"/>
    </row>
    <row r="12174" spans="1:1">
      <c r="A12174" s="382"/>
    </row>
    <row r="12175" spans="1:1">
      <c r="A12175" s="382"/>
    </row>
    <row r="12176" spans="1:1">
      <c r="A12176" s="382"/>
    </row>
    <row r="12177" spans="1:1">
      <c r="A12177" s="382"/>
    </row>
    <row r="12178" spans="1:1">
      <c r="A12178" s="382"/>
    </row>
    <row r="12179" spans="1:1">
      <c r="A12179" s="382"/>
    </row>
    <row r="12180" spans="1:1">
      <c r="A12180" s="382"/>
    </row>
    <row r="12181" spans="1:1">
      <c r="A12181" s="382"/>
    </row>
    <row r="12182" spans="1:1">
      <c r="A12182" s="382"/>
    </row>
    <row r="12183" spans="1:1">
      <c r="A12183" s="382"/>
    </row>
    <row r="12184" spans="1:1">
      <c r="A12184" s="382"/>
    </row>
    <row r="12185" spans="1:1">
      <c r="A12185" s="382"/>
    </row>
    <row r="12186" spans="1:1">
      <c r="A12186" s="382"/>
    </row>
    <row r="12187" spans="1:1">
      <c r="A12187" s="382"/>
    </row>
    <row r="12188" spans="1:1">
      <c r="A12188" s="382"/>
    </row>
    <row r="12189" spans="1:1">
      <c r="A12189" s="382"/>
    </row>
    <row r="12190" spans="1:1">
      <c r="A12190" s="382"/>
    </row>
    <row r="12191" spans="1:1">
      <c r="A12191" s="382"/>
    </row>
    <row r="12192" spans="1:1">
      <c r="A12192" s="382"/>
    </row>
    <row r="12193" spans="1:1">
      <c r="A12193" s="382"/>
    </row>
    <row r="12194" spans="1:1">
      <c r="A12194" s="382"/>
    </row>
    <row r="12195" spans="1:1">
      <c r="A12195" s="382"/>
    </row>
    <row r="12196" spans="1:1">
      <c r="A12196" s="382"/>
    </row>
    <row r="12197" spans="1:1">
      <c r="A12197" s="382"/>
    </row>
    <row r="12198" spans="1:1">
      <c r="A12198" s="382"/>
    </row>
    <row r="12199" spans="1:1">
      <c r="A12199" s="382"/>
    </row>
    <row r="12200" spans="1:1">
      <c r="A12200" s="382"/>
    </row>
    <row r="12201" spans="1:1">
      <c r="A12201" s="382"/>
    </row>
    <row r="12202" spans="1:1">
      <c r="A12202" s="382"/>
    </row>
    <row r="12203" spans="1:1">
      <c r="A12203" s="382"/>
    </row>
    <row r="12204" spans="1:1">
      <c r="A12204" s="382"/>
    </row>
    <row r="12205" spans="1:1">
      <c r="A12205" s="382"/>
    </row>
    <row r="12206" spans="1:1">
      <c r="A12206" s="382"/>
    </row>
    <row r="12207" spans="1:1">
      <c r="A12207" s="382"/>
    </row>
    <row r="12208" spans="1:1">
      <c r="A12208" s="382"/>
    </row>
    <row r="12209" spans="1:1">
      <c r="A12209" s="382"/>
    </row>
    <row r="12210" spans="1:1">
      <c r="A12210" s="382"/>
    </row>
    <row r="12211" spans="1:1">
      <c r="A12211" s="382"/>
    </row>
    <row r="12212" spans="1:1">
      <c r="A12212" s="382"/>
    </row>
    <row r="12213" spans="1:1">
      <c r="A12213" s="382"/>
    </row>
    <row r="12214" spans="1:1">
      <c r="A12214" s="382"/>
    </row>
    <row r="12215" spans="1:1">
      <c r="A12215" s="382"/>
    </row>
    <row r="12216" spans="1:1">
      <c r="A12216" s="382"/>
    </row>
    <row r="12217" spans="1:1">
      <c r="A12217" s="382"/>
    </row>
    <row r="12218" spans="1:1">
      <c r="A12218" s="382"/>
    </row>
    <row r="12219" spans="1:1">
      <c r="A12219" s="382"/>
    </row>
    <row r="12220" spans="1:1">
      <c r="A12220" s="382"/>
    </row>
    <row r="12221" spans="1:1">
      <c r="A12221" s="382"/>
    </row>
    <row r="12222" spans="1:1">
      <c r="A12222" s="382"/>
    </row>
    <row r="12223" spans="1:1">
      <c r="A12223" s="382"/>
    </row>
    <row r="12224" spans="1:1">
      <c r="A12224" s="382"/>
    </row>
    <row r="12225" spans="1:1">
      <c r="A12225" s="382"/>
    </row>
    <row r="12226" spans="1:1">
      <c r="A12226" s="382"/>
    </row>
    <row r="12227" spans="1:1">
      <c r="A12227" s="382"/>
    </row>
    <row r="12228" spans="1:1">
      <c r="A12228" s="382"/>
    </row>
    <row r="12229" spans="1:1">
      <c r="A12229" s="382"/>
    </row>
    <row r="12230" spans="1:1">
      <c r="A12230" s="382"/>
    </row>
    <row r="12231" spans="1:1">
      <c r="A12231" s="382"/>
    </row>
    <row r="12232" spans="1:1">
      <c r="A12232" s="382"/>
    </row>
    <row r="12233" spans="1:1">
      <c r="A12233" s="382"/>
    </row>
    <row r="12234" spans="1:1">
      <c r="A12234" s="382"/>
    </row>
    <row r="12235" spans="1:1">
      <c r="A12235" s="382"/>
    </row>
    <row r="12236" spans="1:1">
      <c r="A12236" s="382"/>
    </row>
    <row r="12237" spans="1:1">
      <c r="A12237" s="382"/>
    </row>
    <row r="12238" spans="1:1">
      <c r="A12238" s="382"/>
    </row>
    <row r="12239" spans="1:1">
      <c r="A12239" s="382"/>
    </row>
    <row r="12240" spans="1:1">
      <c r="A12240" s="382"/>
    </row>
    <row r="12241" spans="1:1">
      <c r="A12241" s="382"/>
    </row>
    <row r="12242" spans="1:1">
      <c r="A12242" s="382"/>
    </row>
    <row r="12243" spans="1:1">
      <c r="A12243" s="382"/>
    </row>
    <row r="12244" spans="1:1">
      <c r="A12244" s="382"/>
    </row>
    <row r="12245" spans="1:1">
      <c r="A12245" s="382"/>
    </row>
    <row r="12246" spans="1:1">
      <c r="A12246" s="382"/>
    </row>
    <row r="12247" spans="1:1">
      <c r="A12247" s="382"/>
    </row>
    <row r="12248" spans="1:1">
      <c r="A12248" s="382"/>
    </row>
    <row r="12249" spans="1:1">
      <c r="A12249" s="382"/>
    </row>
    <row r="12250" spans="1:1">
      <c r="A12250" s="382"/>
    </row>
    <row r="12251" spans="1:1">
      <c r="A12251" s="382"/>
    </row>
    <row r="12252" spans="1:1">
      <c r="A12252" s="382"/>
    </row>
    <row r="12253" spans="1:1">
      <c r="A12253" s="382"/>
    </row>
    <row r="12254" spans="1:1">
      <c r="A12254" s="382"/>
    </row>
    <row r="12255" spans="1:1">
      <c r="A12255" s="382"/>
    </row>
    <row r="12256" spans="1:1">
      <c r="A12256" s="382"/>
    </row>
    <row r="12257" spans="1:1">
      <c r="A12257" s="382"/>
    </row>
    <row r="12258" spans="1:1">
      <c r="A12258" s="382"/>
    </row>
    <row r="12259" spans="1:1">
      <c r="A12259" s="382"/>
    </row>
    <row r="12260" spans="1:1">
      <c r="A12260" s="382"/>
    </row>
    <row r="12261" spans="1:1">
      <c r="A12261" s="382"/>
    </row>
    <row r="12262" spans="1:1">
      <c r="A12262" s="382"/>
    </row>
    <row r="12263" spans="1:1">
      <c r="A12263" s="382"/>
    </row>
    <row r="12264" spans="1:1">
      <c r="A12264" s="382"/>
    </row>
    <row r="12265" spans="1:1">
      <c r="A12265" s="382"/>
    </row>
    <row r="12266" spans="1:1">
      <c r="A12266" s="382"/>
    </row>
    <row r="12267" spans="1:1">
      <c r="A12267" s="382"/>
    </row>
    <row r="12268" spans="1:1">
      <c r="A12268" s="382"/>
    </row>
    <row r="12269" spans="1:1">
      <c r="A12269" s="382"/>
    </row>
    <row r="12270" spans="1:1">
      <c r="A12270" s="382"/>
    </row>
    <row r="12271" spans="1:1">
      <c r="A12271" s="382"/>
    </row>
    <row r="12272" spans="1:1">
      <c r="A12272" s="382"/>
    </row>
    <row r="12273" spans="1:1">
      <c r="A12273" s="382"/>
    </row>
    <row r="12274" spans="1:1">
      <c r="A12274" s="382"/>
    </row>
    <row r="12275" spans="1:1">
      <c r="A12275" s="382"/>
    </row>
    <row r="12276" spans="1:1">
      <c r="A12276" s="382"/>
    </row>
    <row r="12277" spans="1:1">
      <c r="A12277" s="382"/>
    </row>
    <row r="12278" spans="1:1">
      <c r="A12278" s="382"/>
    </row>
    <row r="12279" spans="1:1">
      <c r="A12279" s="382"/>
    </row>
    <row r="12280" spans="1:1">
      <c r="A12280" s="382"/>
    </row>
    <row r="12281" spans="1:1">
      <c r="A12281" s="382"/>
    </row>
    <row r="12282" spans="1:1">
      <c r="A12282" s="382"/>
    </row>
    <row r="12283" spans="1:1">
      <c r="A12283" s="382"/>
    </row>
    <row r="12284" spans="1:1">
      <c r="A12284" s="382"/>
    </row>
    <row r="12285" spans="1:1">
      <c r="A12285" s="382"/>
    </row>
    <row r="12286" spans="1:1">
      <c r="A12286" s="382"/>
    </row>
    <row r="12287" spans="1:1">
      <c r="A12287" s="382"/>
    </row>
    <row r="12288" spans="1:1">
      <c r="A12288" s="382"/>
    </row>
    <row r="12289" spans="1:1">
      <c r="A12289" s="382"/>
    </row>
    <row r="12290" spans="1:1">
      <c r="A12290" s="382"/>
    </row>
    <row r="12291" spans="1:1">
      <c r="A12291" s="382"/>
    </row>
    <row r="12292" spans="1:1">
      <c r="A12292" s="382"/>
    </row>
    <row r="12293" spans="1:1">
      <c r="A12293" s="382"/>
    </row>
    <row r="12294" spans="1:1">
      <c r="A12294" s="382"/>
    </row>
    <row r="12295" spans="1:1">
      <c r="A12295" s="382"/>
    </row>
    <row r="12296" spans="1:1">
      <c r="A12296" s="382"/>
    </row>
    <row r="12297" spans="1:1">
      <c r="A12297" s="382"/>
    </row>
    <row r="12298" spans="1:1">
      <c r="A12298" s="382"/>
    </row>
    <row r="12299" spans="1:1">
      <c r="A12299" s="382"/>
    </row>
    <row r="12300" spans="1:1">
      <c r="A12300" s="382"/>
    </row>
    <row r="12301" spans="1:1">
      <c r="A12301" s="382"/>
    </row>
    <row r="12302" spans="1:1">
      <c r="A12302" s="382"/>
    </row>
    <row r="12303" spans="1:1">
      <c r="A12303" s="382"/>
    </row>
    <row r="12304" spans="1:1">
      <c r="A12304" s="382"/>
    </row>
    <row r="12305" spans="1:1">
      <c r="A12305" s="382"/>
    </row>
    <row r="12306" spans="1:1">
      <c r="A12306" s="382"/>
    </row>
    <row r="12307" spans="1:1">
      <c r="A12307" s="382"/>
    </row>
    <row r="12308" spans="1:1">
      <c r="A12308" s="382"/>
    </row>
    <row r="12309" spans="1:1">
      <c r="A12309" s="382"/>
    </row>
    <row r="12310" spans="1:1">
      <c r="A12310" s="382"/>
    </row>
    <row r="12311" spans="1:1">
      <c r="A12311" s="382"/>
    </row>
    <row r="12312" spans="1:1">
      <c r="A12312" s="382"/>
    </row>
    <row r="12313" spans="1:1">
      <c r="A12313" s="382"/>
    </row>
    <row r="12314" spans="1:1">
      <c r="A12314" s="382"/>
    </row>
    <row r="12315" spans="1:1">
      <c r="A12315" s="382"/>
    </row>
    <row r="12316" spans="1:1">
      <c r="A12316" s="382"/>
    </row>
    <row r="12317" spans="1:1">
      <c r="A12317" s="382"/>
    </row>
    <row r="12318" spans="1:1">
      <c r="A12318" s="382"/>
    </row>
    <row r="12319" spans="1:1">
      <c r="A12319" s="382"/>
    </row>
    <row r="12320" spans="1:1">
      <c r="A12320" s="382"/>
    </row>
    <row r="12321" spans="1:1">
      <c r="A12321" s="382"/>
    </row>
    <row r="12322" spans="1:1">
      <c r="A12322" s="382"/>
    </row>
    <row r="12323" spans="1:1">
      <c r="A12323" s="382"/>
    </row>
    <row r="12324" spans="1:1">
      <c r="A12324" s="382"/>
    </row>
    <row r="12325" spans="1:1">
      <c r="A12325" s="382"/>
    </row>
    <row r="12326" spans="1:1">
      <c r="A12326" s="382"/>
    </row>
    <row r="12327" spans="1:1">
      <c r="A12327" s="382"/>
    </row>
    <row r="12328" spans="1:1">
      <c r="A12328" s="382"/>
    </row>
    <row r="12329" spans="1:1">
      <c r="A12329" s="382"/>
    </row>
    <row r="12330" spans="1:1">
      <c r="A12330" s="382"/>
    </row>
    <row r="12331" spans="1:1">
      <c r="A12331" s="382"/>
    </row>
    <row r="12332" spans="1:1">
      <c r="A12332" s="382"/>
    </row>
    <row r="12333" spans="1:1">
      <c r="A12333" s="382"/>
    </row>
    <row r="12334" spans="1:1">
      <c r="A12334" s="382"/>
    </row>
    <row r="12335" spans="1:1">
      <c r="A12335" s="382"/>
    </row>
    <row r="12336" spans="1:1">
      <c r="A12336" s="382"/>
    </row>
    <row r="12337" spans="1:1">
      <c r="A12337" s="382"/>
    </row>
    <row r="12338" spans="1:1">
      <c r="A12338" s="382"/>
    </row>
    <row r="12339" spans="1:1">
      <c r="A12339" s="382"/>
    </row>
    <row r="12340" spans="1:1">
      <c r="A12340" s="382"/>
    </row>
    <row r="12341" spans="1:1">
      <c r="A12341" s="382"/>
    </row>
    <row r="12342" spans="1:1">
      <c r="A12342" s="382"/>
    </row>
    <row r="12343" spans="1:1">
      <c r="A12343" s="382"/>
    </row>
    <row r="12344" spans="1:1">
      <c r="A12344" s="382"/>
    </row>
    <row r="12345" spans="1:1">
      <c r="A12345" s="382"/>
    </row>
    <row r="12346" spans="1:1">
      <c r="A12346" s="382"/>
    </row>
    <row r="12347" spans="1:1">
      <c r="A12347" s="382"/>
    </row>
    <row r="12348" spans="1:1">
      <c r="A12348" s="382"/>
    </row>
    <row r="12349" spans="1:1">
      <c r="A12349" s="382"/>
    </row>
    <row r="12350" spans="1:1">
      <c r="A12350" s="382"/>
    </row>
    <row r="12351" spans="1:1">
      <c r="A12351" s="382"/>
    </row>
    <row r="12352" spans="1:1">
      <c r="A12352" s="382"/>
    </row>
    <row r="12353" spans="1:1">
      <c r="A12353" s="382"/>
    </row>
    <row r="12354" spans="1:1">
      <c r="A12354" s="382"/>
    </row>
    <row r="12355" spans="1:1">
      <c r="A12355" s="382"/>
    </row>
    <row r="12356" spans="1:1">
      <c r="A12356" s="382"/>
    </row>
    <row r="12357" spans="1:1">
      <c r="A12357" s="382"/>
    </row>
    <row r="12358" spans="1:1">
      <c r="A12358" s="382"/>
    </row>
    <row r="12359" spans="1:1">
      <c r="A12359" s="382"/>
    </row>
    <row r="12360" spans="1:1">
      <c r="A12360" s="382"/>
    </row>
    <row r="12361" spans="1:1">
      <c r="A12361" s="382"/>
    </row>
    <row r="12362" spans="1:1">
      <c r="A12362" s="382"/>
    </row>
    <row r="12363" spans="1:1">
      <c r="A12363" s="382"/>
    </row>
    <row r="12364" spans="1:1">
      <c r="A12364" s="382"/>
    </row>
    <row r="12365" spans="1:1">
      <c r="A12365" s="382"/>
    </row>
    <row r="12366" spans="1:1">
      <c r="A12366" s="382"/>
    </row>
    <row r="12367" spans="1:1">
      <c r="A12367" s="382"/>
    </row>
    <row r="12368" spans="1:1">
      <c r="A12368" s="382"/>
    </row>
    <row r="12369" spans="1:1">
      <c r="A12369" s="382"/>
    </row>
    <row r="12370" spans="1:1">
      <c r="A12370" s="382"/>
    </row>
    <row r="12371" spans="1:1">
      <c r="A12371" s="382"/>
    </row>
    <row r="12372" spans="1:1">
      <c r="A12372" s="382"/>
    </row>
    <row r="12373" spans="1:1">
      <c r="A12373" s="382"/>
    </row>
    <row r="12374" spans="1:1">
      <c r="A12374" s="382"/>
    </row>
    <row r="12375" spans="1:1">
      <c r="A12375" s="382"/>
    </row>
    <row r="12376" spans="1:1">
      <c r="A12376" s="382"/>
    </row>
    <row r="12377" spans="1:1">
      <c r="A12377" s="382"/>
    </row>
    <row r="12378" spans="1:1">
      <c r="A12378" s="382"/>
    </row>
    <row r="12379" spans="1:1">
      <c r="A12379" s="382"/>
    </row>
    <row r="12380" spans="1:1">
      <c r="A12380" s="382"/>
    </row>
    <row r="12381" spans="1:1">
      <c r="A12381" s="382"/>
    </row>
    <row r="12382" spans="1:1">
      <c r="A12382" s="382"/>
    </row>
    <row r="12383" spans="1:1">
      <c r="A12383" s="382"/>
    </row>
    <row r="12384" spans="1:1">
      <c r="A12384" s="382"/>
    </row>
    <row r="12385" spans="1:1">
      <c r="A12385" s="382"/>
    </row>
    <row r="12386" spans="1:1">
      <c r="A12386" s="382"/>
    </row>
    <row r="12387" spans="1:1">
      <c r="A12387" s="382"/>
    </row>
    <row r="12388" spans="1:1">
      <c r="A12388" s="382"/>
    </row>
    <row r="12389" spans="1:1">
      <c r="A12389" s="382"/>
    </row>
    <row r="12390" spans="1:1">
      <c r="A12390" s="382"/>
    </row>
    <row r="12391" spans="1:1">
      <c r="A12391" s="382"/>
    </row>
    <row r="12392" spans="1:1">
      <c r="A12392" s="382"/>
    </row>
    <row r="12393" spans="1:1">
      <c r="A12393" s="382"/>
    </row>
    <row r="12394" spans="1:1">
      <c r="A12394" s="382"/>
    </row>
    <row r="12395" spans="1:1">
      <c r="A12395" s="382"/>
    </row>
    <row r="12396" spans="1:1">
      <c r="A12396" s="382"/>
    </row>
    <row r="12397" spans="1:1">
      <c r="A12397" s="382"/>
    </row>
    <row r="12398" spans="1:1">
      <c r="A12398" s="382"/>
    </row>
    <row r="12399" spans="1:1">
      <c r="A12399" s="382"/>
    </row>
    <row r="12400" spans="1:1">
      <c r="A12400" s="382"/>
    </row>
    <row r="12401" spans="1:1">
      <c r="A12401" s="382"/>
    </row>
    <row r="12402" spans="1:1">
      <c r="A12402" s="382"/>
    </row>
    <row r="12403" spans="1:1">
      <c r="A12403" s="382"/>
    </row>
    <row r="12404" spans="1:1">
      <c r="A12404" s="382"/>
    </row>
    <row r="12405" spans="1:1">
      <c r="A12405" s="382"/>
    </row>
    <row r="12406" spans="1:1">
      <c r="A12406" s="382"/>
    </row>
    <row r="12407" spans="1:1">
      <c r="A12407" s="382"/>
    </row>
    <row r="12408" spans="1:1">
      <c r="A12408" s="382"/>
    </row>
    <row r="12409" spans="1:1">
      <c r="A12409" s="382"/>
    </row>
    <row r="12410" spans="1:1">
      <c r="A12410" s="382"/>
    </row>
    <row r="12411" spans="1:1">
      <c r="A12411" s="382"/>
    </row>
    <row r="12412" spans="1:1">
      <c r="A12412" s="382"/>
    </row>
    <row r="12413" spans="1:1">
      <c r="A12413" s="382"/>
    </row>
    <row r="12414" spans="1:1">
      <c r="A12414" s="382"/>
    </row>
    <row r="12415" spans="1:1">
      <c r="A12415" s="382"/>
    </row>
    <row r="12416" spans="1:1">
      <c r="A12416" s="382"/>
    </row>
    <row r="12417" spans="1:1">
      <c r="A12417" s="382"/>
    </row>
    <row r="12418" spans="1:1">
      <c r="A12418" s="382"/>
    </row>
    <row r="12419" spans="1:1">
      <c r="A12419" s="382"/>
    </row>
    <row r="12420" spans="1:1">
      <c r="A12420" s="382"/>
    </row>
    <row r="12421" spans="1:1">
      <c r="A12421" s="382"/>
    </row>
    <row r="12422" spans="1:1">
      <c r="A12422" s="382"/>
    </row>
    <row r="12423" spans="1:1">
      <c r="A12423" s="382"/>
    </row>
    <row r="12424" spans="1:1">
      <c r="A12424" s="382"/>
    </row>
    <row r="12425" spans="1:1">
      <c r="A12425" s="382"/>
    </row>
    <row r="12426" spans="1:1">
      <c r="A12426" s="382"/>
    </row>
    <row r="12427" spans="1:1">
      <c r="A12427" s="382"/>
    </row>
    <row r="12428" spans="1:1">
      <c r="A12428" s="382"/>
    </row>
    <row r="12429" spans="1:1">
      <c r="A12429" s="382"/>
    </row>
    <row r="12430" spans="1:1">
      <c r="A12430" s="382"/>
    </row>
    <row r="12431" spans="1:1">
      <c r="A12431" s="382"/>
    </row>
    <row r="12432" spans="1:1">
      <c r="A12432" s="382"/>
    </row>
    <row r="12433" spans="1:1">
      <c r="A12433" s="382"/>
    </row>
    <row r="12434" spans="1:1">
      <c r="A12434" s="382"/>
    </row>
    <row r="12435" spans="1:1">
      <c r="A12435" s="382"/>
    </row>
    <row r="12436" spans="1:1">
      <c r="A12436" s="382"/>
    </row>
    <row r="12437" spans="1:1">
      <c r="A12437" s="382"/>
    </row>
    <row r="12438" spans="1:1">
      <c r="A12438" s="382"/>
    </row>
    <row r="12439" spans="1:1">
      <c r="A12439" s="382"/>
    </row>
    <row r="12440" spans="1:1">
      <c r="A12440" s="382"/>
    </row>
    <row r="12441" spans="1:1">
      <c r="A12441" s="382"/>
    </row>
    <row r="12442" spans="1:1">
      <c r="A12442" s="382"/>
    </row>
    <row r="12443" spans="1:1">
      <c r="A12443" s="382"/>
    </row>
    <row r="12444" spans="1:1">
      <c r="A12444" s="382"/>
    </row>
    <row r="12445" spans="1:1">
      <c r="A12445" s="382"/>
    </row>
    <row r="12446" spans="1:1">
      <c r="A12446" s="382"/>
    </row>
    <row r="12447" spans="1:1">
      <c r="A12447" s="382"/>
    </row>
    <row r="12448" spans="1:1">
      <c r="A12448" s="382"/>
    </row>
    <row r="12449" spans="1:1">
      <c r="A12449" s="382"/>
    </row>
    <row r="12450" spans="1:1">
      <c r="A12450" s="382"/>
    </row>
    <row r="12451" spans="1:1">
      <c r="A12451" s="382"/>
    </row>
    <row r="12452" spans="1:1">
      <c r="A12452" s="382"/>
    </row>
    <row r="12453" spans="1:1">
      <c r="A12453" s="382"/>
    </row>
    <row r="12454" spans="1:1">
      <c r="A12454" s="382"/>
    </row>
    <row r="12455" spans="1:1">
      <c r="A12455" s="382"/>
    </row>
    <row r="12456" spans="1:1">
      <c r="A12456" s="382"/>
    </row>
    <row r="12457" spans="1:1">
      <c r="A12457" s="382"/>
    </row>
    <row r="12458" spans="1:1">
      <c r="A12458" s="382"/>
    </row>
    <row r="12459" spans="1:1">
      <c r="A12459" s="382"/>
    </row>
    <row r="12460" spans="1:1">
      <c r="A12460" s="382"/>
    </row>
    <row r="12461" spans="1:1">
      <c r="A12461" s="382"/>
    </row>
    <row r="12462" spans="1:1">
      <c r="A12462" s="382"/>
    </row>
    <row r="12463" spans="1:1">
      <c r="A12463" s="382"/>
    </row>
    <row r="12464" spans="1:1">
      <c r="A12464" s="382"/>
    </row>
    <row r="12465" spans="1:1">
      <c r="A12465" s="382"/>
    </row>
    <row r="12466" spans="1:1">
      <c r="A12466" s="382"/>
    </row>
    <row r="12467" spans="1:1">
      <c r="A12467" s="382"/>
    </row>
    <row r="12468" spans="1:1">
      <c r="A12468" s="382"/>
    </row>
    <row r="12469" spans="1:1">
      <c r="A12469" s="382"/>
    </row>
    <row r="12470" spans="1:1">
      <c r="A12470" s="382"/>
    </row>
    <row r="12471" spans="1:1">
      <c r="A12471" s="382"/>
    </row>
    <row r="12472" spans="1:1">
      <c r="A12472" s="382"/>
    </row>
    <row r="12473" spans="1:1">
      <c r="A12473" s="382"/>
    </row>
    <row r="12474" spans="1:1">
      <c r="A12474" s="382"/>
    </row>
    <row r="12475" spans="1:1">
      <c r="A12475" s="382"/>
    </row>
    <row r="12476" spans="1:1">
      <c r="A12476" s="382"/>
    </row>
    <row r="12477" spans="1:1">
      <c r="A12477" s="382"/>
    </row>
    <row r="12478" spans="1:1">
      <c r="A12478" s="382"/>
    </row>
    <row r="12479" spans="1:1">
      <c r="A12479" s="382"/>
    </row>
    <row r="12480" spans="1:1">
      <c r="A12480" s="382"/>
    </row>
    <row r="12481" spans="1:1">
      <c r="A12481" s="382"/>
    </row>
    <row r="12482" spans="1:1">
      <c r="A12482" s="382"/>
    </row>
    <row r="12483" spans="1:1">
      <c r="A12483" s="382"/>
    </row>
    <row r="12484" spans="1:1">
      <c r="A12484" s="382"/>
    </row>
    <row r="12485" spans="1:1">
      <c r="A12485" s="382"/>
    </row>
    <row r="12486" spans="1:1">
      <c r="A12486" s="382"/>
    </row>
    <row r="12487" spans="1:1">
      <c r="A12487" s="382"/>
    </row>
    <row r="12488" spans="1:1">
      <c r="A12488" s="382"/>
    </row>
    <row r="12489" spans="1:1">
      <c r="A12489" s="382"/>
    </row>
    <row r="12490" spans="1:1">
      <c r="A12490" s="382"/>
    </row>
    <row r="12491" spans="1:1">
      <c r="A12491" s="382"/>
    </row>
    <row r="12492" spans="1:1">
      <c r="A12492" s="382"/>
    </row>
    <row r="12493" spans="1:1">
      <c r="A12493" s="382"/>
    </row>
    <row r="12494" spans="1:1">
      <c r="A12494" s="382"/>
    </row>
    <row r="12495" spans="1:1">
      <c r="A12495" s="382"/>
    </row>
    <row r="12496" spans="1:1">
      <c r="A12496" s="382"/>
    </row>
    <row r="12497" spans="1:1">
      <c r="A12497" s="382"/>
    </row>
    <row r="12498" spans="1:1">
      <c r="A12498" s="382"/>
    </row>
    <row r="12499" spans="1:1">
      <c r="A12499" s="382"/>
    </row>
    <row r="12500" spans="1:1">
      <c r="A12500" s="382"/>
    </row>
    <row r="12501" spans="1:1">
      <c r="A12501" s="382"/>
    </row>
    <row r="12502" spans="1:1">
      <c r="A12502" s="382"/>
    </row>
    <row r="12503" spans="1:1">
      <c r="A12503" s="382"/>
    </row>
    <row r="12504" spans="1:1">
      <c r="A12504" s="382"/>
    </row>
    <row r="12505" spans="1:1">
      <c r="A12505" s="382"/>
    </row>
    <row r="12506" spans="1:1">
      <c r="A12506" s="382"/>
    </row>
    <row r="12507" spans="1:1">
      <c r="A12507" s="382"/>
    </row>
    <row r="12508" spans="1:1">
      <c r="A12508" s="382"/>
    </row>
    <row r="12509" spans="1:1">
      <c r="A12509" s="382"/>
    </row>
    <row r="12510" spans="1:1">
      <c r="A12510" s="382"/>
    </row>
    <row r="12511" spans="1:1">
      <c r="A12511" s="382"/>
    </row>
    <row r="12512" spans="1:1">
      <c r="A12512" s="382"/>
    </row>
    <row r="12513" spans="1:1">
      <c r="A12513" s="382"/>
    </row>
    <row r="12514" spans="1:1">
      <c r="A12514" s="382"/>
    </row>
    <row r="12515" spans="1:1">
      <c r="A12515" s="382"/>
    </row>
    <row r="12516" spans="1:1">
      <c r="A12516" s="382"/>
    </row>
    <row r="12517" spans="1:1">
      <c r="A12517" s="382"/>
    </row>
    <row r="12518" spans="1:1">
      <c r="A12518" s="382"/>
    </row>
    <row r="12519" spans="1:1">
      <c r="A12519" s="382"/>
    </row>
    <row r="12520" spans="1:1">
      <c r="A12520" s="382"/>
    </row>
    <row r="12521" spans="1:1">
      <c r="A12521" s="382"/>
    </row>
    <row r="12522" spans="1:1">
      <c r="A12522" s="382"/>
    </row>
    <row r="12523" spans="1:1">
      <c r="A12523" s="382"/>
    </row>
    <row r="12524" spans="1:1">
      <c r="A12524" s="382"/>
    </row>
    <row r="12525" spans="1:1">
      <c r="A12525" s="382"/>
    </row>
    <row r="12526" spans="1:1">
      <c r="A12526" s="382"/>
    </row>
    <row r="12527" spans="1:1">
      <c r="A12527" s="382"/>
    </row>
    <row r="12528" spans="1:1">
      <c r="A12528" s="382"/>
    </row>
    <row r="12529" spans="1:1">
      <c r="A12529" s="382"/>
    </row>
    <row r="12530" spans="1:1">
      <c r="A12530" s="382"/>
    </row>
    <row r="12531" spans="1:1">
      <c r="A12531" s="382"/>
    </row>
    <row r="12532" spans="1:1">
      <c r="A12532" s="382"/>
    </row>
    <row r="12533" spans="1:1">
      <c r="A12533" s="382"/>
    </row>
    <row r="12534" spans="1:1">
      <c r="A12534" s="382"/>
    </row>
    <row r="12535" spans="1:1">
      <c r="A12535" s="382"/>
    </row>
    <row r="12536" spans="1:1">
      <c r="A12536" s="382"/>
    </row>
    <row r="12537" spans="1:1">
      <c r="A12537" s="382"/>
    </row>
    <row r="12538" spans="1:1">
      <c r="A12538" s="382"/>
    </row>
    <row r="12539" spans="1:1">
      <c r="A12539" s="382"/>
    </row>
    <row r="12540" spans="1:1">
      <c r="A12540" s="382"/>
    </row>
    <row r="12541" spans="1:1">
      <c r="A12541" s="382"/>
    </row>
    <row r="12542" spans="1:1">
      <c r="A12542" s="382"/>
    </row>
    <row r="12543" spans="1:1">
      <c r="A12543" s="382"/>
    </row>
    <row r="12544" spans="1:1">
      <c r="A12544" s="382"/>
    </row>
    <row r="12545" spans="1:1">
      <c r="A12545" s="382"/>
    </row>
    <row r="12546" spans="1:1">
      <c r="A12546" s="382"/>
    </row>
    <row r="12547" spans="1:1">
      <c r="A12547" s="382"/>
    </row>
    <row r="12548" spans="1:1">
      <c r="A12548" s="382"/>
    </row>
    <row r="12549" spans="1:1">
      <c r="A12549" s="382"/>
    </row>
    <row r="12550" spans="1:1">
      <c r="A12550" s="382"/>
    </row>
    <row r="12551" spans="1:1">
      <c r="A12551" s="382"/>
    </row>
    <row r="12552" spans="1:1">
      <c r="A12552" s="382"/>
    </row>
    <row r="12553" spans="1:1">
      <c r="A12553" s="382"/>
    </row>
    <row r="12554" spans="1:1">
      <c r="A12554" s="382"/>
    </row>
    <row r="12555" spans="1:1">
      <c r="A12555" s="382"/>
    </row>
    <row r="12556" spans="1:1">
      <c r="A12556" s="382"/>
    </row>
    <row r="12557" spans="1:1">
      <c r="A12557" s="382"/>
    </row>
    <row r="12558" spans="1:1">
      <c r="A12558" s="382"/>
    </row>
    <row r="12559" spans="1:1">
      <c r="A12559" s="382"/>
    </row>
    <row r="12560" spans="1:1">
      <c r="A12560" s="382"/>
    </row>
    <row r="12561" spans="1:1">
      <c r="A12561" s="382"/>
    </row>
    <row r="12562" spans="1:1">
      <c r="A12562" s="382"/>
    </row>
    <row r="12563" spans="1:1">
      <c r="A12563" s="382"/>
    </row>
    <row r="12564" spans="1:1">
      <c r="A12564" s="382"/>
    </row>
    <row r="12565" spans="1:1">
      <c r="A12565" s="382"/>
    </row>
    <row r="12566" spans="1:1">
      <c r="A12566" s="382"/>
    </row>
    <row r="12567" spans="1:1">
      <c r="A12567" s="382"/>
    </row>
    <row r="12568" spans="1:1">
      <c r="A12568" s="382"/>
    </row>
    <row r="12569" spans="1:1">
      <c r="A12569" s="382"/>
    </row>
    <row r="12570" spans="1:1">
      <c r="A12570" s="382"/>
    </row>
    <row r="12571" spans="1:1">
      <c r="A12571" s="382"/>
    </row>
    <row r="12572" spans="1:1">
      <c r="A12572" s="382"/>
    </row>
    <row r="12573" spans="1:1">
      <c r="A12573" s="382"/>
    </row>
    <row r="12574" spans="1:1">
      <c r="A12574" s="382"/>
    </row>
    <row r="12575" spans="1:1">
      <c r="A12575" s="382"/>
    </row>
    <row r="12576" spans="1:1">
      <c r="A12576" s="382"/>
    </row>
    <row r="12577" spans="1:1">
      <c r="A12577" s="382"/>
    </row>
    <row r="12578" spans="1:1">
      <c r="A12578" s="382"/>
    </row>
    <row r="12579" spans="1:1">
      <c r="A12579" s="382"/>
    </row>
    <row r="12580" spans="1:1">
      <c r="A12580" s="382"/>
    </row>
    <row r="12581" spans="1:1">
      <c r="A12581" s="382"/>
    </row>
    <row r="12582" spans="1:1">
      <c r="A12582" s="382"/>
    </row>
    <row r="12583" spans="1:1">
      <c r="A12583" s="382"/>
    </row>
    <row r="12584" spans="1:1">
      <c r="A12584" s="382"/>
    </row>
    <row r="12585" spans="1:1">
      <c r="A12585" s="382"/>
    </row>
    <row r="12586" spans="1:1">
      <c r="A12586" s="382"/>
    </row>
    <row r="12587" spans="1:1">
      <c r="A12587" s="382"/>
    </row>
    <row r="12588" spans="1:1">
      <c r="A12588" s="382"/>
    </row>
    <row r="12589" spans="1:1">
      <c r="A12589" s="382"/>
    </row>
    <row r="12590" spans="1:1">
      <c r="A12590" s="382"/>
    </row>
    <row r="12591" spans="1:1">
      <c r="A12591" s="382"/>
    </row>
    <row r="12592" spans="1:1">
      <c r="A12592" s="382"/>
    </row>
    <row r="12593" spans="1:1">
      <c r="A12593" s="382"/>
    </row>
    <row r="12594" spans="1:1">
      <c r="A12594" s="382"/>
    </row>
    <row r="12595" spans="1:1">
      <c r="A12595" s="382"/>
    </row>
    <row r="12596" spans="1:1">
      <c r="A12596" s="382"/>
    </row>
    <row r="12597" spans="1:1">
      <c r="A12597" s="382"/>
    </row>
    <row r="12598" spans="1:1">
      <c r="A12598" s="382"/>
    </row>
    <row r="12599" spans="1:1">
      <c r="A12599" s="382"/>
    </row>
    <row r="12600" spans="1:1">
      <c r="A12600" s="382"/>
    </row>
    <row r="12601" spans="1:1">
      <c r="A12601" s="382"/>
    </row>
    <row r="12602" spans="1:1">
      <c r="A12602" s="382"/>
    </row>
    <row r="12603" spans="1:1">
      <c r="A12603" s="382"/>
    </row>
    <row r="12604" spans="1:1">
      <c r="A12604" s="382"/>
    </row>
    <row r="12605" spans="1:1">
      <c r="A12605" s="382"/>
    </row>
    <row r="12606" spans="1:1">
      <c r="A12606" s="382"/>
    </row>
    <row r="12607" spans="1:1">
      <c r="A12607" s="382"/>
    </row>
    <row r="12608" spans="1:1">
      <c r="A12608" s="382"/>
    </row>
    <row r="12609" spans="1:1">
      <c r="A12609" s="382"/>
    </row>
    <row r="12610" spans="1:1">
      <c r="A12610" s="382"/>
    </row>
    <row r="12611" spans="1:1">
      <c r="A12611" s="382"/>
    </row>
    <row r="12612" spans="1:1">
      <c r="A12612" s="382"/>
    </row>
    <row r="12613" spans="1:1">
      <c r="A12613" s="382"/>
    </row>
    <row r="12614" spans="1:1">
      <c r="A12614" s="382"/>
    </row>
    <row r="12615" spans="1:1">
      <c r="A12615" s="382"/>
    </row>
    <row r="12616" spans="1:1">
      <c r="A12616" s="382"/>
    </row>
    <row r="12617" spans="1:1">
      <c r="A12617" s="382"/>
    </row>
    <row r="12618" spans="1:1">
      <c r="A12618" s="382"/>
    </row>
    <row r="12619" spans="1:1">
      <c r="A12619" s="382"/>
    </row>
    <row r="12620" spans="1:1">
      <c r="A12620" s="382"/>
    </row>
    <row r="12621" spans="1:1">
      <c r="A12621" s="382"/>
    </row>
    <row r="12622" spans="1:1">
      <c r="A12622" s="382"/>
    </row>
    <row r="12623" spans="1:1">
      <c r="A12623" s="382"/>
    </row>
    <row r="12624" spans="1:1">
      <c r="A12624" s="382"/>
    </row>
    <row r="12625" spans="1:1">
      <c r="A12625" s="382"/>
    </row>
    <row r="12626" spans="1:1">
      <c r="A12626" s="382"/>
    </row>
    <row r="12627" spans="1:1">
      <c r="A12627" s="382"/>
    </row>
    <row r="12628" spans="1:1">
      <c r="A12628" s="382"/>
    </row>
    <row r="12629" spans="1:1">
      <c r="A12629" s="382"/>
    </row>
    <row r="12630" spans="1:1">
      <c r="A12630" s="382"/>
    </row>
    <row r="12631" spans="1:1">
      <c r="A12631" s="382"/>
    </row>
    <row r="12632" spans="1:1">
      <c r="A12632" s="382"/>
    </row>
    <row r="12633" spans="1:1">
      <c r="A12633" s="382"/>
    </row>
    <row r="12634" spans="1:1">
      <c r="A12634" s="382"/>
    </row>
    <row r="12635" spans="1:1">
      <c r="A12635" s="382"/>
    </row>
    <row r="12636" spans="1:1">
      <c r="A12636" s="382"/>
    </row>
    <row r="12637" spans="1:1">
      <c r="A12637" s="382"/>
    </row>
    <row r="12638" spans="1:1">
      <c r="A12638" s="382"/>
    </row>
    <row r="12639" spans="1:1">
      <c r="A12639" s="382"/>
    </row>
    <row r="12640" spans="1:1">
      <c r="A12640" s="382"/>
    </row>
    <row r="12641" spans="1:1">
      <c r="A12641" s="382"/>
    </row>
    <row r="12642" spans="1:1">
      <c r="A12642" s="382"/>
    </row>
    <row r="12643" spans="1:1">
      <c r="A12643" s="382"/>
    </row>
    <row r="12644" spans="1:1">
      <c r="A12644" s="382"/>
    </row>
    <row r="12645" spans="1:1">
      <c r="A12645" s="382"/>
    </row>
    <row r="12646" spans="1:1">
      <c r="A12646" s="382"/>
    </row>
    <row r="12647" spans="1:1">
      <c r="A12647" s="382"/>
    </row>
    <row r="12648" spans="1:1">
      <c r="A12648" s="382"/>
    </row>
    <row r="12649" spans="1:1">
      <c r="A12649" s="382"/>
    </row>
    <row r="12650" spans="1:1">
      <c r="A12650" s="382"/>
    </row>
    <row r="12651" spans="1:1">
      <c r="A12651" s="382"/>
    </row>
    <row r="12652" spans="1:1">
      <c r="A12652" s="382"/>
    </row>
    <row r="12653" spans="1:1">
      <c r="A12653" s="382"/>
    </row>
    <row r="12654" spans="1:1">
      <c r="A12654" s="382"/>
    </row>
    <row r="12655" spans="1:1">
      <c r="A12655" s="382"/>
    </row>
    <row r="12656" spans="1:1">
      <c r="A12656" s="382"/>
    </row>
    <row r="12657" spans="1:1">
      <c r="A12657" s="382"/>
    </row>
    <row r="12658" spans="1:1">
      <c r="A12658" s="382"/>
    </row>
    <row r="12659" spans="1:1">
      <c r="A12659" s="382"/>
    </row>
    <row r="12660" spans="1:1">
      <c r="A12660" s="382"/>
    </row>
    <row r="12661" spans="1:1">
      <c r="A12661" s="382"/>
    </row>
    <row r="12662" spans="1:1">
      <c r="A12662" s="382"/>
    </row>
    <row r="12663" spans="1:1">
      <c r="A12663" s="382"/>
    </row>
    <row r="12664" spans="1:1">
      <c r="A12664" s="382"/>
    </row>
    <row r="12665" spans="1:1">
      <c r="A12665" s="382"/>
    </row>
    <row r="12666" spans="1:1">
      <c r="A12666" s="382"/>
    </row>
    <row r="12667" spans="1:1">
      <c r="A12667" s="382"/>
    </row>
    <row r="12668" spans="1:1">
      <c r="A12668" s="382"/>
    </row>
    <row r="12669" spans="1:1">
      <c r="A12669" s="382"/>
    </row>
    <row r="12670" spans="1:1">
      <c r="A12670" s="382"/>
    </row>
    <row r="12671" spans="1:1">
      <c r="A12671" s="382"/>
    </row>
    <row r="12672" spans="1:1">
      <c r="A12672" s="382"/>
    </row>
    <row r="12673" spans="1:1">
      <c r="A12673" s="382"/>
    </row>
    <row r="12674" spans="1:1">
      <c r="A12674" s="382"/>
    </row>
    <row r="12675" spans="1:1">
      <c r="A12675" s="382"/>
    </row>
    <row r="12676" spans="1:1">
      <c r="A12676" s="382"/>
    </row>
    <row r="12677" spans="1:1">
      <c r="A12677" s="382"/>
    </row>
    <row r="12678" spans="1:1">
      <c r="A12678" s="382"/>
    </row>
    <row r="12679" spans="1:1">
      <c r="A12679" s="382"/>
    </row>
    <row r="12680" spans="1:1">
      <c r="A12680" s="382"/>
    </row>
    <row r="12681" spans="1:1">
      <c r="A12681" s="382"/>
    </row>
    <row r="12682" spans="1:1">
      <c r="A12682" s="382"/>
    </row>
    <row r="12683" spans="1:1">
      <c r="A12683" s="382"/>
    </row>
    <row r="12684" spans="1:1">
      <c r="A12684" s="382"/>
    </row>
    <row r="12685" spans="1:1">
      <c r="A12685" s="382"/>
    </row>
    <row r="12686" spans="1:1">
      <c r="A12686" s="382"/>
    </row>
    <row r="12687" spans="1:1">
      <c r="A12687" s="382"/>
    </row>
    <row r="12688" spans="1:1">
      <c r="A12688" s="382"/>
    </row>
    <row r="12689" spans="1:1">
      <c r="A12689" s="382"/>
    </row>
    <row r="12690" spans="1:1">
      <c r="A12690" s="382"/>
    </row>
    <row r="12691" spans="1:1">
      <c r="A12691" s="382"/>
    </row>
    <row r="12692" spans="1:1">
      <c r="A12692" s="382"/>
    </row>
    <row r="12693" spans="1:1">
      <c r="A12693" s="382"/>
    </row>
    <row r="12694" spans="1:1">
      <c r="A12694" s="382"/>
    </row>
    <row r="12695" spans="1:1">
      <c r="A12695" s="382"/>
    </row>
    <row r="12696" spans="1:1">
      <c r="A12696" s="382"/>
    </row>
    <row r="12697" spans="1:1">
      <c r="A12697" s="382"/>
    </row>
    <row r="12698" spans="1:1">
      <c r="A12698" s="382"/>
    </row>
    <row r="12699" spans="1:1">
      <c r="A12699" s="382"/>
    </row>
    <row r="12700" spans="1:1">
      <c r="A12700" s="382"/>
    </row>
    <row r="12701" spans="1:1">
      <c r="A12701" s="382"/>
    </row>
    <row r="12702" spans="1:1">
      <c r="A12702" s="382"/>
    </row>
    <row r="12703" spans="1:1">
      <c r="A12703" s="382"/>
    </row>
    <row r="12704" spans="1:1">
      <c r="A12704" s="382"/>
    </row>
    <row r="12705" spans="1:1">
      <c r="A12705" s="382"/>
    </row>
    <row r="12706" spans="1:1">
      <c r="A12706" s="382"/>
    </row>
    <row r="12707" spans="1:1">
      <c r="A12707" s="382"/>
    </row>
    <row r="12708" spans="1:1">
      <c r="A12708" s="382"/>
    </row>
    <row r="12709" spans="1:1">
      <c r="A12709" s="382"/>
    </row>
    <row r="12710" spans="1:1">
      <c r="A12710" s="382"/>
    </row>
    <row r="12711" spans="1:1">
      <c r="A12711" s="382"/>
    </row>
    <row r="12712" spans="1:1">
      <c r="A12712" s="382"/>
    </row>
    <row r="12713" spans="1:1">
      <c r="A12713" s="382"/>
    </row>
    <row r="12714" spans="1:1">
      <c r="A12714" s="382"/>
    </row>
    <row r="12715" spans="1:1">
      <c r="A12715" s="382"/>
    </row>
    <row r="12716" spans="1:1">
      <c r="A12716" s="382"/>
    </row>
    <row r="12717" spans="1:1">
      <c r="A12717" s="382"/>
    </row>
    <row r="12718" spans="1:1">
      <c r="A12718" s="382"/>
    </row>
    <row r="12719" spans="1:1">
      <c r="A12719" s="382"/>
    </row>
    <row r="12720" spans="1:1">
      <c r="A12720" s="382"/>
    </row>
    <row r="12721" spans="1:1">
      <c r="A12721" s="382"/>
    </row>
    <row r="12722" spans="1:1">
      <c r="A12722" s="382"/>
    </row>
    <row r="12723" spans="1:1">
      <c r="A12723" s="382"/>
    </row>
    <row r="12724" spans="1:1">
      <c r="A12724" s="382"/>
    </row>
    <row r="12725" spans="1:1">
      <c r="A12725" s="382"/>
    </row>
    <row r="12726" spans="1:1">
      <c r="A12726" s="382"/>
    </row>
    <row r="12727" spans="1:1">
      <c r="A12727" s="382"/>
    </row>
    <row r="12728" spans="1:1">
      <c r="A12728" s="382"/>
    </row>
    <row r="12729" spans="1:1">
      <c r="A12729" s="382"/>
    </row>
    <row r="12730" spans="1:1">
      <c r="A12730" s="382"/>
    </row>
    <row r="12731" spans="1:1">
      <c r="A12731" s="382"/>
    </row>
    <row r="12732" spans="1:1">
      <c r="A12732" s="382"/>
    </row>
    <row r="12733" spans="1:1">
      <c r="A12733" s="382"/>
    </row>
    <row r="12734" spans="1:1">
      <c r="A12734" s="382"/>
    </row>
    <row r="12735" spans="1:1">
      <c r="A12735" s="382"/>
    </row>
    <row r="12736" spans="1:1">
      <c r="A12736" s="382"/>
    </row>
    <row r="12737" spans="1:1">
      <c r="A12737" s="382"/>
    </row>
    <row r="12738" spans="1:1">
      <c r="A12738" s="382"/>
    </row>
    <row r="12739" spans="1:1">
      <c r="A12739" s="382"/>
    </row>
    <row r="12740" spans="1:1">
      <c r="A12740" s="382"/>
    </row>
    <row r="12741" spans="1:1">
      <c r="A12741" s="382"/>
    </row>
    <row r="12742" spans="1:1">
      <c r="A12742" s="382"/>
    </row>
    <row r="12743" spans="1:1">
      <c r="A12743" s="382"/>
    </row>
    <row r="12744" spans="1:1">
      <c r="A12744" s="382"/>
    </row>
    <row r="12745" spans="1:1">
      <c r="A12745" s="382"/>
    </row>
    <row r="12746" spans="1:1">
      <c r="A12746" s="382"/>
    </row>
    <row r="12747" spans="1:1">
      <c r="A12747" s="382"/>
    </row>
    <row r="12748" spans="1:1">
      <c r="A12748" s="382"/>
    </row>
    <row r="12749" spans="1:1">
      <c r="A12749" s="382"/>
    </row>
    <row r="12750" spans="1:1">
      <c r="A12750" s="382"/>
    </row>
    <row r="12751" spans="1:1">
      <c r="A12751" s="382"/>
    </row>
    <row r="12752" spans="1:1">
      <c r="A12752" s="382"/>
    </row>
    <row r="12753" spans="1:1">
      <c r="A12753" s="382"/>
    </row>
    <row r="12754" spans="1:1">
      <c r="A12754" s="382"/>
    </row>
    <row r="12755" spans="1:1">
      <c r="A12755" s="382"/>
    </row>
    <row r="12756" spans="1:1">
      <c r="A12756" s="382"/>
    </row>
    <row r="12757" spans="1:1">
      <c r="A12757" s="382"/>
    </row>
    <row r="12758" spans="1:1">
      <c r="A12758" s="382"/>
    </row>
    <row r="12759" spans="1:1">
      <c r="A12759" s="382"/>
    </row>
    <row r="12760" spans="1:1">
      <c r="A12760" s="382"/>
    </row>
    <row r="12761" spans="1:1">
      <c r="A12761" s="382"/>
    </row>
    <row r="12762" spans="1:1">
      <c r="A12762" s="382"/>
    </row>
    <row r="12763" spans="1:1">
      <c r="A12763" s="382"/>
    </row>
    <row r="12764" spans="1:1">
      <c r="A12764" s="382"/>
    </row>
    <row r="12765" spans="1:1">
      <c r="A12765" s="382"/>
    </row>
    <row r="12766" spans="1:1">
      <c r="A12766" s="382"/>
    </row>
    <row r="12767" spans="1:1">
      <c r="A12767" s="382"/>
    </row>
    <row r="12768" spans="1:1">
      <c r="A12768" s="382"/>
    </row>
    <row r="12769" spans="1:1">
      <c r="A12769" s="382"/>
    </row>
    <row r="12770" spans="1:1">
      <c r="A12770" s="382"/>
    </row>
    <row r="12771" spans="1:1">
      <c r="A12771" s="382"/>
    </row>
    <row r="12772" spans="1:1">
      <c r="A12772" s="382"/>
    </row>
    <row r="12773" spans="1:1">
      <c r="A12773" s="382"/>
    </row>
    <row r="12774" spans="1:1">
      <c r="A12774" s="382"/>
    </row>
    <row r="12775" spans="1:1">
      <c r="A12775" s="382"/>
    </row>
    <row r="12776" spans="1:1">
      <c r="A12776" s="382"/>
    </row>
    <row r="12777" spans="1:1">
      <c r="A12777" s="382"/>
    </row>
    <row r="12778" spans="1:1">
      <c r="A12778" s="382"/>
    </row>
    <row r="12779" spans="1:1">
      <c r="A12779" s="382"/>
    </row>
    <row r="12780" spans="1:1">
      <c r="A12780" s="382"/>
    </row>
    <row r="12781" spans="1:1">
      <c r="A12781" s="382"/>
    </row>
    <row r="12782" spans="1:1">
      <c r="A12782" s="382"/>
    </row>
    <row r="12783" spans="1:1">
      <c r="A12783" s="382"/>
    </row>
    <row r="12784" spans="1:1">
      <c r="A12784" s="382"/>
    </row>
    <row r="12785" spans="1:1">
      <c r="A12785" s="382"/>
    </row>
    <row r="12786" spans="1:1">
      <c r="A12786" s="382"/>
    </row>
    <row r="12787" spans="1:1">
      <c r="A12787" s="382"/>
    </row>
    <row r="12788" spans="1:1">
      <c r="A12788" s="382"/>
    </row>
    <row r="12789" spans="1:1">
      <c r="A12789" s="382"/>
    </row>
    <row r="12790" spans="1:1">
      <c r="A12790" s="382"/>
    </row>
    <row r="12791" spans="1:1">
      <c r="A12791" s="382"/>
    </row>
    <row r="12792" spans="1:1">
      <c r="A12792" s="382"/>
    </row>
    <row r="12793" spans="1:1">
      <c r="A12793" s="382"/>
    </row>
    <row r="12794" spans="1:1">
      <c r="A12794" s="382"/>
    </row>
    <row r="12795" spans="1:1">
      <c r="A12795" s="382"/>
    </row>
    <row r="12796" spans="1:1">
      <c r="A12796" s="382"/>
    </row>
    <row r="12797" spans="1:1">
      <c r="A12797" s="382"/>
    </row>
    <row r="12798" spans="1:1">
      <c r="A12798" s="382"/>
    </row>
    <row r="12799" spans="1:1">
      <c r="A12799" s="382"/>
    </row>
    <row r="12800" spans="1:1">
      <c r="A12800" s="382"/>
    </row>
    <row r="12801" spans="1:1">
      <c r="A12801" s="382"/>
    </row>
    <row r="12802" spans="1:1">
      <c r="A12802" s="382"/>
    </row>
    <row r="12803" spans="1:1">
      <c r="A12803" s="382"/>
    </row>
    <row r="12804" spans="1:1">
      <c r="A12804" s="382"/>
    </row>
    <row r="12805" spans="1:1">
      <c r="A12805" s="382"/>
    </row>
    <row r="12806" spans="1:1">
      <c r="A12806" s="382"/>
    </row>
    <row r="12807" spans="1:1">
      <c r="A12807" s="382"/>
    </row>
    <row r="12808" spans="1:1">
      <c r="A12808" s="382"/>
    </row>
    <row r="12809" spans="1:1">
      <c r="A12809" s="382"/>
    </row>
    <row r="12810" spans="1:1">
      <c r="A12810" s="382"/>
    </row>
    <row r="12811" spans="1:1">
      <c r="A12811" s="382"/>
    </row>
    <row r="12812" spans="1:1">
      <c r="A12812" s="382"/>
    </row>
    <row r="12813" spans="1:1">
      <c r="A12813" s="382"/>
    </row>
    <row r="12814" spans="1:1">
      <c r="A12814" s="382"/>
    </row>
    <row r="12815" spans="1:1">
      <c r="A12815" s="382"/>
    </row>
    <row r="12816" spans="1:1">
      <c r="A12816" s="382"/>
    </row>
    <row r="12817" spans="1:1">
      <c r="A12817" s="382"/>
    </row>
    <row r="12818" spans="1:1">
      <c r="A12818" s="382"/>
    </row>
    <row r="12819" spans="1:1">
      <c r="A12819" s="382"/>
    </row>
    <row r="12820" spans="1:1">
      <c r="A12820" s="382"/>
    </row>
    <row r="12821" spans="1:1">
      <c r="A12821" s="382"/>
    </row>
    <row r="12822" spans="1:1">
      <c r="A12822" s="382"/>
    </row>
    <row r="12823" spans="1:1">
      <c r="A12823" s="382"/>
    </row>
    <row r="12824" spans="1:1">
      <c r="A12824" s="382"/>
    </row>
    <row r="12825" spans="1:1">
      <c r="A12825" s="382"/>
    </row>
    <row r="12826" spans="1:1">
      <c r="A12826" s="382"/>
    </row>
    <row r="12827" spans="1:1">
      <c r="A12827" s="382"/>
    </row>
    <row r="12828" spans="1:1">
      <c r="A12828" s="382"/>
    </row>
    <row r="12829" spans="1:1">
      <c r="A12829" s="382"/>
    </row>
    <row r="12830" spans="1:1">
      <c r="A12830" s="382"/>
    </row>
    <row r="12831" spans="1:1">
      <c r="A12831" s="382"/>
    </row>
    <row r="12832" spans="1:1">
      <c r="A12832" s="382"/>
    </row>
    <row r="12833" spans="1:1">
      <c r="A12833" s="382"/>
    </row>
    <row r="12834" spans="1:1">
      <c r="A12834" s="382"/>
    </row>
    <row r="12835" spans="1:1">
      <c r="A12835" s="382"/>
    </row>
    <row r="12836" spans="1:1">
      <c r="A12836" s="382"/>
    </row>
    <row r="12837" spans="1:1">
      <c r="A12837" s="382"/>
    </row>
    <row r="12838" spans="1:1">
      <c r="A12838" s="382"/>
    </row>
    <row r="12839" spans="1:1">
      <c r="A12839" s="382"/>
    </row>
    <row r="12840" spans="1:1">
      <c r="A12840" s="382"/>
    </row>
    <row r="12841" spans="1:1">
      <c r="A12841" s="382"/>
    </row>
    <row r="12842" spans="1:1">
      <c r="A12842" s="382"/>
    </row>
    <row r="12843" spans="1:1">
      <c r="A12843" s="382"/>
    </row>
    <row r="12844" spans="1:1">
      <c r="A12844" s="382"/>
    </row>
    <row r="12845" spans="1:1">
      <c r="A12845" s="382"/>
    </row>
    <row r="12846" spans="1:1">
      <c r="A12846" s="382"/>
    </row>
    <row r="12847" spans="1:1">
      <c r="A12847" s="382"/>
    </row>
    <row r="12848" spans="1:1">
      <c r="A12848" s="382"/>
    </row>
    <row r="12849" spans="1:1">
      <c r="A12849" s="382"/>
    </row>
    <row r="12850" spans="1:1">
      <c r="A12850" s="382"/>
    </row>
    <row r="12851" spans="1:1">
      <c r="A12851" s="382"/>
    </row>
    <row r="12852" spans="1:1">
      <c r="A12852" s="382"/>
    </row>
    <row r="12853" spans="1:1">
      <c r="A12853" s="382"/>
    </row>
    <row r="12854" spans="1:1">
      <c r="A12854" s="382"/>
    </row>
    <row r="12855" spans="1:1">
      <c r="A12855" s="382"/>
    </row>
    <row r="12856" spans="1:1">
      <c r="A12856" s="382"/>
    </row>
    <row r="12857" spans="1:1">
      <c r="A12857" s="382"/>
    </row>
    <row r="12858" spans="1:1">
      <c r="A12858" s="382"/>
    </row>
    <row r="12859" spans="1:1">
      <c r="A12859" s="382"/>
    </row>
    <row r="12860" spans="1:1">
      <c r="A12860" s="382"/>
    </row>
    <row r="12861" spans="1:1">
      <c r="A12861" s="382"/>
    </row>
    <row r="12862" spans="1:1">
      <c r="A12862" s="382"/>
    </row>
    <row r="12863" spans="1:1">
      <c r="A12863" s="382"/>
    </row>
    <row r="12864" spans="1:1">
      <c r="A12864" s="382"/>
    </row>
    <row r="12865" spans="1:1">
      <c r="A12865" s="382"/>
    </row>
    <row r="12866" spans="1:1">
      <c r="A12866" s="382"/>
    </row>
    <row r="12867" spans="1:1">
      <c r="A12867" s="382"/>
    </row>
    <row r="12868" spans="1:1">
      <c r="A12868" s="382"/>
    </row>
    <row r="12869" spans="1:1">
      <c r="A12869" s="382"/>
    </row>
    <row r="12870" spans="1:1">
      <c r="A12870" s="382"/>
    </row>
    <row r="12871" spans="1:1">
      <c r="A12871" s="382"/>
    </row>
    <row r="12872" spans="1:1">
      <c r="A12872" s="382"/>
    </row>
    <row r="12873" spans="1:1">
      <c r="A12873" s="382"/>
    </row>
    <row r="12874" spans="1:1">
      <c r="A12874" s="382"/>
    </row>
    <row r="12875" spans="1:1">
      <c r="A12875" s="382"/>
    </row>
    <row r="12876" spans="1:1">
      <c r="A12876" s="382"/>
    </row>
    <row r="12877" spans="1:1">
      <c r="A12877" s="382"/>
    </row>
    <row r="12878" spans="1:1">
      <c r="A12878" s="382"/>
    </row>
    <row r="12879" spans="1:1">
      <c r="A12879" s="382"/>
    </row>
    <row r="12880" spans="1:1">
      <c r="A12880" s="382"/>
    </row>
    <row r="12881" spans="1:1">
      <c r="A12881" s="382"/>
    </row>
    <row r="12882" spans="1:1">
      <c r="A12882" s="382"/>
    </row>
    <row r="12883" spans="1:1">
      <c r="A12883" s="382"/>
    </row>
    <row r="12884" spans="1:1">
      <c r="A12884" s="382"/>
    </row>
    <row r="12885" spans="1:1">
      <c r="A12885" s="382"/>
    </row>
    <row r="12886" spans="1:1">
      <c r="A12886" s="382"/>
    </row>
    <row r="12887" spans="1:1">
      <c r="A12887" s="382"/>
    </row>
    <row r="12888" spans="1:1">
      <c r="A12888" s="382"/>
    </row>
    <row r="12889" spans="1:1">
      <c r="A12889" s="382"/>
    </row>
    <row r="12890" spans="1:1">
      <c r="A12890" s="382"/>
    </row>
    <row r="12891" spans="1:1">
      <c r="A12891" s="382"/>
    </row>
    <row r="12892" spans="1:1">
      <c r="A12892" s="382"/>
    </row>
    <row r="12893" spans="1:1">
      <c r="A12893" s="382"/>
    </row>
    <row r="12894" spans="1:1">
      <c r="A12894" s="382"/>
    </row>
    <row r="12895" spans="1:1">
      <c r="A12895" s="382"/>
    </row>
    <row r="12896" spans="1:1">
      <c r="A12896" s="382"/>
    </row>
    <row r="12897" spans="1:1">
      <c r="A12897" s="382"/>
    </row>
    <row r="12898" spans="1:1">
      <c r="A12898" s="382"/>
    </row>
    <row r="12899" spans="1:1">
      <c r="A12899" s="382"/>
    </row>
    <row r="12900" spans="1:1">
      <c r="A12900" s="382"/>
    </row>
    <row r="12901" spans="1:1">
      <c r="A12901" s="382"/>
    </row>
    <row r="12902" spans="1:1">
      <c r="A12902" s="382"/>
    </row>
    <row r="12903" spans="1:1">
      <c r="A12903" s="382"/>
    </row>
    <row r="12904" spans="1:1">
      <c r="A12904" s="382"/>
    </row>
    <row r="12905" spans="1:1">
      <c r="A12905" s="382"/>
    </row>
    <row r="12906" spans="1:1">
      <c r="A12906" s="382"/>
    </row>
    <row r="12907" spans="1:1">
      <c r="A12907" s="382"/>
    </row>
    <row r="12908" spans="1:1">
      <c r="A12908" s="382"/>
    </row>
    <row r="12909" spans="1:1">
      <c r="A12909" s="382"/>
    </row>
    <row r="12910" spans="1:1">
      <c r="A12910" s="382"/>
    </row>
    <row r="12911" spans="1:1">
      <c r="A12911" s="382"/>
    </row>
    <row r="12912" spans="1:1">
      <c r="A12912" s="382"/>
    </row>
    <row r="12913" spans="1:1">
      <c r="A12913" s="382"/>
    </row>
    <row r="12914" spans="1:1">
      <c r="A12914" s="382"/>
    </row>
    <row r="12915" spans="1:1">
      <c r="A12915" s="382"/>
    </row>
    <row r="12916" spans="1:1">
      <c r="A12916" s="382"/>
    </row>
    <row r="12917" spans="1:1">
      <c r="A12917" s="382"/>
    </row>
    <row r="12918" spans="1:1">
      <c r="A12918" s="382"/>
    </row>
    <row r="12919" spans="1:1">
      <c r="A12919" s="382"/>
    </row>
    <row r="12920" spans="1:1">
      <c r="A12920" s="382"/>
    </row>
    <row r="12921" spans="1:1">
      <c r="A12921" s="382"/>
    </row>
    <row r="12922" spans="1:1">
      <c r="A12922" s="382"/>
    </row>
    <row r="12923" spans="1:1">
      <c r="A12923" s="382"/>
    </row>
    <row r="12924" spans="1:1">
      <c r="A12924" s="382"/>
    </row>
    <row r="12925" spans="1:1">
      <c r="A12925" s="382"/>
    </row>
    <row r="12926" spans="1:1">
      <c r="A12926" s="382"/>
    </row>
    <row r="12927" spans="1:1">
      <c r="A12927" s="382"/>
    </row>
    <row r="12928" spans="1:1">
      <c r="A12928" s="382"/>
    </row>
    <row r="12929" spans="1:1">
      <c r="A12929" s="382"/>
    </row>
    <row r="12930" spans="1:1">
      <c r="A12930" s="382"/>
    </row>
    <row r="12931" spans="1:1">
      <c r="A12931" s="382"/>
    </row>
    <row r="12932" spans="1:1">
      <c r="A12932" s="382"/>
    </row>
    <row r="12933" spans="1:1">
      <c r="A12933" s="382"/>
    </row>
    <row r="12934" spans="1:1">
      <c r="A12934" s="382"/>
    </row>
    <row r="12935" spans="1:1">
      <c r="A12935" s="382"/>
    </row>
    <row r="12936" spans="1:1">
      <c r="A12936" s="382"/>
    </row>
    <row r="12937" spans="1:1">
      <c r="A12937" s="382"/>
    </row>
    <row r="12938" spans="1:1">
      <c r="A12938" s="382"/>
    </row>
    <row r="12939" spans="1:1">
      <c r="A12939" s="382"/>
    </row>
    <row r="12940" spans="1:1">
      <c r="A12940" s="382"/>
    </row>
    <row r="12941" spans="1:1">
      <c r="A12941" s="382"/>
    </row>
    <row r="12942" spans="1:1">
      <c r="A12942" s="382"/>
    </row>
    <row r="12943" spans="1:1">
      <c r="A12943" s="382"/>
    </row>
    <row r="12944" spans="1:1">
      <c r="A12944" s="382"/>
    </row>
    <row r="12945" spans="1:1">
      <c r="A12945" s="382"/>
    </row>
    <row r="12946" spans="1:1">
      <c r="A12946" s="382"/>
    </row>
    <row r="12947" spans="1:1">
      <c r="A12947" s="382"/>
    </row>
    <row r="12948" spans="1:1">
      <c r="A12948" s="382"/>
    </row>
    <row r="12949" spans="1:1">
      <c r="A12949" s="382"/>
    </row>
    <row r="12950" spans="1:1">
      <c r="A12950" s="382"/>
    </row>
    <row r="12951" spans="1:1">
      <c r="A12951" s="382"/>
    </row>
    <row r="12952" spans="1:1">
      <c r="A12952" s="382"/>
    </row>
    <row r="12953" spans="1:1">
      <c r="A12953" s="382"/>
    </row>
    <row r="12954" spans="1:1">
      <c r="A12954" s="382"/>
    </row>
    <row r="12955" spans="1:1">
      <c r="A12955" s="382"/>
    </row>
    <row r="12956" spans="1:1">
      <c r="A12956" s="382"/>
    </row>
    <row r="12957" spans="1:1">
      <c r="A12957" s="382"/>
    </row>
    <row r="12958" spans="1:1">
      <c r="A12958" s="382"/>
    </row>
    <row r="12959" spans="1:1">
      <c r="A12959" s="382"/>
    </row>
    <row r="12960" spans="1:1">
      <c r="A12960" s="382"/>
    </row>
    <row r="12961" spans="1:1">
      <c r="A12961" s="382"/>
    </row>
    <row r="12962" spans="1:1">
      <c r="A12962" s="382"/>
    </row>
    <row r="12963" spans="1:1">
      <c r="A12963" s="382"/>
    </row>
    <row r="12964" spans="1:1">
      <c r="A12964" s="382"/>
    </row>
    <row r="12965" spans="1:1">
      <c r="A12965" s="382"/>
    </row>
    <row r="12966" spans="1:1">
      <c r="A12966" s="382"/>
    </row>
    <row r="12967" spans="1:1">
      <c r="A12967" s="382"/>
    </row>
    <row r="12968" spans="1:1">
      <c r="A12968" s="382"/>
    </row>
    <row r="12969" spans="1:1">
      <c r="A12969" s="382"/>
    </row>
    <row r="12970" spans="1:1">
      <c r="A12970" s="382"/>
    </row>
    <row r="12971" spans="1:1">
      <c r="A12971" s="382"/>
    </row>
    <row r="12972" spans="1:1">
      <c r="A12972" s="382"/>
    </row>
    <row r="12973" spans="1:1">
      <c r="A12973" s="382"/>
    </row>
    <row r="12974" spans="1:1">
      <c r="A12974" s="382"/>
    </row>
    <row r="12975" spans="1:1">
      <c r="A12975" s="382"/>
    </row>
    <row r="12976" spans="1:1">
      <c r="A12976" s="382"/>
    </row>
    <row r="12977" spans="1:1">
      <c r="A12977" s="382"/>
    </row>
    <row r="12978" spans="1:1">
      <c r="A12978" s="382"/>
    </row>
    <row r="12979" spans="1:1">
      <c r="A12979" s="382"/>
    </row>
    <row r="12980" spans="1:1">
      <c r="A12980" s="382"/>
    </row>
    <row r="12981" spans="1:1">
      <c r="A12981" s="382"/>
    </row>
    <row r="12982" spans="1:1">
      <c r="A12982" s="382"/>
    </row>
    <row r="12983" spans="1:1">
      <c r="A12983" s="382"/>
    </row>
    <row r="12984" spans="1:1">
      <c r="A12984" s="382"/>
    </row>
    <row r="12985" spans="1:1">
      <c r="A12985" s="382"/>
    </row>
    <row r="12986" spans="1:1">
      <c r="A12986" s="382"/>
    </row>
    <row r="12987" spans="1:1">
      <c r="A12987" s="382"/>
    </row>
    <row r="12988" spans="1:1">
      <c r="A12988" s="382"/>
    </row>
    <row r="12989" spans="1:1">
      <c r="A12989" s="382"/>
    </row>
    <row r="12990" spans="1:1">
      <c r="A12990" s="382"/>
    </row>
    <row r="12991" spans="1:1">
      <c r="A12991" s="382"/>
    </row>
    <row r="12992" spans="1:1">
      <c r="A12992" s="382"/>
    </row>
    <row r="12993" spans="1:1">
      <c r="A12993" s="382"/>
    </row>
    <row r="12994" spans="1:1">
      <c r="A12994" s="382"/>
    </row>
    <row r="12995" spans="1:1">
      <c r="A12995" s="382"/>
    </row>
    <row r="12996" spans="1:1">
      <c r="A12996" s="382"/>
    </row>
    <row r="12997" spans="1:1">
      <c r="A12997" s="382"/>
    </row>
    <row r="12998" spans="1:1">
      <c r="A12998" s="382"/>
    </row>
    <row r="12999" spans="1:1">
      <c r="A12999" s="382"/>
    </row>
    <row r="13000" spans="1:1">
      <c r="A13000" s="382"/>
    </row>
    <row r="13001" spans="1:1">
      <c r="A13001" s="382"/>
    </row>
    <row r="13002" spans="1:1">
      <c r="A13002" s="382"/>
    </row>
    <row r="13003" spans="1:1">
      <c r="A13003" s="382"/>
    </row>
    <row r="13004" spans="1:1">
      <c r="A13004" s="382"/>
    </row>
    <row r="13005" spans="1:1">
      <c r="A13005" s="382"/>
    </row>
    <row r="13006" spans="1:1">
      <c r="A13006" s="382"/>
    </row>
    <row r="13007" spans="1:1">
      <c r="A13007" s="382"/>
    </row>
    <row r="13008" spans="1:1">
      <c r="A13008" s="382"/>
    </row>
    <row r="13009" spans="1:1">
      <c r="A13009" s="382"/>
    </row>
    <row r="13010" spans="1:1">
      <c r="A13010" s="382"/>
    </row>
    <row r="13011" spans="1:1">
      <c r="A13011" s="382"/>
    </row>
    <row r="13012" spans="1:1">
      <c r="A13012" s="382"/>
    </row>
    <row r="13013" spans="1:1">
      <c r="A13013" s="382"/>
    </row>
    <row r="13014" spans="1:1">
      <c r="A13014" s="382"/>
    </row>
    <row r="13015" spans="1:1">
      <c r="A13015" s="382"/>
    </row>
    <row r="13016" spans="1:1">
      <c r="A13016" s="382"/>
    </row>
    <row r="13017" spans="1:1">
      <c r="A13017" s="382"/>
    </row>
    <row r="13018" spans="1:1">
      <c r="A13018" s="382"/>
    </row>
    <row r="13019" spans="1:1">
      <c r="A13019" s="382"/>
    </row>
    <row r="13020" spans="1:1">
      <c r="A13020" s="382"/>
    </row>
    <row r="13021" spans="1:1">
      <c r="A13021" s="382"/>
    </row>
    <row r="13022" spans="1:1">
      <c r="A13022" s="382"/>
    </row>
    <row r="13023" spans="1:1">
      <c r="A13023" s="382"/>
    </row>
    <row r="13024" spans="1:1">
      <c r="A13024" s="382"/>
    </row>
    <row r="13025" spans="1:1">
      <c r="A13025" s="382"/>
    </row>
    <row r="13026" spans="1:1">
      <c r="A13026" s="382"/>
    </row>
    <row r="13027" spans="1:1">
      <c r="A13027" s="382"/>
    </row>
    <row r="13028" spans="1:1">
      <c r="A13028" s="382"/>
    </row>
    <row r="13029" spans="1:1">
      <c r="A13029" s="382"/>
    </row>
    <row r="13030" spans="1:1">
      <c r="A13030" s="382"/>
    </row>
    <row r="13031" spans="1:1">
      <c r="A13031" s="382"/>
    </row>
    <row r="13032" spans="1:1">
      <c r="A13032" s="382"/>
    </row>
    <row r="13033" spans="1:1">
      <c r="A13033" s="382"/>
    </row>
    <row r="13034" spans="1:1">
      <c r="A13034" s="382"/>
    </row>
    <row r="13035" spans="1:1">
      <c r="A13035" s="382"/>
    </row>
    <row r="13036" spans="1:1">
      <c r="A13036" s="382"/>
    </row>
    <row r="13037" spans="1:1">
      <c r="A13037" s="382"/>
    </row>
    <row r="13038" spans="1:1">
      <c r="A13038" s="382"/>
    </row>
    <row r="13039" spans="1:1">
      <c r="A13039" s="382"/>
    </row>
    <row r="13040" spans="1:1">
      <c r="A13040" s="382"/>
    </row>
    <row r="13041" spans="1:1">
      <c r="A13041" s="382"/>
    </row>
    <row r="13042" spans="1:1">
      <c r="A13042" s="382"/>
    </row>
    <row r="13043" spans="1:1">
      <c r="A13043" s="382"/>
    </row>
    <row r="13044" spans="1:1">
      <c r="A13044" s="382"/>
    </row>
    <row r="13045" spans="1:1">
      <c r="A13045" s="382"/>
    </row>
    <row r="13046" spans="1:1">
      <c r="A13046" s="382"/>
    </row>
    <row r="13047" spans="1:1">
      <c r="A13047" s="382"/>
    </row>
    <row r="13048" spans="1:1">
      <c r="A13048" s="382"/>
    </row>
    <row r="13049" spans="1:1">
      <c r="A13049" s="382"/>
    </row>
    <row r="13050" spans="1:1">
      <c r="A13050" s="382"/>
    </row>
    <row r="13051" spans="1:1">
      <c r="A13051" s="382"/>
    </row>
    <row r="13052" spans="1:1">
      <c r="A13052" s="382"/>
    </row>
    <row r="13053" spans="1:1">
      <c r="A13053" s="382"/>
    </row>
    <row r="13054" spans="1:1">
      <c r="A13054" s="382"/>
    </row>
    <row r="13055" spans="1:1">
      <c r="A13055" s="382"/>
    </row>
    <row r="13056" spans="1:1">
      <c r="A13056" s="382"/>
    </row>
    <row r="13057" spans="1:1">
      <c r="A13057" s="382"/>
    </row>
    <row r="13058" spans="1:1">
      <c r="A13058" s="382"/>
    </row>
    <row r="13059" spans="1:1">
      <c r="A13059" s="382"/>
    </row>
    <row r="13060" spans="1:1">
      <c r="A13060" s="382"/>
    </row>
    <row r="13061" spans="1:1">
      <c r="A13061" s="382"/>
    </row>
    <row r="13062" spans="1:1">
      <c r="A13062" s="382"/>
    </row>
    <row r="13063" spans="1:1">
      <c r="A13063" s="382"/>
    </row>
    <row r="13064" spans="1:1">
      <c r="A13064" s="382"/>
    </row>
    <row r="13065" spans="1:1">
      <c r="A13065" s="382"/>
    </row>
    <row r="13066" spans="1:1">
      <c r="A13066" s="382"/>
    </row>
    <row r="13067" spans="1:1">
      <c r="A13067" s="382"/>
    </row>
    <row r="13068" spans="1:1">
      <c r="A13068" s="382"/>
    </row>
    <row r="13069" spans="1:1">
      <c r="A13069" s="382"/>
    </row>
    <row r="13070" spans="1:1">
      <c r="A13070" s="382"/>
    </row>
    <row r="13071" spans="1:1">
      <c r="A13071" s="382"/>
    </row>
    <row r="13072" spans="1:1">
      <c r="A13072" s="382"/>
    </row>
    <row r="13073" spans="1:1">
      <c r="A13073" s="382"/>
    </row>
    <row r="13074" spans="1:1">
      <c r="A13074" s="382"/>
    </row>
    <row r="13075" spans="1:1">
      <c r="A13075" s="382"/>
    </row>
    <row r="13076" spans="1:1">
      <c r="A13076" s="382"/>
    </row>
    <row r="13077" spans="1:1">
      <c r="A13077" s="382"/>
    </row>
    <row r="13078" spans="1:1">
      <c r="A13078" s="382"/>
    </row>
    <row r="13079" spans="1:1">
      <c r="A13079" s="382"/>
    </row>
    <row r="13080" spans="1:1">
      <c r="A13080" s="382"/>
    </row>
    <row r="13081" spans="1:1">
      <c r="A13081" s="382"/>
    </row>
    <row r="13082" spans="1:1">
      <c r="A13082" s="382"/>
    </row>
    <row r="13083" spans="1:1">
      <c r="A13083" s="382"/>
    </row>
    <row r="13084" spans="1:1">
      <c r="A13084" s="382"/>
    </row>
    <row r="13085" spans="1:1">
      <c r="A13085" s="382"/>
    </row>
    <row r="13086" spans="1:1">
      <c r="A13086" s="382"/>
    </row>
    <row r="13087" spans="1:1">
      <c r="A13087" s="382"/>
    </row>
    <row r="13088" spans="1:1">
      <c r="A13088" s="382"/>
    </row>
    <row r="13089" spans="1:1">
      <c r="A13089" s="382"/>
    </row>
    <row r="13090" spans="1:1">
      <c r="A13090" s="382"/>
    </row>
    <row r="13091" spans="1:1">
      <c r="A13091" s="382"/>
    </row>
    <row r="13092" spans="1:1">
      <c r="A13092" s="382"/>
    </row>
    <row r="13093" spans="1:1">
      <c r="A13093" s="382"/>
    </row>
    <row r="13094" spans="1:1">
      <c r="A13094" s="382"/>
    </row>
    <row r="13095" spans="1:1">
      <c r="A13095" s="382"/>
    </row>
    <row r="13096" spans="1:1">
      <c r="A13096" s="382"/>
    </row>
    <row r="13097" spans="1:1">
      <c r="A13097" s="382"/>
    </row>
    <row r="13098" spans="1:1">
      <c r="A13098" s="382"/>
    </row>
    <row r="13099" spans="1:1">
      <c r="A13099" s="382"/>
    </row>
    <row r="13100" spans="1:1">
      <c r="A13100" s="382"/>
    </row>
    <row r="13101" spans="1:1">
      <c r="A13101" s="382"/>
    </row>
    <row r="13102" spans="1:1">
      <c r="A13102" s="382"/>
    </row>
    <row r="13103" spans="1:1">
      <c r="A13103" s="382"/>
    </row>
    <row r="13104" spans="1:1">
      <c r="A13104" s="382"/>
    </row>
    <row r="13105" spans="1:1">
      <c r="A13105" s="382"/>
    </row>
    <row r="13106" spans="1:1">
      <c r="A13106" s="382"/>
    </row>
    <row r="13107" spans="1:1">
      <c r="A13107" s="382"/>
    </row>
    <row r="13108" spans="1:1">
      <c r="A13108" s="382"/>
    </row>
    <row r="13109" spans="1:1">
      <c r="A13109" s="382"/>
    </row>
    <row r="13110" spans="1:1">
      <c r="A13110" s="382"/>
    </row>
    <row r="13111" spans="1:1">
      <c r="A13111" s="382"/>
    </row>
    <row r="13112" spans="1:1">
      <c r="A13112" s="382"/>
    </row>
    <row r="13113" spans="1:1">
      <c r="A13113" s="382"/>
    </row>
    <row r="13114" spans="1:1">
      <c r="A13114" s="382"/>
    </row>
    <row r="13115" spans="1:1">
      <c r="A13115" s="382"/>
    </row>
    <row r="13116" spans="1:1">
      <c r="A13116" s="382"/>
    </row>
    <row r="13117" spans="1:1">
      <c r="A13117" s="382"/>
    </row>
    <row r="13118" spans="1:1">
      <c r="A13118" s="382"/>
    </row>
    <row r="13119" spans="1:1">
      <c r="A13119" s="382"/>
    </row>
    <row r="13120" spans="1:1">
      <c r="A13120" s="382"/>
    </row>
    <row r="13121" spans="1:1">
      <c r="A13121" s="382"/>
    </row>
    <row r="13122" spans="1:1">
      <c r="A13122" s="382"/>
    </row>
    <row r="13123" spans="1:1">
      <c r="A13123" s="382"/>
    </row>
    <row r="13124" spans="1:1">
      <c r="A13124" s="382"/>
    </row>
    <row r="13125" spans="1:1">
      <c r="A13125" s="382"/>
    </row>
    <row r="13126" spans="1:1">
      <c r="A13126" s="382"/>
    </row>
    <row r="13127" spans="1:1">
      <c r="A13127" s="382"/>
    </row>
    <row r="13128" spans="1:1">
      <c r="A13128" s="382"/>
    </row>
    <row r="13129" spans="1:1">
      <c r="A13129" s="382"/>
    </row>
    <row r="13130" spans="1:1">
      <c r="A13130" s="382"/>
    </row>
    <row r="13131" spans="1:1">
      <c r="A13131" s="382"/>
    </row>
    <row r="13132" spans="1:1">
      <c r="A13132" s="382"/>
    </row>
    <row r="13133" spans="1:1">
      <c r="A13133" s="382"/>
    </row>
    <row r="13134" spans="1:1">
      <c r="A13134" s="382"/>
    </row>
    <row r="13135" spans="1:1">
      <c r="A13135" s="382"/>
    </row>
    <row r="13136" spans="1:1">
      <c r="A13136" s="382"/>
    </row>
    <row r="13137" spans="1:1">
      <c r="A13137" s="382"/>
    </row>
    <row r="13138" spans="1:1">
      <c r="A13138" s="382"/>
    </row>
    <row r="13139" spans="1:1">
      <c r="A13139" s="382"/>
    </row>
    <row r="13140" spans="1:1">
      <c r="A13140" s="382"/>
    </row>
    <row r="13141" spans="1:1">
      <c r="A13141" s="382"/>
    </row>
    <row r="13142" spans="1:1">
      <c r="A13142" s="382"/>
    </row>
    <row r="13143" spans="1:1">
      <c r="A13143" s="382"/>
    </row>
    <row r="13144" spans="1:1">
      <c r="A13144" s="382"/>
    </row>
    <row r="13145" spans="1:1">
      <c r="A13145" s="382"/>
    </row>
    <row r="13146" spans="1:1">
      <c r="A13146" s="382"/>
    </row>
    <row r="13147" spans="1:1">
      <c r="A13147" s="382"/>
    </row>
    <row r="13148" spans="1:1">
      <c r="A13148" s="382"/>
    </row>
    <row r="13149" spans="1:1">
      <c r="A13149" s="382"/>
    </row>
    <row r="13150" spans="1:1">
      <c r="A13150" s="382"/>
    </row>
    <row r="13151" spans="1:1">
      <c r="A13151" s="382"/>
    </row>
    <row r="13152" spans="1:1">
      <c r="A13152" s="382"/>
    </row>
    <row r="13153" spans="1:1">
      <c r="A13153" s="382"/>
    </row>
    <row r="13154" spans="1:1">
      <c r="A13154" s="382"/>
    </row>
    <row r="13155" spans="1:1">
      <c r="A13155" s="382"/>
    </row>
    <row r="13156" spans="1:1">
      <c r="A13156" s="382"/>
    </row>
    <row r="13157" spans="1:1">
      <c r="A13157" s="382"/>
    </row>
    <row r="13158" spans="1:1">
      <c r="A13158" s="382"/>
    </row>
    <row r="13159" spans="1:1">
      <c r="A13159" s="382"/>
    </row>
    <row r="13160" spans="1:1">
      <c r="A13160" s="382"/>
    </row>
    <row r="13161" spans="1:1">
      <c r="A13161" s="382"/>
    </row>
    <row r="13162" spans="1:1">
      <c r="A13162" s="382"/>
    </row>
    <row r="13163" spans="1:1">
      <c r="A13163" s="382"/>
    </row>
    <row r="13164" spans="1:1">
      <c r="A13164" s="382"/>
    </row>
    <row r="13165" spans="1:1">
      <c r="A13165" s="382"/>
    </row>
    <row r="13166" spans="1:1">
      <c r="A13166" s="382"/>
    </row>
    <row r="13167" spans="1:1">
      <c r="A13167" s="382"/>
    </row>
    <row r="13168" spans="1:1">
      <c r="A13168" s="382"/>
    </row>
    <row r="13169" spans="1:1">
      <c r="A13169" s="382"/>
    </row>
    <row r="13170" spans="1:1">
      <c r="A13170" s="382"/>
    </row>
    <row r="13171" spans="1:1">
      <c r="A13171" s="382"/>
    </row>
    <row r="13172" spans="1:1">
      <c r="A13172" s="382"/>
    </row>
    <row r="13173" spans="1:1">
      <c r="A13173" s="382"/>
    </row>
    <row r="13174" spans="1:1">
      <c r="A13174" s="382"/>
    </row>
    <row r="13175" spans="1:1">
      <c r="A13175" s="382"/>
    </row>
    <row r="13176" spans="1:1">
      <c r="A13176" s="382"/>
    </row>
    <row r="13177" spans="1:1">
      <c r="A13177" s="382"/>
    </row>
    <row r="13178" spans="1:1">
      <c r="A13178" s="382"/>
    </row>
    <row r="13179" spans="1:1">
      <c r="A13179" s="382"/>
    </row>
    <row r="13180" spans="1:1">
      <c r="A13180" s="382"/>
    </row>
    <row r="13181" spans="1:1">
      <c r="A13181" s="382"/>
    </row>
    <row r="13182" spans="1:1">
      <c r="A13182" s="382"/>
    </row>
    <row r="13183" spans="1:1">
      <c r="A13183" s="382"/>
    </row>
    <row r="13184" spans="1:1">
      <c r="A13184" s="382"/>
    </row>
    <row r="13185" spans="1:1">
      <c r="A13185" s="382"/>
    </row>
    <row r="13186" spans="1:1">
      <c r="A13186" s="382"/>
    </row>
    <row r="13187" spans="1:1">
      <c r="A13187" s="382"/>
    </row>
    <row r="13188" spans="1:1">
      <c r="A13188" s="382"/>
    </row>
    <row r="13189" spans="1:1">
      <c r="A13189" s="382"/>
    </row>
    <row r="13190" spans="1:1">
      <c r="A13190" s="382"/>
    </row>
    <row r="13191" spans="1:1">
      <c r="A13191" s="382"/>
    </row>
    <row r="13192" spans="1:1">
      <c r="A13192" s="382"/>
    </row>
    <row r="13193" spans="1:1">
      <c r="A13193" s="382"/>
    </row>
    <row r="13194" spans="1:1">
      <c r="A13194" s="382"/>
    </row>
    <row r="13195" spans="1:1">
      <c r="A13195" s="382"/>
    </row>
    <row r="13196" spans="1:1">
      <c r="A13196" s="382"/>
    </row>
    <row r="13197" spans="1:1">
      <c r="A13197" s="382"/>
    </row>
    <row r="13198" spans="1:1">
      <c r="A13198" s="382"/>
    </row>
    <row r="13199" spans="1:1">
      <c r="A13199" s="382"/>
    </row>
    <row r="13200" spans="1:1">
      <c r="A13200" s="382"/>
    </row>
    <row r="13201" spans="1:1">
      <c r="A13201" s="382"/>
    </row>
    <row r="13202" spans="1:1">
      <c r="A13202" s="382"/>
    </row>
    <row r="13203" spans="1:1">
      <c r="A13203" s="382"/>
    </row>
    <row r="13204" spans="1:1">
      <c r="A13204" s="382"/>
    </row>
    <row r="13205" spans="1:1">
      <c r="A13205" s="382"/>
    </row>
    <row r="13206" spans="1:1">
      <c r="A13206" s="382"/>
    </row>
    <row r="13207" spans="1:1">
      <c r="A13207" s="382"/>
    </row>
    <row r="13208" spans="1:1">
      <c r="A13208" s="382"/>
    </row>
    <row r="13209" spans="1:1">
      <c r="A13209" s="382"/>
    </row>
    <row r="13210" spans="1:1">
      <c r="A13210" s="382"/>
    </row>
    <row r="13211" spans="1:1">
      <c r="A13211" s="382"/>
    </row>
    <row r="13212" spans="1:1">
      <c r="A13212" s="382"/>
    </row>
    <row r="13213" spans="1:1">
      <c r="A13213" s="382"/>
    </row>
    <row r="13214" spans="1:1">
      <c r="A13214" s="382"/>
    </row>
    <row r="13215" spans="1:1">
      <c r="A13215" s="382"/>
    </row>
    <row r="13216" spans="1:1">
      <c r="A13216" s="382"/>
    </row>
    <row r="13217" spans="1:1">
      <c r="A13217" s="382"/>
    </row>
    <row r="13218" spans="1:1">
      <c r="A13218" s="382"/>
    </row>
    <row r="13219" spans="1:1">
      <c r="A13219" s="382"/>
    </row>
    <row r="13220" spans="1:1">
      <c r="A13220" s="382"/>
    </row>
    <row r="13221" spans="1:1">
      <c r="A13221" s="382"/>
    </row>
    <row r="13222" spans="1:1">
      <c r="A13222" s="382"/>
    </row>
    <row r="13223" spans="1:1">
      <c r="A13223" s="382"/>
    </row>
    <row r="13224" spans="1:1">
      <c r="A13224" s="382"/>
    </row>
    <row r="13225" spans="1:1">
      <c r="A13225" s="382"/>
    </row>
    <row r="13226" spans="1:1">
      <c r="A13226" s="382"/>
    </row>
    <row r="13227" spans="1:1">
      <c r="A13227" s="382"/>
    </row>
    <row r="13228" spans="1:1">
      <c r="A13228" s="382"/>
    </row>
    <row r="13229" spans="1:1">
      <c r="A13229" s="382"/>
    </row>
    <row r="13230" spans="1:1">
      <c r="A13230" s="382"/>
    </row>
    <row r="13231" spans="1:1">
      <c r="A13231" s="382"/>
    </row>
    <row r="13232" spans="1:1">
      <c r="A13232" s="382"/>
    </row>
    <row r="13233" spans="1:1">
      <c r="A13233" s="382"/>
    </row>
    <row r="13234" spans="1:1">
      <c r="A13234" s="382"/>
    </row>
    <row r="13235" spans="1:1">
      <c r="A13235" s="382"/>
    </row>
    <row r="13236" spans="1:1">
      <c r="A13236" s="382"/>
    </row>
    <row r="13237" spans="1:1">
      <c r="A13237" s="382"/>
    </row>
    <row r="13238" spans="1:1">
      <c r="A13238" s="382"/>
    </row>
    <row r="13239" spans="1:1">
      <c r="A13239" s="382"/>
    </row>
    <row r="13240" spans="1:1">
      <c r="A13240" s="382"/>
    </row>
    <row r="13241" spans="1:1">
      <c r="A13241" s="382"/>
    </row>
    <row r="13242" spans="1:1">
      <c r="A13242" s="382"/>
    </row>
    <row r="13243" spans="1:1">
      <c r="A13243" s="382"/>
    </row>
    <row r="13244" spans="1:1">
      <c r="A13244" s="382"/>
    </row>
    <row r="13245" spans="1:1">
      <c r="A13245" s="382"/>
    </row>
    <row r="13246" spans="1:1">
      <c r="A13246" s="382"/>
    </row>
    <row r="13247" spans="1:1">
      <c r="A13247" s="382"/>
    </row>
    <row r="13248" spans="1:1">
      <c r="A13248" s="382"/>
    </row>
    <row r="13249" spans="1:1">
      <c r="A13249" s="382"/>
    </row>
    <row r="13250" spans="1:1">
      <c r="A13250" s="382"/>
    </row>
    <row r="13251" spans="1:1">
      <c r="A13251" s="382"/>
    </row>
    <row r="13252" spans="1:1">
      <c r="A13252" s="382"/>
    </row>
    <row r="13253" spans="1:1">
      <c r="A13253" s="382"/>
    </row>
    <row r="13254" spans="1:1">
      <c r="A13254" s="382"/>
    </row>
    <row r="13255" spans="1:1">
      <c r="A13255" s="382"/>
    </row>
    <row r="13256" spans="1:1">
      <c r="A13256" s="382"/>
    </row>
    <row r="13257" spans="1:1">
      <c r="A13257" s="382"/>
    </row>
    <row r="13258" spans="1:1">
      <c r="A13258" s="382"/>
    </row>
    <row r="13259" spans="1:1">
      <c r="A13259" s="382"/>
    </row>
    <row r="13260" spans="1:1">
      <c r="A13260" s="382"/>
    </row>
    <row r="13261" spans="1:1">
      <c r="A13261" s="382"/>
    </row>
    <row r="13262" spans="1:1">
      <c r="A13262" s="382"/>
    </row>
    <row r="13263" spans="1:1">
      <c r="A13263" s="382"/>
    </row>
    <row r="13264" spans="1:1">
      <c r="A13264" s="382"/>
    </row>
    <row r="13265" spans="1:1">
      <c r="A13265" s="382"/>
    </row>
    <row r="13266" spans="1:1">
      <c r="A13266" s="382"/>
    </row>
    <row r="13267" spans="1:1">
      <c r="A13267" s="382"/>
    </row>
    <row r="13268" spans="1:1">
      <c r="A13268" s="382"/>
    </row>
    <row r="13269" spans="1:1">
      <c r="A13269" s="382"/>
    </row>
    <row r="13270" spans="1:1">
      <c r="A13270" s="382"/>
    </row>
    <row r="13271" spans="1:1">
      <c r="A13271" s="382"/>
    </row>
    <row r="13272" spans="1:1">
      <c r="A13272" s="382"/>
    </row>
    <row r="13273" spans="1:1">
      <c r="A13273" s="382"/>
    </row>
    <row r="13274" spans="1:1">
      <c r="A13274" s="382"/>
    </row>
    <row r="13275" spans="1:1">
      <c r="A13275" s="382"/>
    </row>
    <row r="13276" spans="1:1">
      <c r="A13276" s="382"/>
    </row>
    <row r="13277" spans="1:1">
      <c r="A13277" s="382"/>
    </row>
    <row r="13278" spans="1:1">
      <c r="A13278" s="382"/>
    </row>
    <row r="13279" spans="1:1">
      <c r="A13279" s="382"/>
    </row>
    <row r="13280" spans="1:1">
      <c r="A13280" s="382"/>
    </row>
    <row r="13281" spans="1:1">
      <c r="A13281" s="382"/>
    </row>
    <row r="13282" spans="1:1">
      <c r="A13282" s="382"/>
    </row>
    <row r="13283" spans="1:1">
      <c r="A13283" s="382"/>
    </row>
    <row r="13284" spans="1:1">
      <c r="A13284" s="382"/>
    </row>
    <row r="13285" spans="1:1">
      <c r="A13285" s="382"/>
    </row>
    <row r="13286" spans="1:1">
      <c r="A13286" s="382"/>
    </row>
    <row r="13287" spans="1:1">
      <c r="A13287" s="382"/>
    </row>
    <row r="13288" spans="1:1">
      <c r="A13288" s="382"/>
    </row>
    <row r="13289" spans="1:1">
      <c r="A13289" s="382"/>
    </row>
    <row r="13290" spans="1:1">
      <c r="A13290" s="382"/>
    </row>
    <row r="13291" spans="1:1">
      <c r="A13291" s="382"/>
    </row>
    <row r="13292" spans="1:1">
      <c r="A13292" s="382"/>
    </row>
    <row r="13293" spans="1:1">
      <c r="A13293" s="382"/>
    </row>
    <row r="13294" spans="1:1">
      <c r="A13294" s="382"/>
    </row>
    <row r="13295" spans="1:1">
      <c r="A13295" s="382"/>
    </row>
    <row r="13296" spans="1:1">
      <c r="A13296" s="382"/>
    </row>
    <row r="13297" spans="1:1">
      <c r="A13297" s="382"/>
    </row>
    <row r="13298" spans="1:1">
      <c r="A13298" s="382"/>
    </row>
    <row r="13299" spans="1:1">
      <c r="A13299" s="382"/>
    </row>
    <row r="13300" spans="1:1">
      <c r="A13300" s="382"/>
    </row>
    <row r="13301" spans="1:1">
      <c r="A13301" s="382"/>
    </row>
    <row r="13302" spans="1:1">
      <c r="A13302" s="382"/>
    </row>
    <row r="13303" spans="1:1">
      <c r="A13303" s="382"/>
    </row>
    <row r="13304" spans="1:1">
      <c r="A13304" s="382"/>
    </row>
    <row r="13305" spans="1:1">
      <c r="A13305" s="382"/>
    </row>
    <row r="13306" spans="1:1">
      <c r="A13306" s="382"/>
    </row>
    <row r="13307" spans="1:1">
      <c r="A13307" s="382"/>
    </row>
    <row r="13308" spans="1:1">
      <c r="A13308" s="382"/>
    </row>
    <row r="13309" spans="1:1">
      <c r="A13309" s="382"/>
    </row>
    <row r="13310" spans="1:1">
      <c r="A13310" s="382"/>
    </row>
    <row r="13311" spans="1:1">
      <c r="A13311" s="382"/>
    </row>
    <row r="13312" spans="1:1">
      <c r="A13312" s="382"/>
    </row>
    <row r="13313" spans="1:1">
      <c r="A13313" s="382"/>
    </row>
    <row r="13314" spans="1:1">
      <c r="A13314" s="382"/>
    </row>
    <row r="13315" spans="1:1">
      <c r="A13315" s="382"/>
    </row>
    <row r="13316" spans="1:1">
      <c r="A13316" s="382"/>
    </row>
    <row r="13317" spans="1:1">
      <c r="A13317" s="382"/>
    </row>
    <row r="13318" spans="1:1">
      <c r="A13318" s="382"/>
    </row>
    <row r="13319" spans="1:1">
      <c r="A13319" s="382"/>
    </row>
    <row r="13320" spans="1:1">
      <c r="A13320" s="382"/>
    </row>
    <row r="13321" spans="1:1">
      <c r="A13321" s="382"/>
    </row>
    <row r="13322" spans="1:1">
      <c r="A13322" s="382"/>
    </row>
    <row r="13323" spans="1:1">
      <c r="A13323" s="382"/>
    </row>
    <row r="13324" spans="1:1">
      <c r="A13324" s="382"/>
    </row>
    <row r="13325" spans="1:1">
      <c r="A13325" s="382"/>
    </row>
    <row r="13326" spans="1:1">
      <c r="A13326" s="382"/>
    </row>
    <row r="13327" spans="1:1">
      <c r="A13327" s="382"/>
    </row>
    <row r="13328" spans="1:1">
      <c r="A13328" s="382"/>
    </row>
    <row r="13329" spans="1:1">
      <c r="A13329" s="382"/>
    </row>
    <row r="13330" spans="1:1">
      <c r="A13330" s="382"/>
    </row>
    <row r="13331" spans="1:1">
      <c r="A13331" s="382"/>
    </row>
    <row r="13332" spans="1:1">
      <c r="A13332" s="382"/>
    </row>
    <row r="13333" spans="1:1">
      <c r="A13333" s="382"/>
    </row>
    <row r="13334" spans="1:1">
      <c r="A13334" s="382"/>
    </row>
    <row r="13335" spans="1:1">
      <c r="A13335" s="382"/>
    </row>
    <row r="13336" spans="1:1">
      <c r="A13336" s="382"/>
    </row>
    <row r="13337" spans="1:1">
      <c r="A13337" s="382"/>
    </row>
    <row r="13338" spans="1:1">
      <c r="A13338" s="382"/>
    </row>
    <row r="13339" spans="1:1">
      <c r="A13339" s="382"/>
    </row>
    <row r="13340" spans="1:1">
      <c r="A13340" s="382"/>
    </row>
    <row r="13341" spans="1:1">
      <c r="A13341" s="382"/>
    </row>
    <row r="13342" spans="1:1">
      <c r="A13342" s="382"/>
    </row>
    <row r="13343" spans="1:1">
      <c r="A13343" s="382"/>
    </row>
    <row r="13344" spans="1:1">
      <c r="A13344" s="382"/>
    </row>
    <row r="13345" spans="1:1">
      <c r="A13345" s="382"/>
    </row>
    <row r="13346" spans="1:1">
      <c r="A13346" s="382"/>
    </row>
    <row r="13347" spans="1:1">
      <c r="A13347" s="382"/>
    </row>
    <row r="13348" spans="1:1">
      <c r="A13348" s="382"/>
    </row>
    <row r="13349" spans="1:1">
      <c r="A13349" s="382"/>
    </row>
    <row r="13350" spans="1:1">
      <c r="A13350" s="382"/>
    </row>
    <row r="13351" spans="1:1">
      <c r="A13351" s="382"/>
    </row>
    <row r="13352" spans="1:1">
      <c r="A13352" s="382"/>
    </row>
    <row r="13353" spans="1:1">
      <c r="A13353" s="382"/>
    </row>
    <row r="13354" spans="1:1">
      <c r="A13354" s="382"/>
    </row>
    <row r="13355" spans="1:1">
      <c r="A13355" s="382"/>
    </row>
    <row r="13356" spans="1:1">
      <c r="A13356" s="382"/>
    </row>
    <row r="13357" spans="1:1">
      <c r="A13357" s="382"/>
    </row>
    <row r="13358" spans="1:1">
      <c r="A13358" s="382"/>
    </row>
    <row r="13359" spans="1:1">
      <c r="A13359" s="382"/>
    </row>
    <row r="13360" spans="1:1">
      <c r="A13360" s="382"/>
    </row>
    <row r="13361" spans="1:1">
      <c r="A13361" s="382"/>
    </row>
    <row r="13362" spans="1:1">
      <c r="A13362" s="382"/>
    </row>
    <row r="13363" spans="1:1">
      <c r="A13363" s="382"/>
    </row>
    <row r="13364" spans="1:1">
      <c r="A13364" s="382"/>
    </row>
    <row r="13365" spans="1:1">
      <c r="A13365" s="382"/>
    </row>
    <row r="13366" spans="1:1">
      <c r="A13366" s="382"/>
    </row>
    <row r="13367" spans="1:1">
      <c r="A13367" s="382"/>
    </row>
    <row r="13368" spans="1:1">
      <c r="A13368" s="382"/>
    </row>
    <row r="13369" spans="1:1">
      <c r="A13369" s="382"/>
    </row>
    <row r="13370" spans="1:1">
      <c r="A13370" s="382"/>
    </row>
    <row r="13371" spans="1:1">
      <c r="A13371" s="382"/>
    </row>
    <row r="13372" spans="1:1">
      <c r="A13372" s="382"/>
    </row>
    <row r="13373" spans="1:1">
      <c r="A13373" s="382"/>
    </row>
    <row r="13374" spans="1:1">
      <c r="A13374" s="382"/>
    </row>
    <row r="13375" spans="1:1">
      <c r="A13375" s="382"/>
    </row>
    <row r="13376" spans="1:1">
      <c r="A13376" s="382"/>
    </row>
    <row r="13377" spans="1:1">
      <c r="A13377" s="382"/>
    </row>
    <row r="13378" spans="1:1">
      <c r="A13378" s="382"/>
    </row>
    <row r="13379" spans="1:1">
      <c r="A13379" s="382"/>
    </row>
    <row r="13380" spans="1:1">
      <c r="A13380" s="382"/>
    </row>
    <row r="13381" spans="1:1">
      <c r="A13381" s="382"/>
    </row>
    <row r="13382" spans="1:1">
      <c r="A13382" s="382"/>
    </row>
    <row r="13383" spans="1:1">
      <c r="A13383" s="382"/>
    </row>
    <row r="13384" spans="1:1">
      <c r="A13384" s="382"/>
    </row>
    <row r="13385" spans="1:1">
      <c r="A13385" s="382"/>
    </row>
    <row r="13386" spans="1:1">
      <c r="A13386" s="382"/>
    </row>
    <row r="13387" spans="1:1">
      <c r="A13387" s="382"/>
    </row>
    <row r="13388" spans="1:1">
      <c r="A13388" s="382"/>
    </row>
    <row r="13389" spans="1:1">
      <c r="A13389" s="382"/>
    </row>
    <row r="13390" spans="1:1">
      <c r="A13390" s="382"/>
    </row>
    <row r="13391" spans="1:1">
      <c r="A13391" s="382"/>
    </row>
    <row r="13392" spans="1:1">
      <c r="A13392" s="382"/>
    </row>
    <row r="13393" spans="1:1">
      <c r="A13393" s="382"/>
    </row>
    <row r="13394" spans="1:1">
      <c r="A13394" s="382"/>
    </row>
    <row r="13395" spans="1:1">
      <c r="A13395" s="382"/>
    </row>
    <row r="13396" spans="1:1">
      <c r="A13396" s="382"/>
    </row>
    <row r="13397" spans="1:1">
      <c r="A13397" s="382"/>
    </row>
    <row r="13398" spans="1:1">
      <c r="A13398" s="382"/>
    </row>
    <row r="13399" spans="1:1">
      <c r="A13399" s="382"/>
    </row>
    <row r="13400" spans="1:1">
      <c r="A13400" s="382"/>
    </row>
    <row r="13401" spans="1:1">
      <c r="A13401" s="382"/>
    </row>
    <row r="13402" spans="1:1">
      <c r="A13402" s="382"/>
    </row>
    <row r="13403" spans="1:1">
      <c r="A13403" s="382"/>
    </row>
    <row r="13404" spans="1:1">
      <c r="A13404" s="382"/>
    </row>
    <row r="13405" spans="1:1">
      <c r="A13405" s="382"/>
    </row>
    <row r="13406" spans="1:1">
      <c r="A13406" s="382"/>
    </row>
    <row r="13407" spans="1:1">
      <c r="A13407" s="382"/>
    </row>
    <row r="13408" spans="1:1">
      <c r="A13408" s="382"/>
    </row>
    <row r="13409" spans="1:1">
      <c r="A13409" s="382"/>
    </row>
    <row r="13410" spans="1:1">
      <c r="A13410" s="382"/>
    </row>
    <row r="13411" spans="1:1">
      <c r="A13411" s="382"/>
    </row>
    <row r="13412" spans="1:1">
      <c r="A13412" s="382"/>
    </row>
    <row r="13413" spans="1:1">
      <c r="A13413" s="382"/>
    </row>
    <row r="13414" spans="1:1">
      <c r="A13414" s="382"/>
    </row>
    <row r="13415" spans="1:1">
      <c r="A13415" s="382"/>
    </row>
    <row r="13416" spans="1:1">
      <c r="A13416" s="382"/>
    </row>
    <row r="13417" spans="1:1">
      <c r="A13417" s="382"/>
    </row>
    <row r="13418" spans="1:1">
      <c r="A13418" s="382"/>
    </row>
    <row r="13419" spans="1:1">
      <c r="A13419" s="382"/>
    </row>
    <row r="13420" spans="1:1">
      <c r="A13420" s="382"/>
    </row>
    <row r="13421" spans="1:1">
      <c r="A13421" s="382"/>
    </row>
    <row r="13422" spans="1:1">
      <c r="A13422" s="382"/>
    </row>
    <row r="13423" spans="1:1">
      <c r="A13423" s="382"/>
    </row>
    <row r="13424" spans="1:1">
      <c r="A13424" s="382"/>
    </row>
    <row r="13425" spans="1:1">
      <c r="A13425" s="382"/>
    </row>
    <row r="13426" spans="1:1">
      <c r="A13426" s="382"/>
    </row>
    <row r="13427" spans="1:1">
      <c r="A13427" s="382"/>
    </row>
    <row r="13428" spans="1:1">
      <c r="A13428" s="382"/>
    </row>
    <row r="13429" spans="1:1">
      <c r="A13429" s="382"/>
    </row>
    <row r="13430" spans="1:1">
      <c r="A13430" s="382"/>
    </row>
    <row r="13431" spans="1:1">
      <c r="A13431" s="382"/>
    </row>
    <row r="13432" spans="1:1">
      <c r="A13432" s="382"/>
    </row>
    <row r="13433" spans="1:1">
      <c r="A13433" s="382"/>
    </row>
    <row r="13434" spans="1:1">
      <c r="A13434" s="382"/>
    </row>
    <row r="13435" spans="1:1">
      <c r="A13435" s="382"/>
    </row>
    <row r="13436" spans="1:1">
      <c r="A13436" s="382"/>
    </row>
    <row r="13437" spans="1:1">
      <c r="A13437" s="382"/>
    </row>
    <row r="13438" spans="1:1">
      <c r="A13438" s="382"/>
    </row>
    <row r="13439" spans="1:1">
      <c r="A13439" s="382"/>
    </row>
    <row r="13440" spans="1:1">
      <c r="A13440" s="382"/>
    </row>
    <row r="13441" spans="1:1">
      <c r="A13441" s="382"/>
    </row>
    <row r="13442" spans="1:1">
      <c r="A13442" s="382"/>
    </row>
    <row r="13443" spans="1:1">
      <c r="A13443" s="382"/>
    </row>
    <row r="13444" spans="1:1">
      <c r="A13444" s="382"/>
    </row>
    <row r="13445" spans="1:1">
      <c r="A13445" s="382"/>
    </row>
    <row r="13446" spans="1:1">
      <c r="A13446" s="382"/>
    </row>
    <row r="13447" spans="1:1">
      <c r="A13447" s="382"/>
    </row>
    <row r="13448" spans="1:1">
      <c r="A13448" s="382"/>
    </row>
    <row r="13449" spans="1:1">
      <c r="A13449" s="382"/>
    </row>
    <row r="13450" spans="1:1">
      <c r="A13450" s="382"/>
    </row>
    <row r="13451" spans="1:1">
      <c r="A13451" s="382"/>
    </row>
    <row r="13452" spans="1:1">
      <c r="A13452" s="382"/>
    </row>
    <row r="13453" spans="1:1">
      <c r="A13453" s="382"/>
    </row>
    <row r="13454" spans="1:1">
      <c r="A13454" s="382"/>
    </row>
    <row r="13455" spans="1:1">
      <c r="A13455" s="382"/>
    </row>
    <row r="13456" spans="1:1">
      <c r="A13456" s="382"/>
    </row>
    <row r="13457" spans="1:1">
      <c r="A13457" s="382"/>
    </row>
    <row r="13458" spans="1:1">
      <c r="A13458" s="382"/>
    </row>
    <row r="13459" spans="1:1">
      <c r="A13459" s="382"/>
    </row>
    <row r="13460" spans="1:1">
      <c r="A13460" s="382"/>
    </row>
    <row r="13461" spans="1:1">
      <c r="A13461" s="382"/>
    </row>
    <row r="13462" spans="1:1">
      <c r="A13462" s="382"/>
    </row>
    <row r="13463" spans="1:1">
      <c r="A13463" s="382"/>
    </row>
    <row r="13464" spans="1:1">
      <c r="A13464" s="382"/>
    </row>
    <row r="13465" spans="1:1">
      <c r="A13465" s="382"/>
    </row>
    <row r="13466" spans="1:1">
      <c r="A13466" s="382"/>
    </row>
    <row r="13467" spans="1:1">
      <c r="A13467" s="382"/>
    </row>
    <row r="13468" spans="1:1">
      <c r="A13468" s="382"/>
    </row>
    <row r="13469" spans="1:1">
      <c r="A13469" s="382"/>
    </row>
    <row r="13470" spans="1:1">
      <c r="A13470" s="382"/>
    </row>
    <row r="13471" spans="1:1">
      <c r="A13471" s="382"/>
    </row>
    <row r="13472" spans="1:1">
      <c r="A13472" s="382"/>
    </row>
    <row r="13473" spans="1:1">
      <c r="A13473" s="382"/>
    </row>
    <row r="13474" spans="1:1">
      <c r="A13474" s="382"/>
    </row>
    <row r="13475" spans="1:1">
      <c r="A13475" s="382"/>
    </row>
    <row r="13476" spans="1:1">
      <c r="A13476" s="382"/>
    </row>
    <row r="13477" spans="1:1">
      <c r="A13477" s="382"/>
    </row>
    <row r="13478" spans="1:1">
      <c r="A13478" s="382"/>
    </row>
    <row r="13479" spans="1:1">
      <c r="A13479" s="382"/>
    </row>
    <row r="13480" spans="1:1">
      <c r="A13480" s="382"/>
    </row>
    <row r="13481" spans="1:1">
      <c r="A13481" s="382"/>
    </row>
    <row r="13482" spans="1:1">
      <c r="A13482" s="382"/>
    </row>
    <row r="13483" spans="1:1">
      <c r="A13483" s="382"/>
    </row>
    <row r="13484" spans="1:1">
      <c r="A13484" s="382"/>
    </row>
    <row r="13485" spans="1:1">
      <c r="A13485" s="382"/>
    </row>
    <row r="13486" spans="1:1">
      <c r="A13486" s="382"/>
    </row>
    <row r="13487" spans="1:1">
      <c r="A13487" s="382"/>
    </row>
    <row r="13488" spans="1:1">
      <c r="A13488" s="382"/>
    </row>
    <row r="13489" spans="1:1">
      <c r="A13489" s="382"/>
    </row>
    <row r="13490" spans="1:1">
      <c r="A13490" s="382"/>
    </row>
    <row r="13491" spans="1:1">
      <c r="A13491" s="382"/>
    </row>
    <row r="13492" spans="1:1">
      <c r="A13492" s="382"/>
    </row>
    <row r="13493" spans="1:1">
      <c r="A13493" s="382"/>
    </row>
    <row r="13494" spans="1:1">
      <c r="A13494" s="382"/>
    </row>
    <row r="13495" spans="1:1">
      <c r="A13495" s="382"/>
    </row>
    <row r="13496" spans="1:1">
      <c r="A13496" s="382"/>
    </row>
    <row r="13497" spans="1:1">
      <c r="A13497" s="382"/>
    </row>
    <row r="13498" spans="1:1">
      <c r="A13498" s="382"/>
    </row>
    <row r="13499" spans="1:1">
      <c r="A13499" s="382"/>
    </row>
    <row r="13500" spans="1:1">
      <c r="A13500" s="382"/>
    </row>
    <row r="13501" spans="1:1">
      <c r="A13501" s="382"/>
    </row>
    <row r="13502" spans="1:1">
      <c r="A13502" s="382"/>
    </row>
    <row r="13503" spans="1:1">
      <c r="A13503" s="382"/>
    </row>
    <row r="13504" spans="1:1">
      <c r="A13504" s="382"/>
    </row>
    <row r="13505" spans="1:1">
      <c r="A13505" s="382"/>
    </row>
    <row r="13506" spans="1:1">
      <c r="A13506" s="382"/>
    </row>
    <row r="13507" spans="1:1">
      <c r="A13507" s="382"/>
    </row>
    <row r="13508" spans="1:1">
      <c r="A13508" s="382"/>
    </row>
    <row r="13509" spans="1:1">
      <c r="A13509" s="382"/>
    </row>
    <row r="13510" spans="1:1">
      <c r="A13510" s="382"/>
    </row>
    <row r="13511" spans="1:1">
      <c r="A13511" s="382"/>
    </row>
    <row r="13512" spans="1:1">
      <c r="A13512" s="382"/>
    </row>
    <row r="13513" spans="1:1">
      <c r="A13513" s="382"/>
    </row>
    <row r="13514" spans="1:1">
      <c r="A13514" s="382"/>
    </row>
    <row r="13515" spans="1:1">
      <c r="A13515" s="382"/>
    </row>
    <row r="13516" spans="1:1">
      <c r="A13516" s="382"/>
    </row>
    <row r="13517" spans="1:1">
      <c r="A13517" s="382"/>
    </row>
    <row r="13518" spans="1:1">
      <c r="A13518" s="382"/>
    </row>
    <row r="13519" spans="1:1">
      <c r="A13519" s="382"/>
    </row>
    <row r="13520" spans="1:1">
      <c r="A13520" s="382"/>
    </row>
    <row r="13521" spans="1:1">
      <c r="A13521" s="382"/>
    </row>
    <row r="13522" spans="1:1">
      <c r="A13522" s="382"/>
    </row>
    <row r="13523" spans="1:1">
      <c r="A13523" s="382"/>
    </row>
    <row r="13524" spans="1:1">
      <c r="A13524" s="382"/>
    </row>
    <row r="13525" spans="1:1">
      <c r="A13525" s="382"/>
    </row>
    <row r="13526" spans="1:1">
      <c r="A13526" s="382"/>
    </row>
    <row r="13527" spans="1:1">
      <c r="A13527" s="382"/>
    </row>
    <row r="13528" spans="1:1">
      <c r="A13528" s="382"/>
    </row>
    <row r="13529" spans="1:1">
      <c r="A13529" s="382"/>
    </row>
    <row r="13530" spans="1:1">
      <c r="A13530" s="382"/>
    </row>
    <row r="13531" spans="1:1">
      <c r="A13531" s="382"/>
    </row>
    <row r="13532" spans="1:1">
      <c r="A13532" s="382"/>
    </row>
    <row r="13533" spans="1:1">
      <c r="A13533" s="382"/>
    </row>
    <row r="13534" spans="1:1">
      <c r="A13534" s="382"/>
    </row>
    <row r="13535" spans="1:1">
      <c r="A13535" s="382"/>
    </row>
    <row r="13536" spans="1:1">
      <c r="A13536" s="382"/>
    </row>
    <row r="13537" spans="1:1">
      <c r="A13537" s="382"/>
    </row>
    <row r="13538" spans="1:1">
      <c r="A13538" s="382"/>
    </row>
    <row r="13539" spans="1:1">
      <c r="A13539" s="382"/>
    </row>
    <row r="13540" spans="1:1">
      <c r="A13540" s="382"/>
    </row>
    <row r="13541" spans="1:1">
      <c r="A13541" s="382"/>
    </row>
    <row r="13542" spans="1:1">
      <c r="A13542" s="382"/>
    </row>
    <row r="13543" spans="1:1">
      <c r="A13543" s="382"/>
    </row>
    <row r="13544" spans="1:1">
      <c r="A13544" s="382"/>
    </row>
    <row r="13545" spans="1:1">
      <c r="A13545" s="382"/>
    </row>
    <row r="13546" spans="1:1">
      <c r="A13546" s="382"/>
    </row>
    <row r="13547" spans="1:1">
      <c r="A13547" s="382"/>
    </row>
    <row r="13548" spans="1:1">
      <c r="A13548" s="382"/>
    </row>
    <row r="13549" spans="1:1">
      <c r="A13549" s="382"/>
    </row>
    <row r="13550" spans="1:1">
      <c r="A13550" s="382"/>
    </row>
    <row r="13551" spans="1:1">
      <c r="A13551" s="382"/>
    </row>
    <row r="13552" spans="1:1">
      <c r="A13552" s="382"/>
    </row>
    <row r="13553" spans="1:1">
      <c r="A13553" s="382"/>
    </row>
    <row r="13554" spans="1:1">
      <c r="A13554" s="382"/>
    </row>
    <row r="13555" spans="1:1">
      <c r="A13555" s="382"/>
    </row>
    <row r="13556" spans="1:1">
      <c r="A13556" s="382"/>
    </row>
    <row r="13557" spans="1:1">
      <c r="A13557" s="382"/>
    </row>
    <row r="13558" spans="1:1">
      <c r="A13558" s="382"/>
    </row>
    <row r="13559" spans="1:1">
      <c r="A13559" s="382"/>
    </row>
    <row r="13560" spans="1:1">
      <c r="A13560" s="382"/>
    </row>
    <row r="13561" spans="1:1">
      <c r="A13561" s="382"/>
    </row>
    <row r="13562" spans="1:1">
      <c r="A13562" s="382"/>
    </row>
    <row r="13563" spans="1:1">
      <c r="A13563" s="382"/>
    </row>
    <row r="13564" spans="1:1">
      <c r="A13564" s="382"/>
    </row>
    <row r="13565" spans="1:1">
      <c r="A13565" s="382"/>
    </row>
    <row r="13566" spans="1:1">
      <c r="A13566" s="382"/>
    </row>
    <row r="13567" spans="1:1">
      <c r="A13567" s="382"/>
    </row>
    <row r="13568" spans="1:1">
      <c r="A13568" s="382"/>
    </row>
    <row r="13569" spans="1:1">
      <c r="A13569" s="382"/>
    </row>
    <row r="13570" spans="1:1">
      <c r="A13570" s="382"/>
    </row>
    <row r="13571" spans="1:1">
      <c r="A13571" s="382"/>
    </row>
    <row r="13572" spans="1:1">
      <c r="A13572" s="382"/>
    </row>
    <row r="13573" spans="1:1">
      <c r="A13573" s="382"/>
    </row>
    <row r="13574" spans="1:1">
      <c r="A13574" s="382"/>
    </row>
    <row r="13575" spans="1:1">
      <c r="A13575" s="382"/>
    </row>
    <row r="13576" spans="1:1">
      <c r="A13576" s="382"/>
    </row>
    <row r="13577" spans="1:1">
      <c r="A13577" s="382"/>
    </row>
    <row r="13578" spans="1:1">
      <c r="A13578" s="382"/>
    </row>
    <row r="13579" spans="1:1">
      <c r="A13579" s="382"/>
    </row>
    <row r="13580" spans="1:1">
      <c r="A13580" s="382"/>
    </row>
    <row r="13581" spans="1:1">
      <c r="A13581" s="382"/>
    </row>
    <row r="13582" spans="1:1">
      <c r="A13582" s="382"/>
    </row>
    <row r="13583" spans="1:1">
      <c r="A13583" s="382"/>
    </row>
    <row r="13584" spans="1:1">
      <c r="A13584" s="382"/>
    </row>
    <row r="13585" spans="1:1">
      <c r="A13585" s="382"/>
    </row>
    <row r="13586" spans="1:1">
      <c r="A13586" s="382"/>
    </row>
    <row r="13587" spans="1:1">
      <c r="A13587" s="382"/>
    </row>
    <row r="13588" spans="1:1">
      <c r="A13588" s="382"/>
    </row>
    <row r="13589" spans="1:1">
      <c r="A13589" s="382"/>
    </row>
    <row r="13590" spans="1:1">
      <c r="A13590" s="382"/>
    </row>
    <row r="13591" spans="1:1">
      <c r="A13591" s="382"/>
    </row>
    <row r="13592" spans="1:1">
      <c r="A13592" s="382"/>
    </row>
    <row r="13593" spans="1:1">
      <c r="A13593" s="382"/>
    </row>
    <row r="13594" spans="1:1">
      <c r="A13594" s="382"/>
    </row>
    <row r="13595" spans="1:1">
      <c r="A13595" s="382"/>
    </row>
    <row r="13596" spans="1:1">
      <c r="A13596" s="382"/>
    </row>
    <row r="13597" spans="1:1">
      <c r="A13597" s="382"/>
    </row>
    <row r="13598" spans="1:1">
      <c r="A13598" s="382"/>
    </row>
    <row r="13599" spans="1:1">
      <c r="A13599" s="382"/>
    </row>
    <row r="13600" spans="1:1">
      <c r="A13600" s="382"/>
    </row>
    <row r="13601" spans="1:1">
      <c r="A13601" s="382"/>
    </row>
    <row r="13602" spans="1:1">
      <c r="A13602" s="382"/>
    </row>
    <row r="13603" spans="1:1">
      <c r="A13603" s="382"/>
    </row>
    <row r="13604" spans="1:1">
      <c r="A13604" s="382"/>
    </row>
    <row r="13605" spans="1:1">
      <c r="A13605" s="382"/>
    </row>
    <row r="13606" spans="1:1">
      <c r="A13606" s="382"/>
    </row>
    <row r="13607" spans="1:1">
      <c r="A13607" s="382"/>
    </row>
    <row r="13608" spans="1:1">
      <c r="A13608" s="382"/>
    </row>
    <row r="13609" spans="1:1">
      <c r="A13609" s="382"/>
    </row>
    <row r="13610" spans="1:1">
      <c r="A13610" s="382"/>
    </row>
    <row r="13611" spans="1:1">
      <c r="A13611" s="382"/>
    </row>
    <row r="13612" spans="1:1">
      <c r="A13612" s="382"/>
    </row>
    <row r="13613" spans="1:1">
      <c r="A13613" s="382"/>
    </row>
    <row r="13614" spans="1:1">
      <c r="A13614" s="382"/>
    </row>
    <row r="13615" spans="1:1">
      <c r="A13615" s="382"/>
    </row>
    <row r="13616" spans="1:1">
      <c r="A13616" s="382"/>
    </row>
    <row r="13617" spans="1:1">
      <c r="A13617" s="382"/>
    </row>
    <row r="13618" spans="1:1">
      <c r="A13618" s="382"/>
    </row>
    <row r="13619" spans="1:1">
      <c r="A13619" s="382"/>
    </row>
    <row r="13620" spans="1:1">
      <c r="A13620" s="382"/>
    </row>
    <row r="13621" spans="1:1">
      <c r="A13621" s="382"/>
    </row>
    <row r="13622" spans="1:1">
      <c r="A13622" s="382"/>
    </row>
    <row r="13623" spans="1:1">
      <c r="A13623" s="382"/>
    </row>
    <row r="13624" spans="1:1">
      <c r="A13624" s="382"/>
    </row>
    <row r="13625" spans="1:1">
      <c r="A13625" s="382"/>
    </row>
    <row r="13626" spans="1:1">
      <c r="A13626" s="382"/>
    </row>
    <row r="13627" spans="1:1">
      <c r="A13627" s="382"/>
    </row>
    <row r="13628" spans="1:1">
      <c r="A13628" s="382"/>
    </row>
    <row r="13629" spans="1:1">
      <c r="A13629" s="382"/>
    </row>
    <row r="13630" spans="1:1">
      <c r="A13630" s="382"/>
    </row>
    <row r="13631" spans="1:1">
      <c r="A13631" s="382"/>
    </row>
    <row r="13632" spans="1:1">
      <c r="A13632" s="382"/>
    </row>
    <row r="13633" spans="1:1">
      <c r="A13633" s="382"/>
    </row>
    <row r="13634" spans="1:1">
      <c r="A13634" s="382"/>
    </row>
    <row r="13635" spans="1:1">
      <c r="A13635" s="382"/>
    </row>
    <row r="13636" spans="1:1">
      <c r="A13636" s="382"/>
    </row>
    <row r="13637" spans="1:1">
      <c r="A13637" s="382"/>
    </row>
    <row r="13638" spans="1:1">
      <c r="A13638" s="382"/>
    </row>
    <row r="13639" spans="1:1">
      <c r="A13639" s="382"/>
    </row>
    <row r="13640" spans="1:1">
      <c r="A13640" s="382"/>
    </row>
    <row r="13641" spans="1:1">
      <c r="A13641" s="382"/>
    </row>
    <row r="13642" spans="1:1">
      <c r="A13642" s="382"/>
    </row>
    <row r="13643" spans="1:1">
      <c r="A13643" s="382"/>
    </row>
    <row r="13644" spans="1:1">
      <c r="A13644" s="382"/>
    </row>
    <row r="13645" spans="1:1">
      <c r="A13645" s="382"/>
    </row>
    <row r="13646" spans="1:1">
      <c r="A13646" s="382"/>
    </row>
    <row r="13647" spans="1:1">
      <c r="A13647" s="382"/>
    </row>
    <row r="13648" spans="1:1">
      <c r="A13648" s="382"/>
    </row>
    <row r="13649" spans="1:1">
      <c r="A13649" s="382"/>
    </row>
    <row r="13650" spans="1:1">
      <c r="A13650" s="382"/>
    </row>
    <row r="13651" spans="1:1">
      <c r="A13651" s="382"/>
    </row>
    <row r="13652" spans="1:1">
      <c r="A13652" s="382"/>
    </row>
    <row r="13653" spans="1:1">
      <c r="A13653" s="382"/>
    </row>
    <row r="13654" spans="1:1">
      <c r="A13654" s="382"/>
    </row>
    <row r="13655" spans="1:1">
      <c r="A13655" s="382"/>
    </row>
    <row r="13656" spans="1:1">
      <c r="A13656" s="382"/>
    </row>
    <row r="13657" spans="1:1">
      <c r="A13657" s="382"/>
    </row>
    <row r="13658" spans="1:1">
      <c r="A13658" s="382"/>
    </row>
    <row r="13659" spans="1:1">
      <c r="A13659" s="382"/>
    </row>
    <row r="13660" spans="1:1">
      <c r="A13660" s="382"/>
    </row>
    <row r="13661" spans="1:1">
      <c r="A13661" s="382"/>
    </row>
    <row r="13662" spans="1:1">
      <c r="A13662" s="382"/>
    </row>
    <row r="13663" spans="1:1">
      <c r="A13663" s="382"/>
    </row>
    <row r="13664" spans="1:1">
      <c r="A13664" s="382"/>
    </row>
    <row r="13665" spans="1:1">
      <c r="A13665" s="382"/>
    </row>
    <row r="13666" spans="1:1">
      <c r="A13666" s="382"/>
    </row>
    <row r="13667" spans="1:1">
      <c r="A13667" s="382"/>
    </row>
    <row r="13668" spans="1:1">
      <c r="A13668" s="382"/>
    </row>
    <row r="13669" spans="1:1">
      <c r="A13669" s="382"/>
    </row>
    <row r="13670" spans="1:1">
      <c r="A13670" s="382"/>
    </row>
    <row r="13671" spans="1:1">
      <c r="A13671" s="382"/>
    </row>
    <row r="13672" spans="1:1">
      <c r="A13672" s="382"/>
    </row>
    <row r="13673" spans="1:1">
      <c r="A13673" s="382"/>
    </row>
    <row r="13674" spans="1:1">
      <c r="A13674" s="382"/>
    </row>
    <row r="13675" spans="1:1">
      <c r="A13675" s="382"/>
    </row>
    <row r="13676" spans="1:1">
      <c r="A13676" s="382"/>
    </row>
    <row r="13677" spans="1:1">
      <c r="A13677" s="382"/>
    </row>
    <row r="13678" spans="1:1">
      <c r="A13678" s="382"/>
    </row>
    <row r="13679" spans="1:1">
      <c r="A13679" s="382"/>
    </row>
    <row r="13680" spans="1:1">
      <c r="A13680" s="382"/>
    </row>
    <row r="13681" spans="1:1">
      <c r="A13681" s="382"/>
    </row>
    <row r="13682" spans="1:1">
      <c r="A13682" s="382"/>
    </row>
    <row r="13683" spans="1:1">
      <c r="A13683" s="382"/>
    </row>
    <row r="13684" spans="1:1">
      <c r="A13684" s="382"/>
    </row>
    <row r="13685" spans="1:1">
      <c r="A13685" s="382"/>
    </row>
    <row r="13686" spans="1:1">
      <c r="A13686" s="382"/>
    </row>
    <row r="13687" spans="1:1">
      <c r="A13687" s="382"/>
    </row>
    <row r="13688" spans="1:1">
      <c r="A13688" s="382"/>
    </row>
    <row r="13689" spans="1:1">
      <c r="A13689" s="382"/>
    </row>
    <row r="13690" spans="1:1">
      <c r="A13690" s="382"/>
    </row>
    <row r="13691" spans="1:1">
      <c r="A13691" s="382"/>
    </row>
    <row r="13692" spans="1:1">
      <c r="A13692" s="382"/>
    </row>
    <row r="13693" spans="1:1">
      <c r="A13693" s="382"/>
    </row>
    <row r="13694" spans="1:1">
      <c r="A13694" s="382"/>
    </row>
    <row r="13695" spans="1:1">
      <c r="A13695" s="382"/>
    </row>
    <row r="13696" spans="1:1">
      <c r="A13696" s="382"/>
    </row>
    <row r="13697" spans="1:1">
      <c r="A13697" s="382"/>
    </row>
    <row r="13698" spans="1:1">
      <c r="A13698" s="382"/>
    </row>
    <row r="13699" spans="1:1">
      <c r="A13699" s="382"/>
    </row>
    <row r="13700" spans="1:1">
      <c r="A13700" s="382"/>
    </row>
    <row r="13701" spans="1:1">
      <c r="A13701" s="382"/>
    </row>
    <row r="13702" spans="1:1">
      <c r="A13702" s="382"/>
    </row>
    <row r="13703" spans="1:1">
      <c r="A13703" s="382"/>
    </row>
    <row r="13704" spans="1:1">
      <c r="A13704" s="382"/>
    </row>
    <row r="13705" spans="1:1">
      <c r="A13705" s="382"/>
    </row>
    <row r="13706" spans="1:1">
      <c r="A13706" s="382"/>
    </row>
    <row r="13707" spans="1:1">
      <c r="A13707" s="382"/>
    </row>
    <row r="13708" spans="1:1">
      <c r="A13708" s="382"/>
    </row>
    <row r="13709" spans="1:1">
      <c r="A13709" s="382"/>
    </row>
    <row r="13710" spans="1:1">
      <c r="A13710" s="382"/>
    </row>
    <row r="13711" spans="1:1">
      <c r="A13711" s="382"/>
    </row>
    <row r="13712" spans="1:1">
      <c r="A13712" s="382"/>
    </row>
    <row r="13713" spans="1:1">
      <c r="A13713" s="382"/>
    </row>
    <row r="13714" spans="1:1">
      <c r="A13714" s="382"/>
    </row>
    <row r="13715" spans="1:1">
      <c r="A13715" s="382"/>
    </row>
    <row r="13716" spans="1:1">
      <c r="A13716" s="382"/>
    </row>
    <row r="13717" spans="1:1">
      <c r="A13717" s="382"/>
    </row>
    <row r="13718" spans="1:1">
      <c r="A13718" s="382"/>
    </row>
    <row r="13719" spans="1:1">
      <c r="A13719" s="382"/>
    </row>
    <row r="13720" spans="1:1">
      <c r="A13720" s="382"/>
    </row>
    <row r="13721" spans="1:1">
      <c r="A13721" s="382"/>
    </row>
    <row r="13722" spans="1:1">
      <c r="A13722" s="382"/>
    </row>
    <row r="13723" spans="1:1">
      <c r="A13723" s="382"/>
    </row>
    <row r="13724" spans="1:1">
      <c r="A13724" s="382"/>
    </row>
    <row r="13725" spans="1:1">
      <c r="A13725" s="382"/>
    </row>
    <row r="13726" spans="1:1">
      <c r="A13726" s="382"/>
    </row>
    <row r="13727" spans="1:1">
      <c r="A13727" s="382"/>
    </row>
    <row r="13728" spans="1:1">
      <c r="A13728" s="382"/>
    </row>
    <row r="13729" spans="1:1">
      <c r="A13729" s="382"/>
    </row>
    <row r="13730" spans="1:1">
      <c r="A13730" s="382"/>
    </row>
    <row r="13731" spans="1:1">
      <c r="A13731" s="382"/>
    </row>
    <row r="13732" spans="1:1">
      <c r="A13732" s="382"/>
    </row>
    <row r="13733" spans="1:1">
      <c r="A13733" s="382"/>
    </row>
    <row r="13734" spans="1:1">
      <c r="A13734" s="382"/>
    </row>
    <row r="13735" spans="1:1">
      <c r="A13735" s="382"/>
    </row>
    <row r="13736" spans="1:1">
      <c r="A13736" s="382"/>
    </row>
    <row r="13737" spans="1:1">
      <c r="A13737" s="382"/>
    </row>
    <row r="13738" spans="1:1">
      <c r="A13738" s="382"/>
    </row>
    <row r="13739" spans="1:1">
      <c r="A13739" s="382"/>
    </row>
    <row r="13740" spans="1:1">
      <c r="A13740" s="382"/>
    </row>
    <row r="13741" spans="1:1">
      <c r="A13741" s="382"/>
    </row>
    <row r="13742" spans="1:1">
      <c r="A13742" s="382"/>
    </row>
    <row r="13743" spans="1:1">
      <c r="A13743" s="382"/>
    </row>
    <row r="13744" spans="1:1">
      <c r="A13744" s="382"/>
    </row>
    <row r="13745" spans="1:1">
      <c r="A13745" s="382"/>
    </row>
    <row r="13746" spans="1:1">
      <c r="A13746" s="382"/>
    </row>
    <row r="13747" spans="1:1">
      <c r="A13747" s="382"/>
    </row>
    <row r="13748" spans="1:1">
      <c r="A13748" s="382"/>
    </row>
    <row r="13749" spans="1:1">
      <c r="A13749" s="382"/>
    </row>
    <row r="13750" spans="1:1">
      <c r="A13750" s="382"/>
    </row>
    <row r="13751" spans="1:1">
      <c r="A13751" s="382"/>
    </row>
    <row r="13752" spans="1:1">
      <c r="A13752" s="382"/>
    </row>
    <row r="13753" spans="1:1">
      <c r="A13753" s="382"/>
    </row>
    <row r="13754" spans="1:1">
      <c r="A13754" s="382"/>
    </row>
    <row r="13755" spans="1:1">
      <c r="A13755" s="382"/>
    </row>
    <row r="13756" spans="1:1">
      <c r="A13756" s="382"/>
    </row>
    <row r="13757" spans="1:1">
      <c r="A13757" s="382"/>
    </row>
    <row r="13758" spans="1:1">
      <c r="A13758" s="382"/>
    </row>
    <row r="13759" spans="1:1">
      <c r="A13759" s="382"/>
    </row>
    <row r="13760" spans="1:1">
      <c r="A13760" s="382"/>
    </row>
    <row r="13761" spans="1:1">
      <c r="A13761" s="382"/>
    </row>
    <row r="13762" spans="1:1">
      <c r="A13762" s="382"/>
    </row>
    <row r="13763" spans="1:1">
      <c r="A13763" s="382"/>
    </row>
    <row r="13764" spans="1:1">
      <c r="A13764" s="382"/>
    </row>
    <row r="13765" spans="1:1">
      <c r="A13765" s="382"/>
    </row>
    <row r="13766" spans="1:1">
      <c r="A13766" s="382"/>
    </row>
    <row r="13767" spans="1:1">
      <c r="A13767" s="382"/>
    </row>
    <row r="13768" spans="1:1">
      <c r="A13768" s="382"/>
    </row>
    <row r="13769" spans="1:1">
      <c r="A13769" s="382"/>
    </row>
    <row r="13770" spans="1:1">
      <c r="A13770" s="382"/>
    </row>
    <row r="13771" spans="1:1">
      <c r="A13771" s="382"/>
    </row>
    <row r="13772" spans="1:1">
      <c r="A13772" s="382"/>
    </row>
    <row r="13773" spans="1:1">
      <c r="A13773" s="382"/>
    </row>
    <row r="13774" spans="1:1">
      <c r="A13774" s="382"/>
    </row>
    <row r="13775" spans="1:1">
      <c r="A13775" s="382"/>
    </row>
    <row r="13776" spans="1:1">
      <c r="A13776" s="382"/>
    </row>
    <row r="13777" spans="1:1">
      <c r="A13777" s="382"/>
    </row>
    <row r="13778" spans="1:1">
      <c r="A13778" s="382"/>
    </row>
    <row r="13779" spans="1:1">
      <c r="A13779" s="382"/>
    </row>
    <row r="13780" spans="1:1">
      <c r="A13780" s="382"/>
    </row>
    <row r="13781" spans="1:1">
      <c r="A13781" s="382"/>
    </row>
    <row r="13782" spans="1:1">
      <c r="A13782" s="382"/>
    </row>
    <row r="13783" spans="1:1">
      <c r="A13783" s="382"/>
    </row>
    <row r="13784" spans="1:1">
      <c r="A13784" s="382"/>
    </row>
    <row r="13785" spans="1:1">
      <c r="A13785" s="382"/>
    </row>
    <row r="13786" spans="1:1">
      <c r="A13786" s="382"/>
    </row>
    <row r="13787" spans="1:1">
      <c r="A13787" s="382"/>
    </row>
    <row r="13788" spans="1:1">
      <c r="A13788" s="382"/>
    </row>
    <row r="13789" spans="1:1">
      <c r="A13789" s="382"/>
    </row>
    <row r="13790" spans="1:1">
      <c r="A13790" s="382"/>
    </row>
    <row r="13791" spans="1:1">
      <c r="A13791" s="382"/>
    </row>
    <row r="13792" spans="1:1">
      <c r="A13792" s="382"/>
    </row>
    <row r="13793" spans="1:1">
      <c r="A13793" s="382"/>
    </row>
    <row r="13794" spans="1:1">
      <c r="A13794" s="382"/>
    </row>
    <row r="13795" spans="1:1">
      <c r="A13795" s="382"/>
    </row>
    <row r="13796" spans="1:1">
      <c r="A13796" s="382"/>
    </row>
    <row r="13797" spans="1:1">
      <c r="A13797" s="382"/>
    </row>
    <row r="13798" spans="1:1">
      <c r="A13798" s="382"/>
    </row>
    <row r="13799" spans="1:1">
      <c r="A13799" s="382"/>
    </row>
    <row r="13800" spans="1:1">
      <c r="A13800" s="382"/>
    </row>
    <row r="13801" spans="1:1">
      <c r="A13801" s="382"/>
    </row>
    <row r="13802" spans="1:1">
      <c r="A13802" s="382"/>
    </row>
    <row r="13803" spans="1:1">
      <c r="A13803" s="382"/>
    </row>
    <row r="13804" spans="1:1">
      <c r="A13804" s="382"/>
    </row>
    <row r="13805" spans="1:1">
      <c r="A13805" s="382"/>
    </row>
    <row r="13806" spans="1:1">
      <c r="A13806" s="382"/>
    </row>
    <row r="13807" spans="1:1">
      <c r="A13807" s="382"/>
    </row>
    <row r="13808" spans="1:1">
      <c r="A13808" s="382"/>
    </row>
    <row r="13809" spans="1:1">
      <c r="A13809" s="382"/>
    </row>
    <row r="13810" spans="1:1">
      <c r="A13810" s="382"/>
    </row>
    <row r="13811" spans="1:1">
      <c r="A13811" s="382"/>
    </row>
    <row r="13812" spans="1:1">
      <c r="A13812" s="382"/>
    </row>
    <row r="13813" spans="1:1">
      <c r="A13813" s="382"/>
    </row>
    <row r="13814" spans="1:1">
      <c r="A13814" s="382"/>
    </row>
    <row r="13815" spans="1:1">
      <c r="A13815" s="382"/>
    </row>
    <row r="13816" spans="1:1">
      <c r="A13816" s="382"/>
    </row>
    <row r="13817" spans="1:1">
      <c r="A13817" s="382"/>
    </row>
    <row r="13818" spans="1:1">
      <c r="A13818" s="382"/>
    </row>
    <row r="13819" spans="1:1">
      <c r="A13819" s="382"/>
    </row>
    <row r="13820" spans="1:1">
      <c r="A13820" s="382"/>
    </row>
    <row r="13821" spans="1:1">
      <c r="A13821" s="382"/>
    </row>
    <row r="13822" spans="1:1">
      <c r="A13822" s="382"/>
    </row>
    <row r="13823" spans="1:1">
      <c r="A13823" s="382"/>
    </row>
    <row r="13824" spans="1:1">
      <c r="A13824" s="382"/>
    </row>
    <row r="13825" spans="1:1">
      <c r="A13825" s="382"/>
    </row>
    <row r="13826" spans="1:1">
      <c r="A13826" s="382"/>
    </row>
    <row r="13827" spans="1:1">
      <c r="A13827" s="382"/>
    </row>
    <row r="13828" spans="1:1">
      <c r="A13828" s="382"/>
    </row>
    <row r="13829" spans="1:1">
      <c r="A13829" s="382"/>
    </row>
    <row r="13830" spans="1:1">
      <c r="A13830" s="382"/>
    </row>
    <row r="13831" spans="1:1">
      <c r="A13831" s="382"/>
    </row>
    <row r="13832" spans="1:1">
      <c r="A13832" s="382"/>
    </row>
    <row r="13833" spans="1:1">
      <c r="A13833" s="382"/>
    </row>
    <row r="13834" spans="1:1">
      <c r="A13834" s="382"/>
    </row>
    <row r="13835" spans="1:1">
      <c r="A13835" s="382"/>
    </row>
    <row r="13836" spans="1:1">
      <c r="A13836" s="382"/>
    </row>
    <row r="13837" spans="1:1">
      <c r="A13837" s="382"/>
    </row>
    <row r="13838" spans="1:1">
      <c r="A13838" s="382"/>
    </row>
    <row r="13839" spans="1:1">
      <c r="A13839" s="382"/>
    </row>
    <row r="13840" spans="1:1">
      <c r="A13840" s="382"/>
    </row>
    <row r="13841" spans="1:1">
      <c r="A13841" s="382"/>
    </row>
    <row r="13842" spans="1:1">
      <c r="A13842" s="382"/>
    </row>
    <row r="13843" spans="1:1">
      <c r="A13843" s="382"/>
    </row>
    <row r="13844" spans="1:1">
      <c r="A13844" s="382"/>
    </row>
    <row r="13845" spans="1:1">
      <c r="A13845" s="382"/>
    </row>
    <row r="13846" spans="1:1">
      <c r="A13846" s="382"/>
    </row>
    <row r="13847" spans="1:1">
      <c r="A13847" s="382"/>
    </row>
    <row r="13848" spans="1:1">
      <c r="A13848" s="382"/>
    </row>
    <row r="13849" spans="1:1">
      <c r="A13849" s="382"/>
    </row>
    <row r="13850" spans="1:1">
      <c r="A13850" s="382"/>
    </row>
    <row r="13851" spans="1:1">
      <c r="A13851" s="382"/>
    </row>
    <row r="13852" spans="1:1">
      <c r="A13852" s="382"/>
    </row>
    <row r="13853" spans="1:1">
      <c r="A13853" s="382"/>
    </row>
    <row r="13854" spans="1:1">
      <c r="A13854" s="382"/>
    </row>
    <row r="13855" spans="1:1">
      <c r="A13855" s="382"/>
    </row>
    <row r="13856" spans="1:1">
      <c r="A13856" s="382"/>
    </row>
    <row r="13857" spans="1:1">
      <c r="A13857" s="382"/>
    </row>
    <row r="13858" spans="1:1">
      <c r="A13858" s="382"/>
    </row>
    <row r="13859" spans="1:1">
      <c r="A13859" s="382"/>
    </row>
    <row r="13860" spans="1:1">
      <c r="A13860" s="382"/>
    </row>
    <row r="13861" spans="1:1">
      <c r="A13861" s="382"/>
    </row>
    <row r="13862" spans="1:1">
      <c r="A13862" s="382"/>
    </row>
    <row r="13863" spans="1:1">
      <c r="A13863" s="382"/>
    </row>
    <row r="13864" spans="1:1">
      <c r="A13864" s="382"/>
    </row>
    <row r="13865" spans="1:1">
      <c r="A13865" s="382"/>
    </row>
    <row r="13866" spans="1:1">
      <c r="A13866" s="382"/>
    </row>
    <row r="13867" spans="1:1">
      <c r="A13867" s="382"/>
    </row>
    <row r="13868" spans="1:1">
      <c r="A13868" s="382"/>
    </row>
    <row r="13869" spans="1:1">
      <c r="A13869" s="382"/>
    </row>
    <row r="13870" spans="1:1">
      <c r="A13870" s="382"/>
    </row>
    <row r="13871" spans="1:1">
      <c r="A13871" s="382"/>
    </row>
    <row r="13872" spans="1:1">
      <c r="A13872" s="382"/>
    </row>
    <row r="13873" spans="1:1">
      <c r="A13873" s="382"/>
    </row>
    <row r="13874" spans="1:1">
      <c r="A13874" s="382"/>
    </row>
    <row r="13875" spans="1:1">
      <c r="A13875" s="382"/>
    </row>
    <row r="13876" spans="1:1">
      <c r="A13876" s="382"/>
    </row>
    <row r="13877" spans="1:1">
      <c r="A13877" s="382"/>
    </row>
    <row r="13878" spans="1:1">
      <c r="A13878" s="382"/>
    </row>
    <row r="13879" spans="1:1">
      <c r="A13879" s="382"/>
    </row>
    <row r="13880" spans="1:1">
      <c r="A13880" s="382"/>
    </row>
    <row r="13881" spans="1:1">
      <c r="A13881" s="382"/>
    </row>
    <row r="13882" spans="1:1">
      <c r="A13882" s="382"/>
    </row>
    <row r="13883" spans="1:1">
      <c r="A13883" s="382"/>
    </row>
    <row r="13884" spans="1:1">
      <c r="A13884" s="382"/>
    </row>
    <row r="13885" spans="1:1">
      <c r="A13885" s="382"/>
    </row>
    <row r="13886" spans="1:1">
      <c r="A13886" s="382"/>
    </row>
    <row r="13887" spans="1:1">
      <c r="A13887" s="382"/>
    </row>
    <row r="13888" spans="1:1">
      <c r="A13888" s="382"/>
    </row>
    <row r="13889" spans="1:1">
      <c r="A13889" s="382"/>
    </row>
    <row r="13890" spans="1:1">
      <c r="A13890" s="382"/>
    </row>
    <row r="13891" spans="1:1">
      <c r="A13891" s="382"/>
    </row>
    <row r="13892" spans="1:1">
      <c r="A13892" s="382"/>
    </row>
    <row r="13893" spans="1:1">
      <c r="A13893" s="382"/>
    </row>
    <row r="13894" spans="1:1">
      <c r="A13894" s="382"/>
    </row>
    <row r="13895" spans="1:1">
      <c r="A13895" s="382"/>
    </row>
    <row r="13896" spans="1:1">
      <c r="A13896" s="382"/>
    </row>
    <row r="13897" spans="1:1">
      <c r="A13897" s="382"/>
    </row>
    <row r="13898" spans="1:1">
      <c r="A13898" s="382"/>
    </row>
    <row r="13899" spans="1:1">
      <c r="A13899" s="382"/>
    </row>
    <row r="13900" spans="1:1">
      <c r="A13900" s="382"/>
    </row>
    <row r="13901" spans="1:1">
      <c r="A13901" s="382"/>
    </row>
    <row r="13902" spans="1:1">
      <c r="A13902" s="382"/>
    </row>
    <row r="13903" spans="1:1">
      <c r="A13903" s="382"/>
    </row>
    <row r="13904" spans="1:1">
      <c r="A13904" s="382"/>
    </row>
    <row r="13905" spans="1:1">
      <c r="A13905" s="382"/>
    </row>
    <row r="13906" spans="1:1">
      <c r="A13906" s="382"/>
    </row>
    <row r="13907" spans="1:1">
      <c r="A13907" s="382"/>
    </row>
    <row r="13908" spans="1:1">
      <c r="A13908" s="382"/>
    </row>
    <row r="13909" spans="1:1">
      <c r="A13909" s="382"/>
    </row>
    <row r="13910" spans="1:1">
      <c r="A13910" s="382"/>
    </row>
    <row r="13911" spans="1:1">
      <c r="A13911" s="382"/>
    </row>
    <row r="13912" spans="1:1">
      <c r="A13912" s="382"/>
    </row>
    <row r="13913" spans="1:1">
      <c r="A13913" s="382"/>
    </row>
    <row r="13914" spans="1:1">
      <c r="A13914" s="382"/>
    </row>
    <row r="13915" spans="1:1">
      <c r="A13915" s="382"/>
    </row>
    <row r="13916" spans="1:1">
      <c r="A13916" s="382"/>
    </row>
    <row r="13917" spans="1:1">
      <c r="A13917" s="382"/>
    </row>
    <row r="13918" spans="1:1">
      <c r="A13918" s="382"/>
    </row>
    <row r="13919" spans="1:1">
      <c r="A13919" s="382"/>
    </row>
    <row r="13920" spans="1:1">
      <c r="A13920" s="382"/>
    </row>
    <row r="13921" spans="1:1">
      <c r="A13921" s="382"/>
    </row>
    <row r="13922" spans="1:1">
      <c r="A13922" s="382"/>
    </row>
    <row r="13923" spans="1:1">
      <c r="A13923" s="382"/>
    </row>
    <row r="13924" spans="1:1">
      <c r="A13924" s="382"/>
    </row>
    <row r="13925" spans="1:1">
      <c r="A13925" s="382"/>
    </row>
    <row r="13926" spans="1:1">
      <c r="A13926" s="382"/>
    </row>
    <row r="13927" spans="1:1">
      <c r="A13927" s="382"/>
    </row>
    <row r="13928" spans="1:1">
      <c r="A13928" s="382"/>
    </row>
    <row r="13929" spans="1:1">
      <c r="A13929" s="382"/>
    </row>
    <row r="13930" spans="1:1">
      <c r="A13930" s="382"/>
    </row>
    <row r="13931" spans="1:1">
      <c r="A13931" s="382"/>
    </row>
    <row r="13932" spans="1:1">
      <c r="A13932" s="382"/>
    </row>
    <row r="13933" spans="1:1">
      <c r="A13933" s="382"/>
    </row>
    <row r="13934" spans="1:1">
      <c r="A13934" s="382"/>
    </row>
    <row r="13935" spans="1:1">
      <c r="A13935" s="382"/>
    </row>
    <row r="13936" spans="1:1">
      <c r="A13936" s="382"/>
    </row>
    <row r="13937" spans="1:1">
      <c r="A13937" s="382"/>
    </row>
    <row r="13938" spans="1:1">
      <c r="A13938" s="382"/>
    </row>
    <row r="13939" spans="1:1">
      <c r="A13939" s="382"/>
    </row>
    <row r="13940" spans="1:1">
      <c r="A13940" s="382"/>
    </row>
    <row r="13941" spans="1:1">
      <c r="A13941" s="382"/>
    </row>
    <row r="13942" spans="1:1">
      <c r="A13942" s="382"/>
    </row>
    <row r="13943" spans="1:1">
      <c r="A13943" s="382"/>
    </row>
    <row r="13944" spans="1:1">
      <c r="A13944" s="382"/>
    </row>
    <row r="13945" spans="1:1">
      <c r="A13945" s="382"/>
    </row>
    <row r="13946" spans="1:1">
      <c r="A13946" s="382"/>
    </row>
    <row r="13947" spans="1:1">
      <c r="A13947" s="382"/>
    </row>
    <row r="13948" spans="1:1">
      <c r="A13948" s="382"/>
    </row>
    <row r="13949" spans="1:1">
      <c r="A13949" s="382"/>
    </row>
    <row r="13950" spans="1:1">
      <c r="A13950" s="382"/>
    </row>
    <row r="13951" spans="1:1">
      <c r="A13951" s="382"/>
    </row>
    <row r="13952" spans="1:1">
      <c r="A13952" s="382"/>
    </row>
    <row r="13953" spans="1:1">
      <c r="A13953" s="382"/>
    </row>
    <row r="13954" spans="1:1">
      <c r="A13954" s="382"/>
    </row>
    <row r="13955" spans="1:1">
      <c r="A13955" s="382"/>
    </row>
    <row r="13956" spans="1:1">
      <c r="A13956" s="382"/>
    </row>
    <row r="13957" spans="1:1">
      <c r="A13957" s="382"/>
    </row>
    <row r="13958" spans="1:1">
      <c r="A13958" s="382"/>
    </row>
    <row r="13959" spans="1:1">
      <c r="A13959" s="382"/>
    </row>
    <row r="13960" spans="1:1">
      <c r="A13960" s="382"/>
    </row>
    <row r="13961" spans="1:1">
      <c r="A13961" s="382"/>
    </row>
    <row r="13962" spans="1:1">
      <c r="A13962" s="382"/>
    </row>
    <row r="13963" spans="1:1">
      <c r="A13963" s="382"/>
    </row>
    <row r="13964" spans="1:1">
      <c r="A13964" s="382"/>
    </row>
    <row r="13965" spans="1:1">
      <c r="A13965" s="382"/>
    </row>
    <row r="13966" spans="1:1">
      <c r="A13966" s="382"/>
    </row>
    <row r="13967" spans="1:1">
      <c r="A13967" s="382"/>
    </row>
    <row r="13968" spans="1:1">
      <c r="A13968" s="382"/>
    </row>
    <row r="13969" spans="1:1">
      <c r="A13969" s="382"/>
    </row>
    <row r="13970" spans="1:1">
      <c r="A13970" s="382"/>
    </row>
    <row r="13971" spans="1:1">
      <c r="A13971" s="382"/>
    </row>
    <row r="13972" spans="1:1">
      <c r="A13972" s="382"/>
    </row>
    <row r="13973" spans="1:1">
      <c r="A13973" s="382"/>
    </row>
    <row r="13974" spans="1:1">
      <c r="A13974" s="382"/>
    </row>
    <row r="13975" spans="1:1">
      <c r="A13975" s="382"/>
    </row>
    <row r="13976" spans="1:1">
      <c r="A13976" s="382"/>
    </row>
    <row r="13977" spans="1:1">
      <c r="A13977" s="382"/>
    </row>
    <row r="13978" spans="1:1">
      <c r="A13978" s="382"/>
    </row>
    <row r="13979" spans="1:1">
      <c r="A13979" s="382"/>
    </row>
    <row r="13980" spans="1:1">
      <c r="A13980" s="382"/>
    </row>
    <row r="13981" spans="1:1">
      <c r="A13981" s="382"/>
    </row>
    <row r="13982" spans="1:1">
      <c r="A13982" s="382"/>
    </row>
    <row r="13983" spans="1:1">
      <c r="A13983" s="382"/>
    </row>
    <row r="13984" spans="1:1">
      <c r="A13984" s="382"/>
    </row>
    <row r="13985" spans="1:1">
      <c r="A13985" s="382"/>
    </row>
    <row r="13986" spans="1:1">
      <c r="A13986" s="382"/>
    </row>
    <row r="13987" spans="1:1">
      <c r="A13987" s="382"/>
    </row>
    <row r="13988" spans="1:1">
      <c r="A13988" s="382"/>
    </row>
    <row r="13989" spans="1:1">
      <c r="A13989" s="382"/>
    </row>
    <row r="13990" spans="1:1">
      <c r="A13990" s="382"/>
    </row>
    <row r="13991" spans="1:1">
      <c r="A13991" s="382"/>
    </row>
    <row r="13992" spans="1:1">
      <c r="A13992" s="382"/>
    </row>
    <row r="13993" spans="1:1">
      <c r="A13993" s="382"/>
    </row>
    <row r="13994" spans="1:1">
      <c r="A13994" s="382"/>
    </row>
    <row r="13995" spans="1:1">
      <c r="A13995" s="382"/>
    </row>
    <row r="13996" spans="1:1">
      <c r="A13996" s="382"/>
    </row>
    <row r="13997" spans="1:1">
      <c r="A13997" s="382"/>
    </row>
    <row r="13998" spans="1:1">
      <c r="A13998" s="382"/>
    </row>
    <row r="13999" spans="1:1">
      <c r="A13999" s="382"/>
    </row>
    <row r="14000" spans="1:1">
      <c r="A14000" s="382"/>
    </row>
    <row r="14001" spans="1:1">
      <c r="A14001" s="382"/>
    </row>
    <row r="14002" spans="1:1">
      <c r="A14002" s="382"/>
    </row>
    <row r="14003" spans="1:1">
      <c r="A14003" s="382"/>
    </row>
    <row r="14004" spans="1:1">
      <c r="A14004" s="382"/>
    </row>
    <row r="14005" spans="1:1">
      <c r="A14005" s="382"/>
    </row>
    <row r="14006" spans="1:1">
      <c r="A14006" s="382"/>
    </row>
    <row r="14007" spans="1:1">
      <c r="A14007" s="382"/>
    </row>
    <row r="14008" spans="1:1">
      <c r="A14008" s="382"/>
    </row>
    <row r="14009" spans="1:1">
      <c r="A14009" s="382"/>
    </row>
    <row r="14010" spans="1:1">
      <c r="A14010" s="382"/>
    </row>
    <row r="14011" spans="1:1">
      <c r="A14011" s="382"/>
    </row>
    <row r="14012" spans="1:1">
      <c r="A14012" s="382"/>
    </row>
    <row r="14013" spans="1:1">
      <c r="A14013" s="382"/>
    </row>
    <row r="14014" spans="1:1">
      <c r="A14014" s="382"/>
    </row>
    <row r="14015" spans="1:1">
      <c r="A14015" s="382"/>
    </row>
    <row r="14016" spans="1:1">
      <c r="A14016" s="382"/>
    </row>
    <row r="14017" spans="1:1">
      <c r="A14017" s="382"/>
    </row>
    <row r="14018" spans="1:1">
      <c r="A14018" s="382"/>
    </row>
    <row r="14019" spans="1:1">
      <c r="A14019" s="382"/>
    </row>
    <row r="14020" spans="1:1">
      <c r="A14020" s="382"/>
    </row>
    <row r="14021" spans="1:1">
      <c r="A14021" s="382"/>
    </row>
    <row r="14022" spans="1:1">
      <c r="A14022" s="382"/>
    </row>
    <row r="14023" spans="1:1">
      <c r="A14023" s="382"/>
    </row>
    <row r="14024" spans="1:1">
      <c r="A14024" s="382"/>
    </row>
    <row r="14025" spans="1:1">
      <c r="A14025" s="382"/>
    </row>
    <row r="14026" spans="1:1">
      <c r="A14026" s="382"/>
    </row>
    <row r="14027" spans="1:1">
      <c r="A14027" s="382"/>
    </row>
    <row r="14028" spans="1:1">
      <c r="A14028" s="382"/>
    </row>
    <row r="14029" spans="1:1">
      <c r="A14029" s="382"/>
    </row>
    <row r="14030" spans="1:1">
      <c r="A14030" s="382"/>
    </row>
    <row r="14031" spans="1:1">
      <c r="A14031" s="382"/>
    </row>
    <row r="14032" spans="1:1">
      <c r="A14032" s="382"/>
    </row>
    <row r="14033" spans="1:1">
      <c r="A14033" s="382"/>
    </row>
    <row r="14034" spans="1:1">
      <c r="A14034" s="382"/>
    </row>
    <row r="14035" spans="1:1">
      <c r="A14035" s="382"/>
    </row>
    <row r="14036" spans="1:1">
      <c r="A14036" s="382"/>
    </row>
    <row r="14037" spans="1:1">
      <c r="A14037" s="382"/>
    </row>
    <row r="14038" spans="1:1">
      <c r="A14038" s="382"/>
    </row>
    <row r="14039" spans="1:1">
      <c r="A14039" s="382"/>
    </row>
    <row r="14040" spans="1:1">
      <c r="A14040" s="382"/>
    </row>
    <row r="14041" spans="1:1">
      <c r="A14041" s="382"/>
    </row>
    <row r="14042" spans="1:1">
      <c r="A14042" s="382"/>
    </row>
    <row r="14043" spans="1:1">
      <c r="A14043" s="382"/>
    </row>
    <row r="14044" spans="1:1">
      <c r="A14044" s="382"/>
    </row>
    <row r="14045" spans="1:1">
      <c r="A14045" s="382"/>
    </row>
    <row r="14046" spans="1:1">
      <c r="A14046" s="382"/>
    </row>
    <row r="14047" spans="1:1">
      <c r="A14047" s="382"/>
    </row>
    <row r="14048" spans="1:1">
      <c r="A14048" s="382"/>
    </row>
    <row r="14049" spans="1:1">
      <c r="A14049" s="382"/>
    </row>
    <row r="14050" spans="1:1">
      <c r="A14050" s="382"/>
    </row>
    <row r="14051" spans="1:1">
      <c r="A14051" s="382"/>
    </row>
    <row r="14052" spans="1:1">
      <c r="A14052" s="382"/>
    </row>
    <row r="14053" spans="1:1">
      <c r="A14053" s="382"/>
    </row>
    <row r="14054" spans="1:1">
      <c r="A14054" s="382"/>
    </row>
    <row r="14055" spans="1:1">
      <c r="A14055" s="382"/>
    </row>
    <row r="14056" spans="1:1">
      <c r="A14056" s="382"/>
    </row>
    <row r="14057" spans="1:1">
      <c r="A14057" s="382"/>
    </row>
    <row r="14058" spans="1:1">
      <c r="A14058" s="382"/>
    </row>
    <row r="14059" spans="1:1">
      <c r="A14059" s="382"/>
    </row>
    <row r="14060" spans="1:1">
      <c r="A14060" s="382"/>
    </row>
    <row r="14061" spans="1:1">
      <c r="A14061" s="382"/>
    </row>
    <row r="14062" spans="1:1">
      <c r="A14062" s="382"/>
    </row>
    <row r="14063" spans="1:1">
      <c r="A14063" s="382"/>
    </row>
    <row r="14064" spans="1:1">
      <c r="A14064" s="382"/>
    </row>
    <row r="14065" spans="1:1">
      <c r="A14065" s="382"/>
    </row>
    <row r="14066" spans="1:1">
      <c r="A14066" s="382"/>
    </row>
    <row r="14067" spans="1:1">
      <c r="A14067" s="382"/>
    </row>
    <row r="14068" spans="1:1">
      <c r="A14068" s="382"/>
    </row>
    <row r="14069" spans="1:1">
      <c r="A14069" s="382"/>
    </row>
    <row r="14070" spans="1:1">
      <c r="A14070" s="382"/>
    </row>
    <row r="14071" spans="1:1">
      <c r="A14071" s="382"/>
    </row>
    <row r="14072" spans="1:1">
      <c r="A14072" s="382"/>
    </row>
    <row r="14073" spans="1:1">
      <c r="A14073" s="382"/>
    </row>
    <row r="14074" spans="1:1">
      <c r="A14074" s="382"/>
    </row>
    <row r="14075" spans="1:1">
      <c r="A14075" s="382"/>
    </row>
    <row r="14076" spans="1:1">
      <c r="A14076" s="382"/>
    </row>
    <row r="14077" spans="1:1">
      <c r="A14077" s="382"/>
    </row>
    <row r="14078" spans="1:1">
      <c r="A14078" s="382"/>
    </row>
    <row r="14079" spans="1:1">
      <c r="A14079" s="382"/>
    </row>
    <row r="14080" spans="1:1">
      <c r="A14080" s="382"/>
    </row>
    <row r="14081" spans="1:1">
      <c r="A14081" s="382"/>
    </row>
    <row r="14082" spans="1:1">
      <c r="A14082" s="382"/>
    </row>
    <row r="14083" spans="1:1">
      <c r="A14083" s="382"/>
    </row>
    <row r="14084" spans="1:1">
      <c r="A14084" s="382"/>
    </row>
    <row r="14085" spans="1:1">
      <c r="A14085" s="382"/>
    </row>
    <row r="14086" spans="1:1">
      <c r="A14086" s="382"/>
    </row>
    <row r="14087" spans="1:1">
      <c r="A14087" s="382"/>
    </row>
    <row r="14088" spans="1:1">
      <c r="A14088" s="382"/>
    </row>
    <row r="14089" spans="1:1">
      <c r="A14089" s="382"/>
    </row>
    <row r="14090" spans="1:1">
      <c r="A14090" s="382"/>
    </row>
    <row r="14091" spans="1:1">
      <c r="A14091" s="382"/>
    </row>
    <row r="14092" spans="1:1">
      <c r="A14092" s="382"/>
    </row>
    <row r="14093" spans="1:1">
      <c r="A14093" s="382"/>
    </row>
    <row r="14094" spans="1:1">
      <c r="A14094" s="382"/>
    </row>
    <row r="14095" spans="1:1">
      <c r="A14095" s="382"/>
    </row>
    <row r="14096" spans="1:1">
      <c r="A14096" s="382"/>
    </row>
    <row r="14097" spans="1:1">
      <c r="A14097" s="382"/>
    </row>
    <row r="14098" spans="1:1">
      <c r="A14098" s="382"/>
    </row>
    <row r="14099" spans="1:1">
      <c r="A14099" s="382"/>
    </row>
    <row r="14100" spans="1:1">
      <c r="A14100" s="382"/>
    </row>
    <row r="14101" spans="1:1">
      <c r="A14101" s="382"/>
    </row>
    <row r="14102" spans="1:1">
      <c r="A14102" s="382"/>
    </row>
    <row r="14103" spans="1:1">
      <c r="A14103" s="382"/>
    </row>
    <row r="14104" spans="1:1">
      <c r="A14104" s="382"/>
    </row>
    <row r="14105" spans="1:1">
      <c r="A14105" s="382"/>
    </row>
    <row r="14106" spans="1:1">
      <c r="A14106" s="382"/>
    </row>
    <row r="14107" spans="1:1">
      <c r="A14107" s="382"/>
    </row>
    <row r="14108" spans="1:1">
      <c r="A14108" s="382"/>
    </row>
    <row r="14109" spans="1:1">
      <c r="A14109" s="382"/>
    </row>
    <row r="14110" spans="1:1">
      <c r="A14110" s="382"/>
    </row>
    <row r="14111" spans="1:1">
      <c r="A14111" s="382"/>
    </row>
    <row r="14112" spans="1:1">
      <c r="A14112" s="382"/>
    </row>
    <row r="14113" spans="1:1">
      <c r="A14113" s="382"/>
    </row>
    <row r="14114" spans="1:1">
      <c r="A14114" s="382"/>
    </row>
    <row r="14115" spans="1:1">
      <c r="A14115" s="382"/>
    </row>
    <row r="14116" spans="1:1">
      <c r="A14116" s="382"/>
    </row>
    <row r="14117" spans="1:1">
      <c r="A14117" s="382"/>
    </row>
    <row r="14118" spans="1:1">
      <c r="A14118" s="382"/>
    </row>
    <row r="14119" spans="1:1">
      <c r="A14119" s="382"/>
    </row>
    <row r="14120" spans="1:1">
      <c r="A14120" s="382"/>
    </row>
    <row r="14121" spans="1:1">
      <c r="A14121" s="382"/>
    </row>
    <row r="14122" spans="1:1">
      <c r="A14122" s="382"/>
    </row>
    <row r="14123" spans="1:1">
      <c r="A14123" s="382"/>
    </row>
    <row r="14124" spans="1:1">
      <c r="A14124" s="382"/>
    </row>
    <row r="14125" spans="1:1">
      <c r="A14125" s="382"/>
    </row>
    <row r="14126" spans="1:1">
      <c r="A14126" s="382"/>
    </row>
    <row r="14127" spans="1:1">
      <c r="A14127" s="382"/>
    </row>
    <row r="14128" spans="1:1">
      <c r="A14128" s="382"/>
    </row>
    <row r="14129" spans="1:1">
      <c r="A14129" s="382"/>
    </row>
    <row r="14130" spans="1:1">
      <c r="A14130" s="382"/>
    </row>
    <row r="14131" spans="1:1">
      <c r="A14131" s="382"/>
    </row>
    <row r="14132" spans="1:1">
      <c r="A14132" s="382"/>
    </row>
    <row r="14133" spans="1:1">
      <c r="A14133" s="382"/>
    </row>
    <row r="14134" spans="1:1">
      <c r="A14134" s="382"/>
    </row>
    <row r="14135" spans="1:1">
      <c r="A14135" s="382"/>
    </row>
    <row r="14136" spans="1:1">
      <c r="A14136" s="382"/>
    </row>
    <row r="14137" spans="1:1">
      <c r="A14137" s="382"/>
    </row>
    <row r="14138" spans="1:1">
      <c r="A14138" s="382"/>
    </row>
    <row r="14139" spans="1:1">
      <c r="A14139" s="382"/>
    </row>
    <row r="14140" spans="1:1">
      <c r="A14140" s="382"/>
    </row>
    <row r="14141" spans="1:1">
      <c r="A14141" s="382"/>
    </row>
    <row r="14142" spans="1:1">
      <c r="A14142" s="382"/>
    </row>
    <row r="14143" spans="1:1">
      <c r="A14143" s="382"/>
    </row>
    <row r="14144" spans="1:1">
      <c r="A14144" s="382"/>
    </row>
    <row r="14145" spans="1:1">
      <c r="A14145" s="382"/>
    </row>
    <row r="14146" spans="1:1">
      <c r="A14146" s="382"/>
    </row>
    <row r="14147" spans="1:1">
      <c r="A14147" s="382"/>
    </row>
    <row r="14148" spans="1:1">
      <c r="A14148" s="382"/>
    </row>
    <row r="14149" spans="1:1">
      <c r="A14149" s="382"/>
    </row>
    <row r="14150" spans="1:1">
      <c r="A14150" s="382"/>
    </row>
    <row r="14151" spans="1:1">
      <c r="A14151" s="382"/>
    </row>
    <row r="14152" spans="1:1">
      <c r="A14152" s="382"/>
    </row>
    <row r="14153" spans="1:1">
      <c r="A14153" s="382"/>
    </row>
    <row r="14154" spans="1:1">
      <c r="A14154" s="382"/>
    </row>
    <row r="14155" spans="1:1">
      <c r="A14155" s="382"/>
    </row>
    <row r="14156" spans="1:1">
      <c r="A14156" s="382"/>
    </row>
    <row r="14157" spans="1:1">
      <c r="A14157" s="382"/>
    </row>
    <row r="14158" spans="1:1">
      <c r="A14158" s="382"/>
    </row>
    <row r="14159" spans="1:1">
      <c r="A14159" s="382"/>
    </row>
    <row r="14160" spans="1:1">
      <c r="A14160" s="382"/>
    </row>
    <row r="14161" spans="1:1">
      <c r="A14161" s="382"/>
    </row>
    <row r="14162" spans="1:1">
      <c r="A14162" s="382"/>
    </row>
    <row r="14163" spans="1:1">
      <c r="A14163" s="382"/>
    </row>
    <row r="14164" spans="1:1">
      <c r="A14164" s="382"/>
    </row>
    <row r="14165" spans="1:1">
      <c r="A14165" s="382"/>
    </row>
    <row r="14166" spans="1:1">
      <c r="A14166" s="382"/>
    </row>
    <row r="14167" spans="1:1">
      <c r="A14167" s="382"/>
    </row>
    <row r="14168" spans="1:1">
      <c r="A14168" s="382"/>
    </row>
    <row r="14169" spans="1:1">
      <c r="A14169" s="382"/>
    </row>
    <row r="14170" spans="1:1">
      <c r="A14170" s="382"/>
    </row>
    <row r="14171" spans="1:1">
      <c r="A14171" s="382"/>
    </row>
    <row r="14172" spans="1:1">
      <c r="A14172" s="382"/>
    </row>
    <row r="14173" spans="1:1">
      <c r="A14173" s="382"/>
    </row>
    <row r="14174" spans="1:1">
      <c r="A14174" s="382"/>
    </row>
    <row r="14175" spans="1:1">
      <c r="A14175" s="382"/>
    </row>
    <row r="14176" spans="1:1">
      <c r="A14176" s="382"/>
    </row>
    <row r="14177" spans="1:1">
      <c r="A14177" s="382"/>
    </row>
    <row r="14178" spans="1:1">
      <c r="A14178" s="382"/>
    </row>
    <row r="14179" spans="1:1">
      <c r="A14179" s="382"/>
    </row>
    <row r="14180" spans="1:1">
      <c r="A14180" s="382"/>
    </row>
    <row r="14181" spans="1:1">
      <c r="A14181" s="382"/>
    </row>
    <row r="14182" spans="1:1">
      <c r="A14182" s="382"/>
    </row>
    <row r="14183" spans="1:1">
      <c r="A14183" s="382"/>
    </row>
    <row r="14184" spans="1:1">
      <c r="A14184" s="382"/>
    </row>
    <row r="14185" spans="1:1">
      <c r="A14185" s="382"/>
    </row>
    <row r="14186" spans="1:1">
      <c r="A14186" s="382"/>
    </row>
    <row r="14187" spans="1:1">
      <c r="A14187" s="382"/>
    </row>
    <row r="14188" spans="1:1">
      <c r="A14188" s="382"/>
    </row>
    <row r="14189" spans="1:1">
      <c r="A14189" s="382"/>
    </row>
    <row r="14190" spans="1:1">
      <c r="A14190" s="382"/>
    </row>
    <row r="14191" spans="1:1">
      <c r="A14191" s="382"/>
    </row>
    <row r="14192" spans="1:1">
      <c r="A14192" s="382"/>
    </row>
    <row r="14193" spans="1:1">
      <c r="A14193" s="382"/>
    </row>
    <row r="14194" spans="1:1">
      <c r="A14194" s="382"/>
    </row>
    <row r="14195" spans="1:1">
      <c r="A14195" s="382"/>
    </row>
    <row r="14196" spans="1:1">
      <c r="A14196" s="382"/>
    </row>
    <row r="14197" spans="1:1">
      <c r="A14197" s="382"/>
    </row>
    <row r="14198" spans="1:1">
      <c r="A14198" s="382"/>
    </row>
    <row r="14199" spans="1:1">
      <c r="A14199" s="382"/>
    </row>
    <row r="14200" spans="1:1">
      <c r="A14200" s="382"/>
    </row>
    <row r="14201" spans="1:1">
      <c r="A14201" s="382"/>
    </row>
    <row r="14202" spans="1:1">
      <c r="A14202" s="382"/>
    </row>
    <row r="14203" spans="1:1">
      <c r="A14203" s="382"/>
    </row>
    <row r="14204" spans="1:1">
      <c r="A14204" s="382"/>
    </row>
    <row r="14205" spans="1:1">
      <c r="A14205" s="382"/>
    </row>
    <row r="14206" spans="1:1">
      <c r="A14206" s="382"/>
    </row>
    <row r="14207" spans="1:1">
      <c r="A14207" s="382"/>
    </row>
    <row r="14208" spans="1:1">
      <c r="A14208" s="382"/>
    </row>
    <row r="14209" spans="1:1">
      <c r="A14209" s="382"/>
    </row>
    <row r="14210" spans="1:1">
      <c r="A14210" s="382"/>
    </row>
    <row r="14211" spans="1:1">
      <c r="A14211" s="382"/>
    </row>
    <row r="14212" spans="1:1">
      <c r="A14212" s="382"/>
    </row>
    <row r="14213" spans="1:1">
      <c r="A14213" s="382"/>
    </row>
    <row r="14214" spans="1:1">
      <c r="A14214" s="382"/>
    </row>
    <row r="14215" spans="1:1">
      <c r="A14215" s="382"/>
    </row>
    <row r="14216" spans="1:1">
      <c r="A14216" s="382"/>
    </row>
    <row r="14217" spans="1:1">
      <c r="A14217" s="382"/>
    </row>
    <row r="14218" spans="1:1">
      <c r="A14218" s="382"/>
    </row>
    <row r="14219" spans="1:1">
      <c r="A14219" s="382"/>
    </row>
    <row r="14220" spans="1:1">
      <c r="A14220" s="382"/>
    </row>
    <row r="14221" spans="1:1">
      <c r="A14221" s="382"/>
    </row>
    <row r="14222" spans="1:1">
      <c r="A14222" s="382"/>
    </row>
    <row r="14223" spans="1:1">
      <c r="A14223" s="382"/>
    </row>
    <row r="14224" spans="1:1">
      <c r="A14224" s="382"/>
    </row>
    <row r="14225" spans="1:1">
      <c r="A14225" s="382"/>
    </row>
    <row r="14226" spans="1:1">
      <c r="A14226" s="382"/>
    </row>
    <row r="14227" spans="1:1">
      <c r="A14227" s="382"/>
    </row>
    <row r="14228" spans="1:1">
      <c r="A14228" s="382"/>
    </row>
    <row r="14229" spans="1:1">
      <c r="A14229" s="382"/>
    </row>
    <row r="14230" spans="1:1">
      <c r="A14230" s="382"/>
    </row>
    <row r="14231" spans="1:1">
      <c r="A14231" s="382"/>
    </row>
    <row r="14232" spans="1:1">
      <c r="A14232" s="382"/>
    </row>
    <row r="14233" spans="1:1">
      <c r="A14233" s="382"/>
    </row>
    <row r="14234" spans="1:1">
      <c r="A14234" s="382"/>
    </row>
    <row r="14235" spans="1:1">
      <c r="A14235" s="382"/>
    </row>
    <row r="14236" spans="1:1">
      <c r="A14236" s="382"/>
    </row>
    <row r="14237" spans="1:1">
      <c r="A14237" s="382"/>
    </row>
    <row r="14238" spans="1:1">
      <c r="A14238" s="382"/>
    </row>
    <row r="14239" spans="1:1">
      <c r="A14239" s="382"/>
    </row>
    <row r="14240" spans="1:1">
      <c r="A14240" s="382"/>
    </row>
    <row r="14241" spans="1:1">
      <c r="A14241" s="382"/>
    </row>
    <row r="14242" spans="1:1">
      <c r="A14242" s="382"/>
    </row>
    <row r="14243" spans="1:1">
      <c r="A14243" s="382"/>
    </row>
    <row r="14244" spans="1:1">
      <c r="A14244" s="382"/>
    </row>
    <row r="14245" spans="1:1">
      <c r="A14245" s="382"/>
    </row>
    <row r="14246" spans="1:1">
      <c r="A14246" s="382"/>
    </row>
    <row r="14247" spans="1:1">
      <c r="A14247" s="382"/>
    </row>
    <row r="14248" spans="1:1">
      <c r="A14248" s="382"/>
    </row>
    <row r="14249" spans="1:1">
      <c r="A14249" s="382"/>
    </row>
    <row r="14250" spans="1:1">
      <c r="A14250" s="382"/>
    </row>
    <row r="14251" spans="1:1">
      <c r="A14251" s="382"/>
    </row>
    <row r="14252" spans="1:1">
      <c r="A14252" s="382"/>
    </row>
    <row r="14253" spans="1:1">
      <c r="A14253" s="382"/>
    </row>
    <row r="14254" spans="1:1">
      <c r="A14254" s="382"/>
    </row>
    <row r="14255" spans="1:1">
      <c r="A14255" s="382"/>
    </row>
    <row r="14256" spans="1:1">
      <c r="A14256" s="382"/>
    </row>
    <row r="14257" spans="1:1">
      <c r="A14257" s="382"/>
    </row>
    <row r="14258" spans="1:1">
      <c r="A14258" s="382"/>
    </row>
    <row r="14259" spans="1:1">
      <c r="A14259" s="382"/>
    </row>
    <row r="14260" spans="1:1">
      <c r="A14260" s="382"/>
    </row>
    <row r="14261" spans="1:1">
      <c r="A14261" s="382"/>
    </row>
    <row r="14262" spans="1:1">
      <c r="A14262" s="382"/>
    </row>
    <row r="14263" spans="1:1">
      <c r="A14263" s="382"/>
    </row>
    <row r="14264" spans="1:1">
      <c r="A14264" s="382"/>
    </row>
    <row r="14265" spans="1:1">
      <c r="A14265" s="382"/>
    </row>
    <row r="14266" spans="1:1">
      <c r="A14266" s="382"/>
    </row>
    <row r="14267" spans="1:1">
      <c r="A14267" s="382"/>
    </row>
    <row r="14268" spans="1:1">
      <c r="A14268" s="382"/>
    </row>
    <row r="14269" spans="1:1">
      <c r="A14269" s="382"/>
    </row>
    <row r="14270" spans="1:1">
      <c r="A14270" s="382"/>
    </row>
    <row r="14271" spans="1:1">
      <c r="A14271" s="382"/>
    </row>
    <row r="14272" spans="1:1">
      <c r="A14272" s="382"/>
    </row>
    <row r="14273" spans="1:1">
      <c r="A14273" s="382"/>
    </row>
    <row r="14274" spans="1:1">
      <c r="A14274" s="382"/>
    </row>
    <row r="14275" spans="1:1">
      <c r="A14275" s="382"/>
    </row>
    <row r="14276" spans="1:1">
      <c r="A14276" s="382"/>
    </row>
    <row r="14277" spans="1:1">
      <c r="A14277" s="382"/>
    </row>
    <row r="14278" spans="1:1">
      <c r="A14278" s="382"/>
    </row>
    <row r="14279" spans="1:1">
      <c r="A14279" s="382"/>
    </row>
    <row r="14280" spans="1:1">
      <c r="A14280" s="382"/>
    </row>
    <row r="14281" spans="1:1">
      <c r="A14281" s="382"/>
    </row>
    <row r="14282" spans="1:1">
      <c r="A14282" s="382"/>
    </row>
    <row r="14283" spans="1:1">
      <c r="A14283" s="382"/>
    </row>
    <row r="14284" spans="1:1">
      <c r="A14284" s="382"/>
    </row>
    <row r="14285" spans="1:1">
      <c r="A14285" s="382"/>
    </row>
    <row r="14286" spans="1:1">
      <c r="A14286" s="382"/>
    </row>
    <row r="14287" spans="1:1">
      <c r="A14287" s="382"/>
    </row>
    <row r="14288" spans="1:1">
      <c r="A14288" s="382"/>
    </row>
    <row r="14289" spans="1:1">
      <c r="A14289" s="382"/>
    </row>
    <row r="14290" spans="1:1">
      <c r="A14290" s="382"/>
    </row>
    <row r="14291" spans="1:1">
      <c r="A14291" s="382"/>
    </row>
    <row r="14292" spans="1:1">
      <c r="A14292" s="382"/>
    </row>
    <row r="14293" spans="1:1">
      <c r="A14293" s="382"/>
    </row>
    <row r="14294" spans="1:1">
      <c r="A14294" s="382"/>
    </row>
    <row r="14295" spans="1:1">
      <c r="A14295" s="382"/>
    </row>
    <row r="14296" spans="1:1">
      <c r="A14296" s="382"/>
    </row>
    <row r="14297" spans="1:1">
      <c r="A14297" s="382"/>
    </row>
    <row r="14298" spans="1:1">
      <c r="A14298" s="382"/>
    </row>
    <row r="14299" spans="1:1">
      <c r="A14299" s="382"/>
    </row>
    <row r="14300" spans="1:1">
      <c r="A14300" s="382"/>
    </row>
    <row r="14301" spans="1:1">
      <c r="A14301" s="382"/>
    </row>
    <row r="14302" spans="1:1">
      <c r="A14302" s="382"/>
    </row>
    <row r="14303" spans="1:1">
      <c r="A14303" s="382"/>
    </row>
    <row r="14304" spans="1:1">
      <c r="A14304" s="382"/>
    </row>
    <row r="14305" spans="1:1">
      <c r="A14305" s="382"/>
    </row>
    <row r="14306" spans="1:1">
      <c r="A14306" s="382"/>
    </row>
    <row r="14307" spans="1:1">
      <c r="A14307" s="382"/>
    </row>
    <row r="14308" spans="1:1">
      <c r="A14308" s="382"/>
    </row>
    <row r="14309" spans="1:1">
      <c r="A14309" s="382"/>
    </row>
    <row r="14310" spans="1:1">
      <c r="A14310" s="382"/>
    </row>
    <row r="14311" spans="1:1">
      <c r="A14311" s="382"/>
    </row>
    <row r="14312" spans="1:1">
      <c r="A14312" s="382"/>
    </row>
    <row r="14313" spans="1:1">
      <c r="A14313" s="382"/>
    </row>
    <row r="14314" spans="1:1">
      <c r="A14314" s="382"/>
    </row>
    <row r="14315" spans="1:1">
      <c r="A14315" s="382"/>
    </row>
    <row r="14316" spans="1:1">
      <c r="A14316" s="382"/>
    </row>
    <row r="14317" spans="1:1">
      <c r="A14317" s="382"/>
    </row>
    <row r="14318" spans="1:1">
      <c r="A14318" s="382"/>
    </row>
    <row r="14319" spans="1:1">
      <c r="A14319" s="382"/>
    </row>
    <row r="14320" spans="1:1">
      <c r="A14320" s="382"/>
    </row>
    <row r="14321" spans="1:1">
      <c r="A14321" s="382"/>
    </row>
    <row r="14322" spans="1:1">
      <c r="A14322" s="382"/>
    </row>
    <row r="14323" spans="1:1">
      <c r="A14323" s="382"/>
    </row>
    <row r="14324" spans="1:1">
      <c r="A14324" s="382"/>
    </row>
    <row r="14325" spans="1:1">
      <c r="A14325" s="382"/>
    </row>
    <row r="14326" spans="1:1">
      <c r="A14326" s="382"/>
    </row>
    <row r="14327" spans="1:1">
      <c r="A14327" s="382"/>
    </row>
    <row r="14328" spans="1:1">
      <c r="A14328" s="382"/>
    </row>
    <row r="14329" spans="1:1">
      <c r="A14329" s="382"/>
    </row>
    <row r="14330" spans="1:1">
      <c r="A14330" s="382"/>
    </row>
    <row r="14331" spans="1:1">
      <c r="A14331" s="382"/>
    </row>
    <row r="14332" spans="1:1">
      <c r="A14332" s="382"/>
    </row>
    <row r="14333" spans="1:1">
      <c r="A14333" s="382"/>
    </row>
    <row r="14334" spans="1:1">
      <c r="A14334" s="382"/>
    </row>
    <row r="14335" spans="1:1">
      <c r="A14335" s="382"/>
    </row>
    <row r="14336" spans="1:1">
      <c r="A14336" s="382"/>
    </row>
    <row r="14337" spans="1:1">
      <c r="A14337" s="382"/>
    </row>
    <row r="14338" spans="1:1">
      <c r="A14338" s="382"/>
    </row>
    <row r="14339" spans="1:1">
      <c r="A14339" s="382"/>
    </row>
    <row r="14340" spans="1:1">
      <c r="A14340" s="382"/>
    </row>
    <row r="14341" spans="1:1">
      <c r="A14341" s="382"/>
    </row>
    <row r="14342" spans="1:1">
      <c r="A14342" s="382"/>
    </row>
    <row r="14343" spans="1:1">
      <c r="A14343" s="382"/>
    </row>
    <row r="14344" spans="1:1">
      <c r="A14344" s="382"/>
    </row>
    <row r="14345" spans="1:1">
      <c r="A14345" s="382"/>
    </row>
    <row r="14346" spans="1:1">
      <c r="A14346" s="382"/>
    </row>
    <row r="14347" spans="1:1">
      <c r="A14347" s="382"/>
    </row>
    <row r="14348" spans="1:1">
      <c r="A14348" s="382"/>
    </row>
    <row r="14349" spans="1:1">
      <c r="A14349" s="382"/>
    </row>
    <row r="14350" spans="1:1">
      <c r="A14350" s="382"/>
    </row>
    <row r="14351" spans="1:1">
      <c r="A14351" s="382"/>
    </row>
    <row r="14352" spans="1:1">
      <c r="A14352" s="382"/>
    </row>
    <row r="14353" spans="1:1">
      <c r="A14353" s="382"/>
    </row>
    <row r="14354" spans="1:1">
      <c r="A14354" s="382"/>
    </row>
    <row r="14355" spans="1:1">
      <c r="A14355" s="382"/>
    </row>
    <row r="14356" spans="1:1">
      <c r="A14356" s="382"/>
    </row>
    <row r="14357" spans="1:1">
      <c r="A14357" s="382"/>
    </row>
    <row r="14358" spans="1:1">
      <c r="A14358" s="382"/>
    </row>
    <row r="14359" spans="1:1">
      <c r="A14359" s="382"/>
    </row>
    <row r="14360" spans="1:1">
      <c r="A14360" s="382"/>
    </row>
    <row r="14361" spans="1:1">
      <c r="A14361" s="382"/>
    </row>
    <row r="14362" spans="1:1">
      <c r="A14362" s="382"/>
    </row>
    <row r="14363" spans="1:1">
      <c r="A14363" s="382"/>
    </row>
    <row r="14364" spans="1:1">
      <c r="A14364" s="382"/>
    </row>
    <row r="14365" spans="1:1">
      <c r="A14365" s="382"/>
    </row>
    <row r="14366" spans="1:1">
      <c r="A14366" s="382"/>
    </row>
    <row r="14367" spans="1:1">
      <c r="A14367" s="382"/>
    </row>
    <row r="14368" spans="1:1">
      <c r="A14368" s="382"/>
    </row>
    <row r="14369" spans="1:1">
      <c r="A14369" s="382"/>
    </row>
    <row r="14370" spans="1:1">
      <c r="A14370" s="382"/>
    </row>
    <row r="14371" spans="1:1">
      <c r="A14371" s="382"/>
    </row>
    <row r="14372" spans="1:1">
      <c r="A14372" s="382"/>
    </row>
    <row r="14373" spans="1:1">
      <c r="A14373" s="382"/>
    </row>
    <row r="14374" spans="1:1">
      <c r="A14374" s="382"/>
    </row>
    <row r="14375" spans="1:1">
      <c r="A14375" s="382"/>
    </row>
    <row r="14376" spans="1:1">
      <c r="A14376" s="382"/>
    </row>
    <row r="14377" spans="1:1">
      <c r="A14377" s="382"/>
    </row>
    <row r="14378" spans="1:1">
      <c r="A14378" s="382"/>
    </row>
    <row r="14379" spans="1:1">
      <c r="A14379" s="382"/>
    </row>
    <row r="14380" spans="1:1">
      <c r="A14380" s="382"/>
    </row>
    <row r="14381" spans="1:1">
      <c r="A14381" s="382"/>
    </row>
    <row r="14382" spans="1:1">
      <c r="A14382" s="382"/>
    </row>
    <row r="14383" spans="1:1">
      <c r="A14383" s="382"/>
    </row>
    <row r="14384" spans="1:1">
      <c r="A14384" s="382"/>
    </row>
    <row r="14385" spans="1:1">
      <c r="A14385" s="382"/>
    </row>
    <row r="14386" spans="1:1">
      <c r="A14386" s="382"/>
    </row>
    <row r="14387" spans="1:1">
      <c r="A14387" s="382"/>
    </row>
    <row r="14388" spans="1:1">
      <c r="A14388" s="382"/>
    </row>
    <row r="14389" spans="1:1">
      <c r="A14389" s="382"/>
    </row>
    <row r="14390" spans="1:1">
      <c r="A14390" s="382"/>
    </row>
    <row r="14391" spans="1:1">
      <c r="A14391" s="382"/>
    </row>
    <row r="14392" spans="1:1">
      <c r="A14392" s="382"/>
    </row>
    <row r="14393" spans="1:1">
      <c r="A14393" s="382"/>
    </row>
    <row r="14394" spans="1:1">
      <c r="A14394" s="382"/>
    </row>
    <row r="14395" spans="1:1">
      <c r="A14395" s="382"/>
    </row>
    <row r="14396" spans="1:1">
      <c r="A14396" s="382"/>
    </row>
    <row r="14397" spans="1:1">
      <c r="A14397" s="382"/>
    </row>
    <row r="14398" spans="1:1">
      <c r="A14398" s="382"/>
    </row>
    <row r="14399" spans="1:1">
      <c r="A14399" s="382"/>
    </row>
    <row r="14400" spans="1:1">
      <c r="A14400" s="382"/>
    </row>
    <row r="14401" spans="1:1">
      <c r="A14401" s="382"/>
    </row>
    <row r="14402" spans="1:1">
      <c r="A14402" s="382"/>
    </row>
    <row r="14403" spans="1:1">
      <c r="A14403" s="382"/>
    </row>
    <row r="14404" spans="1:1">
      <c r="A14404" s="382"/>
    </row>
    <row r="14405" spans="1:1">
      <c r="A14405" s="382"/>
    </row>
    <row r="14406" spans="1:1">
      <c r="A14406" s="382"/>
    </row>
    <row r="14407" spans="1:1">
      <c r="A14407" s="382"/>
    </row>
    <row r="14408" spans="1:1">
      <c r="A14408" s="382"/>
    </row>
    <row r="14409" spans="1:1">
      <c r="A14409" s="382"/>
    </row>
    <row r="14410" spans="1:1">
      <c r="A14410" s="382"/>
    </row>
    <row r="14411" spans="1:1">
      <c r="A14411" s="382"/>
    </row>
    <row r="14412" spans="1:1">
      <c r="A14412" s="382"/>
    </row>
    <row r="14413" spans="1:1">
      <c r="A14413" s="382"/>
    </row>
    <row r="14414" spans="1:1">
      <c r="A14414" s="382"/>
    </row>
    <row r="14415" spans="1:1">
      <c r="A14415" s="382"/>
    </row>
    <row r="14416" spans="1:1">
      <c r="A14416" s="382"/>
    </row>
    <row r="14417" spans="1:1">
      <c r="A14417" s="382"/>
    </row>
    <row r="14418" spans="1:1">
      <c r="A14418" s="382"/>
    </row>
    <row r="14419" spans="1:1">
      <c r="A14419" s="382"/>
    </row>
    <row r="14420" spans="1:1">
      <c r="A14420" s="382"/>
    </row>
    <row r="14421" spans="1:1">
      <c r="A14421" s="382"/>
    </row>
    <row r="14422" spans="1:1">
      <c r="A14422" s="382"/>
    </row>
    <row r="14423" spans="1:1">
      <c r="A14423" s="382"/>
    </row>
    <row r="14424" spans="1:1">
      <c r="A14424" s="382"/>
    </row>
    <row r="14425" spans="1:1">
      <c r="A14425" s="382"/>
    </row>
    <row r="14426" spans="1:1">
      <c r="A14426" s="382"/>
    </row>
    <row r="14427" spans="1:1">
      <c r="A14427" s="382"/>
    </row>
    <row r="14428" spans="1:1">
      <c r="A14428" s="382"/>
    </row>
    <row r="14429" spans="1:1">
      <c r="A14429" s="382"/>
    </row>
    <row r="14430" spans="1:1">
      <c r="A14430" s="382"/>
    </row>
    <row r="14431" spans="1:1">
      <c r="A14431" s="382"/>
    </row>
    <row r="14432" spans="1:1">
      <c r="A14432" s="382"/>
    </row>
    <row r="14433" spans="1:1">
      <c r="A14433" s="382"/>
    </row>
    <row r="14434" spans="1:1">
      <c r="A14434" s="382"/>
    </row>
    <row r="14435" spans="1:1">
      <c r="A14435" s="382"/>
    </row>
    <row r="14436" spans="1:1">
      <c r="A14436" s="382"/>
    </row>
    <row r="14437" spans="1:1">
      <c r="A14437" s="382"/>
    </row>
    <row r="14438" spans="1:1">
      <c r="A14438" s="382"/>
    </row>
    <row r="14439" spans="1:1">
      <c r="A14439" s="382"/>
    </row>
    <row r="14440" spans="1:1">
      <c r="A14440" s="382"/>
    </row>
    <row r="14441" spans="1:1">
      <c r="A14441" s="382"/>
    </row>
    <row r="14442" spans="1:1">
      <c r="A14442" s="382"/>
    </row>
    <row r="14443" spans="1:1">
      <c r="A14443" s="382"/>
    </row>
    <row r="14444" spans="1:1">
      <c r="A14444" s="382"/>
    </row>
    <row r="14445" spans="1:1">
      <c r="A14445" s="382"/>
    </row>
    <row r="14446" spans="1:1">
      <c r="A14446" s="382"/>
    </row>
    <row r="14447" spans="1:1">
      <c r="A14447" s="382"/>
    </row>
    <row r="14448" spans="1:1">
      <c r="A14448" s="382"/>
    </row>
    <row r="14449" spans="1:1">
      <c r="A14449" s="382"/>
    </row>
    <row r="14450" spans="1:1">
      <c r="A14450" s="382"/>
    </row>
    <row r="14451" spans="1:1">
      <c r="A14451" s="382"/>
    </row>
    <row r="14452" spans="1:1">
      <c r="A14452" s="382"/>
    </row>
    <row r="14453" spans="1:1">
      <c r="A14453" s="382"/>
    </row>
    <row r="14454" spans="1:1">
      <c r="A14454" s="382"/>
    </row>
    <row r="14455" spans="1:1">
      <c r="A14455" s="382"/>
    </row>
    <row r="14456" spans="1:1">
      <c r="A14456" s="382"/>
    </row>
    <row r="14457" spans="1:1">
      <c r="A14457" s="382"/>
    </row>
    <row r="14458" spans="1:1">
      <c r="A14458" s="382"/>
    </row>
    <row r="14459" spans="1:1">
      <c r="A14459" s="382"/>
    </row>
    <row r="14460" spans="1:1">
      <c r="A14460" s="382"/>
    </row>
    <row r="14461" spans="1:1">
      <c r="A14461" s="382"/>
    </row>
    <row r="14462" spans="1:1">
      <c r="A14462" s="382"/>
    </row>
    <row r="14463" spans="1:1">
      <c r="A14463" s="382"/>
    </row>
    <row r="14464" spans="1:1">
      <c r="A14464" s="382"/>
    </row>
    <row r="14465" spans="1:1">
      <c r="A14465" s="382"/>
    </row>
    <row r="14466" spans="1:1">
      <c r="A14466" s="382"/>
    </row>
    <row r="14467" spans="1:1">
      <c r="A14467" s="382"/>
    </row>
    <row r="14468" spans="1:1">
      <c r="A14468" s="382"/>
    </row>
    <row r="14469" spans="1:1">
      <c r="A14469" s="382"/>
    </row>
    <row r="14470" spans="1:1">
      <c r="A14470" s="382"/>
    </row>
    <row r="14471" spans="1:1">
      <c r="A14471" s="382"/>
    </row>
    <row r="14472" spans="1:1">
      <c r="A14472" s="382"/>
    </row>
    <row r="14473" spans="1:1">
      <c r="A14473" s="382"/>
    </row>
    <row r="14474" spans="1:1">
      <c r="A14474" s="382"/>
    </row>
    <row r="14475" spans="1:1">
      <c r="A14475" s="382"/>
    </row>
    <row r="14476" spans="1:1">
      <c r="A14476" s="382"/>
    </row>
    <row r="14477" spans="1:1">
      <c r="A14477" s="382"/>
    </row>
    <row r="14478" spans="1:1">
      <c r="A14478" s="382"/>
    </row>
    <row r="14479" spans="1:1">
      <c r="A14479" s="382"/>
    </row>
    <row r="14480" spans="1:1">
      <c r="A14480" s="382"/>
    </row>
    <row r="14481" spans="1:1">
      <c r="A14481" s="382"/>
    </row>
    <row r="14482" spans="1:1">
      <c r="A14482" s="382"/>
    </row>
    <row r="14483" spans="1:1">
      <c r="A14483" s="382"/>
    </row>
    <row r="14484" spans="1:1">
      <c r="A14484" s="382"/>
    </row>
    <row r="14485" spans="1:1">
      <c r="A14485" s="382"/>
    </row>
    <row r="14486" spans="1:1">
      <c r="A14486" s="382"/>
    </row>
    <row r="14487" spans="1:1">
      <c r="A14487" s="382"/>
    </row>
    <row r="14488" spans="1:1">
      <c r="A14488" s="382"/>
    </row>
    <row r="14489" spans="1:1">
      <c r="A14489" s="382"/>
    </row>
    <row r="14490" spans="1:1">
      <c r="A14490" s="382"/>
    </row>
    <row r="14491" spans="1:1">
      <c r="A14491" s="382"/>
    </row>
    <row r="14492" spans="1:1">
      <c r="A14492" s="382"/>
    </row>
    <row r="14493" spans="1:1">
      <c r="A14493" s="382"/>
    </row>
    <row r="14494" spans="1:1">
      <c r="A14494" s="382"/>
    </row>
    <row r="14495" spans="1:1">
      <c r="A14495" s="382"/>
    </row>
    <row r="14496" spans="1:1">
      <c r="A14496" s="382"/>
    </row>
    <row r="14497" spans="1:1">
      <c r="A14497" s="382"/>
    </row>
    <row r="14498" spans="1:1">
      <c r="A14498" s="382"/>
    </row>
    <row r="14499" spans="1:1">
      <c r="A14499" s="382"/>
    </row>
    <row r="14500" spans="1:1">
      <c r="A14500" s="382"/>
    </row>
    <row r="14501" spans="1:1">
      <c r="A14501" s="382"/>
    </row>
    <row r="14502" spans="1:1">
      <c r="A14502" s="382"/>
    </row>
    <row r="14503" spans="1:1">
      <c r="A14503" s="382"/>
    </row>
    <row r="14504" spans="1:1">
      <c r="A14504" s="382"/>
    </row>
    <row r="14505" spans="1:1">
      <c r="A14505" s="382"/>
    </row>
    <row r="14506" spans="1:1">
      <c r="A14506" s="382"/>
    </row>
    <row r="14507" spans="1:1">
      <c r="A14507" s="382"/>
    </row>
    <row r="14508" spans="1:1">
      <c r="A14508" s="382"/>
    </row>
    <row r="14509" spans="1:1">
      <c r="A14509" s="382"/>
    </row>
    <row r="14510" spans="1:1">
      <c r="A14510" s="382"/>
    </row>
    <row r="14511" spans="1:1">
      <c r="A14511" s="382"/>
    </row>
    <row r="14512" spans="1:1">
      <c r="A14512" s="382"/>
    </row>
    <row r="14513" spans="1:1">
      <c r="A14513" s="382"/>
    </row>
    <row r="14514" spans="1:1">
      <c r="A14514" s="382"/>
    </row>
    <row r="14515" spans="1:1">
      <c r="A14515" s="382"/>
    </row>
    <row r="14516" spans="1:1">
      <c r="A14516" s="382"/>
    </row>
    <row r="14517" spans="1:1">
      <c r="A14517" s="382"/>
    </row>
    <row r="14518" spans="1:1">
      <c r="A14518" s="382"/>
    </row>
    <row r="14519" spans="1:1">
      <c r="A14519" s="382"/>
    </row>
    <row r="14520" spans="1:1">
      <c r="A14520" s="382"/>
    </row>
    <row r="14521" spans="1:1">
      <c r="A14521" s="382"/>
    </row>
    <row r="14522" spans="1:1">
      <c r="A14522" s="382"/>
    </row>
    <row r="14523" spans="1:1">
      <c r="A14523" s="382"/>
    </row>
    <row r="14524" spans="1:1">
      <c r="A14524" s="382"/>
    </row>
    <row r="14525" spans="1:1">
      <c r="A14525" s="382"/>
    </row>
    <row r="14526" spans="1:1">
      <c r="A14526" s="382"/>
    </row>
    <row r="14527" spans="1:1">
      <c r="A14527" s="382"/>
    </row>
    <row r="14528" spans="1:1">
      <c r="A14528" s="382"/>
    </row>
    <row r="14529" spans="1:1">
      <c r="A14529" s="382"/>
    </row>
    <row r="14530" spans="1:1">
      <c r="A14530" s="382"/>
    </row>
    <row r="14531" spans="1:1">
      <c r="A14531" s="382"/>
    </row>
    <row r="14532" spans="1:1">
      <c r="A14532" s="382"/>
    </row>
    <row r="14533" spans="1:1">
      <c r="A14533" s="382"/>
    </row>
    <row r="14534" spans="1:1">
      <c r="A14534" s="382"/>
    </row>
    <row r="14535" spans="1:1">
      <c r="A14535" s="382"/>
    </row>
    <row r="14536" spans="1:1">
      <c r="A14536" s="382"/>
    </row>
    <row r="14537" spans="1:1">
      <c r="A14537" s="382"/>
    </row>
    <row r="14538" spans="1:1">
      <c r="A14538" s="382"/>
    </row>
    <row r="14539" spans="1:1">
      <c r="A14539" s="382"/>
    </row>
    <row r="14540" spans="1:1">
      <c r="A14540" s="382"/>
    </row>
    <row r="14541" spans="1:1">
      <c r="A14541" s="382"/>
    </row>
    <row r="14542" spans="1:1">
      <c r="A14542" s="382"/>
    </row>
    <row r="14543" spans="1:1">
      <c r="A14543" s="382"/>
    </row>
    <row r="14544" spans="1:1">
      <c r="A14544" s="382"/>
    </row>
    <row r="14545" spans="1:1">
      <c r="A14545" s="382"/>
    </row>
    <row r="14546" spans="1:1">
      <c r="A14546" s="382"/>
    </row>
    <row r="14547" spans="1:1">
      <c r="A14547" s="382"/>
    </row>
    <row r="14548" spans="1:1">
      <c r="A14548" s="382"/>
    </row>
    <row r="14549" spans="1:1">
      <c r="A14549" s="382"/>
    </row>
    <row r="14550" spans="1:1">
      <c r="A14550" s="382"/>
    </row>
    <row r="14551" spans="1:1">
      <c r="A14551" s="382"/>
    </row>
    <row r="14552" spans="1:1">
      <c r="A14552" s="382"/>
    </row>
    <row r="14553" spans="1:1">
      <c r="A14553" s="382"/>
    </row>
    <row r="14554" spans="1:1">
      <c r="A14554" s="382"/>
    </row>
    <row r="14555" spans="1:1">
      <c r="A14555" s="382"/>
    </row>
    <row r="14556" spans="1:1">
      <c r="A14556" s="382"/>
    </row>
    <row r="14557" spans="1:1">
      <c r="A14557" s="382"/>
    </row>
    <row r="14558" spans="1:1">
      <c r="A14558" s="382"/>
    </row>
    <row r="14559" spans="1:1">
      <c r="A14559" s="382"/>
    </row>
    <row r="14560" spans="1:1">
      <c r="A14560" s="382"/>
    </row>
    <row r="14561" spans="1:1">
      <c r="A14561" s="382"/>
    </row>
    <row r="14562" spans="1:1">
      <c r="A14562" s="382"/>
    </row>
    <row r="14563" spans="1:1">
      <c r="A14563" s="382"/>
    </row>
    <row r="14564" spans="1:1">
      <c r="A14564" s="382"/>
    </row>
    <row r="14565" spans="1:1">
      <c r="A14565" s="382"/>
    </row>
    <row r="14566" spans="1:1">
      <c r="A14566" s="382"/>
    </row>
    <row r="14567" spans="1:1">
      <c r="A14567" s="382"/>
    </row>
    <row r="14568" spans="1:1">
      <c r="A14568" s="382"/>
    </row>
    <row r="14569" spans="1:1">
      <c r="A14569" s="382"/>
    </row>
    <row r="14570" spans="1:1">
      <c r="A14570" s="382"/>
    </row>
    <row r="14571" spans="1:1">
      <c r="A14571" s="382"/>
    </row>
    <row r="14572" spans="1:1">
      <c r="A14572" s="382"/>
    </row>
    <row r="14573" spans="1:1">
      <c r="A14573" s="382"/>
    </row>
    <row r="14574" spans="1:1">
      <c r="A14574" s="382"/>
    </row>
    <row r="14575" spans="1:1">
      <c r="A14575" s="382"/>
    </row>
    <row r="14576" spans="1:1">
      <c r="A14576" s="382"/>
    </row>
    <row r="14577" spans="1:1">
      <c r="A14577" s="382"/>
    </row>
    <row r="14578" spans="1:1">
      <c r="A14578" s="382"/>
    </row>
    <row r="14579" spans="1:1">
      <c r="A14579" s="382"/>
    </row>
    <row r="14580" spans="1:1">
      <c r="A14580" s="382"/>
    </row>
    <row r="14581" spans="1:1">
      <c r="A14581" s="382"/>
    </row>
    <row r="14582" spans="1:1">
      <c r="A14582" s="382"/>
    </row>
    <row r="14583" spans="1:1">
      <c r="A14583" s="382"/>
    </row>
    <row r="14584" spans="1:1">
      <c r="A14584" s="382"/>
    </row>
    <row r="14585" spans="1:1">
      <c r="A14585" s="382"/>
    </row>
    <row r="14586" spans="1:1">
      <c r="A14586" s="382"/>
    </row>
    <row r="14587" spans="1:1">
      <c r="A14587" s="382"/>
    </row>
    <row r="14588" spans="1:1">
      <c r="A14588" s="382"/>
    </row>
    <row r="14589" spans="1:1">
      <c r="A14589" s="382"/>
    </row>
    <row r="14590" spans="1:1">
      <c r="A14590" s="382"/>
    </row>
    <row r="14591" spans="1:1">
      <c r="A14591" s="382"/>
    </row>
    <row r="14592" spans="1:1">
      <c r="A14592" s="382"/>
    </row>
    <row r="14593" spans="1:1">
      <c r="A14593" s="382"/>
    </row>
    <row r="14594" spans="1:1">
      <c r="A14594" s="382"/>
    </row>
    <row r="14595" spans="1:1">
      <c r="A14595" s="382"/>
    </row>
    <row r="14596" spans="1:1">
      <c r="A14596" s="382"/>
    </row>
    <row r="14597" spans="1:1">
      <c r="A14597" s="382"/>
    </row>
    <row r="14598" spans="1:1">
      <c r="A14598" s="382"/>
    </row>
    <row r="14599" spans="1:1">
      <c r="A14599" s="382"/>
    </row>
    <row r="14600" spans="1:1">
      <c r="A14600" s="382"/>
    </row>
    <row r="14601" spans="1:1">
      <c r="A14601" s="382"/>
    </row>
    <row r="14602" spans="1:1">
      <c r="A14602" s="382"/>
    </row>
    <row r="14603" spans="1:1">
      <c r="A14603" s="382"/>
    </row>
    <row r="14604" spans="1:1">
      <c r="A14604" s="382"/>
    </row>
    <row r="14605" spans="1:1">
      <c r="A14605" s="382"/>
    </row>
    <row r="14606" spans="1:1">
      <c r="A14606" s="382"/>
    </row>
    <row r="14607" spans="1:1">
      <c r="A14607" s="382"/>
    </row>
    <row r="14608" spans="1:1">
      <c r="A14608" s="382"/>
    </row>
    <row r="14609" spans="1:1">
      <c r="A14609" s="382"/>
    </row>
    <row r="14610" spans="1:1">
      <c r="A14610" s="382"/>
    </row>
    <row r="14611" spans="1:1">
      <c r="A14611" s="382"/>
    </row>
    <row r="14612" spans="1:1">
      <c r="A14612" s="382"/>
    </row>
    <row r="14613" spans="1:1">
      <c r="A14613" s="382"/>
    </row>
    <row r="14614" spans="1:1">
      <c r="A14614" s="382"/>
    </row>
    <row r="14615" spans="1:1">
      <c r="A14615" s="382"/>
    </row>
    <row r="14616" spans="1:1">
      <c r="A14616" s="382"/>
    </row>
    <row r="14617" spans="1:1">
      <c r="A14617" s="382"/>
    </row>
    <row r="14618" spans="1:1">
      <c r="A14618" s="382"/>
    </row>
    <row r="14619" spans="1:1">
      <c r="A14619" s="382"/>
    </row>
    <row r="14620" spans="1:1">
      <c r="A14620" s="382"/>
    </row>
    <row r="14621" spans="1:1">
      <c r="A14621" s="382"/>
    </row>
    <row r="14622" spans="1:1">
      <c r="A14622" s="382"/>
    </row>
    <row r="14623" spans="1:1">
      <c r="A14623" s="382"/>
    </row>
    <row r="14624" spans="1:1">
      <c r="A14624" s="382"/>
    </row>
    <row r="14625" spans="1:1">
      <c r="A14625" s="382"/>
    </row>
    <row r="14626" spans="1:1">
      <c r="A14626" s="382"/>
    </row>
    <row r="14627" spans="1:1">
      <c r="A14627" s="382"/>
    </row>
    <row r="14628" spans="1:1">
      <c r="A14628" s="382"/>
    </row>
    <row r="14629" spans="1:1">
      <c r="A14629" s="382"/>
    </row>
    <row r="14630" spans="1:1">
      <c r="A14630" s="382"/>
    </row>
    <row r="14631" spans="1:1">
      <c r="A14631" s="382"/>
    </row>
    <row r="14632" spans="1:1">
      <c r="A14632" s="382"/>
    </row>
    <row r="14633" spans="1:1">
      <c r="A14633" s="382"/>
    </row>
    <row r="14634" spans="1:1">
      <c r="A14634" s="382"/>
    </row>
    <row r="14635" spans="1:1">
      <c r="A14635" s="382"/>
    </row>
    <row r="14636" spans="1:1">
      <c r="A14636" s="382"/>
    </row>
    <row r="14637" spans="1:1">
      <c r="A14637" s="382"/>
    </row>
    <row r="14638" spans="1:1">
      <c r="A14638" s="382"/>
    </row>
    <row r="14639" spans="1:1">
      <c r="A14639" s="382"/>
    </row>
    <row r="14640" spans="1:1">
      <c r="A14640" s="382"/>
    </row>
    <row r="14641" spans="1:1">
      <c r="A14641" s="382"/>
    </row>
    <row r="14642" spans="1:1">
      <c r="A14642" s="382"/>
    </row>
    <row r="14643" spans="1:1">
      <c r="A14643" s="382"/>
    </row>
    <row r="14644" spans="1:1">
      <c r="A14644" s="382"/>
    </row>
    <row r="14645" spans="1:1">
      <c r="A14645" s="382"/>
    </row>
    <row r="14646" spans="1:1">
      <c r="A14646" s="382"/>
    </row>
    <row r="14647" spans="1:1">
      <c r="A14647" s="382"/>
    </row>
    <row r="14648" spans="1:1">
      <c r="A14648" s="382"/>
    </row>
    <row r="14649" spans="1:1">
      <c r="A14649" s="382"/>
    </row>
    <row r="14650" spans="1:1">
      <c r="A14650" s="382"/>
    </row>
    <row r="14651" spans="1:1">
      <c r="A14651" s="382"/>
    </row>
    <row r="14652" spans="1:1">
      <c r="A14652" s="382"/>
    </row>
    <row r="14653" spans="1:1">
      <c r="A14653" s="382"/>
    </row>
    <row r="14654" spans="1:1">
      <c r="A14654" s="382"/>
    </row>
    <row r="14655" spans="1:1">
      <c r="A14655" s="382"/>
    </row>
    <row r="14656" spans="1:1">
      <c r="A14656" s="382"/>
    </row>
    <row r="14657" spans="1:1">
      <c r="A14657" s="382"/>
    </row>
    <row r="14658" spans="1:1">
      <c r="A14658" s="382"/>
    </row>
    <row r="14659" spans="1:1">
      <c r="A14659" s="382"/>
    </row>
    <row r="14660" spans="1:1">
      <c r="A14660" s="382"/>
    </row>
    <row r="14661" spans="1:1">
      <c r="A14661" s="382"/>
    </row>
    <row r="14662" spans="1:1">
      <c r="A14662" s="382"/>
    </row>
    <row r="14663" spans="1:1">
      <c r="A14663" s="382"/>
    </row>
    <row r="14664" spans="1:1">
      <c r="A14664" s="382"/>
    </row>
    <row r="14665" spans="1:1">
      <c r="A14665" s="382"/>
    </row>
    <row r="14666" spans="1:1">
      <c r="A14666" s="382"/>
    </row>
    <row r="14667" spans="1:1">
      <c r="A14667" s="382"/>
    </row>
    <row r="14668" spans="1:1">
      <c r="A14668" s="382"/>
    </row>
    <row r="14669" spans="1:1">
      <c r="A14669" s="382"/>
    </row>
    <row r="14670" spans="1:1">
      <c r="A14670" s="382"/>
    </row>
    <row r="14671" spans="1:1">
      <c r="A14671" s="382"/>
    </row>
    <row r="14672" spans="1:1">
      <c r="A14672" s="382"/>
    </row>
    <row r="14673" spans="1:1">
      <c r="A14673" s="382"/>
    </row>
    <row r="14674" spans="1:1">
      <c r="A14674" s="382"/>
    </row>
    <row r="14675" spans="1:1">
      <c r="A14675" s="382"/>
    </row>
    <row r="14676" spans="1:1">
      <c r="A14676" s="382"/>
    </row>
    <row r="14677" spans="1:1">
      <c r="A14677" s="382"/>
    </row>
    <row r="14678" spans="1:1">
      <c r="A14678" s="382"/>
    </row>
    <row r="14679" spans="1:1">
      <c r="A14679" s="382"/>
    </row>
    <row r="14680" spans="1:1">
      <c r="A14680" s="382"/>
    </row>
    <row r="14681" spans="1:1">
      <c r="A14681" s="382"/>
    </row>
    <row r="14682" spans="1:1">
      <c r="A14682" s="382"/>
    </row>
    <row r="14683" spans="1:1">
      <c r="A14683" s="382"/>
    </row>
    <row r="14684" spans="1:1">
      <c r="A14684" s="382"/>
    </row>
    <row r="14685" spans="1:1">
      <c r="A14685" s="382"/>
    </row>
    <row r="14686" spans="1:1">
      <c r="A14686" s="382"/>
    </row>
    <row r="14687" spans="1:1">
      <c r="A14687" s="382"/>
    </row>
    <row r="14688" spans="1:1">
      <c r="A14688" s="382"/>
    </row>
    <row r="14689" spans="1:1">
      <c r="A14689" s="382"/>
    </row>
    <row r="14690" spans="1:1">
      <c r="A14690" s="382"/>
    </row>
    <row r="14691" spans="1:1">
      <c r="A14691" s="382"/>
    </row>
    <row r="14692" spans="1:1">
      <c r="A14692" s="382"/>
    </row>
    <row r="14693" spans="1:1">
      <c r="A14693" s="382"/>
    </row>
    <row r="14694" spans="1:1">
      <c r="A14694" s="382"/>
    </row>
    <row r="14695" spans="1:1">
      <c r="A14695" s="382"/>
    </row>
    <row r="14696" spans="1:1">
      <c r="A14696" s="382"/>
    </row>
    <row r="14697" spans="1:1">
      <c r="A14697" s="382"/>
    </row>
    <row r="14698" spans="1:1">
      <c r="A14698" s="382"/>
    </row>
    <row r="14699" spans="1:1">
      <c r="A14699" s="382"/>
    </row>
    <row r="14700" spans="1:1">
      <c r="A14700" s="382"/>
    </row>
    <row r="14701" spans="1:1">
      <c r="A14701" s="382"/>
    </row>
    <row r="14702" spans="1:1">
      <c r="A14702" s="382"/>
    </row>
    <row r="14703" spans="1:1">
      <c r="A14703" s="382"/>
    </row>
    <row r="14704" spans="1:1">
      <c r="A14704" s="382"/>
    </row>
    <row r="14705" spans="1:1">
      <c r="A14705" s="382"/>
    </row>
    <row r="14706" spans="1:1">
      <c r="A14706" s="382"/>
    </row>
    <row r="14707" spans="1:1">
      <c r="A14707" s="382"/>
    </row>
    <row r="14708" spans="1:1">
      <c r="A14708" s="382"/>
    </row>
    <row r="14709" spans="1:1">
      <c r="A14709" s="382"/>
    </row>
    <row r="14710" spans="1:1">
      <c r="A14710" s="382"/>
    </row>
    <row r="14711" spans="1:1">
      <c r="A14711" s="382"/>
    </row>
    <row r="14712" spans="1:1">
      <c r="A14712" s="382"/>
    </row>
    <row r="14713" spans="1:1">
      <c r="A14713" s="382"/>
    </row>
    <row r="14714" spans="1:1">
      <c r="A14714" s="382"/>
    </row>
    <row r="14715" spans="1:1">
      <c r="A14715" s="382"/>
    </row>
    <row r="14716" spans="1:1">
      <c r="A14716" s="382"/>
    </row>
    <row r="14717" spans="1:1">
      <c r="A14717" s="382"/>
    </row>
    <row r="14718" spans="1:1">
      <c r="A14718" s="382"/>
    </row>
    <row r="14719" spans="1:1">
      <c r="A14719" s="382"/>
    </row>
    <row r="14720" spans="1:1">
      <c r="A14720" s="382"/>
    </row>
    <row r="14721" spans="1:1">
      <c r="A14721" s="382"/>
    </row>
    <row r="14722" spans="1:1">
      <c r="A14722" s="382"/>
    </row>
    <row r="14723" spans="1:1">
      <c r="A14723" s="382"/>
    </row>
    <row r="14724" spans="1:1">
      <c r="A14724" s="382"/>
    </row>
    <row r="14725" spans="1:1">
      <c r="A14725" s="382"/>
    </row>
    <row r="14726" spans="1:1">
      <c r="A14726" s="382"/>
    </row>
    <row r="14727" spans="1:1">
      <c r="A14727" s="382"/>
    </row>
    <row r="14728" spans="1:1">
      <c r="A14728" s="382"/>
    </row>
    <row r="14729" spans="1:1">
      <c r="A14729" s="382"/>
    </row>
    <row r="14730" spans="1:1">
      <c r="A14730" s="382"/>
    </row>
    <row r="14731" spans="1:1">
      <c r="A14731" s="382"/>
    </row>
    <row r="14732" spans="1:1">
      <c r="A14732" s="382"/>
    </row>
    <row r="14733" spans="1:1">
      <c r="A14733" s="382"/>
    </row>
    <row r="14734" spans="1:1">
      <c r="A14734" s="382"/>
    </row>
    <row r="14735" spans="1:1">
      <c r="A14735" s="382"/>
    </row>
    <row r="14736" spans="1:1">
      <c r="A14736" s="382"/>
    </row>
    <row r="14737" spans="1:1">
      <c r="A14737" s="382"/>
    </row>
    <row r="14738" spans="1:1">
      <c r="A14738" s="382"/>
    </row>
    <row r="14739" spans="1:1">
      <c r="A14739" s="382"/>
    </row>
    <row r="14740" spans="1:1">
      <c r="A14740" s="382"/>
    </row>
    <row r="14741" spans="1:1">
      <c r="A14741" s="382"/>
    </row>
    <row r="14742" spans="1:1">
      <c r="A14742" s="382"/>
    </row>
    <row r="14743" spans="1:1">
      <c r="A14743" s="382"/>
    </row>
    <row r="14744" spans="1:1">
      <c r="A14744" s="382"/>
    </row>
    <row r="14745" spans="1:1">
      <c r="A14745" s="382"/>
    </row>
    <row r="14746" spans="1:1">
      <c r="A14746" s="382"/>
    </row>
    <row r="14747" spans="1:1">
      <c r="A14747" s="382"/>
    </row>
    <row r="14748" spans="1:1">
      <c r="A14748" s="382"/>
    </row>
    <row r="14749" spans="1:1">
      <c r="A14749" s="382"/>
    </row>
    <row r="14750" spans="1:1">
      <c r="A14750" s="382"/>
    </row>
    <row r="14751" spans="1:1">
      <c r="A14751" s="382"/>
    </row>
    <row r="14752" spans="1:1">
      <c r="A14752" s="382"/>
    </row>
    <row r="14753" spans="1:1">
      <c r="A14753" s="382"/>
    </row>
    <row r="14754" spans="1:1">
      <c r="A14754" s="382"/>
    </row>
    <row r="14755" spans="1:1">
      <c r="A14755" s="382"/>
    </row>
    <row r="14756" spans="1:1">
      <c r="A14756" s="382"/>
    </row>
    <row r="14757" spans="1:1">
      <c r="A14757" s="382"/>
    </row>
    <row r="14758" spans="1:1">
      <c r="A14758" s="382"/>
    </row>
    <row r="14759" spans="1:1">
      <c r="A14759" s="382"/>
    </row>
    <row r="14760" spans="1:1">
      <c r="A14760" s="382"/>
    </row>
    <row r="14761" spans="1:1">
      <c r="A14761" s="382"/>
    </row>
    <row r="14762" spans="1:1">
      <c r="A14762" s="382"/>
    </row>
    <row r="14763" spans="1:1">
      <c r="A14763" s="382"/>
    </row>
    <row r="14764" spans="1:1">
      <c r="A14764" s="382"/>
    </row>
    <row r="14765" spans="1:1">
      <c r="A14765" s="382"/>
    </row>
    <row r="14766" spans="1:1">
      <c r="A14766" s="382"/>
    </row>
    <row r="14767" spans="1:1">
      <c r="A14767" s="382"/>
    </row>
    <row r="14768" spans="1:1">
      <c r="A14768" s="382"/>
    </row>
    <row r="14769" spans="1:1">
      <c r="A14769" s="382"/>
    </row>
    <row r="14770" spans="1:1">
      <c r="A14770" s="382"/>
    </row>
    <row r="14771" spans="1:1">
      <c r="A14771" s="382"/>
    </row>
    <row r="14772" spans="1:1">
      <c r="A14772" s="382"/>
    </row>
    <row r="14773" spans="1:1">
      <c r="A14773" s="382"/>
    </row>
    <row r="14774" spans="1:1">
      <c r="A14774" s="382"/>
    </row>
    <row r="14775" spans="1:1">
      <c r="A14775" s="382"/>
    </row>
    <row r="14776" spans="1:1">
      <c r="A14776" s="382"/>
    </row>
    <row r="14777" spans="1:1">
      <c r="A14777" s="382"/>
    </row>
    <row r="14778" spans="1:1">
      <c r="A14778" s="382"/>
    </row>
    <row r="14779" spans="1:1">
      <c r="A14779" s="382"/>
    </row>
    <row r="14780" spans="1:1">
      <c r="A14780" s="382"/>
    </row>
    <row r="14781" spans="1:1">
      <c r="A14781" s="382"/>
    </row>
    <row r="14782" spans="1:1">
      <c r="A14782" s="382"/>
    </row>
    <row r="14783" spans="1:1">
      <c r="A14783" s="382"/>
    </row>
    <row r="14784" spans="1:1">
      <c r="A14784" s="382"/>
    </row>
    <row r="14785" spans="1:1">
      <c r="A14785" s="382"/>
    </row>
    <row r="14786" spans="1:1">
      <c r="A14786" s="382"/>
    </row>
    <row r="14787" spans="1:1">
      <c r="A14787" s="382"/>
    </row>
    <row r="14788" spans="1:1">
      <c r="A14788" s="382"/>
    </row>
    <row r="14789" spans="1:1">
      <c r="A14789" s="382"/>
    </row>
    <row r="14790" spans="1:1">
      <c r="A14790" s="382"/>
    </row>
    <row r="14791" spans="1:1">
      <c r="A14791" s="382"/>
    </row>
    <row r="14792" spans="1:1">
      <c r="A14792" s="382"/>
    </row>
    <row r="14793" spans="1:1">
      <c r="A14793" s="382"/>
    </row>
    <row r="14794" spans="1:1">
      <c r="A14794" s="382"/>
    </row>
    <row r="14795" spans="1:1">
      <c r="A14795" s="382"/>
    </row>
    <row r="14796" spans="1:1">
      <c r="A14796" s="382"/>
    </row>
    <row r="14797" spans="1:1">
      <c r="A14797" s="382"/>
    </row>
    <row r="14798" spans="1:1">
      <c r="A14798" s="382"/>
    </row>
    <row r="14799" spans="1:1">
      <c r="A14799" s="382"/>
    </row>
    <row r="14800" spans="1:1">
      <c r="A14800" s="382"/>
    </row>
    <row r="14801" spans="1:1">
      <c r="A14801" s="382"/>
    </row>
    <row r="14802" spans="1:1">
      <c r="A14802" s="382"/>
    </row>
    <row r="14803" spans="1:1">
      <c r="A14803" s="382"/>
    </row>
    <row r="14804" spans="1:1">
      <c r="A14804" s="382"/>
    </row>
    <row r="14805" spans="1:1">
      <c r="A14805" s="382"/>
    </row>
    <row r="14806" spans="1:1">
      <c r="A14806" s="382"/>
    </row>
    <row r="14807" spans="1:1">
      <c r="A14807" s="382"/>
    </row>
    <row r="14808" spans="1:1">
      <c r="A14808" s="382"/>
    </row>
    <row r="14809" spans="1:1">
      <c r="A14809" s="382"/>
    </row>
    <row r="14810" spans="1:1">
      <c r="A14810" s="382"/>
    </row>
    <row r="14811" spans="1:1">
      <c r="A14811" s="382"/>
    </row>
    <row r="14812" spans="1:1">
      <c r="A14812" s="382"/>
    </row>
    <row r="14813" spans="1:1">
      <c r="A14813" s="382"/>
    </row>
    <row r="14814" spans="1:1">
      <c r="A14814" s="382"/>
    </row>
    <row r="14815" spans="1:1">
      <c r="A14815" s="382"/>
    </row>
    <row r="14816" spans="1:1">
      <c r="A14816" s="382"/>
    </row>
    <row r="14817" spans="1:1">
      <c r="A14817" s="382"/>
    </row>
    <row r="14818" spans="1:1">
      <c r="A14818" s="382"/>
    </row>
    <row r="14819" spans="1:1">
      <c r="A14819" s="382"/>
    </row>
    <row r="14820" spans="1:1">
      <c r="A14820" s="382"/>
    </row>
    <row r="14821" spans="1:1">
      <c r="A14821" s="382"/>
    </row>
    <row r="14822" spans="1:1">
      <c r="A14822" s="382"/>
    </row>
    <row r="14823" spans="1:1">
      <c r="A14823" s="382"/>
    </row>
    <row r="14824" spans="1:1">
      <c r="A14824" s="382"/>
    </row>
    <row r="14825" spans="1:1">
      <c r="A14825" s="382"/>
    </row>
    <row r="14826" spans="1:1">
      <c r="A14826" s="382"/>
    </row>
    <row r="14827" spans="1:1">
      <c r="A14827" s="382"/>
    </row>
    <row r="14828" spans="1:1">
      <c r="A14828" s="382"/>
    </row>
    <row r="14829" spans="1:1">
      <c r="A14829" s="382"/>
    </row>
    <row r="14830" spans="1:1">
      <c r="A14830" s="382"/>
    </row>
    <row r="14831" spans="1:1">
      <c r="A14831" s="382"/>
    </row>
    <row r="14832" spans="1:1">
      <c r="A14832" s="382"/>
    </row>
    <row r="14833" spans="1:1">
      <c r="A14833" s="382"/>
    </row>
    <row r="14834" spans="1:1">
      <c r="A14834" s="382"/>
    </row>
    <row r="14835" spans="1:1">
      <c r="A14835" s="382"/>
    </row>
    <row r="14836" spans="1:1">
      <c r="A14836" s="382"/>
    </row>
    <row r="14837" spans="1:1">
      <c r="A14837" s="382"/>
    </row>
    <row r="14838" spans="1:1">
      <c r="A14838" s="382"/>
    </row>
    <row r="14839" spans="1:1">
      <c r="A14839" s="382"/>
    </row>
    <row r="14840" spans="1:1">
      <c r="A14840" s="382"/>
    </row>
    <row r="14841" spans="1:1">
      <c r="A14841" s="382"/>
    </row>
    <row r="14842" spans="1:1">
      <c r="A14842" s="382"/>
    </row>
    <row r="14843" spans="1:1">
      <c r="A14843" s="382"/>
    </row>
    <row r="14844" spans="1:1">
      <c r="A14844" s="382"/>
    </row>
    <row r="14845" spans="1:1">
      <c r="A14845" s="382"/>
    </row>
    <row r="14846" spans="1:1">
      <c r="A14846" s="382"/>
    </row>
    <row r="14847" spans="1:1">
      <c r="A14847" s="382"/>
    </row>
    <row r="14848" spans="1:1">
      <c r="A14848" s="382"/>
    </row>
    <row r="14849" spans="1:1">
      <c r="A14849" s="382"/>
    </row>
    <row r="14850" spans="1:1">
      <c r="A14850" s="382"/>
    </row>
    <row r="14851" spans="1:1">
      <c r="A14851" s="382"/>
    </row>
    <row r="14852" spans="1:1">
      <c r="A14852" s="382"/>
    </row>
    <row r="14853" spans="1:1">
      <c r="A14853" s="382"/>
    </row>
    <row r="14854" spans="1:1">
      <c r="A14854" s="382"/>
    </row>
    <row r="14855" spans="1:1">
      <c r="A14855" s="382"/>
    </row>
    <row r="14856" spans="1:1">
      <c r="A14856" s="382"/>
    </row>
    <row r="14857" spans="1:1">
      <c r="A14857" s="382"/>
    </row>
    <row r="14858" spans="1:1">
      <c r="A14858" s="382"/>
    </row>
    <row r="14859" spans="1:1">
      <c r="A14859" s="382"/>
    </row>
    <row r="14860" spans="1:1">
      <c r="A14860" s="382"/>
    </row>
    <row r="14861" spans="1:1">
      <c r="A14861" s="382"/>
    </row>
    <row r="14862" spans="1:1">
      <c r="A14862" s="382"/>
    </row>
    <row r="14863" spans="1:1">
      <c r="A14863" s="382"/>
    </row>
    <row r="14864" spans="1:1">
      <c r="A14864" s="382"/>
    </row>
    <row r="14865" spans="1:1">
      <c r="A14865" s="382"/>
    </row>
    <row r="14866" spans="1:1">
      <c r="A14866" s="382"/>
    </row>
    <row r="14867" spans="1:1">
      <c r="A14867" s="382"/>
    </row>
    <row r="14868" spans="1:1">
      <c r="A14868" s="382"/>
    </row>
    <row r="14869" spans="1:1">
      <c r="A14869" s="382"/>
    </row>
    <row r="14870" spans="1:1">
      <c r="A14870" s="382"/>
    </row>
    <row r="14871" spans="1:1">
      <c r="A14871" s="382"/>
    </row>
    <row r="14872" spans="1:1">
      <c r="A14872" s="382"/>
    </row>
    <row r="14873" spans="1:1">
      <c r="A14873" s="382"/>
    </row>
    <row r="14874" spans="1:1">
      <c r="A14874" s="382"/>
    </row>
    <row r="14875" spans="1:1">
      <c r="A14875" s="382"/>
    </row>
    <row r="14876" spans="1:1">
      <c r="A14876" s="382"/>
    </row>
    <row r="14877" spans="1:1">
      <c r="A14877" s="382"/>
    </row>
    <row r="14878" spans="1:1">
      <c r="A14878" s="382"/>
    </row>
    <row r="14879" spans="1:1">
      <c r="A14879" s="382"/>
    </row>
    <row r="14880" spans="1:1">
      <c r="A14880" s="382"/>
    </row>
    <row r="14881" spans="1:1">
      <c r="A14881" s="382"/>
    </row>
    <row r="14882" spans="1:1">
      <c r="A14882" s="382"/>
    </row>
    <row r="14883" spans="1:1">
      <c r="A14883" s="382"/>
    </row>
    <row r="14884" spans="1:1">
      <c r="A14884" s="382"/>
    </row>
    <row r="14885" spans="1:1">
      <c r="A14885" s="382"/>
    </row>
    <row r="14886" spans="1:1">
      <c r="A14886" s="382"/>
    </row>
    <row r="14887" spans="1:1">
      <c r="A14887" s="382"/>
    </row>
    <row r="14888" spans="1:1">
      <c r="A14888" s="382"/>
    </row>
    <row r="14889" spans="1:1">
      <c r="A14889" s="382"/>
    </row>
    <row r="14890" spans="1:1">
      <c r="A14890" s="382"/>
    </row>
    <row r="14891" spans="1:1">
      <c r="A14891" s="382"/>
    </row>
    <row r="14892" spans="1:1">
      <c r="A14892" s="382"/>
    </row>
    <row r="14893" spans="1:1">
      <c r="A14893" s="382"/>
    </row>
    <row r="14894" spans="1:1">
      <c r="A14894" s="382"/>
    </row>
    <row r="14895" spans="1:1">
      <c r="A14895" s="382"/>
    </row>
    <row r="14896" spans="1:1">
      <c r="A14896" s="382"/>
    </row>
    <row r="14897" spans="1:1">
      <c r="A14897" s="382"/>
    </row>
    <row r="14898" spans="1:1">
      <c r="A14898" s="382"/>
    </row>
    <row r="14899" spans="1:1">
      <c r="A14899" s="382"/>
    </row>
    <row r="14900" spans="1:1">
      <c r="A14900" s="382"/>
    </row>
    <row r="14901" spans="1:1">
      <c r="A14901" s="382"/>
    </row>
    <row r="14902" spans="1:1">
      <c r="A14902" s="382"/>
    </row>
    <row r="14903" spans="1:1">
      <c r="A14903" s="382"/>
    </row>
    <row r="14904" spans="1:1">
      <c r="A14904" s="382"/>
    </row>
    <row r="14905" spans="1:1">
      <c r="A14905" s="382"/>
    </row>
    <row r="14906" spans="1:1">
      <c r="A14906" s="382"/>
    </row>
    <row r="14907" spans="1:1">
      <c r="A14907" s="382"/>
    </row>
    <row r="14908" spans="1:1">
      <c r="A14908" s="382"/>
    </row>
    <row r="14909" spans="1:1">
      <c r="A14909" s="382"/>
    </row>
    <row r="14910" spans="1:1">
      <c r="A14910" s="382"/>
    </row>
    <row r="14911" spans="1:1">
      <c r="A14911" s="382"/>
    </row>
    <row r="14912" spans="1:1">
      <c r="A14912" s="382"/>
    </row>
    <row r="14913" spans="1:1">
      <c r="A14913" s="382"/>
    </row>
    <row r="14914" spans="1:1">
      <c r="A14914" s="382"/>
    </row>
    <row r="14915" spans="1:1">
      <c r="A14915" s="382"/>
    </row>
    <row r="14916" spans="1:1">
      <c r="A14916" s="382"/>
    </row>
    <row r="14917" spans="1:1">
      <c r="A14917" s="382"/>
    </row>
    <row r="14918" spans="1:1">
      <c r="A14918" s="382"/>
    </row>
    <row r="14919" spans="1:1">
      <c r="A14919" s="382"/>
    </row>
    <row r="14920" spans="1:1">
      <c r="A14920" s="382"/>
    </row>
    <row r="14921" spans="1:1">
      <c r="A14921" s="382"/>
    </row>
    <row r="14922" spans="1:1">
      <c r="A14922" s="382"/>
    </row>
    <row r="14923" spans="1:1">
      <c r="A14923" s="382"/>
    </row>
    <row r="14924" spans="1:1">
      <c r="A14924" s="382"/>
    </row>
    <row r="14925" spans="1:1">
      <c r="A14925" s="382"/>
    </row>
    <row r="14926" spans="1:1">
      <c r="A14926" s="382"/>
    </row>
    <row r="14927" spans="1:1">
      <c r="A14927" s="382"/>
    </row>
    <row r="14928" spans="1:1">
      <c r="A14928" s="382"/>
    </row>
    <row r="14929" spans="1:1">
      <c r="A14929" s="382"/>
    </row>
    <row r="14930" spans="1:1">
      <c r="A14930" s="382"/>
    </row>
    <row r="14931" spans="1:1">
      <c r="A14931" s="382"/>
    </row>
    <row r="14932" spans="1:1">
      <c r="A14932" s="382"/>
    </row>
    <row r="14933" spans="1:1">
      <c r="A14933" s="382"/>
    </row>
    <row r="14934" spans="1:1">
      <c r="A14934" s="382"/>
    </row>
    <row r="14935" spans="1:1">
      <c r="A14935" s="382"/>
    </row>
    <row r="14936" spans="1:1">
      <c r="A14936" s="382"/>
    </row>
    <row r="14937" spans="1:1">
      <c r="A14937" s="382"/>
    </row>
    <row r="14938" spans="1:1">
      <c r="A14938" s="382"/>
    </row>
    <row r="14939" spans="1:1">
      <c r="A14939" s="382"/>
    </row>
    <row r="14940" spans="1:1">
      <c r="A14940" s="382"/>
    </row>
    <row r="14941" spans="1:1">
      <c r="A14941" s="382"/>
    </row>
    <row r="14942" spans="1:1">
      <c r="A14942" s="382"/>
    </row>
    <row r="14943" spans="1:1">
      <c r="A14943" s="382"/>
    </row>
    <row r="14944" spans="1:1">
      <c r="A14944" s="382"/>
    </row>
    <row r="14945" spans="1:1">
      <c r="A14945" s="382"/>
    </row>
    <row r="14946" spans="1:1">
      <c r="A14946" s="382"/>
    </row>
    <row r="14947" spans="1:1">
      <c r="A14947" s="382"/>
    </row>
    <row r="14948" spans="1:1">
      <c r="A14948" s="382"/>
    </row>
    <row r="14949" spans="1:1">
      <c r="A14949" s="382"/>
    </row>
    <row r="14950" spans="1:1">
      <c r="A14950" s="382"/>
    </row>
    <row r="14951" spans="1:1">
      <c r="A14951" s="382"/>
    </row>
    <row r="14952" spans="1:1">
      <c r="A14952" s="382"/>
    </row>
    <row r="14953" spans="1:1">
      <c r="A14953" s="382"/>
    </row>
    <row r="14954" spans="1:1">
      <c r="A14954" s="382"/>
    </row>
    <row r="14955" spans="1:1">
      <c r="A14955" s="382"/>
    </row>
    <row r="14956" spans="1:1">
      <c r="A14956" s="382"/>
    </row>
    <row r="14957" spans="1:1">
      <c r="A14957" s="382"/>
    </row>
    <row r="14958" spans="1:1">
      <c r="A14958" s="382"/>
    </row>
    <row r="14959" spans="1:1">
      <c r="A14959" s="382"/>
    </row>
    <row r="14960" spans="1:1">
      <c r="A14960" s="382"/>
    </row>
    <row r="14961" spans="1:1">
      <c r="A14961" s="382"/>
    </row>
    <row r="14962" spans="1:1">
      <c r="A14962" s="382"/>
    </row>
    <row r="14963" spans="1:1">
      <c r="A14963" s="382"/>
    </row>
    <row r="14964" spans="1:1">
      <c r="A14964" s="382"/>
    </row>
    <row r="14965" spans="1:1">
      <c r="A14965" s="382"/>
    </row>
    <row r="14966" spans="1:1">
      <c r="A14966" s="382"/>
    </row>
    <row r="14967" spans="1:1">
      <c r="A14967" s="382"/>
    </row>
    <row r="14968" spans="1:1">
      <c r="A14968" s="382"/>
    </row>
    <row r="14969" spans="1:1">
      <c r="A14969" s="382"/>
    </row>
    <row r="14970" spans="1:1">
      <c r="A14970" s="382"/>
    </row>
    <row r="14971" spans="1:1">
      <c r="A14971" s="382"/>
    </row>
    <row r="14972" spans="1:1">
      <c r="A14972" s="382"/>
    </row>
    <row r="14973" spans="1:1">
      <c r="A14973" s="382"/>
    </row>
    <row r="14974" spans="1:1">
      <c r="A14974" s="382"/>
    </row>
    <row r="14975" spans="1:1">
      <c r="A14975" s="382"/>
    </row>
    <row r="14976" spans="1:1">
      <c r="A14976" s="382"/>
    </row>
    <row r="14977" spans="1:1">
      <c r="A14977" s="382"/>
    </row>
    <row r="14978" spans="1:1">
      <c r="A14978" s="382"/>
    </row>
    <row r="14979" spans="1:1">
      <c r="A14979" s="382"/>
    </row>
    <row r="14980" spans="1:1">
      <c r="A14980" s="382"/>
    </row>
    <row r="14981" spans="1:1">
      <c r="A14981" s="382"/>
    </row>
    <row r="14982" spans="1:1">
      <c r="A14982" s="382"/>
    </row>
    <row r="14983" spans="1:1">
      <c r="A14983" s="382"/>
    </row>
    <row r="14984" spans="1:1">
      <c r="A14984" s="382"/>
    </row>
    <row r="14985" spans="1:1">
      <c r="A14985" s="382"/>
    </row>
    <row r="14986" spans="1:1">
      <c r="A14986" s="382"/>
    </row>
    <row r="14987" spans="1:1">
      <c r="A14987" s="382"/>
    </row>
    <row r="14988" spans="1:1">
      <c r="A14988" s="382"/>
    </row>
    <row r="14989" spans="1:1">
      <c r="A14989" s="382"/>
    </row>
    <row r="14990" spans="1:1">
      <c r="A14990" s="382"/>
    </row>
    <row r="14991" spans="1:1">
      <c r="A14991" s="382"/>
    </row>
    <row r="14992" spans="1:1">
      <c r="A14992" s="382"/>
    </row>
    <row r="14993" spans="1:1">
      <c r="A14993" s="382"/>
    </row>
    <row r="14994" spans="1:1">
      <c r="A14994" s="382"/>
    </row>
    <row r="14995" spans="1:1">
      <c r="A14995" s="382"/>
    </row>
    <row r="14996" spans="1:1">
      <c r="A14996" s="382"/>
    </row>
    <row r="14997" spans="1:1">
      <c r="A14997" s="382"/>
    </row>
    <row r="14998" spans="1:1">
      <c r="A14998" s="382"/>
    </row>
    <row r="14999" spans="1:1">
      <c r="A14999" s="382"/>
    </row>
    <row r="15000" spans="1:1">
      <c r="A15000" s="382"/>
    </row>
    <row r="15001" spans="1:1">
      <c r="A15001" s="382"/>
    </row>
    <row r="15002" spans="1:1">
      <c r="A15002" s="382"/>
    </row>
    <row r="15003" spans="1:1">
      <c r="A15003" s="382"/>
    </row>
    <row r="15004" spans="1:1">
      <c r="A15004" s="382"/>
    </row>
    <row r="15005" spans="1:1">
      <c r="A15005" s="382"/>
    </row>
    <row r="15006" spans="1:1">
      <c r="A15006" s="382"/>
    </row>
    <row r="15007" spans="1:1">
      <c r="A15007" s="382"/>
    </row>
    <row r="15008" spans="1:1">
      <c r="A15008" s="382"/>
    </row>
    <row r="15009" spans="1:1">
      <c r="A15009" s="382"/>
    </row>
    <row r="15010" spans="1:1">
      <c r="A15010" s="382"/>
    </row>
    <row r="15011" spans="1:1">
      <c r="A15011" s="382"/>
    </row>
    <row r="15012" spans="1:1">
      <c r="A15012" s="382"/>
    </row>
    <row r="15013" spans="1:1">
      <c r="A15013" s="382"/>
    </row>
    <row r="15014" spans="1:1">
      <c r="A15014" s="382"/>
    </row>
    <row r="15015" spans="1:1">
      <c r="A15015" s="382"/>
    </row>
    <row r="15016" spans="1:1">
      <c r="A15016" s="382"/>
    </row>
    <row r="15017" spans="1:1">
      <c r="A15017" s="382"/>
    </row>
    <row r="15018" spans="1:1">
      <c r="A15018" s="382"/>
    </row>
    <row r="15019" spans="1:1">
      <c r="A15019" s="382"/>
    </row>
    <row r="15020" spans="1:1">
      <c r="A15020" s="382"/>
    </row>
    <row r="15021" spans="1:1">
      <c r="A15021" s="382"/>
    </row>
    <row r="15022" spans="1:1">
      <c r="A15022" s="382"/>
    </row>
    <row r="15023" spans="1:1">
      <c r="A15023" s="382"/>
    </row>
    <row r="15024" spans="1:1">
      <c r="A15024" s="382"/>
    </row>
    <row r="15025" spans="1:1">
      <c r="A15025" s="382"/>
    </row>
    <row r="15026" spans="1:1">
      <c r="A15026" s="382"/>
    </row>
    <row r="15027" spans="1:1">
      <c r="A15027" s="382"/>
    </row>
    <row r="15028" spans="1:1">
      <c r="A15028" s="382"/>
    </row>
    <row r="15029" spans="1:1">
      <c r="A15029" s="382"/>
    </row>
    <row r="15030" spans="1:1">
      <c r="A15030" s="382"/>
    </row>
    <row r="15031" spans="1:1">
      <c r="A15031" s="382"/>
    </row>
    <row r="15032" spans="1:1">
      <c r="A15032" s="382"/>
    </row>
    <row r="15033" spans="1:1">
      <c r="A15033" s="382"/>
    </row>
    <row r="15034" spans="1:1">
      <c r="A15034" s="382"/>
    </row>
    <row r="15035" spans="1:1">
      <c r="A15035" s="382"/>
    </row>
    <row r="15036" spans="1:1">
      <c r="A15036" s="382"/>
    </row>
    <row r="15037" spans="1:1">
      <c r="A15037" s="382"/>
    </row>
    <row r="15038" spans="1:1">
      <c r="A15038" s="382"/>
    </row>
    <row r="15039" spans="1:1">
      <c r="A15039" s="382"/>
    </row>
    <row r="15040" spans="1:1">
      <c r="A15040" s="382"/>
    </row>
    <row r="15041" spans="1:1">
      <c r="A15041" s="382"/>
    </row>
    <row r="15042" spans="1:1">
      <c r="A15042" s="382"/>
    </row>
    <row r="15043" spans="1:1">
      <c r="A15043" s="382"/>
    </row>
    <row r="15044" spans="1:1">
      <c r="A15044" s="382"/>
    </row>
    <row r="15045" spans="1:1">
      <c r="A15045" s="382"/>
    </row>
    <row r="15046" spans="1:1">
      <c r="A15046" s="382"/>
    </row>
    <row r="15047" spans="1:1">
      <c r="A15047" s="382"/>
    </row>
    <row r="15048" spans="1:1">
      <c r="A15048" s="382"/>
    </row>
    <row r="15049" spans="1:1">
      <c r="A15049" s="382"/>
    </row>
    <row r="15050" spans="1:1">
      <c r="A15050" s="382"/>
    </row>
    <row r="15051" spans="1:1">
      <c r="A15051" s="382"/>
    </row>
    <row r="15052" spans="1:1">
      <c r="A15052" s="382"/>
    </row>
    <row r="15053" spans="1:1">
      <c r="A15053" s="382"/>
    </row>
    <row r="15054" spans="1:1">
      <c r="A15054" s="382"/>
    </row>
    <row r="15055" spans="1:1">
      <c r="A15055" s="382"/>
    </row>
    <row r="15056" spans="1:1">
      <c r="A15056" s="382"/>
    </row>
    <row r="15057" spans="1:1">
      <c r="A15057" s="382"/>
    </row>
    <row r="15058" spans="1:1">
      <c r="A15058" s="382"/>
    </row>
    <row r="15059" spans="1:1">
      <c r="A15059" s="382"/>
    </row>
    <row r="15060" spans="1:1">
      <c r="A15060" s="382"/>
    </row>
    <row r="15061" spans="1:1">
      <c r="A15061" s="382"/>
    </row>
    <row r="15062" spans="1:1">
      <c r="A15062" s="382"/>
    </row>
    <row r="15063" spans="1:1">
      <c r="A15063" s="382"/>
    </row>
    <row r="15064" spans="1:1">
      <c r="A15064" s="382"/>
    </row>
    <row r="15065" spans="1:1">
      <c r="A15065" s="382"/>
    </row>
    <row r="15066" spans="1:1">
      <c r="A15066" s="382"/>
    </row>
    <row r="15067" spans="1:1">
      <c r="A15067" s="382"/>
    </row>
    <row r="15068" spans="1:1">
      <c r="A15068" s="382"/>
    </row>
    <row r="15069" spans="1:1">
      <c r="A15069" s="382"/>
    </row>
    <row r="15070" spans="1:1">
      <c r="A15070" s="382"/>
    </row>
    <row r="15071" spans="1:1">
      <c r="A15071" s="382"/>
    </row>
    <row r="15072" spans="1:1">
      <c r="A15072" s="382"/>
    </row>
    <row r="15073" spans="1:1">
      <c r="A15073" s="382"/>
    </row>
    <row r="15074" spans="1:1">
      <c r="A15074" s="382"/>
    </row>
    <row r="15075" spans="1:1">
      <c r="A15075" s="382"/>
    </row>
    <row r="15076" spans="1:1">
      <c r="A15076" s="382"/>
    </row>
    <row r="15077" spans="1:1">
      <c r="A15077" s="382"/>
    </row>
    <row r="15078" spans="1:1">
      <c r="A15078" s="382"/>
    </row>
    <row r="15079" spans="1:1">
      <c r="A15079" s="382"/>
    </row>
    <row r="15080" spans="1:1">
      <c r="A15080" s="382"/>
    </row>
    <row r="15081" spans="1:1">
      <c r="A15081" s="382"/>
    </row>
    <row r="15082" spans="1:1">
      <c r="A15082" s="382"/>
    </row>
    <row r="15083" spans="1:1">
      <c r="A15083" s="382"/>
    </row>
    <row r="15084" spans="1:1">
      <c r="A15084" s="382"/>
    </row>
    <row r="15085" spans="1:1">
      <c r="A15085" s="382"/>
    </row>
    <row r="15086" spans="1:1">
      <c r="A15086" s="382"/>
    </row>
    <row r="15087" spans="1:1">
      <c r="A15087" s="382"/>
    </row>
    <row r="15088" spans="1:1">
      <c r="A15088" s="382"/>
    </row>
    <row r="15089" spans="1:1">
      <c r="A15089" s="382"/>
    </row>
    <row r="15090" spans="1:1">
      <c r="A15090" s="382"/>
    </row>
    <row r="15091" spans="1:1">
      <c r="A15091" s="382"/>
    </row>
    <row r="15092" spans="1:1">
      <c r="A15092" s="382"/>
    </row>
    <row r="15093" spans="1:1">
      <c r="A15093" s="382"/>
    </row>
    <row r="15094" spans="1:1">
      <c r="A15094" s="382"/>
    </row>
    <row r="15095" spans="1:1">
      <c r="A15095" s="382"/>
    </row>
    <row r="15096" spans="1:1">
      <c r="A15096" s="382"/>
    </row>
    <row r="15097" spans="1:1">
      <c r="A15097" s="382"/>
    </row>
    <row r="15098" spans="1:1">
      <c r="A15098" s="382"/>
    </row>
    <row r="15099" spans="1:1">
      <c r="A15099" s="382"/>
    </row>
    <row r="15100" spans="1:1">
      <c r="A15100" s="382"/>
    </row>
    <row r="15101" spans="1:1">
      <c r="A15101" s="382"/>
    </row>
    <row r="15102" spans="1:1">
      <c r="A15102" s="382"/>
    </row>
    <row r="15103" spans="1:1">
      <c r="A15103" s="382"/>
    </row>
    <row r="15104" spans="1:1">
      <c r="A15104" s="382"/>
    </row>
    <row r="15105" spans="1:1">
      <c r="A15105" s="382"/>
    </row>
    <row r="15106" spans="1:1">
      <c r="A15106" s="382"/>
    </row>
    <row r="15107" spans="1:1">
      <c r="A15107" s="382"/>
    </row>
    <row r="15108" spans="1:1">
      <c r="A15108" s="382"/>
    </row>
    <row r="15109" spans="1:1">
      <c r="A15109" s="382"/>
    </row>
    <row r="15110" spans="1:1">
      <c r="A15110" s="382"/>
    </row>
    <row r="15111" spans="1:1">
      <c r="A15111" s="382"/>
    </row>
    <row r="15112" spans="1:1">
      <c r="A15112" s="382"/>
    </row>
    <row r="15113" spans="1:1">
      <c r="A15113" s="382"/>
    </row>
    <row r="15114" spans="1:1">
      <c r="A15114" s="382"/>
    </row>
    <row r="15115" spans="1:1">
      <c r="A15115" s="382"/>
    </row>
    <row r="15116" spans="1:1">
      <c r="A15116" s="382"/>
    </row>
    <row r="15117" spans="1:1">
      <c r="A15117" s="382"/>
    </row>
    <row r="15118" spans="1:1">
      <c r="A15118" s="382"/>
    </row>
    <row r="15119" spans="1:1">
      <c r="A15119" s="382"/>
    </row>
    <row r="15120" spans="1:1">
      <c r="A15120" s="382"/>
    </row>
    <row r="15121" spans="1:1">
      <c r="A15121" s="382"/>
    </row>
    <row r="15122" spans="1:1">
      <c r="A15122" s="382"/>
    </row>
    <row r="15123" spans="1:1">
      <c r="A15123" s="382"/>
    </row>
    <row r="15124" spans="1:1">
      <c r="A15124" s="382"/>
    </row>
    <row r="15125" spans="1:1">
      <c r="A15125" s="382"/>
    </row>
    <row r="15126" spans="1:1">
      <c r="A15126" s="382"/>
    </row>
    <row r="15127" spans="1:1">
      <c r="A15127" s="382"/>
    </row>
    <row r="15128" spans="1:1">
      <c r="A15128" s="382"/>
    </row>
    <row r="15129" spans="1:1">
      <c r="A15129" s="382"/>
    </row>
    <row r="15130" spans="1:1">
      <c r="A15130" s="382"/>
    </row>
    <row r="15131" spans="1:1">
      <c r="A15131" s="382"/>
    </row>
    <row r="15132" spans="1:1">
      <c r="A15132" s="382"/>
    </row>
    <row r="15133" spans="1:1">
      <c r="A15133" s="382"/>
    </row>
    <row r="15134" spans="1:1">
      <c r="A15134" s="382"/>
    </row>
    <row r="15135" spans="1:1">
      <c r="A15135" s="382"/>
    </row>
    <row r="15136" spans="1:1">
      <c r="A15136" s="382"/>
    </row>
    <row r="15137" spans="1:1">
      <c r="A15137" s="382"/>
    </row>
    <row r="15138" spans="1:1">
      <c r="A15138" s="382"/>
    </row>
    <row r="15139" spans="1:1">
      <c r="A15139" s="382"/>
    </row>
    <row r="15140" spans="1:1">
      <c r="A15140" s="382"/>
    </row>
    <row r="15141" spans="1:1">
      <c r="A15141" s="382"/>
    </row>
    <row r="15142" spans="1:1">
      <c r="A15142" s="382"/>
    </row>
    <row r="15143" spans="1:1">
      <c r="A15143" s="382"/>
    </row>
    <row r="15144" spans="1:1">
      <c r="A15144" s="382"/>
    </row>
    <row r="15145" spans="1:1">
      <c r="A15145" s="382"/>
    </row>
    <row r="15146" spans="1:1">
      <c r="A15146" s="382"/>
    </row>
    <row r="15147" spans="1:1">
      <c r="A15147" s="382"/>
    </row>
    <row r="15148" spans="1:1">
      <c r="A15148" s="382"/>
    </row>
    <row r="15149" spans="1:1">
      <c r="A15149" s="382"/>
    </row>
    <row r="15150" spans="1:1">
      <c r="A15150" s="382"/>
    </row>
    <row r="15151" spans="1:1">
      <c r="A15151" s="382"/>
    </row>
    <row r="15152" spans="1:1">
      <c r="A15152" s="382"/>
    </row>
    <row r="15153" spans="1:1">
      <c r="A15153" s="382"/>
    </row>
    <row r="15154" spans="1:1">
      <c r="A15154" s="382"/>
    </row>
    <row r="15155" spans="1:1">
      <c r="A15155" s="382"/>
    </row>
    <row r="15156" spans="1:1">
      <c r="A15156" s="382"/>
    </row>
    <row r="15157" spans="1:1">
      <c r="A15157" s="382"/>
    </row>
    <row r="15158" spans="1:1">
      <c r="A15158" s="382"/>
    </row>
    <row r="15159" spans="1:1">
      <c r="A15159" s="382"/>
    </row>
    <row r="15160" spans="1:1">
      <c r="A15160" s="382"/>
    </row>
    <row r="15161" spans="1:1">
      <c r="A15161" s="382"/>
    </row>
    <row r="15162" spans="1:1">
      <c r="A15162" s="382"/>
    </row>
    <row r="15163" spans="1:1">
      <c r="A15163" s="382"/>
    </row>
    <row r="15164" spans="1:1">
      <c r="A15164" s="382"/>
    </row>
    <row r="15165" spans="1:1">
      <c r="A15165" s="382"/>
    </row>
    <row r="15166" spans="1:1">
      <c r="A15166" s="382"/>
    </row>
    <row r="15167" spans="1:1">
      <c r="A15167" s="382"/>
    </row>
    <row r="15168" spans="1:1">
      <c r="A15168" s="382"/>
    </row>
    <row r="15169" spans="1:1">
      <c r="A15169" s="382"/>
    </row>
    <row r="15170" spans="1:1">
      <c r="A15170" s="382"/>
    </row>
    <row r="15171" spans="1:1">
      <c r="A15171" s="382"/>
    </row>
    <row r="15172" spans="1:1">
      <c r="A15172" s="382"/>
    </row>
    <row r="15173" spans="1:1">
      <c r="A15173" s="382"/>
    </row>
    <row r="15174" spans="1:1">
      <c r="A15174" s="382"/>
    </row>
    <row r="15175" spans="1:1">
      <c r="A15175" s="382"/>
    </row>
    <row r="15176" spans="1:1">
      <c r="A15176" s="382"/>
    </row>
    <row r="15177" spans="1:1">
      <c r="A15177" s="382"/>
    </row>
    <row r="15178" spans="1:1">
      <c r="A15178" s="382"/>
    </row>
    <row r="15179" spans="1:1">
      <c r="A15179" s="382"/>
    </row>
    <row r="15180" spans="1:1">
      <c r="A15180" s="382"/>
    </row>
    <row r="15181" spans="1:1">
      <c r="A15181" s="382"/>
    </row>
    <row r="15182" spans="1:1">
      <c r="A15182" s="382"/>
    </row>
    <row r="15183" spans="1:1">
      <c r="A15183" s="382"/>
    </row>
    <row r="15184" spans="1:1">
      <c r="A15184" s="382"/>
    </row>
    <row r="15185" spans="1:1">
      <c r="A15185" s="382"/>
    </row>
    <row r="15186" spans="1:1">
      <c r="A15186" s="382"/>
    </row>
    <row r="15187" spans="1:1">
      <c r="A15187" s="382"/>
    </row>
    <row r="15188" spans="1:1">
      <c r="A15188" s="382"/>
    </row>
    <row r="15189" spans="1:1">
      <c r="A15189" s="382"/>
    </row>
    <row r="15190" spans="1:1">
      <c r="A15190" s="382"/>
    </row>
    <row r="15191" spans="1:1">
      <c r="A15191" s="382"/>
    </row>
    <row r="15192" spans="1:1">
      <c r="A15192" s="382"/>
    </row>
    <row r="15193" spans="1:1">
      <c r="A15193" s="382"/>
    </row>
    <row r="15194" spans="1:1">
      <c r="A15194" s="382"/>
    </row>
    <row r="15195" spans="1:1">
      <c r="A15195" s="382"/>
    </row>
    <row r="15196" spans="1:1">
      <c r="A15196" s="382"/>
    </row>
    <row r="15197" spans="1:1">
      <c r="A15197" s="382"/>
    </row>
    <row r="15198" spans="1:1">
      <c r="A15198" s="382"/>
    </row>
    <row r="15199" spans="1:1">
      <c r="A15199" s="382"/>
    </row>
    <row r="15200" spans="1:1">
      <c r="A15200" s="382"/>
    </row>
    <row r="15201" spans="1:1">
      <c r="A15201" s="382"/>
    </row>
    <row r="15202" spans="1:1">
      <c r="A15202" s="382"/>
    </row>
    <row r="15203" spans="1:1">
      <c r="A15203" s="382"/>
    </row>
    <row r="15204" spans="1:1">
      <c r="A15204" s="382"/>
    </row>
    <row r="15205" spans="1:1">
      <c r="A15205" s="382"/>
    </row>
    <row r="15206" spans="1:1">
      <c r="A15206" s="382"/>
    </row>
    <row r="15207" spans="1:1">
      <c r="A15207" s="382"/>
    </row>
    <row r="15208" spans="1:1">
      <c r="A15208" s="382"/>
    </row>
    <row r="15209" spans="1:1">
      <c r="A15209" s="382"/>
    </row>
    <row r="15210" spans="1:1">
      <c r="A15210" s="382"/>
    </row>
    <row r="15211" spans="1:1">
      <c r="A15211" s="382"/>
    </row>
    <row r="15212" spans="1:1">
      <c r="A15212" s="382"/>
    </row>
    <row r="15213" spans="1:1">
      <c r="A15213" s="382"/>
    </row>
    <row r="15214" spans="1:1">
      <c r="A15214" s="382"/>
    </row>
    <row r="15215" spans="1:1">
      <c r="A15215" s="382"/>
    </row>
    <row r="15216" spans="1:1">
      <c r="A15216" s="382"/>
    </row>
    <row r="15217" spans="1:1">
      <c r="A15217" s="382"/>
    </row>
    <row r="15218" spans="1:1">
      <c r="A15218" s="382"/>
    </row>
    <row r="15219" spans="1:1">
      <c r="A15219" s="382"/>
    </row>
    <row r="15220" spans="1:1">
      <c r="A15220" s="382"/>
    </row>
    <row r="15221" spans="1:1">
      <c r="A15221" s="382"/>
    </row>
    <row r="15222" spans="1:1">
      <c r="A15222" s="382"/>
    </row>
    <row r="15223" spans="1:1">
      <c r="A15223" s="382"/>
    </row>
    <row r="15224" spans="1:1">
      <c r="A15224" s="382"/>
    </row>
    <row r="15225" spans="1:1">
      <c r="A15225" s="382"/>
    </row>
    <row r="15226" spans="1:1">
      <c r="A15226" s="382"/>
    </row>
    <row r="15227" spans="1:1">
      <c r="A15227" s="382"/>
    </row>
    <row r="15228" spans="1:1">
      <c r="A15228" s="382"/>
    </row>
    <row r="15229" spans="1:1">
      <c r="A15229" s="382"/>
    </row>
    <row r="15230" spans="1:1">
      <c r="A15230" s="382"/>
    </row>
    <row r="15231" spans="1:1">
      <c r="A15231" s="382"/>
    </row>
    <row r="15232" spans="1:1">
      <c r="A15232" s="382"/>
    </row>
    <row r="15233" spans="1:1">
      <c r="A15233" s="382"/>
    </row>
    <row r="15234" spans="1:1">
      <c r="A15234" s="382"/>
    </row>
    <row r="15235" spans="1:1">
      <c r="A15235" s="382"/>
    </row>
    <row r="15236" spans="1:1">
      <c r="A15236" s="382"/>
    </row>
    <row r="15237" spans="1:1">
      <c r="A15237" s="382"/>
    </row>
    <row r="15238" spans="1:1">
      <c r="A15238" s="382"/>
    </row>
    <row r="15239" spans="1:1">
      <c r="A15239" s="382"/>
    </row>
    <row r="15240" spans="1:1">
      <c r="A15240" s="382"/>
    </row>
    <row r="15241" spans="1:1">
      <c r="A15241" s="382"/>
    </row>
    <row r="15242" spans="1:1">
      <c r="A15242" s="382"/>
    </row>
    <row r="15243" spans="1:1">
      <c r="A15243" s="382"/>
    </row>
    <row r="15244" spans="1:1">
      <c r="A15244" s="382"/>
    </row>
    <row r="15245" spans="1:1">
      <c r="A15245" s="382"/>
    </row>
    <row r="15246" spans="1:1">
      <c r="A15246" s="382"/>
    </row>
    <row r="15247" spans="1:1">
      <c r="A15247" s="382"/>
    </row>
    <row r="15248" spans="1:1">
      <c r="A15248" s="382"/>
    </row>
    <row r="15249" spans="1:1">
      <c r="A15249" s="382"/>
    </row>
    <row r="15250" spans="1:1">
      <c r="A15250" s="382"/>
    </row>
    <row r="15251" spans="1:1">
      <c r="A15251" s="382"/>
    </row>
    <row r="15252" spans="1:1">
      <c r="A15252" s="382"/>
    </row>
    <row r="15253" spans="1:1">
      <c r="A15253" s="382"/>
    </row>
    <row r="15254" spans="1:1">
      <c r="A15254" s="382"/>
    </row>
    <row r="15255" spans="1:1">
      <c r="A15255" s="382"/>
    </row>
    <row r="15256" spans="1:1">
      <c r="A15256" s="382"/>
    </row>
    <row r="15257" spans="1:1">
      <c r="A15257" s="382"/>
    </row>
    <row r="15258" spans="1:1">
      <c r="A15258" s="382"/>
    </row>
    <row r="15259" spans="1:1">
      <c r="A15259" s="382"/>
    </row>
    <row r="15260" spans="1:1">
      <c r="A15260" s="382"/>
    </row>
    <row r="15261" spans="1:1">
      <c r="A15261" s="382"/>
    </row>
    <row r="15262" spans="1:1">
      <c r="A15262" s="382"/>
    </row>
    <row r="15263" spans="1:1">
      <c r="A15263" s="382"/>
    </row>
    <row r="15264" spans="1:1">
      <c r="A15264" s="382"/>
    </row>
    <row r="15265" spans="1:1">
      <c r="A15265" s="382"/>
    </row>
    <row r="15266" spans="1:1">
      <c r="A15266" s="382"/>
    </row>
    <row r="15267" spans="1:1">
      <c r="A15267" s="382"/>
    </row>
    <row r="15268" spans="1:1">
      <c r="A15268" s="382"/>
    </row>
    <row r="15269" spans="1:1">
      <c r="A15269" s="382"/>
    </row>
    <row r="15270" spans="1:1">
      <c r="A15270" s="382"/>
    </row>
    <row r="15271" spans="1:1">
      <c r="A15271" s="382"/>
    </row>
    <row r="15272" spans="1:1">
      <c r="A15272" s="382"/>
    </row>
    <row r="15273" spans="1:1">
      <c r="A15273" s="382"/>
    </row>
    <row r="15274" spans="1:1">
      <c r="A15274" s="382"/>
    </row>
    <row r="15275" spans="1:1">
      <c r="A15275" s="382"/>
    </row>
    <row r="15276" spans="1:1">
      <c r="A15276" s="382"/>
    </row>
    <row r="15277" spans="1:1">
      <c r="A15277" s="382"/>
    </row>
    <row r="15278" spans="1:1">
      <c r="A15278" s="382"/>
    </row>
    <row r="15279" spans="1:1">
      <c r="A15279" s="382"/>
    </row>
    <row r="15280" spans="1:1">
      <c r="A15280" s="382"/>
    </row>
    <row r="15281" spans="1:1">
      <c r="A15281" s="382"/>
    </row>
    <row r="15282" spans="1:1">
      <c r="A15282" s="382"/>
    </row>
    <row r="15283" spans="1:1">
      <c r="A15283" s="382"/>
    </row>
    <row r="15284" spans="1:1">
      <c r="A15284" s="382"/>
    </row>
    <row r="15285" spans="1:1">
      <c r="A15285" s="382"/>
    </row>
    <row r="15286" spans="1:1">
      <c r="A15286" s="382"/>
    </row>
    <row r="15287" spans="1:1">
      <c r="A15287" s="382"/>
    </row>
    <row r="15288" spans="1:1">
      <c r="A15288" s="382"/>
    </row>
    <row r="15289" spans="1:1">
      <c r="A15289" s="382"/>
    </row>
    <row r="15290" spans="1:1">
      <c r="A15290" s="382"/>
    </row>
    <row r="15291" spans="1:1">
      <c r="A15291" s="382"/>
    </row>
    <row r="15292" spans="1:1">
      <c r="A15292" s="382"/>
    </row>
    <row r="15293" spans="1:1">
      <c r="A15293" s="382"/>
    </row>
    <row r="15294" spans="1:1">
      <c r="A15294" s="382"/>
    </row>
    <row r="15295" spans="1:1">
      <c r="A15295" s="382"/>
    </row>
    <row r="15296" spans="1:1">
      <c r="A15296" s="382"/>
    </row>
    <row r="15297" spans="1:1">
      <c r="A15297" s="382"/>
    </row>
    <row r="15298" spans="1:1">
      <c r="A15298" s="382"/>
    </row>
    <row r="15299" spans="1:1">
      <c r="A15299" s="382"/>
    </row>
    <row r="15300" spans="1:1">
      <c r="A15300" s="382"/>
    </row>
    <row r="15301" spans="1:1">
      <c r="A15301" s="382"/>
    </row>
    <row r="15302" spans="1:1">
      <c r="A15302" s="382"/>
    </row>
    <row r="15303" spans="1:1">
      <c r="A15303" s="382"/>
    </row>
    <row r="15304" spans="1:1">
      <c r="A15304" s="382"/>
    </row>
    <row r="15305" spans="1:1">
      <c r="A15305" s="382"/>
    </row>
    <row r="15306" spans="1:1">
      <c r="A15306" s="382"/>
    </row>
    <row r="15307" spans="1:1">
      <c r="A15307" s="382"/>
    </row>
    <row r="15308" spans="1:1">
      <c r="A15308" s="382"/>
    </row>
    <row r="15309" spans="1:1">
      <c r="A15309" s="382"/>
    </row>
    <row r="15310" spans="1:1">
      <c r="A15310" s="382"/>
    </row>
    <row r="15311" spans="1:1">
      <c r="A15311" s="382"/>
    </row>
    <row r="15312" spans="1:1">
      <c r="A15312" s="382"/>
    </row>
    <row r="15313" spans="1:1">
      <c r="A15313" s="382"/>
    </row>
    <row r="15314" spans="1:1">
      <c r="A15314" s="382"/>
    </row>
    <row r="15315" spans="1:1">
      <c r="A15315" s="382"/>
    </row>
    <row r="15316" spans="1:1">
      <c r="A15316" s="382"/>
    </row>
    <row r="15317" spans="1:1">
      <c r="A15317" s="382"/>
    </row>
    <row r="15318" spans="1:1">
      <c r="A15318" s="382"/>
    </row>
    <row r="15319" spans="1:1">
      <c r="A15319" s="382"/>
    </row>
    <row r="15320" spans="1:1">
      <c r="A15320" s="382"/>
    </row>
    <row r="15321" spans="1:1">
      <c r="A15321" s="382"/>
    </row>
    <row r="15322" spans="1:1">
      <c r="A15322" s="382"/>
    </row>
    <row r="15323" spans="1:1">
      <c r="A15323" s="382"/>
    </row>
    <row r="15324" spans="1:1">
      <c r="A15324" s="382"/>
    </row>
    <row r="15325" spans="1:1">
      <c r="A15325" s="382"/>
    </row>
    <row r="15326" spans="1:1">
      <c r="A15326" s="382"/>
    </row>
    <row r="15327" spans="1:1">
      <c r="A15327" s="382"/>
    </row>
    <row r="15328" spans="1:1">
      <c r="A15328" s="382"/>
    </row>
    <row r="15329" spans="1:1">
      <c r="A15329" s="382"/>
    </row>
    <row r="15330" spans="1:1">
      <c r="A15330" s="382"/>
    </row>
    <row r="15331" spans="1:1">
      <c r="A15331" s="382"/>
    </row>
    <row r="15332" spans="1:1">
      <c r="A15332" s="382"/>
    </row>
    <row r="15333" spans="1:1">
      <c r="A15333" s="382"/>
    </row>
    <row r="15334" spans="1:1">
      <c r="A15334" s="382"/>
    </row>
    <row r="15335" spans="1:1">
      <c r="A15335" s="382"/>
    </row>
    <row r="15336" spans="1:1">
      <c r="A15336" s="382"/>
    </row>
    <row r="15337" spans="1:1">
      <c r="A15337" s="382"/>
    </row>
    <row r="15338" spans="1:1">
      <c r="A15338" s="382"/>
    </row>
    <row r="15339" spans="1:1">
      <c r="A15339" s="382"/>
    </row>
    <row r="15340" spans="1:1">
      <c r="A15340" s="382"/>
    </row>
    <row r="15341" spans="1:1">
      <c r="A15341" s="382"/>
    </row>
    <row r="15342" spans="1:1">
      <c r="A15342" s="382"/>
    </row>
    <row r="15343" spans="1:1">
      <c r="A15343" s="382"/>
    </row>
    <row r="15344" spans="1:1">
      <c r="A15344" s="382"/>
    </row>
    <row r="15345" spans="1:1">
      <c r="A15345" s="382"/>
    </row>
    <row r="15346" spans="1:1">
      <c r="A15346" s="382"/>
    </row>
    <row r="15347" spans="1:1">
      <c r="A15347" s="382"/>
    </row>
    <row r="15348" spans="1:1">
      <c r="A15348" s="382"/>
    </row>
    <row r="15349" spans="1:1">
      <c r="A15349" s="382"/>
    </row>
    <row r="15350" spans="1:1">
      <c r="A15350" s="382"/>
    </row>
    <row r="15351" spans="1:1">
      <c r="A15351" s="382"/>
    </row>
    <row r="15352" spans="1:1">
      <c r="A15352" s="382"/>
    </row>
    <row r="15353" spans="1:1">
      <c r="A15353" s="382"/>
    </row>
    <row r="15354" spans="1:1">
      <c r="A15354" s="382"/>
    </row>
    <row r="15355" spans="1:1">
      <c r="A15355" s="382"/>
    </row>
    <row r="15356" spans="1:1">
      <c r="A15356" s="382"/>
    </row>
    <row r="15357" spans="1:1">
      <c r="A15357" s="382"/>
    </row>
    <row r="15358" spans="1:1">
      <c r="A15358" s="382"/>
    </row>
    <row r="15359" spans="1:1">
      <c r="A15359" s="382"/>
    </row>
    <row r="15360" spans="1:1">
      <c r="A15360" s="382"/>
    </row>
    <row r="15361" spans="1:1">
      <c r="A15361" s="382"/>
    </row>
    <row r="15362" spans="1:1">
      <c r="A15362" s="382"/>
    </row>
    <row r="15363" spans="1:1">
      <c r="A15363" s="382"/>
    </row>
    <row r="15364" spans="1:1">
      <c r="A15364" s="382"/>
    </row>
    <row r="15365" spans="1:1">
      <c r="A15365" s="382"/>
    </row>
    <row r="15366" spans="1:1">
      <c r="A15366" s="382"/>
    </row>
    <row r="15367" spans="1:1">
      <c r="A15367" s="382"/>
    </row>
    <row r="15368" spans="1:1">
      <c r="A15368" s="382"/>
    </row>
    <row r="15369" spans="1:1">
      <c r="A15369" s="382"/>
    </row>
    <row r="15370" spans="1:1">
      <c r="A15370" s="382"/>
    </row>
    <row r="15371" spans="1:1">
      <c r="A15371" s="382"/>
    </row>
    <row r="15372" spans="1:1">
      <c r="A15372" s="382"/>
    </row>
    <row r="15373" spans="1:1">
      <c r="A15373" s="382"/>
    </row>
    <row r="15374" spans="1:1">
      <c r="A15374" s="382"/>
    </row>
    <row r="15375" spans="1:1">
      <c r="A15375" s="382"/>
    </row>
    <row r="15376" spans="1:1">
      <c r="A15376" s="382"/>
    </row>
    <row r="15377" spans="1:1">
      <c r="A15377" s="382"/>
    </row>
    <row r="15378" spans="1:1">
      <c r="A15378" s="382"/>
    </row>
    <row r="15379" spans="1:1">
      <c r="A15379" s="382"/>
    </row>
    <row r="15380" spans="1:1">
      <c r="A15380" s="382"/>
    </row>
    <row r="15381" spans="1:1">
      <c r="A15381" s="382"/>
    </row>
    <row r="15382" spans="1:1">
      <c r="A15382" s="382"/>
    </row>
    <row r="15383" spans="1:1">
      <c r="A15383" s="382"/>
    </row>
    <row r="15384" spans="1:1">
      <c r="A15384" s="382"/>
    </row>
    <row r="15385" spans="1:1">
      <c r="A15385" s="382"/>
    </row>
    <row r="15386" spans="1:1">
      <c r="A15386" s="382"/>
    </row>
    <row r="15387" spans="1:1">
      <c r="A15387" s="382"/>
    </row>
    <row r="15388" spans="1:1">
      <c r="A15388" s="382"/>
    </row>
    <row r="15389" spans="1:1">
      <c r="A15389" s="382"/>
    </row>
    <row r="15390" spans="1:1">
      <c r="A15390" s="382"/>
    </row>
    <row r="15391" spans="1:1">
      <c r="A15391" s="382"/>
    </row>
    <row r="15392" spans="1:1">
      <c r="A15392" s="382"/>
    </row>
    <row r="15393" spans="1:1">
      <c r="A15393" s="382"/>
    </row>
    <row r="15394" spans="1:1">
      <c r="A15394" s="382"/>
    </row>
    <row r="15395" spans="1:1">
      <c r="A15395" s="382"/>
    </row>
    <row r="15396" spans="1:1">
      <c r="A15396" s="382"/>
    </row>
    <row r="15397" spans="1:1">
      <c r="A15397" s="382"/>
    </row>
    <row r="15398" spans="1:1">
      <c r="A15398" s="382"/>
    </row>
    <row r="15399" spans="1:1">
      <c r="A15399" s="382"/>
    </row>
    <row r="15400" spans="1:1">
      <c r="A15400" s="382"/>
    </row>
    <row r="15401" spans="1:1">
      <c r="A15401" s="382"/>
    </row>
    <row r="15402" spans="1:1">
      <c r="A15402" s="382"/>
    </row>
    <row r="15403" spans="1:1">
      <c r="A15403" s="382"/>
    </row>
    <row r="15404" spans="1:1">
      <c r="A15404" s="382"/>
    </row>
    <row r="15405" spans="1:1">
      <c r="A15405" s="382"/>
    </row>
    <row r="15406" spans="1:1">
      <c r="A15406" s="382"/>
    </row>
    <row r="15407" spans="1:1">
      <c r="A15407" s="382"/>
    </row>
    <row r="15408" spans="1:1">
      <c r="A15408" s="382"/>
    </row>
    <row r="15409" spans="1:1">
      <c r="A15409" s="382"/>
    </row>
    <row r="15410" spans="1:1">
      <c r="A15410" s="382"/>
    </row>
    <row r="15411" spans="1:1">
      <c r="A15411" s="382"/>
    </row>
    <row r="15412" spans="1:1">
      <c r="A15412" s="382"/>
    </row>
    <row r="15413" spans="1:1">
      <c r="A15413" s="382"/>
    </row>
    <row r="15414" spans="1:1">
      <c r="A15414" s="382"/>
    </row>
    <row r="15415" spans="1:1">
      <c r="A15415" s="382"/>
    </row>
    <row r="15416" spans="1:1">
      <c r="A15416" s="382"/>
    </row>
    <row r="15417" spans="1:1">
      <c r="A15417" s="382"/>
    </row>
    <row r="15418" spans="1:1">
      <c r="A15418" s="382"/>
    </row>
    <row r="15419" spans="1:1">
      <c r="A15419" s="382"/>
    </row>
    <row r="15420" spans="1:1">
      <c r="A15420" s="382"/>
    </row>
    <row r="15421" spans="1:1">
      <c r="A15421" s="382"/>
    </row>
    <row r="15422" spans="1:1">
      <c r="A15422" s="382"/>
    </row>
    <row r="15423" spans="1:1">
      <c r="A15423" s="382"/>
    </row>
    <row r="15424" spans="1:1">
      <c r="A15424" s="382"/>
    </row>
    <row r="15425" spans="1:1">
      <c r="A15425" s="382"/>
    </row>
    <row r="15426" spans="1:1">
      <c r="A15426" s="382"/>
    </row>
    <row r="15427" spans="1:1">
      <c r="A15427" s="382"/>
    </row>
    <row r="15428" spans="1:1">
      <c r="A15428" s="382"/>
    </row>
    <row r="15429" spans="1:1">
      <c r="A15429" s="382"/>
    </row>
    <row r="15430" spans="1:1">
      <c r="A15430" s="382"/>
    </row>
    <row r="15431" spans="1:1">
      <c r="A15431" s="382"/>
    </row>
    <row r="15432" spans="1:1">
      <c r="A15432" s="382"/>
    </row>
    <row r="15433" spans="1:1">
      <c r="A15433" s="382"/>
    </row>
    <row r="15434" spans="1:1">
      <c r="A15434" s="382"/>
    </row>
    <row r="15435" spans="1:1">
      <c r="A15435" s="382"/>
    </row>
    <row r="15436" spans="1:1">
      <c r="A15436" s="382"/>
    </row>
    <row r="15437" spans="1:1">
      <c r="A15437" s="382"/>
    </row>
    <row r="15438" spans="1:1">
      <c r="A15438" s="382"/>
    </row>
    <row r="15439" spans="1:1">
      <c r="A15439" s="382"/>
    </row>
    <row r="15440" spans="1:1">
      <c r="A15440" s="382"/>
    </row>
    <row r="15441" spans="1:1">
      <c r="A15441" s="382"/>
    </row>
    <row r="15442" spans="1:1">
      <c r="A15442" s="382"/>
    </row>
    <row r="15443" spans="1:1">
      <c r="A15443" s="382"/>
    </row>
    <row r="15444" spans="1:1">
      <c r="A15444" s="382"/>
    </row>
    <row r="15445" spans="1:1">
      <c r="A15445" s="382"/>
    </row>
    <row r="15446" spans="1:1">
      <c r="A15446" s="382"/>
    </row>
    <row r="15447" spans="1:1">
      <c r="A15447" s="382"/>
    </row>
    <row r="15448" spans="1:1">
      <c r="A15448" s="382"/>
    </row>
    <row r="15449" spans="1:1">
      <c r="A15449" s="382"/>
    </row>
    <row r="15450" spans="1:1">
      <c r="A15450" s="382"/>
    </row>
    <row r="15451" spans="1:1">
      <c r="A15451" s="382"/>
    </row>
    <row r="15452" spans="1:1">
      <c r="A15452" s="382"/>
    </row>
    <row r="15453" spans="1:1">
      <c r="A15453" s="382"/>
    </row>
    <row r="15454" spans="1:1">
      <c r="A15454" s="382"/>
    </row>
    <row r="15455" spans="1:1">
      <c r="A15455" s="382"/>
    </row>
    <row r="15456" spans="1:1">
      <c r="A15456" s="382"/>
    </row>
    <row r="15457" spans="1:1">
      <c r="A15457" s="382"/>
    </row>
    <row r="15458" spans="1:1">
      <c r="A15458" s="382"/>
    </row>
    <row r="15459" spans="1:1">
      <c r="A15459" s="382"/>
    </row>
    <row r="15460" spans="1:1">
      <c r="A15460" s="382"/>
    </row>
    <row r="15461" spans="1:1">
      <c r="A15461" s="382"/>
    </row>
    <row r="15462" spans="1:1">
      <c r="A15462" s="382"/>
    </row>
    <row r="15463" spans="1:1">
      <c r="A15463" s="382"/>
    </row>
    <row r="15464" spans="1:1">
      <c r="A15464" s="382"/>
    </row>
    <row r="15465" spans="1:1">
      <c r="A15465" s="382"/>
    </row>
    <row r="15466" spans="1:1">
      <c r="A15466" s="382"/>
    </row>
    <row r="15467" spans="1:1">
      <c r="A15467" s="382"/>
    </row>
    <row r="15468" spans="1:1">
      <c r="A15468" s="382"/>
    </row>
    <row r="15469" spans="1:1">
      <c r="A15469" s="382"/>
    </row>
    <row r="15470" spans="1:1">
      <c r="A15470" s="382"/>
    </row>
    <row r="15471" spans="1:1">
      <c r="A15471" s="382"/>
    </row>
    <row r="15472" spans="1:1">
      <c r="A15472" s="382"/>
    </row>
    <row r="15473" spans="1:1">
      <c r="A15473" s="382"/>
    </row>
    <row r="15474" spans="1:1">
      <c r="A15474" s="382"/>
    </row>
    <row r="15475" spans="1:1">
      <c r="A15475" s="382"/>
    </row>
    <row r="15476" spans="1:1">
      <c r="A15476" s="382"/>
    </row>
    <row r="15477" spans="1:1">
      <c r="A15477" s="382"/>
    </row>
    <row r="15478" spans="1:1">
      <c r="A15478" s="382"/>
    </row>
    <row r="15479" spans="1:1">
      <c r="A15479" s="382"/>
    </row>
    <row r="15480" spans="1:1">
      <c r="A15480" s="382"/>
    </row>
    <row r="15481" spans="1:1">
      <c r="A15481" s="382"/>
    </row>
    <row r="15482" spans="1:1">
      <c r="A15482" s="382"/>
    </row>
    <row r="15483" spans="1:1">
      <c r="A15483" s="382"/>
    </row>
    <row r="15484" spans="1:1">
      <c r="A15484" s="382"/>
    </row>
    <row r="15485" spans="1:1">
      <c r="A15485" s="382"/>
    </row>
    <row r="15486" spans="1:1">
      <c r="A15486" s="382"/>
    </row>
    <row r="15487" spans="1:1">
      <c r="A15487" s="382"/>
    </row>
    <row r="15488" spans="1:1">
      <c r="A15488" s="382"/>
    </row>
    <row r="15489" spans="1:1">
      <c r="A15489" s="382"/>
    </row>
    <row r="15490" spans="1:1">
      <c r="A15490" s="382"/>
    </row>
    <row r="15491" spans="1:1">
      <c r="A15491" s="382"/>
    </row>
    <row r="15492" spans="1:1">
      <c r="A15492" s="382"/>
    </row>
    <row r="15493" spans="1:1">
      <c r="A15493" s="382"/>
    </row>
    <row r="15494" spans="1:1">
      <c r="A15494" s="382"/>
    </row>
    <row r="15495" spans="1:1">
      <c r="A15495" s="382"/>
    </row>
    <row r="15496" spans="1:1">
      <c r="A15496" s="382"/>
    </row>
    <row r="15497" spans="1:1">
      <c r="A15497" s="382"/>
    </row>
    <row r="15498" spans="1:1">
      <c r="A15498" s="382"/>
    </row>
    <row r="15499" spans="1:1">
      <c r="A15499" s="382"/>
    </row>
    <row r="15500" spans="1:1">
      <c r="A15500" s="382"/>
    </row>
    <row r="15501" spans="1:1">
      <c r="A15501" s="382"/>
    </row>
    <row r="15502" spans="1:1">
      <c r="A15502" s="382"/>
    </row>
    <row r="15503" spans="1:1">
      <c r="A15503" s="382"/>
    </row>
    <row r="15504" spans="1:1">
      <c r="A15504" s="382"/>
    </row>
    <row r="15505" spans="1:1">
      <c r="A15505" s="382"/>
    </row>
    <row r="15506" spans="1:1">
      <c r="A15506" s="382"/>
    </row>
    <row r="15507" spans="1:1">
      <c r="A15507" s="382"/>
    </row>
    <row r="15508" spans="1:1">
      <c r="A15508" s="382"/>
    </row>
    <row r="15509" spans="1:1">
      <c r="A15509" s="382"/>
    </row>
    <row r="15510" spans="1:1">
      <c r="A15510" s="382"/>
    </row>
    <row r="15511" spans="1:1">
      <c r="A15511" s="382"/>
    </row>
    <row r="15512" spans="1:1">
      <c r="A15512" s="382"/>
    </row>
    <row r="15513" spans="1:1">
      <c r="A15513" s="382"/>
    </row>
    <row r="15514" spans="1:1">
      <c r="A15514" s="382"/>
    </row>
    <row r="15515" spans="1:1">
      <c r="A15515" s="382"/>
    </row>
    <row r="15516" spans="1:1">
      <c r="A15516" s="382"/>
    </row>
    <row r="15517" spans="1:1">
      <c r="A15517" s="382"/>
    </row>
    <row r="15518" spans="1:1">
      <c r="A15518" s="382"/>
    </row>
    <row r="15519" spans="1:1">
      <c r="A15519" s="382"/>
    </row>
    <row r="15520" spans="1:1">
      <c r="A15520" s="382"/>
    </row>
    <row r="15521" spans="1:1">
      <c r="A15521" s="382"/>
    </row>
    <row r="15522" spans="1:1">
      <c r="A15522" s="382"/>
    </row>
    <row r="15523" spans="1:1">
      <c r="A15523" s="382"/>
    </row>
    <row r="15524" spans="1:1">
      <c r="A15524" s="382"/>
    </row>
    <row r="15525" spans="1:1">
      <c r="A15525" s="382"/>
    </row>
    <row r="15526" spans="1:1">
      <c r="A15526" s="382"/>
    </row>
    <row r="15527" spans="1:1">
      <c r="A15527" s="382"/>
    </row>
    <row r="15528" spans="1:1">
      <c r="A15528" s="382"/>
    </row>
    <row r="15529" spans="1:1">
      <c r="A15529" s="382"/>
    </row>
    <row r="15530" spans="1:1">
      <c r="A15530" s="382"/>
    </row>
    <row r="15531" spans="1:1">
      <c r="A15531" s="382"/>
    </row>
    <row r="15532" spans="1:1">
      <c r="A15532" s="382"/>
    </row>
    <row r="15533" spans="1:1">
      <c r="A15533" s="382"/>
    </row>
    <row r="15534" spans="1:1">
      <c r="A15534" s="382"/>
    </row>
    <row r="15535" spans="1:1">
      <c r="A15535" s="382"/>
    </row>
    <row r="15536" spans="1:1">
      <c r="A15536" s="382"/>
    </row>
    <row r="15537" spans="1:1">
      <c r="A15537" s="382"/>
    </row>
    <row r="15538" spans="1:1">
      <c r="A15538" s="382"/>
    </row>
    <row r="15539" spans="1:1">
      <c r="A15539" s="382"/>
    </row>
    <row r="15540" spans="1:1">
      <c r="A15540" s="382"/>
    </row>
    <row r="15541" spans="1:1">
      <c r="A15541" s="382"/>
    </row>
    <row r="15542" spans="1:1">
      <c r="A15542" s="382"/>
    </row>
    <row r="15543" spans="1:1">
      <c r="A15543" s="382"/>
    </row>
    <row r="15544" spans="1:1">
      <c r="A15544" s="382"/>
    </row>
    <row r="15545" spans="1:1">
      <c r="A15545" s="382"/>
    </row>
    <row r="15546" spans="1:1">
      <c r="A15546" s="382"/>
    </row>
    <row r="15547" spans="1:1">
      <c r="A15547" s="382"/>
    </row>
    <row r="15548" spans="1:1">
      <c r="A15548" s="382"/>
    </row>
    <row r="15549" spans="1:1">
      <c r="A15549" s="382"/>
    </row>
    <row r="15550" spans="1:1">
      <c r="A15550" s="382"/>
    </row>
    <row r="15551" spans="1:1">
      <c r="A15551" s="382"/>
    </row>
    <row r="15552" spans="1:1">
      <c r="A15552" s="382"/>
    </row>
    <row r="15553" spans="1:1">
      <c r="A15553" s="382"/>
    </row>
    <row r="15554" spans="1:1">
      <c r="A15554" s="382"/>
    </row>
    <row r="15555" spans="1:1">
      <c r="A15555" s="382"/>
    </row>
    <row r="15556" spans="1:1">
      <c r="A15556" s="382"/>
    </row>
    <row r="15557" spans="1:1">
      <c r="A15557" s="382"/>
    </row>
    <row r="15558" spans="1:1">
      <c r="A15558" s="382"/>
    </row>
    <row r="15559" spans="1:1">
      <c r="A15559" s="382"/>
    </row>
    <row r="15560" spans="1:1">
      <c r="A15560" s="382"/>
    </row>
    <row r="15561" spans="1:1">
      <c r="A15561" s="382"/>
    </row>
    <row r="15562" spans="1:1">
      <c r="A15562" s="382"/>
    </row>
    <row r="15563" spans="1:1">
      <c r="A15563" s="382"/>
    </row>
    <row r="15564" spans="1:1">
      <c r="A15564" s="382"/>
    </row>
    <row r="15565" spans="1:1">
      <c r="A15565" s="382"/>
    </row>
    <row r="15566" spans="1:1">
      <c r="A15566" s="382"/>
    </row>
    <row r="15567" spans="1:1">
      <c r="A15567" s="382"/>
    </row>
    <row r="15568" spans="1:1">
      <c r="A15568" s="382"/>
    </row>
    <row r="15569" spans="1:1">
      <c r="A15569" s="382"/>
    </row>
    <row r="15570" spans="1:1">
      <c r="A15570" s="382"/>
    </row>
    <row r="15571" spans="1:1">
      <c r="A15571" s="382"/>
    </row>
    <row r="15572" spans="1:1">
      <c r="A15572" s="382"/>
    </row>
    <row r="15573" spans="1:1">
      <c r="A15573" s="382"/>
    </row>
    <row r="15574" spans="1:1">
      <c r="A15574" s="382"/>
    </row>
    <row r="15575" spans="1:1">
      <c r="A15575" s="382"/>
    </row>
    <row r="15576" spans="1:1">
      <c r="A15576" s="382"/>
    </row>
    <row r="15577" spans="1:1">
      <c r="A15577" s="382"/>
    </row>
    <row r="15578" spans="1:1">
      <c r="A15578" s="382"/>
    </row>
    <row r="15579" spans="1:1">
      <c r="A15579" s="382"/>
    </row>
    <row r="15580" spans="1:1">
      <c r="A15580" s="382"/>
    </row>
    <row r="15581" spans="1:1">
      <c r="A15581" s="382"/>
    </row>
    <row r="15582" spans="1:1">
      <c r="A15582" s="382"/>
    </row>
    <row r="15583" spans="1:1">
      <c r="A15583" s="382"/>
    </row>
    <row r="15584" spans="1:1">
      <c r="A15584" s="382"/>
    </row>
    <row r="15585" spans="1:1">
      <c r="A15585" s="382"/>
    </row>
    <row r="15586" spans="1:1">
      <c r="A15586" s="382"/>
    </row>
    <row r="15587" spans="1:1">
      <c r="A15587" s="382"/>
    </row>
    <row r="15588" spans="1:1">
      <c r="A15588" s="382"/>
    </row>
    <row r="15589" spans="1:1">
      <c r="A15589" s="382"/>
    </row>
    <row r="15590" spans="1:1">
      <c r="A15590" s="382"/>
    </row>
    <row r="15591" spans="1:1">
      <c r="A15591" s="382"/>
    </row>
    <row r="15592" spans="1:1">
      <c r="A15592" s="382"/>
    </row>
    <row r="15593" spans="1:1">
      <c r="A15593" s="382"/>
    </row>
    <row r="15594" spans="1:1">
      <c r="A15594" s="382"/>
    </row>
    <row r="15595" spans="1:1">
      <c r="A15595" s="382"/>
    </row>
    <row r="15596" spans="1:1">
      <c r="A15596" s="382"/>
    </row>
    <row r="15597" spans="1:1">
      <c r="A15597" s="382"/>
    </row>
    <row r="15598" spans="1:1">
      <c r="A15598" s="382"/>
    </row>
    <row r="15599" spans="1:1">
      <c r="A15599" s="382"/>
    </row>
    <row r="15600" spans="1:1">
      <c r="A15600" s="382"/>
    </row>
    <row r="15601" spans="1:1">
      <c r="A15601" s="382"/>
    </row>
    <row r="15602" spans="1:1">
      <c r="A15602" s="382"/>
    </row>
    <row r="15603" spans="1:1">
      <c r="A15603" s="382"/>
    </row>
    <row r="15604" spans="1:1">
      <c r="A15604" s="382"/>
    </row>
    <row r="15605" spans="1:1">
      <c r="A15605" s="382"/>
    </row>
    <row r="15606" spans="1:1">
      <c r="A15606" s="382"/>
    </row>
    <row r="15607" spans="1:1">
      <c r="A15607" s="382"/>
    </row>
    <row r="15608" spans="1:1">
      <c r="A15608" s="382"/>
    </row>
    <row r="15609" spans="1:1">
      <c r="A15609" s="382"/>
    </row>
    <row r="15610" spans="1:1">
      <c r="A15610" s="382"/>
    </row>
    <row r="15611" spans="1:1">
      <c r="A15611" s="382"/>
    </row>
    <row r="15612" spans="1:1">
      <c r="A15612" s="382"/>
    </row>
    <row r="15613" spans="1:1">
      <c r="A15613" s="382"/>
    </row>
    <row r="15614" spans="1:1">
      <c r="A15614" s="382"/>
    </row>
    <row r="15615" spans="1:1">
      <c r="A15615" s="382"/>
    </row>
    <row r="15616" spans="1:1">
      <c r="A15616" s="382"/>
    </row>
    <row r="15617" spans="1:1">
      <c r="A15617" s="382"/>
    </row>
    <row r="15618" spans="1:1">
      <c r="A15618" s="382"/>
    </row>
    <row r="15619" spans="1:1">
      <c r="A15619" s="382"/>
    </row>
    <row r="15620" spans="1:1">
      <c r="A15620" s="382"/>
    </row>
    <row r="15621" spans="1:1">
      <c r="A15621" s="382"/>
    </row>
    <row r="15622" spans="1:1">
      <c r="A15622" s="382"/>
    </row>
    <row r="15623" spans="1:1">
      <c r="A15623" s="382"/>
    </row>
    <row r="15624" spans="1:1">
      <c r="A15624" s="382"/>
    </row>
    <row r="15625" spans="1:1">
      <c r="A15625" s="382"/>
    </row>
    <row r="15626" spans="1:1">
      <c r="A15626" s="382"/>
    </row>
    <row r="15627" spans="1:1">
      <c r="A15627" s="382"/>
    </row>
    <row r="15628" spans="1:1">
      <c r="A15628" s="382"/>
    </row>
    <row r="15629" spans="1:1">
      <c r="A15629" s="382"/>
    </row>
    <row r="15630" spans="1:1">
      <c r="A15630" s="382"/>
    </row>
    <row r="15631" spans="1:1">
      <c r="A15631" s="382"/>
    </row>
    <row r="15632" spans="1:1">
      <c r="A15632" s="382"/>
    </row>
    <row r="15633" spans="1:1">
      <c r="A15633" s="382"/>
    </row>
    <row r="15634" spans="1:1">
      <c r="A15634" s="382"/>
    </row>
    <row r="15635" spans="1:1">
      <c r="A15635" s="382"/>
    </row>
    <row r="15636" spans="1:1">
      <c r="A15636" s="382"/>
    </row>
    <row r="15637" spans="1:1">
      <c r="A15637" s="382"/>
    </row>
    <row r="15638" spans="1:1">
      <c r="A15638" s="382"/>
    </row>
    <row r="15639" spans="1:1">
      <c r="A15639" s="382"/>
    </row>
    <row r="15640" spans="1:1">
      <c r="A15640" s="382"/>
    </row>
    <row r="15641" spans="1:1">
      <c r="A15641" s="382"/>
    </row>
    <row r="15642" spans="1:1">
      <c r="A15642" s="382"/>
    </row>
    <row r="15643" spans="1:1">
      <c r="A15643" s="382"/>
    </row>
    <row r="15644" spans="1:1">
      <c r="A15644" s="382"/>
    </row>
    <row r="15645" spans="1:1">
      <c r="A15645" s="382"/>
    </row>
    <row r="15646" spans="1:1">
      <c r="A15646" s="382"/>
    </row>
    <row r="15647" spans="1:1">
      <c r="A15647" s="382"/>
    </row>
    <row r="15648" spans="1:1">
      <c r="A15648" s="382"/>
    </row>
    <row r="15649" spans="1:1">
      <c r="A15649" s="382"/>
    </row>
    <row r="15650" spans="1:1">
      <c r="A15650" s="382"/>
    </row>
    <row r="15651" spans="1:1">
      <c r="A15651" s="382"/>
    </row>
    <row r="15652" spans="1:1">
      <c r="A15652" s="382"/>
    </row>
    <row r="15653" spans="1:1">
      <c r="A15653" s="382"/>
    </row>
    <row r="15654" spans="1:1">
      <c r="A15654" s="382"/>
    </row>
    <row r="15655" spans="1:1">
      <c r="A15655" s="382"/>
    </row>
    <row r="15656" spans="1:1">
      <c r="A15656" s="382"/>
    </row>
    <row r="15657" spans="1:1">
      <c r="A15657" s="382"/>
    </row>
    <row r="15658" spans="1:1">
      <c r="A15658" s="382"/>
    </row>
    <row r="15659" spans="1:1">
      <c r="A15659" s="382"/>
    </row>
    <row r="15660" spans="1:1">
      <c r="A15660" s="382"/>
    </row>
    <row r="15661" spans="1:1">
      <c r="A15661" s="382"/>
    </row>
    <row r="15662" spans="1:1">
      <c r="A15662" s="382"/>
    </row>
    <row r="15663" spans="1:1">
      <c r="A15663" s="382"/>
    </row>
    <row r="15664" spans="1:1">
      <c r="A15664" s="382"/>
    </row>
    <row r="15665" spans="1:1">
      <c r="A15665" s="382"/>
    </row>
    <row r="15666" spans="1:1">
      <c r="A15666" s="382"/>
    </row>
    <row r="15667" spans="1:1">
      <c r="A15667" s="382"/>
    </row>
    <row r="15668" spans="1:1">
      <c r="A15668" s="382"/>
    </row>
    <row r="15669" spans="1:1">
      <c r="A15669" s="382"/>
    </row>
    <row r="15670" spans="1:1">
      <c r="A15670" s="382"/>
    </row>
    <row r="15671" spans="1:1">
      <c r="A15671" s="382"/>
    </row>
    <row r="15672" spans="1:1">
      <c r="A15672" s="382"/>
    </row>
    <row r="15673" spans="1:1">
      <c r="A15673" s="382"/>
    </row>
    <row r="15674" spans="1:1">
      <c r="A15674" s="382"/>
    </row>
    <row r="15675" spans="1:1">
      <c r="A15675" s="382"/>
    </row>
    <row r="15676" spans="1:1">
      <c r="A15676" s="382"/>
    </row>
    <row r="15677" spans="1:1">
      <c r="A15677" s="382"/>
    </row>
    <row r="15678" spans="1:1">
      <c r="A15678" s="382"/>
    </row>
    <row r="15679" spans="1:1">
      <c r="A15679" s="382"/>
    </row>
    <row r="15680" spans="1:1">
      <c r="A15680" s="382"/>
    </row>
    <row r="15681" spans="1:1">
      <c r="A15681" s="382"/>
    </row>
    <row r="15682" spans="1:1">
      <c r="A15682" s="382"/>
    </row>
    <row r="15683" spans="1:1">
      <c r="A15683" s="382"/>
    </row>
    <row r="15684" spans="1:1">
      <c r="A15684" s="382"/>
    </row>
    <row r="15685" spans="1:1">
      <c r="A15685" s="382"/>
    </row>
    <row r="15686" spans="1:1">
      <c r="A15686" s="382"/>
    </row>
    <row r="15687" spans="1:1">
      <c r="A15687" s="382"/>
    </row>
    <row r="15688" spans="1:1">
      <c r="A15688" s="382"/>
    </row>
    <row r="15689" spans="1:1">
      <c r="A15689" s="382"/>
    </row>
    <row r="15690" spans="1:1">
      <c r="A15690" s="382"/>
    </row>
    <row r="15691" spans="1:1">
      <c r="A15691" s="382"/>
    </row>
    <row r="15692" spans="1:1">
      <c r="A15692" s="382"/>
    </row>
    <row r="15693" spans="1:1">
      <c r="A15693" s="382"/>
    </row>
    <row r="15694" spans="1:1">
      <c r="A15694" s="382"/>
    </row>
    <row r="15695" spans="1:1">
      <c r="A15695" s="382"/>
    </row>
    <row r="15696" spans="1:1">
      <c r="A15696" s="382"/>
    </row>
    <row r="15697" spans="1:1">
      <c r="A15697" s="382"/>
    </row>
    <row r="15698" spans="1:1">
      <c r="A15698" s="382"/>
    </row>
    <row r="15699" spans="1:1">
      <c r="A15699" s="382"/>
    </row>
    <row r="15700" spans="1:1">
      <c r="A15700" s="382"/>
    </row>
    <row r="15701" spans="1:1">
      <c r="A15701" s="382"/>
    </row>
    <row r="15702" spans="1:1">
      <c r="A15702" s="382"/>
    </row>
    <row r="15703" spans="1:1">
      <c r="A15703" s="382"/>
    </row>
    <row r="15704" spans="1:1">
      <c r="A15704" s="382"/>
    </row>
    <row r="15705" spans="1:1">
      <c r="A15705" s="382"/>
    </row>
    <row r="15706" spans="1:1">
      <c r="A15706" s="382"/>
    </row>
    <row r="15707" spans="1:1">
      <c r="A15707" s="382"/>
    </row>
    <row r="15708" spans="1:1">
      <c r="A15708" s="382"/>
    </row>
    <row r="15709" spans="1:1">
      <c r="A15709" s="382"/>
    </row>
    <row r="15710" spans="1:1">
      <c r="A15710" s="382"/>
    </row>
    <row r="15711" spans="1:1">
      <c r="A15711" s="382"/>
    </row>
    <row r="15712" spans="1:1">
      <c r="A15712" s="382"/>
    </row>
    <row r="15713" spans="1:1">
      <c r="A15713" s="382"/>
    </row>
    <row r="15714" spans="1:1">
      <c r="A15714" s="382"/>
    </row>
    <row r="15715" spans="1:1">
      <c r="A15715" s="382"/>
    </row>
    <row r="15716" spans="1:1">
      <c r="A15716" s="382"/>
    </row>
    <row r="15717" spans="1:1">
      <c r="A15717" s="382"/>
    </row>
    <row r="15718" spans="1:1">
      <c r="A15718" s="382"/>
    </row>
    <row r="15719" spans="1:1">
      <c r="A15719" s="382"/>
    </row>
    <row r="15720" spans="1:1">
      <c r="A15720" s="382"/>
    </row>
    <row r="15721" spans="1:1">
      <c r="A15721" s="382"/>
    </row>
    <row r="15722" spans="1:1">
      <c r="A15722" s="382"/>
    </row>
    <row r="15723" spans="1:1">
      <c r="A15723" s="382"/>
    </row>
    <row r="15724" spans="1:1">
      <c r="A15724" s="382"/>
    </row>
    <row r="15725" spans="1:1">
      <c r="A15725" s="382"/>
    </row>
    <row r="15726" spans="1:1">
      <c r="A15726" s="382"/>
    </row>
    <row r="15727" spans="1:1">
      <c r="A15727" s="382"/>
    </row>
    <row r="15728" spans="1:1">
      <c r="A15728" s="382"/>
    </row>
    <row r="15729" spans="1:1">
      <c r="A15729" s="382"/>
    </row>
    <row r="15730" spans="1:1">
      <c r="A15730" s="382"/>
    </row>
    <row r="15731" spans="1:1">
      <c r="A15731" s="382"/>
    </row>
    <row r="15732" spans="1:1">
      <c r="A15732" s="382"/>
    </row>
    <row r="15733" spans="1:1">
      <c r="A15733" s="382"/>
    </row>
    <row r="15734" spans="1:1">
      <c r="A15734" s="382"/>
    </row>
    <row r="15735" spans="1:1">
      <c r="A15735" s="382"/>
    </row>
    <row r="15736" spans="1:1">
      <c r="A15736" s="382"/>
    </row>
    <row r="15737" spans="1:1">
      <c r="A15737" s="382"/>
    </row>
    <row r="15738" spans="1:1">
      <c r="A15738" s="382"/>
    </row>
    <row r="15739" spans="1:1">
      <c r="A15739" s="382"/>
    </row>
    <row r="15740" spans="1:1">
      <c r="A15740" s="382"/>
    </row>
    <row r="15741" spans="1:1">
      <c r="A15741" s="382"/>
    </row>
    <row r="15742" spans="1:1">
      <c r="A15742" s="382"/>
    </row>
    <row r="15743" spans="1:1">
      <c r="A15743" s="382"/>
    </row>
    <row r="15744" spans="1:1">
      <c r="A15744" s="382"/>
    </row>
    <row r="15745" spans="1:1">
      <c r="A15745" s="382"/>
    </row>
    <row r="15746" spans="1:1">
      <c r="A15746" s="382"/>
    </row>
    <row r="15747" spans="1:1">
      <c r="A15747" s="382"/>
    </row>
    <row r="15748" spans="1:1">
      <c r="A15748" s="382"/>
    </row>
    <row r="15749" spans="1:1">
      <c r="A15749" s="382"/>
    </row>
    <row r="15750" spans="1:1">
      <c r="A15750" s="382"/>
    </row>
    <row r="15751" spans="1:1">
      <c r="A15751" s="382"/>
    </row>
    <row r="15752" spans="1:1">
      <c r="A15752" s="382"/>
    </row>
    <row r="15753" spans="1:1">
      <c r="A15753" s="382"/>
    </row>
    <row r="15754" spans="1:1">
      <c r="A15754" s="382"/>
    </row>
    <row r="15755" spans="1:1">
      <c r="A15755" s="382"/>
    </row>
    <row r="15756" spans="1:1">
      <c r="A15756" s="382"/>
    </row>
    <row r="15757" spans="1:1">
      <c r="A15757" s="382"/>
    </row>
    <row r="15758" spans="1:1">
      <c r="A15758" s="382"/>
    </row>
    <row r="15759" spans="1:1">
      <c r="A15759" s="382"/>
    </row>
    <row r="15760" spans="1:1">
      <c r="A15760" s="382"/>
    </row>
    <row r="15761" spans="1:1">
      <c r="A15761" s="382"/>
    </row>
    <row r="15762" spans="1:1">
      <c r="A15762" s="382"/>
    </row>
    <row r="15763" spans="1:1">
      <c r="A15763" s="382"/>
    </row>
    <row r="15764" spans="1:1">
      <c r="A15764" s="382"/>
    </row>
    <row r="15765" spans="1:1">
      <c r="A15765" s="382"/>
    </row>
    <row r="15766" spans="1:1">
      <c r="A15766" s="382"/>
    </row>
    <row r="15767" spans="1:1">
      <c r="A15767" s="382"/>
    </row>
    <row r="15768" spans="1:1">
      <c r="A15768" s="382"/>
    </row>
    <row r="15769" spans="1:1">
      <c r="A15769" s="382"/>
    </row>
    <row r="15770" spans="1:1">
      <c r="A15770" s="382"/>
    </row>
    <row r="15771" spans="1:1">
      <c r="A15771" s="382"/>
    </row>
    <row r="15772" spans="1:1">
      <c r="A15772" s="382"/>
    </row>
    <row r="15773" spans="1:1">
      <c r="A15773" s="382"/>
    </row>
    <row r="15774" spans="1:1">
      <c r="A15774" s="382"/>
    </row>
    <row r="15775" spans="1:1">
      <c r="A15775" s="382"/>
    </row>
    <row r="15776" spans="1:1">
      <c r="A15776" s="382"/>
    </row>
    <row r="15777" spans="1:1">
      <c r="A15777" s="382"/>
    </row>
    <row r="15778" spans="1:1">
      <c r="A15778" s="382"/>
    </row>
    <row r="15779" spans="1:1">
      <c r="A15779" s="382"/>
    </row>
    <row r="15780" spans="1:1">
      <c r="A15780" s="382"/>
    </row>
    <row r="15781" spans="1:1">
      <c r="A15781" s="382"/>
    </row>
    <row r="15782" spans="1:1">
      <c r="A15782" s="382"/>
    </row>
    <row r="15783" spans="1:1">
      <c r="A15783" s="382"/>
    </row>
    <row r="15784" spans="1:1">
      <c r="A15784" s="382"/>
    </row>
    <row r="15785" spans="1:1">
      <c r="A15785" s="382"/>
    </row>
    <row r="15786" spans="1:1">
      <c r="A15786" s="382"/>
    </row>
    <row r="15787" spans="1:1">
      <c r="A15787" s="382"/>
    </row>
    <row r="15788" spans="1:1">
      <c r="A15788" s="382"/>
    </row>
    <row r="15789" spans="1:1">
      <c r="A15789" s="382"/>
    </row>
    <row r="15790" spans="1:1">
      <c r="A15790" s="382"/>
    </row>
    <row r="15791" spans="1:1">
      <c r="A15791" s="382"/>
    </row>
    <row r="15792" spans="1:1">
      <c r="A15792" s="382"/>
    </row>
    <row r="15793" spans="1:1">
      <c r="A15793" s="382"/>
    </row>
    <row r="15794" spans="1:1">
      <c r="A15794" s="382"/>
    </row>
    <row r="15795" spans="1:1">
      <c r="A15795" s="382"/>
    </row>
    <row r="15796" spans="1:1">
      <c r="A15796" s="382"/>
    </row>
    <row r="15797" spans="1:1">
      <c r="A15797" s="382"/>
    </row>
    <row r="15798" spans="1:1">
      <c r="A15798" s="382"/>
    </row>
    <row r="15799" spans="1:1">
      <c r="A15799" s="382"/>
    </row>
    <row r="15800" spans="1:1">
      <c r="A15800" s="382"/>
    </row>
    <row r="15801" spans="1:1">
      <c r="A15801" s="382"/>
    </row>
    <row r="15802" spans="1:1">
      <c r="A15802" s="382"/>
    </row>
    <row r="15803" spans="1:1">
      <c r="A15803" s="382"/>
    </row>
    <row r="15804" spans="1:1">
      <c r="A15804" s="382"/>
    </row>
    <row r="15805" spans="1:1">
      <c r="A15805" s="382"/>
    </row>
    <row r="15806" spans="1:1">
      <c r="A15806" s="382"/>
    </row>
    <row r="15807" spans="1:1">
      <c r="A15807" s="382"/>
    </row>
    <row r="15808" spans="1:1">
      <c r="A15808" s="382"/>
    </row>
    <row r="15809" spans="1:1">
      <c r="A15809" s="382"/>
    </row>
    <row r="15810" spans="1:1">
      <c r="A15810" s="382"/>
    </row>
    <row r="15811" spans="1:1">
      <c r="A15811" s="382"/>
    </row>
    <row r="15812" spans="1:1">
      <c r="A15812" s="382"/>
    </row>
    <row r="15813" spans="1:1">
      <c r="A15813" s="382"/>
    </row>
    <row r="15814" spans="1:1">
      <c r="A15814" s="382"/>
    </row>
    <row r="15815" spans="1:1">
      <c r="A15815" s="382"/>
    </row>
    <row r="15816" spans="1:1">
      <c r="A15816" s="382"/>
    </row>
    <row r="15817" spans="1:1">
      <c r="A15817" s="382"/>
    </row>
    <row r="15818" spans="1:1">
      <c r="A15818" s="382"/>
    </row>
    <row r="15819" spans="1:1">
      <c r="A15819" s="382"/>
    </row>
    <row r="15820" spans="1:1">
      <c r="A15820" s="382"/>
    </row>
    <row r="15821" spans="1:1">
      <c r="A15821" s="382"/>
    </row>
    <row r="15822" spans="1:1">
      <c r="A15822" s="382"/>
    </row>
    <row r="15823" spans="1:1">
      <c r="A15823" s="382"/>
    </row>
    <row r="15824" spans="1:1">
      <c r="A15824" s="382"/>
    </row>
    <row r="15825" spans="1:1">
      <c r="A15825" s="382"/>
    </row>
    <row r="15826" spans="1:1">
      <c r="A15826" s="382"/>
    </row>
    <row r="15827" spans="1:1">
      <c r="A15827" s="382"/>
    </row>
    <row r="15828" spans="1:1">
      <c r="A15828" s="382"/>
    </row>
    <row r="15829" spans="1:1">
      <c r="A15829" s="382"/>
    </row>
    <row r="15830" spans="1:1">
      <c r="A15830" s="382"/>
    </row>
    <row r="15831" spans="1:1">
      <c r="A15831" s="382"/>
    </row>
    <row r="15832" spans="1:1">
      <c r="A15832" s="382"/>
    </row>
    <row r="15833" spans="1:1">
      <c r="A15833" s="382"/>
    </row>
    <row r="15834" spans="1:1">
      <c r="A15834" s="382"/>
    </row>
    <row r="15835" spans="1:1">
      <c r="A15835" s="382"/>
    </row>
    <row r="15836" spans="1:1">
      <c r="A15836" s="382"/>
    </row>
    <row r="15837" spans="1:1">
      <c r="A15837" s="382"/>
    </row>
    <row r="15838" spans="1:1">
      <c r="A15838" s="382"/>
    </row>
    <row r="15839" spans="1:1">
      <c r="A15839" s="382"/>
    </row>
    <row r="15840" spans="1:1">
      <c r="A15840" s="382"/>
    </row>
    <row r="15841" spans="1:1">
      <c r="A15841" s="382"/>
    </row>
    <row r="15842" spans="1:1">
      <c r="A15842" s="382"/>
    </row>
    <row r="15843" spans="1:1">
      <c r="A15843" s="382"/>
    </row>
    <row r="15844" spans="1:1">
      <c r="A15844" s="382"/>
    </row>
    <row r="15845" spans="1:1">
      <c r="A15845" s="382"/>
    </row>
    <row r="15846" spans="1:1">
      <c r="A15846" s="382"/>
    </row>
    <row r="15847" spans="1:1">
      <c r="A15847" s="382"/>
    </row>
    <row r="15848" spans="1:1">
      <c r="A15848" s="382"/>
    </row>
    <row r="15849" spans="1:1">
      <c r="A15849" s="382"/>
    </row>
    <row r="15850" spans="1:1">
      <c r="A15850" s="382"/>
    </row>
    <row r="15851" spans="1:1">
      <c r="A15851" s="382"/>
    </row>
    <row r="15852" spans="1:1">
      <c r="A15852" s="382"/>
    </row>
    <row r="15853" spans="1:1">
      <c r="A15853" s="382"/>
    </row>
    <row r="15854" spans="1:1">
      <c r="A15854" s="382"/>
    </row>
    <row r="15855" spans="1:1">
      <c r="A15855" s="382"/>
    </row>
    <row r="15856" spans="1:1">
      <c r="A15856" s="382"/>
    </row>
    <row r="15857" spans="1:1">
      <c r="A15857" s="382"/>
    </row>
    <row r="15858" spans="1:1">
      <c r="A15858" s="382"/>
    </row>
    <row r="15859" spans="1:1">
      <c r="A15859" s="382"/>
    </row>
    <row r="15860" spans="1:1">
      <c r="A15860" s="382"/>
    </row>
    <row r="15861" spans="1:1">
      <c r="A15861" s="382"/>
    </row>
    <row r="15862" spans="1:1">
      <c r="A15862" s="382"/>
    </row>
    <row r="15863" spans="1:1">
      <c r="A15863" s="382"/>
    </row>
    <row r="15864" spans="1:1">
      <c r="A15864" s="382"/>
    </row>
    <row r="15865" spans="1:1">
      <c r="A15865" s="382"/>
    </row>
    <row r="15866" spans="1:1">
      <c r="A15866" s="382"/>
    </row>
    <row r="15867" spans="1:1">
      <c r="A15867" s="382"/>
    </row>
    <row r="15868" spans="1:1">
      <c r="A15868" s="382"/>
    </row>
    <row r="15869" spans="1:1">
      <c r="A15869" s="382"/>
    </row>
    <row r="15870" spans="1:1">
      <c r="A15870" s="382"/>
    </row>
    <row r="15871" spans="1:1">
      <c r="A15871" s="382"/>
    </row>
    <row r="15872" spans="1:1">
      <c r="A15872" s="382"/>
    </row>
    <row r="15873" spans="1:1">
      <c r="A15873" s="382"/>
    </row>
    <row r="15874" spans="1:1">
      <c r="A15874" s="382"/>
    </row>
    <row r="15875" spans="1:1">
      <c r="A15875" s="382"/>
    </row>
    <row r="15876" spans="1:1">
      <c r="A15876" s="382"/>
    </row>
    <row r="15877" spans="1:1">
      <c r="A15877" s="382"/>
    </row>
    <row r="15878" spans="1:1">
      <c r="A15878" s="382"/>
    </row>
    <row r="15879" spans="1:1">
      <c r="A15879" s="382"/>
    </row>
    <row r="15880" spans="1:1">
      <c r="A15880" s="382"/>
    </row>
    <row r="15881" spans="1:1">
      <c r="A15881" s="382"/>
    </row>
    <row r="15882" spans="1:1">
      <c r="A15882" s="382"/>
    </row>
    <row r="15883" spans="1:1">
      <c r="A15883" s="382"/>
    </row>
    <row r="15884" spans="1:1">
      <c r="A15884" s="382"/>
    </row>
    <row r="15885" spans="1:1">
      <c r="A15885" s="382"/>
    </row>
    <row r="15886" spans="1:1">
      <c r="A15886" s="382"/>
    </row>
    <row r="15887" spans="1:1">
      <c r="A15887" s="382"/>
    </row>
    <row r="15888" spans="1:1">
      <c r="A15888" s="382"/>
    </row>
    <row r="15889" spans="1:1">
      <c r="A15889" s="382"/>
    </row>
    <row r="15890" spans="1:1">
      <c r="A15890" s="382"/>
    </row>
    <row r="15891" spans="1:1">
      <c r="A15891" s="382"/>
    </row>
    <row r="15892" spans="1:1">
      <c r="A15892" s="382"/>
    </row>
    <row r="15893" spans="1:1">
      <c r="A15893" s="382"/>
    </row>
    <row r="15894" spans="1:1">
      <c r="A15894" s="382"/>
    </row>
    <row r="15895" spans="1:1">
      <c r="A15895" s="382"/>
    </row>
    <row r="15896" spans="1:1">
      <c r="A15896" s="382"/>
    </row>
    <row r="15897" spans="1:1">
      <c r="A15897" s="382"/>
    </row>
    <row r="15898" spans="1:1">
      <c r="A15898" s="382"/>
    </row>
    <row r="15899" spans="1:1">
      <c r="A15899" s="382"/>
    </row>
    <row r="15900" spans="1:1">
      <c r="A15900" s="382"/>
    </row>
    <row r="15901" spans="1:1">
      <c r="A15901" s="382"/>
    </row>
    <row r="15902" spans="1:1">
      <c r="A15902" s="382"/>
    </row>
    <row r="15903" spans="1:1">
      <c r="A15903" s="382"/>
    </row>
    <row r="15904" spans="1:1">
      <c r="A15904" s="382"/>
    </row>
    <row r="15905" spans="1:1">
      <c r="A15905" s="382"/>
    </row>
    <row r="15906" spans="1:1">
      <c r="A15906" s="382"/>
    </row>
    <row r="15907" spans="1:1">
      <c r="A15907" s="382"/>
    </row>
    <row r="15908" spans="1:1">
      <c r="A15908" s="382"/>
    </row>
    <row r="15909" spans="1:1">
      <c r="A15909" s="382"/>
    </row>
    <row r="15910" spans="1:1">
      <c r="A15910" s="382"/>
    </row>
    <row r="15911" spans="1:1">
      <c r="A15911" s="382"/>
    </row>
    <row r="15912" spans="1:1">
      <c r="A15912" s="382"/>
    </row>
    <row r="15913" spans="1:1">
      <c r="A15913" s="382"/>
    </row>
    <row r="15914" spans="1:1">
      <c r="A15914" s="382"/>
    </row>
    <row r="15915" spans="1:1">
      <c r="A15915" s="382"/>
    </row>
    <row r="15916" spans="1:1">
      <c r="A15916" s="382"/>
    </row>
    <row r="15917" spans="1:1">
      <c r="A15917" s="382"/>
    </row>
    <row r="15918" spans="1:1">
      <c r="A15918" s="382"/>
    </row>
    <row r="15919" spans="1:1">
      <c r="A15919" s="382"/>
    </row>
    <row r="15920" spans="1:1">
      <c r="A15920" s="382"/>
    </row>
    <row r="15921" spans="1:1">
      <c r="A15921" s="382"/>
    </row>
    <row r="15922" spans="1:1">
      <c r="A15922" s="382"/>
    </row>
    <row r="15923" spans="1:1">
      <c r="A15923" s="382"/>
    </row>
    <row r="15924" spans="1:1">
      <c r="A15924" s="382"/>
    </row>
    <row r="15925" spans="1:1">
      <c r="A15925" s="382"/>
    </row>
    <row r="15926" spans="1:1">
      <c r="A15926" s="382"/>
    </row>
    <row r="15927" spans="1:1">
      <c r="A15927" s="382"/>
    </row>
    <row r="15928" spans="1:1">
      <c r="A15928" s="382"/>
    </row>
    <row r="15929" spans="1:1">
      <c r="A15929" s="382"/>
    </row>
    <row r="15930" spans="1:1">
      <c r="A15930" s="382"/>
    </row>
    <row r="15931" spans="1:1">
      <c r="A15931" s="382"/>
    </row>
    <row r="15932" spans="1:1">
      <c r="A15932" s="382"/>
    </row>
    <row r="15933" spans="1:1">
      <c r="A15933" s="382"/>
    </row>
    <row r="15934" spans="1:1">
      <c r="A15934" s="382"/>
    </row>
    <row r="15935" spans="1:1">
      <c r="A15935" s="382"/>
    </row>
    <row r="15936" spans="1:1">
      <c r="A15936" s="382"/>
    </row>
    <row r="15937" spans="1:1">
      <c r="A15937" s="382"/>
    </row>
    <row r="15938" spans="1:1">
      <c r="A15938" s="382"/>
    </row>
    <row r="15939" spans="1:1">
      <c r="A15939" s="382"/>
    </row>
    <row r="15940" spans="1:1">
      <c r="A15940" s="382"/>
    </row>
    <row r="15941" spans="1:1">
      <c r="A15941" s="382"/>
    </row>
    <row r="15942" spans="1:1">
      <c r="A15942" s="382"/>
    </row>
    <row r="15943" spans="1:1">
      <c r="A15943" s="382"/>
    </row>
    <row r="15944" spans="1:1">
      <c r="A15944" s="382"/>
    </row>
    <row r="15945" spans="1:1">
      <c r="A15945" s="382"/>
    </row>
    <row r="15946" spans="1:1">
      <c r="A15946" s="382"/>
    </row>
    <row r="15947" spans="1:1">
      <c r="A15947" s="382"/>
    </row>
    <row r="15948" spans="1:1">
      <c r="A15948" s="382"/>
    </row>
    <row r="15949" spans="1:1">
      <c r="A15949" s="382"/>
    </row>
    <row r="15950" spans="1:1">
      <c r="A15950" s="382"/>
    </row>
    <row r="15951" spans="1:1">
      <c r="A15951" s="382"/>
    </row>
    <row r="15952" spans="1:1">
      <c r="A15952" s="382"/>
    </row>
    <row r="15953" spans="1:1">
      <c r="A15953" s="382"/>
    </row>
    <row r="15954" spans="1:1">
      <c r="A15954" s="382"/>
    </row>
    <row r="15955" spans="1:1">
      <c r="A15955" s="382"/>
    </row>
    <row r="15956" spans="1:1">
      <c r="A15956" s="382"/>
    </row>
    <row r="15957" spans="1:1">
      <c r="A15957" s="382"/>
    </row>
    <row r="15958" spans="1:1">
      <c r="A15958" s="382"/>
    </row>
    <row r="15959" spans="1:1">
      <c r="A15959" s="382"/>
    </row>
    <row r="15960" spans="1:1">
      <c r="A15960" s="382"/>
    </row>
    <row r="15961" spans="1:1">
      <c r="A15961" s="382"/>
    </row>
    <row r="15962" spans="1:1">
      <c r="A15962" s="382"/>
    </row>
    <row r="15963" spans="1:1">
      <c r="A15963" s="382"/>
    </row>
    <row r="15964" spans="1:1">
      <c r="A15964" s="382"/>
    </row>
    <row r="15965" spans="1:1">
      <c r="A15965" s="382"/>
    </row>
    <row r="15966" spans="1:1">
      <c r="A15966" s="382"/>
    </row>
    <row r="15967" spans="1:1">
      <c r="A15967" s="382"/>
    </row>
    <row r="15968" spans="1:1">
      <c r="A15968" s="382"/>
    </row>
    <row r="15969" spans="1:1">
      <c r="A15969" s="382"/>
    </row>
    <row r="15970" spans="1:1">
      <c r="A15970" s="382"/>
    </row>
    <row r="15971" spans="1:1">
      <c r="A15971" s="382"/>
    </row>
    <row r="15972" spans="1:1">
      <c r="A15972" s="382"/>
    </row>
    <row r="15973" spans="1:1">
      <c r="A15973" s="382"/>
    </row>
    <row r="15974" spans="1:1">
      <c r="A15974" s="382"/>
    </row>
    <row r="15975" spans="1:1">
      <c r="A15975" s="382"/>
    </row>
    <row r="15976" spans="1:1">
      <c r="A15976" s="382"/>
    </row>
    <row r="15977" spans="1:1">
      <c r="A15977" s="382"/>
    </row>
    <row r="15978" spans="1:1">
      <c r="A15978" s="382"/>
    </row>
    <row r="15979" spans="1:1">
      <c r="A15979" s="382"/>
    </row>
    <row r="15980" spans="1:1">
      <c r="A15980" s="382"/>
    </row>
    <row r="15981" spans="1:1">
      <c r="A15981" s="382"/>
    </row>
    <row r="15982" spans="1:1">
      <c r="A15982" s="382"/>
    </row>
    <row r="15983" spans="1:1">
      <c r="A15983" s="382"/>
    </row>
    <row r="15984" spans="1:1">
      <c r="A15984" s="382"/>
    </row>
    <row r="15985" spans="1:1">
      <c r="A15985" s="382"/>
    </row>
    <row r="15986" spans="1:1">
      <c r="A15986" s="382"/>
    </row>
    <row r="15987" spans="1:1">
      <c r="A15987" s="382"/>
    </row>
    <row r="15988" spans="1:1">
      <c r="A15988" s="382"/>
    </row>
    <row r="15989" spans="1:1">
      <c r="A15989" s="382"/>
    </row>
    <row r="15990" spans="1:1">
      <c r="A15990" s="382"/>
    </row>
    <row r="15991" spans="1:1">
      <c r="A15991" s="382"/>
    </row>
    <row r="15992" spans="1:1">
      <c r="A15992" s="382"/>
    </row>
    <row r="15993" spans="1:1">
      <c r="A15993" s="382"/>
    </row>
    <row r="15994" spans="1:1">
      <c r="A15994" s="382"/>
    </row>
    <row r="15995" spans="1:1">
      <c r="A15995" s="382"/>
    </row>
    <row r="15996" spans="1:1">
      <c r="A15996" s="382"/>
    </row>
    <row r="15997" spans="1:1">
      <c r="A15997" s="382"/>
    </row>
    <row r="15998" spans="1:1">
      <c r="A15998" s="382"/>
    </row>
    <row r="15999" spans="1:1">
      <c r="A15999" s="382"/>
    </row>
    <row r="16000" spans="1:1">
      <c r="A16000" s="382"/>
    </row>
    <row r="16001" spans="1:1">
      <c r="A16001" s="382"/>
    </row>
    <row r="16002" spans="1:1">
      <c r="A16002" s="382"/>
    </row>
    <row r="16003" spans="1:1">
      <c r="A16003" s="382"/>
    </row>
    <row r="16004" spans="1:1">
      <c r="A16004" s="382"/>
    </row>
    <row r="16005" spans="1:1">
      <c r="A16005" s="382"/>
    </row>
    <row r="16006" spans="1:1">
      <c r="A16006" s="382"/>
    </row>
    <row r="16007" spans="1:1">
      <c r="A16007" s="382"/>
    </row>
    <row r="16008" spans="1:1">
      <c r="A16008" s="382"/>
    </row>
    <row r="16009" spans="1:1">
      <c r="A16009" s="382"/>
    </row>
    <row r="16010" spans="1:1">
      <c r="A16010" s="382"/>
    </row>
    <row r="16011" spans="1:1">
      <c r="A16011" s="382"/>
    </row>
    <row r="16012" spans="1:1">
      <c r="A16012" s="382"/>
    </row>
    <row r="16013" spans="1:1">
      <c r="A16013" s="382"/>
    </row>
    <row r="16014" spans="1:1">
      <c r="A16014" s="382"/>
    </row>
    <row r="16015" spans="1:1">
      <c r="A16015" s="382"/>
    </row>
    <row r="16016" spans="1:1">
      <c r="A16016" s="382"/>
    </row>
    <row r="16017" spans="1:1">
      <c r="A16017" s="382"/>
    </row>
    <row r="16018" spans="1:1">
      <c r="A16018" s="382"/>
    </row>
    <row r="16019" spans="1:1">
      <c r="A16019" s="382"/>
    </row>
    <row r="16020" spans="1:1">
      <c r="A16020" s="382"/>
    </row>
    <row r="16021" spans="1:1">
      <c r="A16021" s="382"/>
    </row>
    <row r="16022" spans="1:1">
      <c r="A16022" s="382"/>
    </row>
    <row r="16023" spans="1:1">
      <c r="A16023" s="382"/>
    </row>
    <row r="16024" spans="1:1">
      <c r="A16024" s="382"/>
    </row>
    <row r="16025" spans="1:1">
      <c r="A16025" s="382"/>
    </row>
    <row r="16026" spans="1:1">
      <c r="A16026" s="382"/>
    </row>
    <row r="16027" spans="1:1">
      <c r="A16027" s="382"/>
    </row>
    <row r="16028" spans="1:1">
      <c r="A16028" s="382"/>
    </row>
    <row r="16029" spans="1:1">
      <c r="A16029" s="382"/>
    </row>
    <row r="16030" spans="1:1">
      <c r="A16030" s="382"/>
    </row>
    <row r="16031" spans="1:1">
      <c r="A16031" s="382"/>
    </row>
    <row r="16032" spans="1:1">
      <c r="A16032" s="382"/>
    </row>
    <row r="16033" spans="1:1">
      <c r="A16033" s="382"/>
    </row>
    <row r="16034" spans="1:1">
      <c r="A16034" s="382"/>
    </row>
    <row r="16035" spans="1:1">
      <c r="A16035" s="382"/>
    </row>
    <row r="16036" spans="1:1">
      <c r="A16036" s="382"/>
    </row>
    <row r="16037" spans="1:1">
      <c r="A16037" s="382"/>
    </row>
    <row r="16038" spans="1:1">
      <c r="A16038" s="382"/>
    </row>
    <row r="16039" spans="1:1">
      <c r="A16039" s="382"/>
    </row>
    <row r="16040" spans="1:1">
      <c r="A16040" s="382"/>
    </row>
    <row r="16041" spans="1:1">
      <c r="A16041" s="382"/>
    </row>
    <row r="16042" spans="1:1">
      <c r="A16042" s="382"/>
    </row>
    <row r="16043" spans="1:1">
      <c r="A16043" s="382"/>
    </row>
    <row r="16044" spans="1:1">
      <c r="A16044" s="382"/>
    </row>
    <row r="16045" spans="1:1">
      <c r="A16045" s="382"/>
    </row>
    <row r="16046" spans="1:1">
      <c r="A16046" s="382"/>
    </row>
    <row r="16047" spans="1:1">
      <c r="A16047" s="382"/>
    </row>
    <row r="16048" spans="1:1">
      <c r="A16048" s="382"/>
    </row>
    <row r="16049" spans="1:1">
      <c r="A16049" s="382"/>
    </row>
    <row r="16050" spans="1:1">
      <c r="A16050" s="382"/>
    </row>
    <row r="16051" spans="1:1">
      <c r="A16051" s="382"/>
    </row>
    <row r="16052" spans="1:1">
      <c r="A16052" s="382"/>
    </row>
    <row r="16053" spans="1:1">
      <c r="A16053" s="382"/>
    </row>
    <row r="16054" spans="1:1">
      <c r="A16054" s="382"/>
    </row>
    <row r="16055" spans="1:1">
      <c r="A16055" s="382"/>
    </row>
    <row r="16056" spans="1:1">
      <c r="A16056" s="382"/>
    </row>
    <row r="16057" spans="1:1">
      <c r="A16057" s="382"/>
    </row>
    <row r="16058" spans="1:1">
      <c r="A16058" s="382"/>
    </row>
    <row r="16059" spans="1:1">
      <c r="A16059" s="382"/>
    </row>
    <row r="16060" spans="1:1">
      <c r="A16060" s="382"/>
    </row>
    <row r="16061" spans="1:1">
      <c r="A16061" s="382"/>
    </row>
    <row r="16062" spans="1:1">
      <c r="A16062" s="382"/>
    </row>
    <row r="16063" spans="1:1">
      <c r="A16063" s="382"/>
    </row>
    <row r="16064" spans="1:1">
      <c r="A16064" s="382"/>
    </row>
    <row r="16065" spans="1:1">
      <c r="A16065" s="382"/>
    </row>
    <row r="16066" spans="1:1">
      <c r="A16066" s="382"/>
    </row>
    <row r="16067" spans="1:1">
      <c r="A16067" s="382"/>
    </row>
    <row r="16068" spans="1:1">
      <c r="A16068" s="382"/>
    </row>
    <row r="16069" spans="1:1">
      <c r="A16069" s="382"/>
    </row>
    <row r="16070" spans="1:1">
      <c r="A16070" s="382"/>
    </row>
    <row r="16071" spans="1:1">
      <c r="A16071" s="382"/>
    </row>
    <row r="16072" spans="1:1">
      <c r="A16072" s="382"/>
    </row>
    <row r="16073" spans="1:1">
      <c r="A16073" s="382"/>
    </row>
    <row r="16074" spans="1:1">
      <c r="A16074" s="382"/>
    </row>
    <row r="16075" spans="1:1">
      <c r="A16075" s="382"/>
    </row>
    <row r="16076" spans="1:1">
      <c r="A16076" s="382"/>
    </row>
    <row r="16077" spans="1:1">
      <c r="A16077" s="382"/>
    </row>
    <row r="16078" spans="1:1">
      <c r="A16078" s="382"/>
    </row>
    <row r="16079" spans="1:1">
      <c r="A16079" s="382"/>
    </row>
    <row r="16080" spans="1:1">
      <c r="A16080" s="382"/>
    </row>
    <row r="16081" spans="1:1">
      <c r="A16081" s="382"/>
    </row>
    <row r="16082" spans="1:1">
      <c r="A16082" s="382"/>
    </row>
    <row r="16083" spans="1:1">
      <c r="A16083" s="382"/>
    </row>
    <row r="16084" spans="1:1">
      <c r="A16084" s="382"/>
    </row>
    <row r="16085" spans="1:1">
      <c r="A16085" s="382"/>
    </row>
    <row r="16086" spans="1:1">
      <c r="A16086" s="382"/>
    </row>
    <row r="16087" spans="1:1">
      <c r="A16087" s="382"/>
    </row>
    <row r="16088" spans="1:1">
      <c r="A16088" s="382"/>
    </row>
    <row r="16089" spans="1:1">
      <c r="A16089" s="382"/>
    </row>
    <row r="16090" spans="1:1">
      <c r="A16090" s="382"/>
    </row>
    <row r="16091" spans="1:1">
      <c r="A16091" s="382"/>
    </row>
    <row r="16092" spans="1:1">
      <c r="A16092" s="382"/>
    </row>
    <row r="16093" spans="1:1">
      <c r="A16093" s="382"/>
    </row>
    <row r="16094" spans="1:1">
      <c r="A16094" s="382"/>
    </row>
    <row r="16095" spans="1:1">
      <c r="A16095" s="382"/>
    </row>
    <row r="16096" spans="1:1">
      <c r="A16096" s="382"/>
    </row>
    <row r="16097" spans="1:1">
      <c r="A16097" s="382"/>
    </row>
    <row r="16098" spans="1:1">
      <c r="A16098" s="382"/>
    </row>
    <row r="16099" spans="1:1">
      <c r="A16099" s="382"/>
    </row>
    <row r="16100" spans="1:1">
      <c r="A16100" s="382"/>
    </row>
    <row r="16101" spans="1:1">
      <c r="A16101" s="382"/>
    </row>
    <row r="16102" spans="1:1">
      <c r="A16102" s="382"/>
    </row>
    <row r="16103" spans="1:1">
      <c r="A16103" s="382"/>
    </row>
    <row r="16104" spans="1:1">
      <c r="A16104" s="382"/>
    </row>
    <row r="16105" spans="1:1">
      <c r="A16105" s="382"/>
    </row>
    <row r="16106" spans="1:1">
      <c r="A16106" s="382"/>
    </row>
    <row r="16107" spans="1:1">
      <c r="A16107" s="382"/>
    </row>
    <row r="16108" spans="1:1">
      <c r="A16108" s="382"/>
    </row>
    <row r="16109" spans="1:1">
      <c r="A16109" s="382"/>
    </row>
    <row r="16110" spans="1:1">
      <c r="A16110" s="382"/>
    </row>
    <row r="16111" spans="1:1">
      <c r="A16111" s="382"/>
    </row>
    <row r="16112" spans="1:1">
      <c r="A16112" s="382"/>
    </row>
    <row r="16113" spans="1:1">
      <c r="A16113" s="382"/>
    </row>
    <row r="16114" spans="1:1">
      <c r="A16114" s="382"/>
    </row>
    <row r="16115" spans="1:1">
      <c r="A16115" s="382"/>
    </row>
    <row r="16116" spans="1:1">
      <c r="A16116" s="382"/>
    </row>
    <row r="16117" spans="1:1">
      <c r="A16117" s="382"/>
    </row>
    <row r="16118" spans="1:1">
      <c r="A16118" s="382"/>
    </row>
    <row r="16119" spans="1:1">
      <c r="A16119" s="382"/>
    </row>
    <row r="16120" spans="1:1">
      <c r="A16120" s="382"/>
    </row>
    <row r="16121" spans="1:1">
      <c r="A16121" s="382"/>
    </row>
    <row r="16122" spans="1:1">
      <c r="A16122" s="382"/>
    </row>
    <row r="16123" spans="1:1">
      <c r="A16123" s="382"/>
    </row>
    <row r="16124" spans="1:1">
      <c r="A16124" s="382"/>
    </row>
    <row r="16125" spans="1:1">
      <c r="A16125" s="382"/>
    </row>
    <row r="16126" spans="1:1">
      <c r="A16126" s="382"/>
    </row>
    <row r="16127" spans="1:1">
      <c r="A16127" s="382"/>
    </row>
    <row r="16128" spans="1:1">
      <c r="A16128" s="382"/>
    </row>
    <row r="16129" spans="1:1">
      <c r="A16129" s="382"/>
    </row>
    <row r="16130" spans="1:1">
      <c r="A16130" s="382"/>
    </row>
    <row r="16131" spans="1:1">
      <c r="A16131" s="382"/>
    </row>
    <row r="16132" spans="1:1">
      <c r="A16132" s="382"/>
    </row>
    <row r="16133" spans="1:1">
      <c r="A16133" s="382"/>
    </row>
    <row r="16134" spans="1:1">
      <c r="A16134" s="382"/>
    </row>
    <row r="16135" spans="1:1">
      <c r="A16135" s="382"/>
    </row>
    <row r="16136" spans="1:1">
      <c r="A16136" s="382"/>
    </row>
    <row r="16137" spans="1:1">
      <c r="A16137" s="382"/>
    </row>
    <row r="16138" spans="1:1">
      <c r="A16138" s="382"/>
    </row>
    <row r="16139" spans="1:1">
      <c r="A16139" s="382"/>
    </row>
    <row r="16140" spans="1:1">
      <c r="A16140" s="382"/>
    </row>
    <row r="16141" spans="1:1">
      <c r="A16141" s="382"/>
    </row>
    <row r="16142" spans="1:1">
      <c r="A16142" s="382"/>
    </row>
    <row r="16143" spans="1:1">
      <c r="A16143" s="382"/>
    </row>
    <row r="16144" spans="1:1">
      <c r="A16144" s="382"/>
    </row>
    <row r="16145" spans="1:1">
      <c r="A16145" s="382"/>
    </row>
    <row r="16146" spans="1:1">
      <c r="A16146" s="382"/>
    </row>
    <row r="16147" spans="1:1">
      <c r="A16147" s="382"/>
    </row>
    <row r="16148" spans="1:1">
      <c r="A16148" s="382"/>
    </row>
    <row r="16149" spans="1:1">
      <c r="A16149" s="382"/>
    </row>
    <row r="16150" spans="1:1">
      <c r="A16150" s="382"/>
    </row>
    <row r="16151" spans="1:1">
      <c r="A16151" s="382"/>
    </row>
    <row r="16152" spans="1:1">
      <c r="A16152" s="382"/>
    </row>
    <row r="16153" spans="1:1">
      <c r="A16153" s="382"/>
    </row>
    <row r="16154" spans="1:1">
      <c r="A16154" s="382"/>
    </row>
    <row r="16155" spans="1:1">
      <c r="A16155" s="382"/>
    </row>
    <row r="16156" spans="1:1">
      <c r="A16156" s="382"/>
    </row>
    <row r="16157" spans="1:1">
      <c r="A16157" s="382"/>
    </row>
    <row r="16158" spans="1:1">
      <c r="A16158" s="382"/>
    </row>
    <row r="16159" spans="1:1">
      <c r="A16159" s="382"/>
    </row>
    <row r="16160" spans="1:1">
      <c r="A16160" s="382"/>
    </row>
    <row r="16161" spans="1:1">
      <c r="A16161" s="382"/>
    </row>
    <row r="16162" spans="1:1">
      <c r="A16162" s="382"/>
    </row>
    <row r="16163" spans="1:1">
      <c r="A16163" s="382"/>
    </row>
    <row r="16164" spans="1:1">
      <c r="A16164" s="382"/>
    </row>
    <row r="16165" spans="1:1">
      <c r="A16165" s="382"/>
    </row>
    <row r="16166" spans="1:1">
      <c r="A16166" s="382"/>
    </row>
    <row r="16167" spans="1:1">
      <c r="A16167" s="382"/>
    </row>
    <row r="16168" spans="1:1">
      <c r="A16168" s="382"/>
    </row>
    <row r="16169" spans="1:1">
      <c r="A16169" s="382"/>
    </row>
    <row r="16170" spans="1:1">
      <c r="A16170" s="382"/>
    </row>
    <row r="16171" spans="1:1">
      <c r="A16171" s="382"/>
    </row>
    <row r="16172" spans="1:1">
      <c r="A16172" s="382"/>
    </row>
    <row r="16173" spans="1:1">
      <c r="A16173" s="382"/>
    </row>
    <row r="16174" spans="1:1">
      <c r="A16174" s="382"/>
    </row>
    <row r="16175" spans="1:1">
      <c r="A16175" s="382"/>
    </row>
    <row r="16176" spans="1:1">
      <c r="A16176" s="382"/>
    </row>
    <row r="16177" spans="1:1">
      <c r="A16177" s="382"/>
    </row>
    <row r="16178" spans="1:1">
      <c r="A16178" s="382"/>
    </row>
    <row r="16179" spans="1:1">
      <c r="A16179" s="382"/>
    </row>
    <row r="16180" spans="1:1">
      <c r="A16180" s="382"/>
    </row>
    <row r="16181" spans="1:1">
      <c r="A16181" s="382"/>
    </row>
    <row r="16182" spans="1:1">
      <c r="A16182" s="382"/>
    </row>
    <row r="16183" spans="1:1">
      <c r="A16183" s="382"/>
    </row>
    <row r="16184" spans="1:1">
      <c r="A16184" s="382"/>
    </row>
    <row r="16185" spans="1:1">
      <c r="A16185" s="382"/>
    </row>
    <row r="16186" spans="1:1">
      <c r="A16186" s="382"/>
    </row>
    <row r="16187" spans="1:1">
      <c r="A16187" s="382"/>
    </row>
    <row r="16188" spans="1:1">
      <c r="A16188" s="382"/>
    </row>
    <row r="16189" spans="1:1">
      <c r="A16189" s="382"/>
    </row>
    <row r="16190" spans="1:1">
      <c r="A16190" s="382"/>
    </row>
    <row r="16191" spans="1:1">
      <c r="A16191" s="382"/>
    </row>
    <row r="16192" spans="1:1">
      <c r="A16192" s="382"/>
    </row>
    <row r="16193" spans="1:1">
      <c r="A16193" s="382"/>
    </row>
    <row r="16194" spans="1:1">
      <c r="A16194" s="382"/>
    </row>
    <row r="16195" spans="1:1">
      <c r="A16195" s="382"/>
    </row>
    <row r="16196" spans="1:1">
      <c r="A16196" s="382"/>
    </row>
    <row r="16197" spans="1:1">
      <c r="A16197" s="382"/>
    </row>
    <row r="16198" spans="1:1">
      <c r="A16198" s="382"/>
    </row>
    <row r="16199" spans="1:1">
      <c r="A16199" s="382"/>
    </row>
  </sheetData>
  <sortState xmlns:xlrd2="http://schemas.microsoft.com/office/spreadsheetml/2017/richdata2" columnSort="1" ref="B1:O16382">
    <sortCondition ref="B1:O1"/>
    <sortCondition ref="B2:O2"/>
  </sortState>
  <phoneticPr fontId="4" type="noConversion"/>
  <conditionalFormatting sqref="E3:E44 I3">
    <cfRule type="colorScale" priority="30">
      <colorScale>
        <cfvo type="min"/>
        <cfvo type="percentile" val="50"/>
        <cfvo type="max"/>
        <color rgb="FF63BE7B"/>
        <color rgb="FFFFEB84"/>
        <color rgb="FFF8696B"/>
      </colorScale>
    </cfRule>
  </conditionalFormatting>
  <conditionalFormatting sqref="E3:E44">
    <cfRule type="colorScale" priority="23">
      <colorScale>
        <cfvo type="min"/>
        <cfvo type="percentile" val="50"/>
        <cfvo type="max"/>
        <color rgb="FFF8696B"/>
        <color rgb="FFFFEB84"/>
        <color rgb="FF63BE7B"/>
      </colorScale>
    </cfRule>
    <cfRule type="colorScale" priority="24">
      <colorScale>
        <cfvo type="percent" val="&quot;&lt;0&quot;"/>
        <cfvo type="percentile" val="50"/>
        <cfvo type="max"/>
        <color rgb="FFF8696B"/>
        <color rgb="FFFFEB84"/>
        <color rgb="FF63BE7B"/>
      </colorScale>
    </cfRule>
    <cfRule type="colorScale" priority="26">
      <colorScale>
        <cfvo type="min"/>
        <cfvo type="percentile" val="50"/>
        <cfvo type="max"/>
        <color rgb="FF63BE7B"/>
        <color rgb="FFFFEB84"/>
        <color rgb="FFF8696B"/>
      </colorScale>
    </cfRule>
  </conditionalFormatting>
  <conditionalFormatting sqref="I3:I44 E3:E44">
    <cfRule type="colorScale" priority="28">
      <colorScale>
        <cfvo type="min"/>
        <cfvo type="percentile" val="50"/>
        <cfvo type="max"/>
        <color rgb="FFF8696B"/>
        <color rgb="FFFFEB84"/>
        <color rgb="FF63BE7B"/>
      </colorScale>
    </cfRule>
  </conditionalFormatting>
  <conditionalFormatting sqref="I3:I44">
    <cfRule type="colorScale" priority="21">
      <colorScale>
        <cfvo type="min"/>
        <cfvo type="percentile" val="50"/>
        <cfvo type="max"/>
        <color rgb="FFF8696B"/>
        <color rgb="FFFFEB84"/>
        <color rgb="FF63BE7B"/>
      </colorScale>
    </cfRule>
    <cfRule type="colorScale" priority="22">
      <colorScale>
        <cfvo type="min"/>
        <cfvo type="percentile" val="50"/>
        <cfvo type="max"/>
        <color rgb="FF63BE7B"/>
        <color rgb="FFFFEB84"/>
        <color rgb="FFF8696B"/>
      </colorScale>
    </cfRule>
  </conditionalFormatting>
  <conditionalFormatting sqref="M3">
    <cfRule type="colorScale" priority="20">
      <colorScale>
        <cfvo type="min"/>
        <cfvo type="percentile" val="50"/>
        <cfvo type="max"/>
        <color rgb="FF63BE7B"/>
        <color rgb="FFFFEB84"/>
        <color rgb="FFF8696B"/>
      </colorScale>
    </cfRule>
  </conditionalFormatting>
  <conditionalFormatting sqref="M3:M44">
    <cfRule type="colorScale" priority="16">
      <colorScale>
        <cfvo type="min"/>
        <cfvo type="percentile" val="50"/>
        <cfvo type="max"/>
        <color rgb="FFF8696B"/>
        <color rgb="FFFFEB84"/>
        <color rgb="FF63BE7B"/>
      </colorScale>
    </cfRule>
    <cfRule type="colorScale" priority="17">
      <colorScale>
        <cfvo type="min"/>
        <cfvo type="percentile" val="50"/>
        <cfvo type="max"/>
        <color rgb="FF63BE7B"/>
        <color rgb="FFFFEB84"/>
        <color rgb="FFF8696B"/>
      </colorScale>
    </cfRule>
    <cfRule type="colorScale" priority="18">
      <colorScale>
        <cfvo type="min"/>
        <cfvo type="percentile" val="50"/>
        <cfvo type="max"/>
        <color rgb="FFF8696B"/>
        <color rgb="FFFFEB84"/>
        <color rgb="FF63BE7B"/>
      </colorScale>
    </cfRule>
  </conditionalFormatting>
  <conditionalFormatting sqref="M4">
    <cfRule type="colorScale" priority="19">
      <colorScale>
        <cfvo type="min"/>
        <cfvo type="percentile" val="50"/>
        <cfvo type="max"/>
        <color rgb="FF63BE7B"/>
        <color rgb="FFFFEB84"/>
        <color rgb="FFF8696B"/>
      </colorScale>
    </cfRule>
  </conditionalFormatting>
  <conditionalFormatting sqref="Q3">
    <cfRule type="colorScale" priority="15">
      <colorScale>
        <cfvo type="min"/>
        <cfvo type="percentile" val="50"/>
        <cfvo type="max"/>
        <color rgb="FF63BE7B"/>
        <color rgb="FFFFEB84"/>
        <color rgb="FFF8696B"/>
      </colorScale>
    </cfRule>
  </conditionalFormatting>
  <conditionalFormatting sqref="Q3:Q43">
    <cfRule type="colorScale" priority="11">
      <colorScale>
        <cfvo type="min"/>
        <cfvo type="percentile" val="50"/>
        <cfvo type="max"/>
        <color rgb="FFF8696B"/>
        <color rgb="FFFFEB84"/>
        <color rgb="FF63BE7B"/>
      </colorScale>
    </cfRule>
    <cfRule type="colorScale" priority="12">
      <colorScale>
        <cfvo type="min"/>
        <cfvo type="percentile" val="50"/>
        <cfvo type="max"/>
        <color rgb="FF63BE7B"/>
        <color rgb="FFFFEB84"/>
        <color rgb="FFF8696B"/>
      </colorScale>
    </cfRule>
    <cfRule type="colorScale" priority="13">
      <colorScale>
        <cfvo type="min"/>
        <cfvo type="percentile" val="50"/>
        <cfvo type="max"/>
        <color rgb="FFF8696B"/>
        <color rgb="FFFFEB84"/>
        <color rgb="FF63BE7B"/>
      </colorScale>
    </cfRule>
  </conditionalFormatting>
  <conditionalFormatting sqref="Q4">
    <cfRule type="colorScale" priority="14">
      <colorScale>
        <cfvo type="min"/>
        <cfvo type="percentile" val="50"/>
        <cfvo type="max"/>
        <color rgb="FF63BE7B"/>
        <color rgb="FFFFEB84"/>
        <color rgb="FFF8696B"/>
      </colorScale>
    </cfRule>
  </conditionalFormatting>
  <conditionalFormatting sqref="Q44">
    <cfRule type="colorScale" priority="1">
      <colorScale>
        <cfvo type="min"/>
        <cfvo type="percentile" val="50"/>
        <cfvo type="max"/>
        <color rgb="FFF8696B"/>
        <color rgb="FFFFEB84"/>
        <color rgb="FF63BE7B"/>
      </colorScale>
    </cfRule>
    <cfRule type="colorScale" priority="2">
      <colorScale>
        <cfvo type="percent" val="&quot;&lt;0&quot;"/>
        <cfvo type="percentile" val="50"/>
        <cfvo type="max"/>
        <color rgb="FFF8696B"/>
        <color rgb="FFFFEB84"/>
        <color rgb="FF63BE7B"/>
      </colorScale>
    </cfRule>
    <cfRule type="colorScale" priority="3">
      <colorScale>
        <cfvo type="min"/>
        <cfvo type="percentile" val="50"/>
        <cfvo type="max"/>
        <color rgb="FF63BE7B"/>
        <color rgb="FFFFEB84"/>
        <color rgb="FFF8696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63BE7B"/>
        <color rgb="FFFFEB84"/>
        <color rgb="FFF8696B"/>
      </colorScale>
    </cfRule>
  </conditionalFormatting>
  <conditionalFormatting sqref="E4 W15 I4">
    <cfRule type="colorScale" priority="29">
      <colorScale>
        <cfvo type="min"/>
        <cfvo type="percentile" val="50"/>
        <cfvo type="max"/>
        <color rgb="FF63BE7B"/>
        <color rgb="FFFFEB84"/>
        <color rgb="FFF8696B"/>
      </colorScale>
    </cfRule>
  </conditionalFormatting>
  <pageMargins left="0.7" right="0.7" top="0.75" bottom="0.75" header="0.3" footer="0.3"/>
  <ignoredErrors>
    <ignoredError sqref="H18:H23 H38:H39 H37 J37:L37 H31:H36 H24:H30 J24:L30 N24:P30 J18:L23 J38:L39 J31:L36 N37:P37 N18:P23 N38:P39 N31:P36"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16C4E-1F7D-41D5-9427-CFC5AB00543B}">
  <dimension ref="A1:AC16188"/>
  <sheetViews>
    <sheetView workbookViewId="0">
      <pane xSplit="1" ySplit="1" topLeftCell="AE33" activePane="bottomRight" state="frozen"/>
      <selection pane="bottomRight" activeCell="AE33" sqref="AE33"/>
      <selection pane="bottomLeft" activeCell="A2" sqref="A2"/>
      <selection pane="topRight" activeCell="B1" sqref="B1"/>
    </sheetView>
  </sheetViews>
  <sheetFormatPr defaultRowHeight="14.45"/>
  <cols>
    <col min="1" max="1" width="28.28515625" style="65" bestFit="1" customWidth="1"/>
    <col min="2" max="5" width="9.42578125" style="69" bestFit="1" customWidth="1"/>
    <col min="6" max="6" width="7.42578125" style="565" bestFit="1" customWidth="1"/>
    <col min="7" max="7" width="7.85546875" style="565" bestFit="1" customWidth="1"/>
    <col min="8" max="8" width="13.85546875" style="565" bestFit="1" customWidth="1"/>
    <col min="9" max="12" width="9.42578125" style="69" bestFit="1" customWidth="1"/>
    <col min="13" max="13" width="7.42578125" style="565" bestFit="1" customWidth="1"/>
    <col min="14" max="14" width="7.85546875" style="565" bestFit="1" customWidth="1"/>
    <col min="15" max="15" width="13.85546875" style="565" bestFit="1" customWidth="1"/>
    <col min="16" max="19" width="9.42578125" style="69" bestFit="1" customWidth="1"/>
    <col min="20" max="20" width="7.42578125" style="565" bestFit="1" customWidth="1"/>
    <col min="21" max="21" width="7.85546875" style="565" bestFit="1" customWidth="1"/>
    <col min="22" max="22" width="13.85546875" style="565" bestFit="1" customWidth="1"/>
    <col min="23" max="26" width="9.42578125" style="69" bestFit="1" customWidth="1"/>
    <col min="27" max="27" width="7.42578125" style="565" bestFit="1" customWidth="1"/>
    <col min="28" max="28" width="7.85546875" style="565" bestFit="1" customWidth="1"/>
    <col min="29" max="29" width="13.85546875" style="565" bestFit="1" customWidth="1"/>
  </cols>
  <sheetData>
    <row r="1" spans="1:29" s="61" customFormat="1" ht="29.45" thickTop="1">
      <c r="A1" s="657" t="s">
        <v>674</v>
      </c>
      <c r="B1" s="464" t="s">
        <v>292</v>
      </c>
      <c r="C1" s="464" t="s">
        <v>292</v>
      </c>
      <c r="D1" s="464" t="s">
        <v>292</v>
      </c>
      <c r="E1" s="464" t="s">
        <v>292</v>
      </c>
      <c r="F1" s="566" t="s">
        <v>722</v>
      </c>
      <c r="G1" s="566" t="s">
        <v>723</v>
      </c>
      <c r="H1" s="566" t="s">
        <v>724</v>
      </c>
      <c r="I1" s="465" t="s">
        <v>293</v>
      </c>
      <c r="J1" s="465" t="s">
        <v>293</v>
      </c>
      <c r="K1" s="465" t="s">
        <v>293</v>
      </c>
      <c r="L1" s="465" t="s">
        <v>293</v>
      </c>
      <c r="M1" s="658" t="s">
        <v>722</v>
      </c>
      <c r="N1" s="658" t="s">
        <v>723</v>
      </c>
      <c r="O1" s="658" t="s">
        <v>724</v>
      </c>
      <c r="P1" s="466" t="s">
        <v>294</v>
      </c>
      <c r="Q1" s="466" t="s">
        <v>294</v>
      </c>
      <c r="R1" s="466" t="s">
        <v>294</v>
      </c>
      <c r="S1" s="466" t="s">
        <v>294</v>
      </c>
      <c r="T1" s="659" t="s">
        <v>722</v>
      </c>
      <c r="U1" s="659" t="s">
        <v>723</v>
      </c>
      <c r="V1" s="659" t="s">
        <v>724</v>
      </c>
      <c r="W1" s="469" t="s">
        <v>295</v>
      </c>
      <c r="X1" s="469" t="s">
        <v>295</v>
      </c>
      <c r="Y1" s="469" t="s">
        <v>295</v>
      </c>
      <c r="Z1" s="469" t="s">
        <v>295</v>
      </c>
      <c r="AA1" s="660" t="s">
        <v>722</v>
      </c>
      <c r="AB1" s="660" t="s">
        <v>723</v>
      </c>
      <c r="AC1" s="634" t="s">
        <v>724</v>
      </c>
    </row>
    <row r="2" spans="1:29" s="294" customFormat="1">
      <c r="A2" s="661" t="s">
        <v>677</v>
      </c>
      <c r="B2" s="662">
        <v>45016</v>
      </c>
      <c r="C2" s="662">
        <v>45208</v>
      </c>
      <c r="D2" s="662">
        <v>45371</v>
      </c>
      <c r="E2" s="662">
        <v>45601</v>
      </c>
      <c r="F2" s="663"/>
      <c r="G2" s="663"/>
      <c r="H2" s="663"/>
      <c r="I2" s="664">
        <v>45016</v>
      </c>
      <c r="J2" s="664">
        <v>45208</v>
      </c>
      <c r="K2" s="664">
        <v>45371</v>
      </c>
      <c r="L2" s="664">
        <v>45601</v>
      </c>
      <c r="M2" s="663"/>
      <c r="N2" s="663"/>
      <c r="O2" s="663"/>
      <c r="P2" s="665">
        <v>45016</v>
      </c>
      <c r="Q2" s="665">
        <v>45208</v>
      </c>
      <c r="R2" s="665">
        <v>45371</v>
      </c>
      <c r="S2" s="665">
        <v>45601</v>
      </c>
      <c r="T2" s="663"/>
      <c r="U2" s="663"/>
      <c r="V2" s="663"/>
      <c r="W2" s="666">
        <v>45016</v>
      </c>
      <c r="X2" s="666">
        <v>45208</v>
      </c>
      <c r="Y2" s="666">
        <v>45371</v>
      </c>
      <c r="Z2" s="666">
        <v>45601</v>
      </c>
      <c r="AA2" s="663"/>
      <c r="AB2" s="663"/>
      <c r="AC2" s="667"/>
    </row>
    <row r="3" spans="1:29">
      <c r="A3" s="668" t="s">
        <v>678</v>
      </c>
      <c r="B3" s="124">
        <v>7.8</v>
      </c>
      <c r="C3" s="124">
        <v>7.9</v>
      </c>
      <c r="D3" s="124">
        <v>7.8</v>
      </c>
      <c r="E3" s="124">
        <v>7.8</v>
      </c>
      <c r="F3" s="655">
        <f t="shared" ref="F3:F33" si="0">AVERAGE(B3,C3,D3,E3)</f>
        <v>7.8250000000000002</v>
      </c>
      <c r="G3" s="655">
        <f t="shared" ref="G3:G33" si="1">_xlfn.STDEV.P(B3,C3,D3,E3)</f>
        <v>4.3301270189222162E-2</v>
      </c>
      <c r="H3" s="655">
        <f t="shared" ref="H3:H33" si="2">STANDARDIZE(E3,F3,G3)</f>
        <v>-0.57735026918963095</v>
      </c>
      <c r="I3" s="124">
        <v>8.4</v>
      </c>
      <c r="J3" s="124">
        <v>8.1</v>
      </c>
      <c r="K3" s="124">
        <v>8.1</v>
      </c>
      <c r="L3" s="124">
        <v>7.9</v>
      </c>
      <c r="M3" s="655">
        <f t="shared" ref="M3:M33" si="3">AVERAGE(I3,J3,K3,L3)</f>
        <v>8.125</v>
      </c>
      <c r="N3" s="655">
        <f t="shared" ref="N3:N33" si="4">_xlfn.STDEV.P(I3,J3,K3,L3)</f>
        <v>0.1785357107135713</v>
      </c>
      <c r="O3" s="655">
        <f t="shared" ref="O3:O33" si="5">STANDARDIZE(L3,M3,N3)</f>
        <v>-1.2602520756252065</v>
      </c>
      <c r="P3" s="124">
        <v>8.5</v>
      </c>
      <c r="Q3" s="124">
        <v>8.1</v>
      </c>
      <c r="R3" s="124">
        <v>8.1</v>
      </c>
      <c r="S3" s="124">
        <v>8.1999999999999993</v>
      </c>
      <c r="T3" s="655">
        <f t="shared" ref="T3:T33" si="6">AVERAGE(P3,Q3,R3,S3)</f>
        <v>8.2250000000000014</v>
      </c>
      <c r="U3" s="655">
        <f t="shared" ref="U3:U33" si="7">_xlfn.STDEV.P(P3,Q3,R3,S3)</f>
        <v>0.16393596310755018</v>
      </c>
      <c r="V3" s="655">
        <f t="shared" ref="V3:V33" si="8">STANDARDIZE(S3,T3,U3)</f>
        <v>-0.15249857033261752</v>
      </c>
      <c r="W3" s="124">
        <v>8.6</v>
      </c>
      <c r="X3" s="124">
        <v>8.1</v>
      </c>
      <c r="Y3" s="124">
        <v>8</v>
      </c>
      <c r="Z3" s="124">
        <v>8.1999999999999993</v>
      </c>
      <c r="AA3" s="655">
        <f t="shared" ref="AA3:AA33" si="9">AVERAGE(W3,X3,Y3,Z3)</f>
        <v>8.2249999999999996</v>
      </c>
      <c r="AB3" s="655">
        <f t="shared" ref="AB3:AB33" si="10">_xlfn.STDEV.P(W3,X3,Y3,Z3)</f>
        <v>0.2277608394786074</v>
      </c>
      <c r="AC3" s="656">
        <f t="shared" ref="AC3:AC33" si="11">STANDARDIZE(Z3,AA3,AB3)</f>
        <v>-0.10976425998969194</v>
      </c>
    </row>
    <row r="4" spans="1:29">
      <c r="A4" s="668" t="s">
        <v>680</v>
      </c>
      <c r="B4" s="124">
        <v>0.5</v>
      </c>
      <c r="C4" s="124">
        <v>0.6</v>
      </c>
      <c r="D4" s="124">
        <v>1.65</v>
      </c>
      <c r="E4" s="124">
        <v>0.53</v>
      </c>
      <c r="F4" s="655">
        <f t="shared" si="0"/>
        <v>0.82000000000000006</v>
      </c>
      <c r="G4" s="655">
        <f t="shared" si="1"/>
        <v>0.48057257516425111</v>
      </c>
      <c r="H4" s="655">
        <f t="shared" si="2"/>
        <v>-0.60344683610146344</v>
      </c>
      <c r="I4" s="124">
        <v>0.3</v>
      </c>
      <c r="J4" s="124">
        <v>0.2</v>
      </c>
      <c r="K4" s="124">
        <v>0.66</v>
      </c>
      <c r="L4" s="124">
        <v>0.13</v>
      </c>
      <c r="M4" s="655">
        <f t="shared" si="3"/>
        <v>0.32250000000000001</v>
      </c>
      <c r="N4" s="655">
        <f t="shared" si="4"/>
        <v>0.20400674008473355</v>
      </c>
      <c r="O4" s="655">
        <f t="shared" si="5"/>
        <v>-0.94359627490761211</v>
      </c>
      <c r="P4" s="124">
        <v>0.6</v>
      </c>
      <c r="Q4" s="124">
        <v>0.6</v>
      </c>
      <c r="R4" s="124">
        <v>0.45</v>
      </c>
      <c r="S4" s="124">
        <v>7.0000000000000007E-2</v>
      </c>
      <c r="T4" s="655">
        <f t="shared" si="6"/>
        <v>0.43</v>
      </c>
      <c r="U4" s="655">
        <f t="shared" si="7"/>
        <v>0.21667948680020455</v>
      </c>
      <c r="V4" s="655">
        <f t="shared" si="8"/>
        <v>-1.6614401543785646</v>
      </c>
      <c r="W4" s="124">
        <v>0.4</v>
      </c>
      <c r="X4" s="124">
        <v>0.7</v>
      </c>
      <c r="Y4" s="124">
        <v>0.95</v>
      </c>
      <c r="Z4" s="124">
        <v>0.08</v>
      </c>
      <c r="AA4" s="655">
        <f t="shared" si="9"/>
        <v>0.53249999999999997</v>
      </c>
      <c r="AB4" s="655">
        <f t="shared" si="10"/>
        <v>0.32583546461366047</v>
      </c>
      <c r="AC4" s="656">
        <f t="shared" si="11"/>
        <v>-1.3887377193164785</v>
      </c>
    </row>
    <row r="5" spans="1:29">
      <c r="A5" s="668" t="s">
        <v>681</v>
      </c>
      <c r="B5" s="124">
        <v>2.2000000000000002</v>
      </c>
      <c r="C5" s="124">
        <v>2.1</v>
      </c>
      <c r="D5" s="124">
        <v>2.2000000000000002</v>
      </c>
      <c r="E5" s="124">
        <v>2.2999999999999998</v>
      </c>
      <c r="F5" s="655">
        <f t="shared" si="0"/>
        <v>2.2000000000000002</v>
      </c>
      <c r="G5" s="655">
        <f t="shared" si="1"/>
        <v>7.0710678118654655E-2</v>
      </c>
      <c r="H5" s="655">
        <f t="shared" si="2"/>
        <v>1.414213562373092</v>
      </c>
      <c r="I5" s="124">
        <v>1.9</v>
      </c>
      <c r="J5" s="124">
        <v>2</v>
      </c>
      <c r="K5" s="124">
        <v>2</v>
      </c>
      <c r="L5" s="124">
        <v>2</v>
      </c>
      <c r="M5" s="655">
        <f t="shared" si="3"/>
        <v>1.9750000000000001</v>
      </c>
      <c r="N5" s="655">
        <f t="shared" si="4"/>
        <v>4.3301270189221967E-2</v>
      </c>
      <c r="O5" s="655">
        <f t="shared" si="5"/>
        <v>0.57735026918962329</v>
      </c>
      <c r="P5" s="124">
        <v>1.8</v>
      </c>
      <c r="Q5" s="124">
        <v>1.6</v>
      </c>
      <c r="R5" s="124">
        <v>2.2999999999999998</v>
      </c>
      <c r="S5" s="124">
        <v>1.8</v>
      </c>
      <c r="T5" s="655">
        <f t="shared" si="6"/>
        <v>1.875</v>
      </c>
      <c r="U5" s="655">
        <f t="shared" si="7"/>
        <v>0.25860201081971507</v>
      </c>
      <c r="V5" s="655">
        <f t="shared" si="8"/>
        <v>-0.29002094671369882</v>
      </c>
      <c r="W5" s="124">
        <v>1.6</v>
      </c>
      <c r="X5" s="124">
        <v>1.6</v>
      </c>
      <c r="Y5" s="124">
        <v>2</v>
      </c>
      <c r="Z5" s="124">
        <v>1.7</v>
      </c>
      <c r="AA5" s="655">
        <f t="shared" si="9"/>
        <v>1.7250000000000001</v>
      </c>
      <c r="AB5" s="655">
        <f t="shared" si="10"/>
        <v>0.16393596310754999</v>
      </c>
      <c r="AC5" s="656">
        <f t="shared" si="11"/>
        <v>-0.1524985703326055</v>
      </c>
    </row>
    <row r="6" spans="1:29">
      <c r="A6" s="668" t="s">
        <v>682</v>
      </c>
      <c r="B6" s="124">
        <v>12.2</v>
      </c>
      <c r="C6" s="124">
        <v>7.5</v>
      </c>
      <c r="D6" s="124">
        <v>13.2</v>
      </c>
      <c r="E6" s="124">
        <v>12.5</v>
      </c>
      <c r="F6" s="655">
        <f t="shared" si="0"/>
        <v>11.35</v>
      </c>
      <c r="G6" s="655">
        <f t="shared" si="1"/>
        <v>2.2522211259110394</v>
      </c>
      <c r="H6" s="655">
        <f t="shared" si="2"/>
        <v>0.5106070566382851</v>
      </c>
      <c r="I6" s="124">
        <v>11.4</v>
      </c>
      <c r="J6" s="124">
        <v>8</v>
      </c>
      <c r="K6" s="124">
        <v>10</v>
      </c>
      <c r="L6" s="124">
        <v>11.2</v>
      </c>
      <c r="M6" s="655">
        <f t="shared" si="3"/>
        <v>10.149999999999999</v>
      </c>
      <c r="N6" s="655">
        <f t="shared" si="4"/>
        <v>1.3518505834595935</v>
      </c>
      <c r="O6" s="655">
        <f t="shared" si="5"/>
        <v>0.77671305752806585</v>
      </c>
      <c r="P6" s="124">
        <v>12.5</v>
      </c>
      <c r="Q6" s="124">
        <v>8.9</v>
      </c>
      <c r="R6" s="124">
        <v>16.100000000000001</v>
      </c>
      <c r="S6" s="124">
        <v>9</v>
      </c>
      <c r="T6" s="655">
        <f t="shared" si="6"/>
        <v>11.625</v>
      </c>
      <c r="U6" s="655">
        <f t="shared" si="7"/>
        <v>2.9625791128677084</v>
      </c>
      <c r="V6" s="655">
        <f t="shared" si="8"/>
        <v>-0.88605228754855447</v>
      </c>
      <c r="W6" s="124">
        <v>16.2</v>
      </c>
      <c r="X6" s="124">
        <v>7.9</v>
      </c>
      <c r="Y6" s="124">
        <v>13.1</v>
      </c>
      <c r="Z6" s="124">
        <v>9.9</v>
      </c>
      <c r="AA6" s="655">
        <f t="shared" si="9"/>
        <v>11.775</v>
      </c>
      <c r="AB6" s="655">
        <f t="shared" si="10"/>
        <v>3.1570357932719082</v>
      </c>
      <c r="AC6" s="656">
        <f t="shared" si="11"/>
        <v>-0.59391154322541773</v>
      </c>
    </row>
    <row r="7" spans="1:29">
      <c r="A7" s="668" t="s">
        <v>683</v>
      </c>
      <c r="B7" s="124">
        <v>132</v>
      </c>
      <c r="C7" s="124">
        <v>100</v>
      </c>
      <c r="D7" s="124">
        <v>153</v>
      </c>
      <c r="E7" s="124">
        <v>151</v>
      </c>
      <c r="F7" s="655">
        <f t="shared" si="0"/>
        <v>134</v>
      </c>
      <c r="G7" s="655">
        <f t="shared" si="1"/>
        <v>21.272047386182649</v>
      </c>
      <c r="H7" s="655">
        <f t="shared" si="2"/>
        <v>0.79917084102785629</v>
      </c>
      <c r="I7" s="124">
        <v>130</v>
      </c>
      <c r="J7" s="124">
        <v>81</v>
      </c>
      <c r="K7" s="124">
        <v>83</v>
      </c>
      <c r="L7" s="124">
        <v>96</v>
      </c>
      <c r="M7" s="655">
        <f t="shared" si="3"/>
        <v>97.5</v>
      </c>
      <c r="N7" s="655">
        <f t="shared" si="4"/>
        <v>19.627786426390522</v>
      </c>
      <c r="O7" s="655">
        <f t="shared" si="5"/>
        <v>-7.6422270316900145E-2</v>
      </c>
      <c r="P7" s="124">
        <v>124</v>
      </c>
      <c r="Q7" s="124">
        <v>65</v>
      </c>
      <c r="R7" s="124">
        <v>153</v>
      </c>
      <c r="S7" s="124">
        <v>75</v>
      </c>
      <c r="T7" s="655">
        <f t="shared" si="6"/>
        <v>104.25</v>
      </c>
      <c r="U7" s="655">
        <f t="shared" si="7"/>
        <v>35.926139508719828</v>
      </c>
      <c r="V7" s="655">
        <f t="shared" si="8"/>
        <v>-0.81417041741711693</v>
      </c>
      <c r="W7" s="124">
        <v>117</v>
      </c>
      <c r="X7" s="124">
        <v>63</v>
      </c>
      <c r="Y7" s="124">
        <v>96</v>
      </c>
      <c r="Z7" s="124">
        <v>75</v>
      </c>
      <c r="AA7" s="655">
        <f t="shared" si="9"/>
        <v>87.75</v>
      </c>
      <c r="AB7" s="655">
        <f t="shared" si="10"/>
        <v>20.607947496051128</v>
      </c>
      <c r="AC7" s="656">
        <f t="shared" si="11"/>
        <v>-0.61869334645981322</v>
      </c>
    </row>
    <row r="8" spans="1:29">
      <c r="A8" s="668" t="s">
        <v>684</v>
      </c>
      <c r="B8" s="124">
        <v>69</v>
      </c>
      <c r="C8" s="124">
        <v>131.4</v>
      </c>
      <c r="D8" s="124">
        <v>283.5</v>
      </c>
      <c r="E8" s="124">
        <v>78.099999999999994</v>
      </c>
      <c r="F8" s="655">
        <f t="shared" si="0"/>
        <v>140.5</v>
      </c>
      <c r="G8" s="655">
        <f t="shared" si="1"/>
        <v>85.932851692469754</v>
      </c>
      <c r="H8" s="655">
        <f t="shared" si="2"/>
        <v>-0.72614836783623327</v>
      </c>
      <c r="I8" s="124">
        <v>10.7</v>
      </c>
      <c r="J8" s="124">
        <v>38.4</v>
      </c>
      <c r="K8" s="124">
        <v>91.4</v>
      </c>
      <c r="L8" s="124">
        <v>76.900000000000006</v>
      </c>
      <c r="M8" s="655">
        <f t="shared" si="3"/>
        <v>54.35</v>
      </c>
      <c r="N8" s="655">
        <f t="shared" si="4"/>
        <v>31.784154857412837</v>
      </c>
      <c r="O8" s="655">
        <f t="shared" si="5"/>
        <v>0.70947300946530589</v>
      </c>
      <c r="P8" s="124">
        <v>65.2</v>
      </c>
      <c r="Q8" s="124">
        <v>130.9</v>
      </c>
      <c r="R8" s="124">
        <v>45.4</v>
      </c>
      <c r="S8" s="124">
        <v>113.3</v>
      </c>
      <c r="T8" s="655">
        <f t="shared" si="6"/>
        <v>88.7</v>
      </c>
      <c r="U8" s="655">
        <f t="shared" si="7"/>
        <v>34.688398637008305</v>
      </c>
      <c r="V8" s="655">
        <f t="shared" si="8"/>
        <v>0.70917081694727713</v>
      </c>
      <c r="W8" s="124">
        <v>42.6</v>
      </c>
      <c r="X8" s="124">
        <v>114.2</v>
      </c>
      <c r="Y8" s="124">
        <v>260.2</v>
      </c>
      <c r="Z8" s="124">
        <v>166.8</v>
      </c>
      <c r="AA8" s="655">
        <f t="shared" si="9"/>
        <v>145.94999999999999</v>
      </c>
      <c r="AB8" s="655">
        <f t="shared" si="10"/>
        <v>79.336419757889288</v>
      </c>
      <c r="AC8" s="656">
        <f t="shared" si="11"/>
        <v>0.26280490175417426</v>
      </c>
    </row>
    <row r="9" spans="1:29">
      <c r="A9" s="668" t="s">
        <v>685</v>
      </c>
      <c r="B9" s="124">
        <v>2</v>
      </c>
      <c r="C9" s="124">
        <v>1.5</v>
      </c>
      <c r="D9" s="124">
        <v>1.67</v>
      </c>
      <c r="E9" s="124">
        <v>1.46</v>
      </c>
      <c r="F9" s="655">
        <f t="shared" si="0"/>
        <v>1.6575</v>
      </c>
      <c r="G9" s="655">
        <f t="shared" si="1"/>
        <v>0.21288200957337916</v>
      </c>
      <c r="H9" s="655">
        <f t="shared" si="2"/>
        <v>-0.92774396669683323</v>
      </c>
      <c r="I9" s="124">
        <v>2</v>
      </c>
      <c r="J9" s="124">
        <v>2.1</v>
      </c>
      <c r="K9" s="124">
        <v>1.38</v>
      </c>
      <c r="L9" s="124">
        <v>1.44</v>
      </c>
      <c r="M9" s="655">
        <f t="shared" si="3"/>
        <v>1.73</v>
      </c>
      <c r="N9" s="655">
        <f t="shared" si="4"/>
        <v>0.32264531609803265</v>
      </c>
      <c r="O9" s="655">
        <f t="shared" si="5"/>
        <v>-0.8988198046919309</v>
      </c>
      <c r="P9" s="124">
        <v>1.5</v>
      </c>
      <c r="Q9" s="124">
        <v>1.1000000000000001</v>
      </c>
      <c r="R9" s="124">
        <v>1.1100000000000001</v>
      </c>
      <c r="S9" s="124">
        <v>1.1200000000000001</v>
      </c>
      <c r="T9" s="655">
        <f t="shared" si="6"/>
        <v>1.2075</v>
      </c>
      <c r="U9" s="655">
        <f t="shared" si="7"/>
        <v>0.16902292743885378</v>
      </c>
      <c r="V9" s="655">
        <f t="shared" si="8"/>
        <v>-0.51768124789847914</v>
      </c>
      <c r="W9" s="124">
        <v>1.4</v>
      </c>
      <c r="X9" s="124">
        <v>1.3</v>
      </c>
      <c r="Y9" s="124">
        <v>1.02</v>
      </c>
      <c r="Z9" s="124">
        <v>1.03</v>
      </c>
      <c r="AA9" s="655">
        <f t="shared" si="9"/>
        <v>1.1875</v>
      </c>
      <c r="AB9" s="655">
        <f t="shared" si="10"/>
        <v>0.1663392617513981</v>
      </c>
      <c r="AC9" s="656">
        <f t="shared" si="11"/>
        <v>-0.94686003978658495</v>
      </c>
    </row>
    <row r="10" spans="1:29">
      <c r="A10" s="668" t="s">
        <v>686</v>
      </c>
      <c r="B10" s="124">
        <v>15.4</v>
      </c>
      <c r="C10" s="124">
        <v>6.9</v>
      </c>
      <c r="D10" s="124">
        <v>7.9</v>
      </c>
      <c r="E10" s="124">
        <v>6.4</v>
      </c>
      <c r="F10" s="655">
        <f t="shared" si="0"/>
        <v>9.15</v>
      </c>
      <c r="G10" s="655">
        <f t="shared" si="1"/>
        <v>3.6486298798316081</v>
      </c>
      <c r="H10" s="655">
        <f t="shared" si="2"/>
        <v>-0.75370758081028444</v>
      </c>
      <c r="I10" s="124">
        <v>15.8</v>
      </c>
      <c r="J10" s="124">
        <v>8.3000000000000007</v>
      </c>
      <c r="K10" s="124">
        <v>8.9</v>
      </c>
      <c r="L10" s="124">
        <v>8.1999999999999993</v>
      </c>
      <c r="M10" s="655">
        <f t="shared" si="3"/>
        <v>10.3</v>
      </c>
      <c r="N10" s="655">
        <f t="shared" si="4"/>
        <v>3.1866910738256364</v>
      </c>
      <c r="O10" s="655">
        <f t="shared" si="5"/>
        <v>-0.6589907685902362</v>
      </c>
      <c r="P10" s="124">
        <v>18.399999999999999</v>
      </c>
      <c r="Q10" s="124">
        <v>9.3000000000000007</v>
      </c>
      <c r="R10" s="124">
        <v>12.1</v>
      </c>
      <c r="S10" s="124">
        <v>6.6</v>
      </c>
      <c r="T10" s="655">
        <f t="shared" si="6"/>
        <v>11.6</v>
      </c>
      <c r="U10" s="655">
        <f t="shared" si="7"/>
        <v>4.3812098785609397</v>
      </c>
      <c r="V10" s="655">
        <f t="shared" si="8"/>
        <v>-1.141237269747577</v>
      </c>
      <c r="W10" s="124">
        <v>21</v>
      </c>
      <c r="X10" s="124">
        <v>11.2</v>
      </c>
      <c r="Y10" s="124">
        <v>7.9</v>
      </c>
      <c r="Z10" s="124">
        <v>8.4</v>
      </c>
      <c r="AA10" s="655">
        <f t="shared" si="9"/>
        <v>12.125</v>
      </c>
      <c r="AB10" s="655">
        <f t="shared" si="10"/>
        <v>5.2760662429503258</v>
      </c>
      <c r="AC10" s="656">
        <f t="shared" si="11"/>
        <v>-0.70601842897200151</v>
      </c>
    </row>
    <row r="11" spans="1:29">
      <c r="A11" s="668" t="s">
        <v>687</v>
      </c>
      <c r="B11" s="124">
        <v>2.9</v>
      </c>
      <c r="C11" s="124">
        <v>0.9</v>
      </c>
      <c r="D11" s="124">
        <v>0.9</v>
      </c>
      <c r="E11" s="124">
        <v>0.9</v>
      </c>
      <c r="F11" s="655">
        <f t="shared" si="0"/>
        <v>1.4000000000000001</v>
      </c>
      <c r="G11" s="655">
        <f t="shared" si="1"/>
        <v>0.8660254037844386</v>
      </c>
      <c r="H11" s="655">
        <f t="shared" si="2"/>
        <v>-0.57735026918962595</v>
      </c>
      <c r="I11" s="124">
        <v>2.7</v>
      </c>
      <c r="J11" s="124">
        <v>1.4</v>
      </c>
      <c r="K11" s="124">
        <v>0.7</v>
      </c>
      <c r="L11" s="124">
        <v>1</v>
      </c>
      <c r="M11" s="655">
        <f t="shared" si="3"/>
        <v>1.45</v>
      </c>
      <c r="N11" s="655">
        <f t="shared" si="4"/>
        <v>0.76321687612368738</v>
      </c>
      <c r="O11" s="655">
        <f t="shared" si="5"/>
        <v>-0.58960960387237649</v>
      </c>
      <c r="P11" s="124">
        <v>2.6</v>
      </c>
      <c r="Q11" s="124">
        <v>0.9</v>
      </c>
      <c r="R11" s="124">
        <v>1.4</v>
      </c>
      <c r="S11" s="124">
        <v>0.7</v>
      </c>
      <c r="T11" s="655">
        <f t="shared" si="6"/>
        <v>1.4000000000000001</v>
      </c>
      <c r="U11" s="655">
        <f t="shared" si="7"/>
        <v>0.7382411530116697</v>
      </c>
      <c r="V11" s="655">
        <f t="shared" si="8"/>
        <v>-0.9481996460700356</v>
      </c>
      <c r="W11" s="124">
        <v>3.6</v>
      </c>
      <c r="X11" s="124">
        <v>1.3</v>
      </c>
      <c r="Y11" s="124">
        <v>0.7</v>
      </c>
      <c r="Z11" s="124">
        <v>1.1000000000000001</v>
      </c>
      <c r="AA11" s="655">
        <f t="shared" si="9"/>
        <v>1.6750000000000003</v>
      </c>
      <c r="AB11" s="655">
        <f t="shared" si="10"/>
        <v>1.1321991874224251</v>
      </c>
      <c r="AC11" s="656">
        <f t="shared" si="11"/>
        <v>-0.50786116646934754</v>
      </c>
    </row>
    <row r="12" spans="1:29">
      <c r="A12" s="668" t="s">
        <v>688</v>
      </c>
      <c r="B12" s="124">
        <v>0.9</v>
      </c>
      <c r="C12" s="124">
        <v>0.6</v>
      </c>
      <c r="D12" s="124">
        <v>0.66</v>
      </c>
      <c r="E12" s="124">
        <v>0.68</v>
      </c>
      <c r="F12" s="655">
        <f t="shared" si="0"/>
        <v>0.71000000000000008</v>
      </c>
      <c r="G12" s="655">
        <f t="shared" si="1"/>
        <v>0.11357816691600509</v>
      </c>
      <c r="H12" s="655">
        <f t="shared" si="2"/>
        <v>-0.26413527189768826</v>
      </c>
      <c r="I12" s="124">
        <v>0.9</v>
      </c>
      <c r="J12" s="124">
        <v>0.7</v>
      </c>
      <c r="K12" s="124">
        <v>0.71</v>
      </c>
      <c r="L12" s="124">
        <v>0.72</v>
      </c>
      <c r="M12" s="655">
        <f t="shared" si="3"/>
        <v>0.75750000000000006</v>
      </c>
      <c r="N12" s="655">
        <f t="shared" si="4"/>
        <v>8.257572282456796E-2</v>
      </c>
      <c r="O12" s="655">
        <f t="shared" si="5"/>
        <v>-0.4541286314825097</v>
      </c>
      <c r="P12" s="124">
        <v>0.9</v>
      </c>
      <c r="Q12" s="124">
        <v>0.6</v>
      </c>
      <c r="R12" s="124">
        <v>0.6</v>
      </c>
      <c r="S12" s="124">
        <v>0.61</v>
      </c>
      <c r="T12" s="655">
        <f t="shared" si="6"/>
        <v>0.67749999999999999</v>
      </c>
      <c r="U12" s="655">
        <f t="shared" si="7"/>
        <v>0.12852528934026941</v>
      </c>
      <c r="V12" s="655">
        <f t="shared" si="8"/>
        <v>-0.52518846949485898</v>
      </c>
      <c r="W12" s="124">
        <v>0.9</v>
      </c>
      <c r="X12" s="124">
        <v>0.7</v>
      </c>
      <c r="Y12" s="124">
        <v>0.55000000000000004</v>
      </c>
      <c r="Z12" s="124">
        <v>0.7</v>
      </c>
      <c r="AA12" s="655">
        <f t="shared" si="9"/>
        <v>0.71250000000000013</v>
      </c>
      <c r="AB12" s="655">
        <f t="shared" si="10"/>
        <v>0.12437342963832673</v>
      </c>
      <c r="AC12" s="656">
        <f t="shared" si="11"/>
        <v>-0.10050378152592325</v>
      </c>
    </row>
    <row r="13" spans="1:29">
      <c r="A13" s="668" t="s">
        <v>689</v>
      </c>
      <c r="B13" s="124">
        <v>3556</v>
      </c>
      <c r="C13" s="124">
        <v>3311</v>
      </c>
      <c r="D13" s="124">
        <v>3979</v>
      </c>
      <c r="E13" s="124">
        <v>3535</v>
      </c>
      <c r="F13" s="655">
        <f t="shared" si="0"/>
        <v>3595.25</v>
      </c>
      <c r="G13" s="655">
        <f t="shared" si="1"/>
        <v>241.47088333792959</v>
      </c>
      <c r="H13" s="655">
        <f t="shared" si="2"/>
        <v>-0.24951248435067985</v>
      </c>
      <c r="I13" s="124">
        <v>3583</v>
      </c>
      <c r="J13" s="124">
        <v>3237</v>
      </c>
      <c r="K13" s="124">
        <v>3865</v>
      </c>
      <c r="L13" s="124">
        <v>3455</v>
      </c>
      <c r="M13" s="655">
        <f t="shared" si="3"/>
        <v>3535</v>
      </c>
      <c r="N13" s="655">
        <f t="shared" si="4"/>
        <v>227.16073604388589</v>
      </c>
      <c r="O13" s="655">
        <f t="shared" si="5"/>
        <v>-0.35217353752782588</v>
      </c>
      <c r="P13" s="124">
        <v>3532</v>
      </c>
      <c r="Q13" s="124">
        <v>2970</v>
      </c>
      <c r="R13" s="124">
        <v>3864</v>
      </c>
      <c r="S13" s="124">
        <v>3060</v>
      </c>
      <c r="T13" s="655">
        <f t="shared" si="6"/>
        <v>3356.5</v>
      </c>
      <c r="U13" s="655">
        <f t="shared" si="7"/>
        <v>362.50896540637444</v>
      </c>
      <c r="V13" s="655">
        <f t="shared" si="8"/>
        <v>-0.81791080578551201</v>
      </c>
      <c r="W13" s="124">
        <v>3606</v>
      </c>
      <c r="X13" s="124">
        <v>3129</v>
      </c>
      <c r="Y13" s="124">
        <v>3642</v>
      </c>
      <c r="Z13" s="124">
        <v>3248</v>
      </c>
      <c r="AA13" s="655">
        <f t="shared" si="9"/>
        <v>3406.25</v>
      </c>
      <c r="AB13" s="655">
        <f t="shared" si="10"/>
        <v>222.14226860280328</v>
      </c>
      <c r="AC13" s="656">
        <f t="shared" si="11"/>
        <v>-0.71238130858812609</v>
      </c>
    </row>
    <row r="14" spans="1:29">
      <c r="A14" s="668" t="s">
        <v>690</v>
      </c>
      <c r="B14" s="124">
        <v>342</v>
      </c>
      <c r="C14" s="124">
        <v>361</v>
      </c>
      <c r="D14" s="124">
        <v>458</v>
      </c>
      <c r="E14" s="124">
        <v>382</v>
      </c>
      <c r="F14" s="655">
        <f t="shared" si="0"/>
        <v>385.75</v>
      </c>
      <c r="G14" s="655">
        <f t="shared" si="1"/>
        <v>44.047559523769308</v>
      </c>
      <c r="H14" s="655">
        <f t="shared" si="2"/>
        <v>-8.5135250182848246E-2</v>
      </c>
      <c r="I14" s="124">
        <v>370</v>
      </c>
      <c r="J14" s="124">
        <v>345</v>
      </c>
      <c r="K14" s="124">
        <v>386</v>
      </c>
      <c r="L14" s="124">
        <v>359</v>
      </c>
      <c r="M14" s="655">
        <f t="shared" si="3"/>
        <v>365</v>
      </c>
      <c r="N14" s="655">
        <f t="shared" si="4"/>
        <v>15.016657417681207</v>
      </c>
      <c r="O14" s="655">
        <f t="shared" si="5"/>
        <v>-0.39955629492721612</v>
      </c>
      <c r="P14" s="124">
        <v>396</v>
      </c>
      <c r="Q14" s="124">
        <v>343</v>
      </c>
      <c r="R14" s="124">
        <v>416</v>
      </c>
      <c r="S14" s="124">
        <v>323</v>
      </c>
      <c r="T14" s="655">
        <f t="shared" si="6"/>
        <v>369.5</v>
      </c>
      <c r="U14" s="655">
        <f t="shared" si="7"/>
        <v>37.84507894033252</v>
      </c>
      <c r="V14" s="655">
        <f t="shared" si="8"/>
        <v>-1.2286934339154911</v>
      </c>
      <c r="W14" s="124">
        <v>404</v>
      </c>
      <c r="X14" s="124">
        <v>406</v>
      </c>
      <c r="Y14" s="124">
        <v>375</v>
      </c>
      <c r="Z14" s="124">
        <v>365</v>
      </c>
      <c r="AA14" s="655">
        <f t="shared" si="9"/>
        <v>387.5</v>
      </c>
      <c r="AB14" s="655">
        <f t="shared" si="10"/>
        <v>17.867568385205637</v>
      </c>
      <c r="AC14" s="656">
        <f t="shared" si="11"/>
        <v>-1.2592648039690739</v>
      </c>
    </row>
    <row r="15" spans="1:29">
      <c r="A15" s="668" t="s">
        <v>691</v>
      </c>
      <c r="B15" s="124">
        <v>189</v>
      </c>
      <c r="C15" s="124">
        <v>226</v>
      </c>
      <c r="D15" s="124">
        <v>589</v>
      </c>
      <c r="E15" s="124">
        <v>300</v>
      </c>
      <c r="F15" s="655">
        <f t="shared" si="0"/>
        <v>326</v>
      </c>
      <c r="G15" s="655">
        <f t="shared" si="1"/>
        <v>157.01433055616292</v>
      </c>
      <c r="H15" s="655">
        <f t="shared" si="2"/>
        <v>-0.16558998091387578</v>
      </c>
      <c r="I15" s="124">
        <v>143</v>
      </c>
      <c r="J15" s="124">
        <v>155</v>
      </c>
      <c r="K15" s="124">
        <v>245</v>
      </c>
      <c r="L15" s="124">
        <v>287</v>
      </c>
      <c r="M15" s="655">
        <f t="shared" si="3"/>
        <v>207.5</v>
      </c>
      <c r="N15" s="655">
        <f t="shared" si="4"/>
        <v>60.50413209029611</v>
      </c>
      <c r="O15" s="655">
        <f t="shared" si="5"/>
        <v>1.3139598446161418</v>
      </c>
      <c r="P15" s="124">
        <v>300</v>
      </c>
      <c r="Q15" s="124">
        <v>417</v>
      </c>
      <c r="R15" s="124">
        <v>189</v>
      </c>
      <c r="S15" s="124">
        <v>287</v>
      </c>
      <c r="T15" s="655">
        <f t="shared" si="6"/>
        <v>298.25</v>
      </c>
      <c r="U15" s="655">
        <f t="shared" si="7"/>
        <v>80.880699180954167</v>
      </c>
      <c r="V15" s="655">
        <f t="shared" si="8"/>
        <v>-0.13909375306994326</v>
      </c>
      <c r="W15" s="124">
        <v>213</v>
      </c>
      <c r="X15" s="124">
        <v>463</v>
      </c>
      <c r="Y15" s="124">
        <v>218</v>
      </c>
      <c r="Z15" s="124">
        <v>419</v>
      </c>
      <c r="AA15" s="655">
        <f t="shared" si="9"/>
        <v>328.25</v>
      </c>
      <c r="AB15" s="655">
        <f t="shared" si="10"/>
        <v>113.83183869199337</v>
      </c>
      <c r="AC15" s="656">
        <f t="shared" si="11"/>
        <v>0.7972286228772224</v>
      </c>
    </row>
    <row r="16" spans="1:29">
      <c r="A16" s="668" t="s">
        <v>692</v>
      </c>
      <c r="B16" s="124">
        <v>21.8</v>
      </c>
      <c r="C16" s="124">
        <v>20.8</v>
      </c>
      <c r="D16" s="124">
        <v>26.7</v>
      </c>
      <c r="E16" s="124">
        <v>22.5</v>
      </c>
      <c r="F16" s="655">
        <f t="shared" si="0"/>
        <v>22.95</v>
      </c>
      <c r="G16" s="655">
        <f t="shared" si="1"/>
        <v>2.247776679298902</v>
      </c>
      <c r="H16" s="655">
        <f t="shared" si="2"/>
        <v>-0.20019782398505778</v>
      </c>
      <c r="I16" s="124">
        <v>22</v>
      </c>
      <c r="J16" s="124">
        <v>19.899999999999999</v>
      </c>
      <c r="K16" s="124">
        <v>23.8</v>
      </c>
      <c r="L16" s="124">
        <v>21.8</v>
      </c>
      <c r="M16" s="655">
        <f t="shared" si="3"/>
        <v>21.875</v>
      </c>
      <c r="N16" s="655">
        <f t="shared" si="4"/>
        <v>1.3808964479641483</v>
      </c>
      <c r="O16" s="655">
        <f t="shared" si="5"/>
        <v>-5.4312544659356303E-2</v>
      </c>
      <c r="P16" s="124">
        <v>22.6</v>
      </c>
      <c r="Q16" s="124">
        <v>19.7</v>
      </c>
      <c r="R16" s="124">
        <v>24</v>
      </c>
      <c r="S16" s="124">
        <v>19.399999999999999</v>
      </c>
      <c r="T16" s="655">
        <f t="shared" si="6"/>
        <v>21.424999999999997</v>
      </c>
      <c r="U16" s="655">
        <f t="shared" si="7"/>
        <v>1.9421315609401963</v>
      </c>
      <c r="V16" s="655">
        <f t="shared" si="8"/>
        <v>-1.0426688081932438</v>
      </c>
      <c r="W16" s="124">
        <v>22.6</v>
      </c>
      <c r="X16" s="124">
        <v>21.2</v>
      </c>
      <c r="Y16" s="124">
        <v>22.5</v>
      </c>
      <c r="Z16" s="124">
        <v>21.3</v>
      </c>
      <c r="AA16" s="655">
        <f t="shared" si="9"/>
        <v>21.9</v>
      </c>
      <c r="AB16" s="655">
        <f t="shared" si="10"/>
        <v>0.65192024052026531</v>
      </c>
      <c r="AC16" s="656">
        <f t="shared" si="11"/>
        <v>-0.92035798661684065</v>
      </c>
    </row>
    <row r="17" spans="1:29">
      <c r="A17" s="668" t="s">
        <v>695</v>
      </c>
      <c r="B17" s="124">
        <v>2</v>
      </c>
      <c r="C17" s="124">
        <v>1</v>
      </c>
      <c r="D17" s="124">
        <v>1</v>
      </c>
      <c r="E17" s="124">
        <v>2</v>
      </c>
      <c r="F17" s="655">
        <f t="shared" si="0"/>
        <v>1.5</v>
      </c>
      <c r="G17" s="655">
        <f t="shared" si="1"/>
        <v>0.5</v>
      </c>
      <c r="H17" s="655">
        <f t="shared" si="2"/>
        <v>1</v>
      </c>
      <c r="I17" s="124">
        <v>2</v>
      </c>
      <c r="J17" s="124">
        <v>1</v>
      </c>
      <c r="K17" s="124">
        <v>1</v>
      </c>
      <c r="L17" s="124">
        <v>1</v>
      </c>
      <c r="M17" s="655">
        <f t="shared" si="3"/>
        <v>1.25</v>
      </c>
      <c r="N17" s="655">
        <f t="shared" si="4"/>
        <v>0.4330127018922193</v>
      </c>
      <c r="O17" s="655">
        <f t="shared" si="5"/>
        <v>-0.57735026918962584</v>
      </c>
      <c r="P17" s="124">
        <v>1</v>
      </c>
      <c r="Q17" s="124">
        <v>1</v>
      </c>
      <c r="R17" s="124">
        <v>2</v>
      </c>
      <c r="S17" s="124">
        <v>1</v>
      </c>
      <c r="T17" s="655">
        <f t="shared" si="6"/>
        <v>1.25</v>
      </c>
      <c r="U17" s="655">
        <f t="shared" si="7"/>
        <v>0.4330127018922193</v>
      </c>
      <c r="V17" s="655">
        <f t="shared" si="8"/>
        <v>-0.57735026918962584</v>
      </c>
      <c r="W17" s="124">
        <v>1</v>
      </c>
      <c r="X17" s="124">
        <v>1</v>
      </c>
      <c r="Y17" s="124">
        <v>1</v>
      </c>
      <c r="Z17" s="124">
        <v>1</v>
      </c>
      <c r="AA17" s="655">
        <f t="shared" si="9"/>
        <v>1</v>
      </c>
      <c r="AB17" s="655">
        <f t="shared" si="10"/>
        <v>0</v>
      </c>
      <c r="AC17" s="656" t="e">
        <f t="shared" si="11"/>
        <v>#NUM!</v>
      </c>
    </row>
    <row r="18" spans="1:29">
      <c r="A18" s="668" t="s">
        <v>696</v>
      </c>
      <c r="B18" s="124">
        <v>81</v>
      </c>
      <c r="C18" s="124">
        <v>80</v>
      </c>
      <c r="D18" s="124">
        <v>75</v>
      </c>
      <c r="E18" s="124">
        <v>78</v>
      </c>
      <c r="F18" s="655">
        <f t="shared" si="0"/>
        <v>78.5</v>
      </c>
      <c r="G18" s="655">
        <f t="shared" si="1"/>
        <v>2.2912878474779199</v>
      </c>
      <c r="H18" s="655">
        <f t="shared" si="2"/>
        <v>-0.21821789023599239</v>
      </c>
      <c r="I18" s="124">
        <v>81</v>
      </c>
      <c r="J18" s="124">
        <v>81</v>
      </c>
      <c r="K18" s="124">
        <v>81</v>
      </c>
      <c r="L18" s="124">
        <v>79</v>
      </c>
      <c r="M18" s="655">
        <f t="shared" si="3"/>
        <v>80.5</v>
      </c>
      <c r="N18" s="655">
        <f t="shared" si="4"/>
        <v>0.8660254037844386</v>
      </c>
      <c r="O18" s="655">
        <f t="shared" si="5"/>
        <v>-1.7320508075688774</v>
      </c>
      <c r="P18" s="124">
        <v>78</v>
      </c>
      <c r="Q18" s="124">
        <v>75</v>
      </c>
      <c r="R18" s="124">
        <v>80</v>
      </c>
      <c r="S18" s="124">
        <v>79</v>
      </c>
      <c r="T18" s="655">
        <f t="shared" si="6"/>
        <v>78</v>
      </c>
      <c r="U18" s="655">
        <f t="shared" si="7"/>
        <v>1.8708286933869707</v>
      </c>
      <c r="V18" s="655">
        <f t="shared" si="8"/>
        <v>0.53452248382484879</v>
      </c>
      <c r="W18" s="124">
        <v>80</v>
      </c>
      <c r="X18" s="124">
        <v>74</v>
      </c>
      <c r="Y18" s="124">
        <v>81</v>
      </c>
      <c r="Z18" s="124">
        <v>76</v>
      </c>
      <c r="AA18" s="655">
        <f t="shared" si="9"/>
        <v>77.75</v>
      </c>
      <c r="AB18" s="655">
        <f t="shared" si="10"/>
        <v>2.8613807855648994</v>
      </c>
      <c r="AC18" s="656">
        <f t="shared" si="11"/>
        <v>-0.61159283966272648</v>
      </c>
    </row>
    <row r="19" spans="1:29">
      <c r="A19" s="668" t="s">
        <v>697</v>
      </c>
      <c r="B19" s="124">
        <v>13</v>
      </c>
      <c r="C19" s="124">
        <v>14</v>
      </c>
      <c r="D19" s="124">
        <v>14</v>
      </c>
      <c r="E19" s="124">
        <v>14</v>
      </c>
      <c r="F19" s="655">
        <f t="shared" si="0"/>
        <v>13.75</v>
      </c>
      <c r="G19" s="655">
        <f t="shared" si="1"/>
        <v>0.4330127018922193</v>
      </c>
      <c r="H19" s="655">
        <f t="shared" si="2"/>
        <v>0.57735026918962584</v>
      </c>
      <c r="I19" s="124">
        <v>14</v>
      </c>
      <c r="J19" s="124">
        <v>14</v>
      </c>
      <c r="K19" s="124">
        <v>13</v>
      </c>
      <c r="L19" s="124">
        <v>14</v>
      </c>
      <c r="M19" s="655">
        <f t="shared" si="3"/>
        <v>13.75</v>
      </c>
      <c r="N19" s="655">
        <f t="shared" si="4"/>
        <v>0.4330127018922193</v>
      </c>
      <c r="O19" s="655">
        <f t="shared" si="5"/>
        <v>0.57735026918962584</v>
      </c>
      <c r="P19" s="124">
        <v>15</v>
      </c>
      <c r="Q19" s="124">
        <v>15</v>
      </c>
      <c r="R19" s="124">
        <v>14</v>
      </c>
      <c r="S19" s="124">
        <v>14</v>
      </c>
      <c r="T19" s="655">
        <f t="shared" si="6"/>
        <v>14.5</v>
      </c>
      <c r="U19" s="655">
        <f t="shared" si="7"/>
        <v>0.5</v>
      </c>
      <c r="V19" s="655">
        <f t="shared" si="8"/>
        <v>-1</v>
      </c>
      <c r="W19" s="124">
        <v>15</v>
      </c>
      <c r="X19" s="124">
        <v>16</v>
      </c>
      <c r="Y19" s="124">
        <v>14</v>
      </c>
      <c r="Z19" s="124">
        <v>14</v>
      </c>
      <c r="AA19" s="655">
        <f t="shared" si="9"/>
        <v>14.75</v>
      </c>
      <c r="AB19" s="655">
        <f t="shared" si="10"/>
        <v>0.82915619758884995</v>
      </c>
      <c r="AC19" s="656">
        <f t="shared" si="11"/>
        <v>-0.90453403373329089</v>
      </c>
    </row>
    <row r="20" spans="1:29">
      <c r="A20" s="668" t="s">
        <v>698</v>
      </c>
      <c r="B20" s="124">
        <v>4</v>
      </c>
      <c r="C20" s="124">
        <v>5</v>
      </c>
      <c r="D20" s="124">
        <v>10</v>
      </c>
      <c r="E20" s="124">
        <v>6</v>
      </c>
      <c r="F20" s="655">
        <f t="shared" si="0"/>
        <v>6.25</v>
      </c>
      <c r="G20" s="655">
        <f t="shared" si="1"/>
        <v>2.2776083947860748</v>
      </c>
      <c r="H20" s="655">
        <f t="shared" si="2"/>
        <v>-0.10976425998969035</v>
      </c>
      <c r="I20" s="124">
        <v>3</v>
      </c>
      <c r="J20" s="124">
        <v>3</v>
      </c>
      <c r="K20" s="124">
        <v>4</v>
      </c>
      <c r="L20" s="124">
        <v>6</v>
      </c>
      <c r="M20" s="655">
        <f t="shared" si="3"/>
        <v>4</v>
      </c>
      <c r="N20" s="655">
        <f t="shared" si="4"/>
        <v>1.2247448713915889</v>
      </c>
      <c r="O20" s="655">
        <f t="shared" si="5"/>
        <v>1.6329931618554523</v>
      </c>
      <c r="P20" s="124">
        <v>6</v>
      </c>
      <c r="Q20" s="124">
        <v>9</v>
      </c>
      <c r="R20" s="124">
        <v>3</v>
      </c>
      <c r="S20" s="124">
        <v>6</v>
      </c>
      <c r="T20" s="655">
        <f t="shared" si="6"/>
        <v>6</v>
      </c>
      <c r="U20" s="655">
        <f t="shared" si="7"/>
        <v>2.1213203435596424</v>
      </c>
      <c r="V20" s="655">
        <f t="shared" si="8"/>
        <v>0</v>
      </c>
      <c r="W20" s="124">
        <v>4</v>
      </c>
      <c r="X20" s="124">
        <v>9</v>
      </c>
      <c r="Y20" s="124">
        <v>4</v>
      </c>
      <c r="Z20" s="124">
        <v>9</v>
      </c>
      <c r="AA20" s="655">
        <f t="shared" si="9"/>
        <v>6.5</v>
      </c>
      <c r="AB20" s="655">
        <f t="shared" si="10"/>
        <v>2.5</v>
      </c>
      <c r="AC20" s="656">
        <f t="shared" si="11"/>
        <v>1</v>
      </c>
    </row>
    <row r="21" spans="1:29">
      <c r="A21" s="668" t="s">
        <v>709</v>
      </c>
      <c r="B21" s="124">
        <v>3.9</v>
      </c>
      <c r="C21" s="124">
        <v>2.1</v>
      </c>
      <c r="D21" s="124">
        <v>0.64</v>
      </c>
      <c r="E21" s="124">
        <v>0.67</v>
      </c>
      <c r="F21" s="655">
        <f t="shared" si="0"/>
        <v>1.8274999999999999</v>
      </c>
      <c r="G21" s="655">
        <f t="shared" si="1"/>
        <v>1.3341172174887781</v>
      </c>
      <c r="H21" s="655">
        <f t="shared" si="2"/>
        <v>-0.86761491780967592</v>
      </c>
      <c r="I21" s="124">
        <v>1.1000000000000001</v>
      </c>
      <c r="J21" s="124">
        <v>0.9</v>
      </c>
      <c r="K21" s="124">
        <v>0.4</v>
      </c>
      <c r="L21" s="124">
        <v>0.41</v>
      </c>
      <c r="M21" s="655">
        <f t="shared" si="3"/>
        <v>0.70250000000000001</v>
      </c>
      <c r="N21" s="655">
        <f t="shared" si="4"/>
        <v>0.30580835501993742</v>
      </c>
      <c r="O21" s="655">
        <f t="shared" si="5"/>
        <v>-0.9564813884203075</v>
      </c>
      <c r="P21" s="124">
        <v>0.1</v>
      </c>
      <c r="Q21" s="124">
        <v>0.4</v>
      </c>
      <c r="R21" s="124">
        <v>0.45</v>
      </c>
      <c r="S21" s="124">
        <v>0.3</v>
      </c>
      <c r="T21" s="655">
        <f t="shared" si="6"/>
        <v>0.3125</v>
      </c>
      <c r="U21" s="655">
        <f t="shared" si="7"/>
        <v>0.13404756618454514</v>
      </c>
      <c r="V21" s="655">
        <f t="shared" si="8"/>
        <v>-9.3250480824031437E-2</v>
      </c>
      <c r="W21" s="124">
        <v>0.1</v>
      </c>
      <c r="X21" s="124">
        <v>0.7</v>
      </c>
      <c r="Y21" s="124">
        <v>0.68</v>
      </c>
      <c r="Z21" s="124">
        <v>0.22</v>
      </c>
      <c r="AA21" s="655">
        <f t="shared" si="9"/>
        <v>0.42499999999999999</v>
      </c>
      <c r="AB21" s="655">
        <f t="shared" si="10"/>
        <v>0.26846787517317611</v>
      </c>
      <c r="AC21" s="656">
        <f t="shared" si="11"/>
        <v>-0.76359229150885943</v>
      </c>
    </row>
    <row r="22" spans="1:29">
      <c r="A22" s="668" t="s">
        <v>710</v>
      </c>
      <c r="B22" s="124">
        <v>147</v>
      </c>
      <c r="C22" s="124">
        <v>112</v>
      </c>
      <c r="D22" s="124">
        <v>157</v>
      </c>
      <c r="E22" s="124">
        <v>139</v>
      </c>
      <c r="F22" s="655">
        <f t="shared" si="0"/>
        <v>138.75</v>
      </c>
      <c r="G22" s="655">
        <f t="shared" si="1"/>
        <v>16.708904811506947</v>
      </c>
      <c r="H22" s="655">
        <f t="shared" si="2"/>
        <v>1.4962081765396863E-2</v>
      </c>
      <c r="I22" s="124">
        <v>150</v>
      </c>
      <c r="J22" s="124">
        <v>100</v>
      </c>
      <c r="K22" s="124">
        <v>115</v>
      </c>
      <c r="L22" s="124">
        <v>126</v>
      </c>
      <c r="M22" s="655">
        <f t="shared" si="3"/>
        <v>122.75</v>
      </c>
      <c r="N22" s="655">
        <f t="shared" si="4"/>
        <v>18.239723133863627</v>
      </c>
      <c r="O22" s="655">
        <f t="shared" si="5"/>
        <v>0.17818252920550604</v>
      </c>
      <c r="P22" s="124">
        <v>144</v>
      </c>
      <c r="Q22" s="124">
        <v>96</v>
      </c>
      <c r="R22" s="124">
        <v>134</v>
      </c>
      <c r="S22" s="124">
        <v>113</v>
      </c>
      <c r="T22" s="655">
        <f t="shared" si="6"/>
        <v>121.75</v>
      </c>
      <c r="U22" s="655">
        <f t="shared" si="7"/>
        <v>18.606114586339622</v>
      </c>
      <c r="V22" s="655">
        <f t="shared" si="8"/>
        <v>-0.47027550859136069</v>
      </c>
      <c r="W22" s="124">
        <v>137</v>
      </c>
      <c r="X22" s="124">
        <v>116</v>
      </c>
      <c r="Y22" s="124">
        <v>101</v>
      </c>
      <c r="Z22" s="124">
        <v>123</v>
      </c>
      <c r="AA22" s="655">
        <f t="shared" si="9"/>
        <v>119.25</v>
      </c>
      <c r="AB22" s="655">
        <f t="shared" si="10"/>
        <v>12.968712349342937</v>
      </c>
      <c r="AC22" s="656">
        <f t="shared" si="11"/>
        <v>0.28915746598312009</v>
      </c>
    </row>
    <row r="23" spans="1:29">
      <c r="A23" s="668" t="s">
        <v>711</v>
      </c>
      <c r="B23" s="124">
        <v>17</v>
      </c>
      <c r="C23" s="124">
        <v>13.3</v>
      </c>
      <c r="D23" s="124">
        <v>16.7</v>
      </c>
      <c r="E23" s="124">
        <v>10</v>
      </c>
      <c r="F23" s="655">
        <f t="shared" si="0"/>
        <v>14.25</v>
      </c>
      <c r="G23" s="655">
        <f t="shared" si="1"/>
        <v>2.8517538463198386</v>
      </c>
      <c r="H23" s="655">
        <f t="shared" si="2"/>
        <v>-1.4903109556543896</v>
      </c>
      <c r="I23" s="124">
        <v>15.5</v>
      </c>
      <c r="J23" s="124">
        <v>9.9</v>
      </c>
      <c r="K23" s="124">
        <v>12.2</v>
      </c>
      <c r="L23" s="124">
        <v>8.1999999999999993</v>
      </c>
      <c r="M23" s="655">
        <f t="shared" si="3"/>
        <v>11.45</v>
      </c>
      <c r="N23" s="655">
        <f t="shared" si="4"/>
        <v>2.7354158733179839</v>
      </c>
      <c r="O23" s="655">
        <f t="shared" si="5"/>
        <v>-1.1881191564695572</v>
      </c>
      <c r="P23" s="124">
        <v>20.5</v>
      </c>
      <c r="Q23" s="124">
        <v>8.1</v>
      </c>
      <c r="R23" s="124">
        <v>12.1</v>
      </c>
      <c r="S23" s="124">
        <v>8.1</v>
      </c>
      <c r="T23" s="655">
        <f t="shared" si="6"/>
        <v>12.200000000000001</v>
      </c>
      <c r="U23" s="655">
        <f t="shared" si="7"/>
        <v>5.0626080235388526</v>
      </c>
      <c r="V23" s="655">
        <f t="shared" si="8"/>
        <v>-0.80985926244671591</v>
      </c>
      <c r="W23" s="124">
        <v>14.1</v>
      </c>
      <c r="X23" s="124">
        <v>13.4</v>
      </c>
      <c r="Y23" s="124">
        <v>9.6999999999999993</v>
      </c>
      <c r="Z23" s="124">
        <v>10.8</v>
      </c>
      <c r="AA23" s="655">
        <f t="shared" si="9"/>
        <v>12</v>
      </c>
      <c r="AB23" s="655">
        <f t="shared" si="10"/>
        <v>1.8096961070853874</v>
      </c>
      <c r="AC23" s="656">
        <f t="shared" si="11"/>
        <v>-0.66309475679464414</v>
      </c>
    </row>
    <row r="24" spans="1:29">
      <c r="A24" s="668" t="s">
        <v>712</v>
      </c>
      <c r="B24" s="124">
        <v>8.6</v>
      </c>
      <c r="C24" s="124">
        <v>8.4</v>
      </c>
      <c r="D24" s="124">
        <v>9.4</v>
      </c>
      <c r="E24" s="124">
        <v>13.9</v>
      </c>
      <c r="F24" s="655">
        <f t="shared" si="0"/>
        <v>10.074999999999999</v>
      </c>
      <c r="G24" s="655">
        <f t="shared" si="1"/>
        <v>2.2398381637966676</v>
      </c>
      <c r="H24" s="655">
        <f t="shared" si="2"/>
        <v>1.7077126650598649</v>
      </c>
      <c r="I24" s="124">
        <v>9.6</v>
      </c>
      <c r="J24" s="124">
        <v>10.199999999999999</v>
      </c>
      <c r="K24" s="124">
        <v>9.4</v>
      </c>
      <c r="L24" s="124">
        <v>15.5</v>
      </c>
      <c r="M24" s="655">
        <f t="shared" si="3"/>
        <v>11.174999999999999</v>
      </c>
      <c r="N24" s="655">
        <f t="shared" si="4"/>
        <v>2.5143339078173379</v>
      </c>
      <c r="O24" s="655">
        <f t="shared" si="5"/>
        <v>1.7201374831533334</v>
      </c>
      <c r="P24" s="124">
        <v>7.1</v>
      </c>
      <c r="Q24" s="124">
        <v>11.9</v>
      </c>
      <c r="R24" s="124">
        <v>11</v>
      </c>
      <c r="S24" s="124">
        <v>13.9</v>
      </c>
      <c r="T24" s="655">
        <f t="shared" si="6"/>
        <v>10.975</v>
      </c>
      <c r="U24" s="655">
        <f t="shared" si="7"/>
        <v>2.4712092181764005</v>
      </c>
      <c r="V24" s="655">
        <f t="shared" si="8"/>
        <v>1.1836310655066549</v>
      </c>
      <c r="W24" s="124">
        <v>9.6999999999999993</v>
      </c>
      <c r="X24" s="124">
        <v>8.6999999999999993</v>
      </c>
      <c r="Y24" s="124">
        <v>10.4</v>
      </c>
      <c r="Z24" s="124">
        <v>11.3</v>
      </c>
      <c r="AA24" s="655">
        <f t="shared" si="9"/>
        <v>10.024999999999999</v>
      </c>
      <c r="AB24" s="655">
        <f t="shared" si="10"/>
        <v>0.95229984773704612</v>
      </c>
      <c r="AC24" s="656">
        <f t="shared" si="11"/>
        <v>1.3388640174938489</v>
      </c>
    </row>
    <row r="25" spans="1:29">
      <c r="A25" s="668" t="s">
        <v>713</v>
      </c>
      <c r="B25" s="124">
        <v>0.8</v>
      </c>
      <c r="C25" s="124">
        <v>1</v>
      </c>
      <c r="D25" s="124">
        <v>0.1</v>
      </c>
      <c r="E25" s="124">
        <v>0.5</v>
      </c>
      <c r="F25" s="655">
        <f t="shared" si="0"/>
        <v>0.60000000000000009</v>
      </c>
      <c r="G25" s="655">
        <f t="shared" si="1"/>
        <v>0.3391164991562633</v>
      </c>
      <c r="H25" s="655">
        <f t="shared" si="2"/>
        <v>-0.2948839123097946</v>
      </c>
      <c r="I25" s="124">
        <v>0.7</v>
      </c>
      <c r="J25" s="124">
        <v>0.09</v>
      </c>
      <c r="K25" s="124" t="s">
        <v>714</v>
      </c>
      <c r="L25" s="124">
        <v>0.5</v>
      </c>
      <c r="M25" s="655">
        <f t="shared" si="3"/>
        <v>0.43</v>
      </c>
      <c r="N25" s="655">
        <f t="shared" si="4"/>
        <v>0.25390286856722721</v>
      </c>
      <c r="O25" s="655">
        <f t="shared" si="5"/>
        <v>0.27569597931291484</v>
      </c>
      <c r="P25" s="124">
        <v>1.1000000000000001</v>
      </c>
      <c r="Q25" s="124">
        <v>2</v>
      </c>
      <c r="R25" s="124">
        <v>0.3</v>
      </c>
      <c r="S25" s="124">
        <v>0.1</v>
      </c>
      <c r="T25" s="655">
        <f t="shared" si="6"/>
        <v>0.875</v>
      </c>
      <c r="U25" s="655">
        <f t="shared" si="7"/>
        <v>0.74958321752824741</v>
      </c>
      <c r="V25" s="655">
        <f t="shared" si="8"/>
        <v>-1.0339078862458588</v>
      </c>
      <c r="W25" s="124">
        <v>0.9</v>
      </c>
      <c r="X25" s="124">
        <v>1.5</v>
      </c>
      <c r="Y25" s="124">
        <v>0.3</v>
      </c>
      <c r="Z25" s="124">
        <v>0.1</v>
      </c>
      <c r="AA25" s="655">
        <f t="shared" si="9"/>
        <v>0.7</v>
      </c>
      <c r="AB25" s="655">
        <f t="shared" si="10"/>
        <v>0.54772255750516607</v>
      </c>
      <c r="AC25" s="656">
        <f t="shared" si="11"/>
        <v>-1.0954451150103324</v>
      </c>
    </row>
    <row r="26" spans="1:29">
      <c r="A26" s="668" t="s">
        <v>715</v>
      </c>
      <c r="B26" s="124">
        <v>38.299999999999997</v>
      </c>
      <c r="C26" s="124">
        <v>28.4</v>
      </c>
      <c r="D26" s="124">
        <v>41.4</v>
      </c>
      <c r="E26" s="124">
        <v>12</v>
      </c>
      <c r="F26" s="655">
        <f t="shared" si="0"/>
        <v>30.024999999999999</v>
      </c>
      <c r="G26" s="655">
        <f t="shared" si="1"/>
        <v>11.460884564465347</v>
      </c>
      <c r="H26" s="655">
        <f t="shared" si="2"/>
        <v>-1.5727407338074755</v>
      </c>
      <c r="I26" s="124">
        <v>36.5</v>
      </c>
      <c r="J26" s="124">
        <v>17.5</v>
      </c>
      <c r="K26" s="124">
        <v>9.6</v>
      </c>
      <c r="L26" s="124">
        <v>16</v>
      </c>
      <c r="M26" s="655">
        <f t="shared" si="3"/>
        <v>19.899999999999999</v>
      </c>
      <c r="N26" s="655">
        <f t="shared" si="4"/>
        <v>10.032696546791399</v>
      </c>
      <c r="O26" s="655">
        <f t="shared" si="5"/>
        <v>-0.38872899043749853</v>
      </c>
      <c r="P26" s="124">
        <v>31.3</v>
      </c>
      <c r="Q26" s="124">
        <v>19.600000000000001</v>
      </c>
      <c r="R26" s="124">
        <v>46</v>
      </c>
      <c r="S26" s="124">
        <v>17</v>
      </c>
      <c r="T26" s="655">
        <f t="shared" si="6"/>
        <v>28.475000000000001</v>
      </c>
      <c r="U26" s="655">
        <f t="shared" si="7"/>
        <v>11.4624113955136</v>
      </c>
      <c r="V26" s="655">
        <f t="shared" si="8"/>
        <v>-1.0010982509746011</v>
      </c>
      <c r="W26" s="124">
        <v>32.4</v>
      </c>
      <c r="X26" s="124">
        <v>16.7</v>
      </c>
      <c r="Y26" s="124">
        <v>27.5</v>
      </c>
      <c r="Z26" s="124">
        <v>13</v>
      </c>
      <c r="AA26" s="655">
        <f t="shared" si="9"/>
        <v>22.4</v>
      </c>
      <c r="AB26" s="655">
        <f t="shared" si="10"/>
        <v>7.8558895104246522</v>
      </c>
      <c r="AC26" s="656">
        <f t="shared" si="11"/>
        <v>-1.1965545069754779</v>
      </c>
    </row>
    <row r="27" spans="1:29">
      <c r="A27" s="668" t="s">
        <v>716</v>
      </c>
      <c r="B27" s="124">
        <v>44</v>
      </c>
      <c r="C27" s="124">
        <v>32</v>
      </c>
      <c r="D27" s="124">
        <v>20</v>
      </c>
      <c r="E27" s="124">
        <v>44</v>
      </c>
      <c r="F27" s="655">
        <f t="shared" si="0"/>
        <v>35</v>
      </c>
      <c r="G27" s="655">
        <f t="shared" si="1"/>
        <v>9.9498743710661994</v>
      </c>
      <c r="H27" s="655">
        <f t="shared" si="2"/>
        <v>0.90453403373329089</v>
      </c>
      <c r="I27" s="124">
        <v>45</v>
      </c>
      <c r="J27" s="124">
        <v>34</v>
      </c>
      <c r="K27" s="124">
        <v>20</v>
      </c>
      <c r="L27" s="124">
        <v>44</v>
      </c>
      <c r="M27" s="655">
        <f t="shared" si="3"/>
        <v>35.75</v>
      </c>
      <c r="N27" s="655">
        <f t="shared" si="4"/>
        <v>10.059199769365355</v>
      </c>
      <c r="O27" s="655">
        <f t="shared" si="5"/>
        <v>0.82014476192478492</v>
      </c>
      <c r="P27" s="124">
        <v>35</v>
      </c>
      <c r="Q27" s="124">
        <v>23</v>
      </c>
      <c r="R27" s="124">
        <v>17</v>
      </c>
      <c r="S27" s="124">
        <v>17</v>
      </c>
      <c r="T27" s="655">
        <f t="shared" si="6"/>
        <v>23</v>
      </c>
      <c r="U27" s="655">
        <f t="shared" si="7"/>
        <v>7.3484692283495345</v>
      </c>
      <c r="V27" s="655">
        <f t="shared" si="8"/>
        <v>-0.81649658092772603</v>
      </c>
      <c r="W27" s="124">
        <v>43</v>
      </c>
      <c r="X27" s="124">
        <v>28</v>
      </c>
      <c r="Y27" s="124">
        <v>16</v>
      </c>
      <c r="Z27" s="124">
        <v>16</v>
      </c>
      <c r="AA27" s="655">
        <f t="shared" si="9"/>
        <v>25.75</v>
      </c>
      <c r="AB27" s="655">
        <f t="shared" si="10"/>
        <v>11.098986440211556</v>
      </c>
      <c r="AC27" s="656">
        <f t="shared" si="11"/>
        <v>-0.87845859191933173</v>
      </c>
    </row>
    <row r="28" spans="1:29">
      <c r="A28" s="668" t="s">
        <v>717</v>
      </c>
      <c r="B28" s="124">
        <v>21.8</v>
      </c>
      <c r="C28" s="124">
        <v>16.399999999999999</v>
      </c>
      <c r="D28" s="124">
        <v>17.399999999999999</v>
      </c>
      <c r="E28" s="124">
        <v>11.1</v>
      </c>
      <c r="F28" s="655">
        <f t="shared" si="0"/>
        <v>16.675000000000001</v>
      </c>
      <c r="G28" s="655">
        <f t="shared" si="1"/>
        <v>3.8061627658312247</v>
      </c>
      <c r="H28" s="655">
        <f t="shared" si="2"/>
        <v>-1.4647297929683996</v>
      </c>
      <c r="I28" s="124">
        <v>17.3</v>
      </c>
      <c r="J28" s="124">
        <v>10.8</v>
      </c>
      <c r="K28" s="124">
        <v>12.7</v>
      </c>
      <c r="L28" s="124">
        <v>9.1</v>
      </c>
      <c r="M28" s="655">
        <f t="shared" si="3"/>
        <v>12.475</v>
      </c>
      <c r="N28" s="655">
        <f t="shared" si="4"/>
        <v>3.0629846555280045</v>
      </c>
      <c r="O28" s="655">
        <f t="shared" si="5"/>
        <v>-1.1018664406003071</v>
      </c>
      <c r="P28" s="124">
        <v>21.6</v>
      </c>
      <c r="Q28" s="124">
        <v>10.6</v>
      </c>
      <c r="R28" s="124">
        <v>12.9</v>
      </c>
      <c r="S28" s="124">
        <v>8.5</v>
      </c>
      <c r="T28" s="655">
        <f t="shared" si="6"/>
        <v>13.4</v>
      </c>
      <c r="U28" s="655">
        <f t="shared" si="7"/>
        <v>4.9834726847851796</v>
      </c>
      <c r="V28" s="655">
        <f t="shared" si="8"/>
        <v>-0.98325009685715226</v>
      </c>
      <c r="W28" s="124">
        <v>15.1</v>
      </c>
      <c r="X28" s="124">
        <v>15.5</v>
      </c>
      <c r="Y28" s="124">
        <v>10.6</v>
      </c>
      <c r="Z28" s="124">
        <v>11.1</v>
      </c>
      <c r="AA28" s="655">
        <f t="shared" si="9"/>
        <v>13.075000000000001</v>
      </c>
      <c r="AB28" s="655">
        <f t="shared" si="10"/>
        <v>2.2364872009470531</v>
      </c>
      <c r="AC28" s="656">
        <f t="shared" si="11"/>
        <v>-0.88308128889075532</v>
      </c>
    </row>
    <row r="29" spans="1:29">
      <c r="A29" s="668" t="s">
        <v>718</v>
      </c>
      <c r="B29" s="124">
        <v>9</v>
      </c>
      <c r="C29" s="124">
        <v>6.9</v>
      </c>
      <c r="D29" s="124">
        <v>9.49</v>
      </c>
      <c r="E29" s="124">
        <v>5.24</v>
      </c>
      <c r="F29" s="655">
        <f t="shared" si="0"/>
        <v>7.6575000000000006</v>
      </c>
      <c r="G29" s="655">
        <f t="shared" si="1"/>
        <v>1.7013579135502321</v>
      </c>
      <c r="H29" s="655">
        <f t="shared" si="2"/>
        <v>-1.4209238283997463</v>
      </c>
      <c r="I29" s="124">
        <v>8.6999999999999993</v>
      </c>
      <c r="J29" s="124">
        <v>5.0999999999999996</v>
      </c>
      <c r="K29" s="124">
        <v>4.6900000000000004</v>
      </c>
      <c r="L29" s="124">
        <v>5.27</v>
      </c>
      <c r="M29" s="655">
        <f t="shared" si="3"/>
        <v>5.9399999999999995</v>
      </c>
      <c r="N29" s="655">
        <f t="shared" si="4"/>
        <v>1.607373634224478</v>
      </c>
      <c r="O29" s="655">
        <f t="shared" si="5"/>
        <v>-0.41682903447850816</v>
      </c>
      <c r="P29" s="124">
        <v>8.6</v>
      </c>
      <c r="Q29" s="124">
        <v>5.0999999999999996</v>
      </c>
      <c r="R29" s="124">
        <v>9.0500000000000007</v>
      </c>
      <c r="S29" s="124">
        <v>5.0999999999999996</v>
      </c>
      <c r="T29" s="655">
        <f t="shared" si="6"/>
        <v>6.9625000000000004</v>
      </c>
      <c r="U29" s="655">
        <f t="shared" si="7"/>
        <v>1.8692829507594602</v>
      </c>
      <c r="V29" s="655">
        <f t="shared" si="8"/>
        <v>-0.9963713622077901</v>
      </c>
      <c r="W29" s="124">
        <v>7.9</v>
      </c>
      <c r="X29" s="124">
        <v>5.7</v>
      </c>
      <c r="Y29" s="124">
        <v>6.21</v>
      </c>
      <c r="Z29" s="124">
        <v>5.0999999999999996</v>
      </c>
      <c r="AA29" s="655">
        <f t="shared" si="9"/>
        <v>6.2275000000000009</v>
      </c>
      <c r="AB29" s="655">
        <f t="shared" si="10"/>
        <v>1.0424820142333311</v>
      </c>
      <c r="AC29" s="656">
        <f t="shared" si="11"/>
        <v>-1.0815534317195818</v>
      </c>
    </row>
    <row r="30" spans="1:29">
      <c r="A30" s="668" t="s">
        <v>719</v>
      </c>
      <c r="B30" s="124">
        <v>26</v>
      </c>
      <c r="C30" s="124">
        <v>25.4</v>
      </c>
      <c r="D30" s="124">
        <v>26.5</v>
      </c>
      <c r="E30" s="124">
        <v>8.6</v>
      </c>
      <c r="F30" s="655">
        <f t="shared" si="0"/>
        <v>21.625</v>
      </c>
      <c r="G30" s="655">
        <f t="shared" si="1"/>
        <v>7.5300647407575436</v>
      </c>
      <c r="H30" s="655">
        <f t="shared" si="2"/>
        <v>-1.7297328042215017</v>
      </c>
      <c r="I30" s="124">
        <v>24.4</v>
      </c>
      <c r="J30" s="124">
        <v>17.399999999999999</v>
      </c>
      <c r="K30" s="124">
        <v>8.3000000000000007</v>
      </c>
      <c r="L30" s="124">
        <v>12.7</v>
      </c>
      <c r="M30" s="655">
        <f t="shared" si="3"/>
        <v>15.7</v>
      </c>
      <c r="N30" s="655">
        <f t="shared" si="4"/>
        <v>5.965316420777695</v>
      </c>
      <c r="O30" s="655">
        <f t="shared" si="5"/>
        <v>-0.5029071030583977</v>
      </c>
      <c r="P30" s="124">
        <v>21.7</v>
      </c>
      <c r="Q30" s="124">
        <v>20.3</v>
      </c>
      <c r="R30" s="124">
        <v>34.4</v>
      </c>
      <c r="S30" s="124">
        <v>15.1</v>
      </c>
      <c r="T30" s="655">
        <f t="shared" si="6"/>
        <v>22.875</v>
      </c>
      <c r="U30" s="655">
        <f t="shared" si="7"/>
        <v>7.093791299439256</v>
      </c>
      <c r="V30" s="655">
        <f t="shared" si="8"/>
        <v>-1.0960288612683873</v>
      </c>
      <c r="W30" s="124">
        <v>23.6</v>
      </c>
      <c r="X30" s="124">
        <v>14.4</v>
      </c>
      <c r="Y30" s="124">
        <v>27.2</v>
      </c>
      <c r="Z30" s="124">
        <v>10.6</v>
      </c>
      <c r="AA30" s="655">
        <f t="shared" si="9"/>
        <v>18.95</v>
      </c>
      <c r="AB30" s="655">
        <f t="shared" si="10"/>
        <v>6.7102533484213529</v>
      </c>
      <c r="AC30" s="656">
        <f t="shared" si="11"/>
        <v>-1.2443643431085074</v>
      </c>
    </row>
    <row r="31" spans="1:29">
      <c r="A31" s="668" t="s">
        <v>720</v>
      </c>
      <c r="B31" s="400">
        <v>17</v>
      </c>
      <c r="C31" s="400">
        <v>13.3</v>
      </c>
      <c r="D31" s="124">
        <v>16.7</v>
      </c>
      <c r="E31" s="124">
        <v>3.4</v>
      </c>
      <c r="F31" s="567">
        <f t="shared" si="0"/>
        <v>12.6</v>
      </c>
      <c r="G31" s="567">
        <f t="shared" si="1"/>
        <v>5.5068139609033455</v>
      </c>
      <c r="H31" s="567">
        <f t="shared" si="2"/>
        <v>-1.6706574918486656</v>
      </c>
      <c r="I31" s="400">
        <v>15.1</v>
      </c>
      <c r="J31" s="400">
        <v>6.9</v>
      </c>
      <c r="K31" s="124">
        <v>4.0999999999999996</v>
      </c>
      <c r="L31" s="124">
        <v>4.0999999999999996</v>
      </c>
      <c r="M31" s="567">
        <f t="shared" si="3"/>
        <v>7.5500000000000007</v>
      </c>
      <c r="N31" s="567">
        <f t="shared" si="4"/>
        <v>4.5063843599941613</v>
      </c>
      <c r="O31" s="567">
        <f t="shared" si="5"/>
        <v>-0.76558050188254934</v>
      </c>
      <c r="P31" s="400">
        <v>17.7</v>
      </c>
      <c r="Q31" s="400">
        <v>6.6</v>
      </c>
      <c r="R31" s="124">
        <v>12.1</v>
      </c>
      <c r="S31" s="124">
        <v>4.9000000000000004</v>
      </c>
      <c r="T31" s="567">
        <f t="shared" si="6"/>
        <v>10.324999999999999</v>
      </c>
      <c r="U31" s="567">
        <f t="shared" si="7"/>
        <v>5.0211427982083929</v>
      </c>
      <c r="V31" s="567">
        <f t="shared" si="8"/>
        <v>-1.0804313316752727</v>
      </c>
      <c r="W31" s="400">
        <v>13.3</v>
      </c>
      <c r="X31" s="400">
        <v>7.7</v>
      </c>
      <c r="Y31" s="124">
        <v>9.6999999999999993</v>
      </c>
      <c r="Z31" s="124">
        <v>4.5999999999999996</v>
      </c>
      <c r="AA31" s="567">
        <f t="shared" si="9"/>
        <v>8.8249999999999993</v>
      </c>
      <c r="AB31" s="567">
        <f t="shared" si="10"/>
        <v>3.1586191603294003</v>
      </c>
      <c r="AC31" s="568">
        <f t="shared" si="11"/>
        <v>-1.3376098179431644</v>
      </c>
    </row>
    <row r="32" spans="1:29">
      <c r="A32" s="668" t="s">
        <v>721</v>
      </c>
      <c r="B32" s="400">
        <v>0</v>
      </c>
      <c r="C32" s="400">
        <v>0</v>
      </c>
      <c r="D32" s="124">
        <v>0</v>
      </c>
      <c r="E32" s="124">
        <v>6.6</v>
      </c>
      <c r="F32" s="567">
        <f t="shared" si="0"/>
        <v>1.65</v>
      </c>
      <c r="G32" s="567">
        <f t="shared" si="1"/>
        <v>2.8578838324886471</v>
      </c>
      <c r="H32" s="567">
        <f t="shared" si="2"/>
        <v>1.7320508075688774</v>
      </c>
      <c r="I32" s="400">
        <v>0.4</v>
      </c>
      <c r="J32" s="400">
        <v>3</v>
      </c>
      <c r="K32" s="124">
        <v>8.1</v>
      </c>
      <c r="L32" s="124">
        <v>4</v>
      </c>
      <c r="M32" s="567">
        <f t="shared" si="3"/>
        <v>3.875</v>
      </c>
      <c r="N32" s="567">
        <f t="shared" si="4"/>
        <v>2.7707174161216801</v>
      </c>
      <c r="O32" s="567">
        <f t="shared" si="5"/>
        <v>4.5114669317295131E-2</v>
      </c>
      <c r="P32" s="400">
        <v>2.7</v>
      </c>
      <c r="Q32" s="400">
        <v>1.5</v>
      </c>
      <c r="R32" s="124">
        <v>0</v>
      </c>
      <c r="S32" s="124">
        <v>3.2</v>
      </c>
      <c r="T32" s="567">
        <f t="shared" si="6"/>
        <v>1.85</v>
      </c>
      <c r="U32" s="567">
        <f t="shared" si="7"/>
        <v>1.2338962679253065</v>
      </c>
      <c r="V32" s="567">
        <f t="shared" si="8"/>
        <v>1.0940952129386956</v>
      </c>
      <c r="W32" s="400">
        <v>0.8</v>
      </c>
      <c r="X32" s="400">
        <v>5.6</v>
      </c>
      <c r="Y32" s="124">
        <v>0</v>
      </c>
      <c r="Z32" s="124">
        <v>6.2</v>
      </c>
      <c r="AA32" s="567">
        <f t="shared" si="9"/>
        <v>3.15</v>
      </c>
      <c r="AB32" s="567">
        <f t="shared" si="10"/>
        <v>2.7726341266023544</v>
      </c>
      <c r="AC32" s="568">
        <f t="shared" si="11"/>
        <v>1.1000369542942674</v>
      </c>
    </row>
    <row r="33" spans="1:29" ht="15" thickBot="1">
      <c r="A33" s="669" t="s">
        <v>725</v>
      </c>
      <c r="B33" s="401">
        <v>42.1</v>
      </c>
      <c r="C33" s="470"/>
      <c r="D33" s="470"/>
      <c r="E33" s="125">
        <v>28.3</v>
      </c>
      <c r="F33" s="569">
        <f t="shared" si="0"/>
        <v>35.200000000000003</v>
      </c>
      <c r="G33" s="569">
        <f t="shared" si="1"/>
        <v>6.8999999999999924</v>
      </c>
      <c r="H33" s="569">
        <f t="shared" si="2"/>
        <v>-1.0000000000000013</v>
      </c>
      <c r="I33" s="401">
        <v>39.4</v>
      </c>
      <c r="J33" s="470"/>
      <c r="K33" s="470"/>
      <c r="L33" s="125">
        <v>26.2</v>
      </c>
      <c r="M33" s="569">
        <f t="shared" si="3"/>
        <v>32.799999999999997</v>
      </c>
      <c r="N33" s="569">
        <f t="shared" si="4"/>
        <v>6.5999999999999961</v>
      </c>
      <c r="O33" s="569">
        <f t="shared" si="5"/>
        <v>-1.0000000000000002</v>
      </c>
      <c r="P33" s="401">
        <v>34.4</v>
      </c>
      <c r="Q33" s="470"/>
      <c r="R33" s="470"/>
      <c r="S33" s="125">
        <v>21.8</v>
      </c>
      <c r="T33" s="569">
        <f t="shared" si="6"/>
        <v>28.1</v>
      </c>
      <c r="U33" s="569">
        <f t="shared" si="7"/>
        <v>6.2999999999999865</v>
      </c>
      <c r="V33" s="569">
        <f t="shared" si="8"/>
        <v>-1.0000000000000022</v>
      </c>
      <c r="W33" s="401">
        <v>36.5</v>
      </c>
      <c r="X33" s="470"/>
      <c r="Y33" s="470"/>
      <c r="Z33" s="125">
        <v>132</v>
      </c>
      <c r="AA33" s="569">
        <f t="shared" si="9"/>
        <v>84.25</v>
      </c>
      <c r="AB33" s="569">
        <f t="shared" si="10"/>
        <v>47.75</v>
      </c>
      <c r="AC33" s="570">
        <f t="shared" si="11"/>
        <v>1</v>
      </c>
    </row>
    <row r="34" spans="1:29" ht="15" thickTop="1">
      <c r="A34" s="382"/>
    </row>
    <row r="68" spans="1:1">
      <c r="A68" s="382"/>
    </row>
    <row r="69" spans="1:1">
      <c r="A69" s="382"/>
    </row>
    <row r="70" spans="1:1">
      <c r="A70" s="382"/>
    </row>
    <row r="71" spans="1:1">
      <c r="A71" s="382"/>
    </row>
    <row r="72" spans="1:1">
      <c r="A72" s="382"/>
    </row>
    <row r="73" spans="1:1">
      <c r="A73" s="382"/>
    </row>
    <row r="74" spans="1:1">
      <c r="A74" s="382"/>
    </row>
    <row r="75" spans="1:1">
      <c r="A75" s="382"/>
    </row>
    <row r="76" spans="1:1">
      <c r="A76" s="382"/>
    </row>
    <row r="77" spans="1:1">
      <c r="A77" s="382"/>
    </row>
    <row r="78" spans="1:1">
      <c r="A78" s="382"/>
    </row>
    <row r="79" spans="1:1">
      <c r="A79" s="382"/>
    </row>
    <row r="80" spans="1:1">
      <c r="A80" s="382"/>
    </row>
    <row r="81" spans="1:1">
      <c r="A81" s="382"/>
    </row>
    <row r="82" spans="1:1">
      <c r="A82" s="382"/>
    </row>
    <row r="83" spans="1:1">
      <c r="A83" s="382"/>
    </row>
    <row r="84" spans="1:1">
      <c r="A84" s="382"/>
    </row>
    <row r="85" spans="1:1">
      <c r="A85" s="382"/>
    </row>
    <row r="86" spans="1:1">
      <c r="A86" s="382"/>
    </row>
    <row r="87" spans="1:1">
      <c r="A87" s="382"/>
    </row>
    <row r="88" spans="1:1">
      <c r="A88" s="382"/>
    </row>
    <row r="89" spans="1:1">
      <c r="A89" s="382"/>
    </row>
    <row r="90" spans="1:1">
      <c r="A90" s="382"/>
    </row>
    <row r="91" spans="1:1">
      <c r="A91" s="382"/>
    </row>
    <row r="92" spans="1:1">
      <c r="A92" s="382"/>
    </row>
    <row r="93" spans="1:1">
      <c r="A93" s="382"/>
    </row>
    <row r="94" spans="1:1">
      <c r="A94" s="382"/>
    </row>
    <row r="95" spans="1:1">
      <c r="A95" s="382"/>
    </row>
    <row r="96" spans="1:1">
      <c r="A96" s="382"/>
    </row>
    <row r="97" spans="1:1">
      <c r="A97" s="382"/>
    </row>
    <row r="98" spans="1:1">
      <c r="A98" s="382"/>
    </row>
    <row r="99" spans="1:1">
      <c r="A99" s="382"/>
    </row>
    <row r="100" spans="1:1">
      <c r="A100" s="382"/>
    </row>
    <row r="101" spans="1:1">
      <c r="A101" s="382"/>
    </row>
    <row r="102" spans="1:1">
      <c r="A102" s="382"/>
    </row>
    <row r="103" spans="1:1">
      <c r="A103" s="382"/>
    </row>
    <row r="104" spans="1:1">
      <c r="A104" s="382"/>
    </row>
    <row r="105" spans="1:1">
      <c r="A105" s="382"/>
    </row>
    <row r="106" spans="1:1">
      <c r="A106" s="382"/>
    </row>
    <row r="107" spans="1:1">
      <c r="A107" s="382"/>
    </row>
    <row r="108" spans="1:1">
      <c r="A108" s="382"/>
    </row>
    <row r="109" spans="1:1">
      <c r="A109" s="382"/>
    </row>
    <row r="110" spans="1:1">
      <c r="A110" s="382"/>
    </row>
    <row r="111" spans="1:1">
      <c r="A111" s="382"/>
    </row>
    <row r="112" spans="1:1">
      <c r="A112" s="382"/>
    </row>
    <row r="113" spans="1:1">
      <c r="A113" s="382"/>
    </row>
    <row r="114" spans="1:1">
      <c r="A114" s="382"/>
    </row>
    <row r="115" spans="1:1">
      <c r="A115" s="382"/>
    </row>
    <row r="116" spans="1:1">
      <c r="A116" s="382"/>
    </row>
    <row r="117" spans="1:1">
      <c r="A117" s="382"/>
    </row>
    <row r="118" spans="1:1">
      <c r="A118" s="382"/>
    </row>
    <row r="119" spans="1:1">
      <c r="A119" s="382"/>
    </row>
    <row r="120" spans="1:1">
      <c r="A120" s="382"/>
    </row>
    <row r="121" spans="1:1">
      <c r="A121" s="382"/>
    </row>
    <row r="122" spans="1:1">
      <c r="A122" s="382"/>
    </row>
    <row r="123" spans="1:1">
      <c r="A123" s="382"/>
    </row>
    <row r="124" spans="1:1">
      <c r="A124" s="382"/>
    </row>
    <row r="125" spans="1:1">
      <c r="A125" s="382"/>
    </row>
    <row r="126" spans="1:1">
      <c r="A126" s="382"/>
    </row>
    <row r="127" spans="1:1">
      <c r="A127" s="382"/>
    </row>
    <row r="128" spans="1:1">
      <c r="A128" s="382"/>
    </row>
    <row r="129" spans="1:1">
      <c r="A129" s="382"/>
    </row>
    <row r="130" spans="1:1">
      <c r="A130" s="382"/>
    </row>
    <row r="131" spans="1:1">
      <c r="A131" s="382"/>
    </row>
    <row r="132" spans="1:1">
      <c r="A132" s="382"/>
    </row>
    <row r="133" spans="1:1">
      <c r="A133" s="382"/>
    </row>
    <row r="134" spans="1:1">
      <c r="A134" s="382"/>
    </row>
    <row r="135" spans="1:1">
      <c r="A135" s="382"/>
    </row>
    <row r="136" spans="1:1">
      <c r="A136" s="382"/>
    </row>
    <row r="137" spans="1:1">
      <c r="A137" s="382"/>
    </row>
    <row r="138" spans="1:1">
      <c r="A138" s="382"/>
    </row>
    <row r="139" spans="1:1">
      <c r="A139" s="382"/>
    </row>
    <row r="140" spans="1:1">
      <c r="A140" s="382"/>
    </row>
    <row r="141" spans="1:1">
      <c r="A141" s="382"/>
    </row>
    <row r="142" spans="1:1">
      <c r="A142" s="382"/>
    </row>
    <row r="143" spans="1:1">
      <c r="A143" s="382"/>
    </row>
    <row r="144" spans="1:1">
      <c r="A144" s="382"/>
    </row>
    <row r="145" spans="1:1">
      <c r="A145" s="382"/>
    </row>
    <row r="146" spans="1:1">
      <c r="A146" s="382"/>
    </row>
    <row r="147" spans="1:1">
      <c r="A147" s="382"/>
    </row>
    <row r="148" spans="1:1">
      <c r="A148" s="382"/>
    </row>
    <row r="149" spans="1:1">
      <c r="A149" s="382"/>
    </row>
    <row r="150" spans="1:1">
      <c r="A150" s="382"/>
    </row>
    <row r="151" spans="1:1">
      <c r="A151" s="382"/>
    </row>
    <row r="152" spans="1:1">
      <c r="A152" s="382"/>
    </row>
    <row r="153" spans="1:1">
      <c r="A153" s="382"/>
    </row>
    <row r="154" spans="1:1">
      <c r="A154" s="382"/>
    </row>
    <row r="155" spans="1:1">
      <c r="A155" s="382"/>
    </row>
    <row r="156" spans="1:1">
      <c r="A156" s="382"/>
    </row>
    <row r="157" spans="1:1">
      <c r="A157" s="382"/>
    </row>
    <row r="158" spans="1:1">
      <c r="A158" s="382"/>
    </row>
    <row r="159" spans="1:1">
      <c r="A159" s="382"/>
    </row>
    <row r="160" spans="1:1">
      <c r="A160" s="382"/>
    </row>
    <row r="161" spans="1:1">
      <c r="A161" s="382"/>
    </row>
    <row r="162" spans="1:1">
      <c r="A162" s="382"/>
    </row>
    <row r="163" spans="1:1">
      <c r="A163" s="382"/>
    </row>
    <row r="164" spans="1:1">
      <c r="A164" s="382"/>
    </row>
    <row r="165" spans="1:1">
      <c r="A165" s="382"/>
    </row>
    <row r="166" spans="1:1">
      <c r="A166" s="382"/>
    </row>
    <row r="167" spans="1:1">
      <c r="A167" s="382"/>
    </row>
    <row r="168" spans="1:1">
      <c r="A168" s="382"/>
    </row>
    <row r="169" spans="1:1">
      <c r="A169" s="382"/>
    </row>
    <row r="170" spans="1:1">
      <c r="A170" s="382"/>
    </row>
    <row r="171" spans="1:1">
      <c r="A171" s="382"/>
    </row>
    <row r="172" spans="1:1">
      <c r="A172" s="382"/>
    </row>
    <row r="173" spans="1:1">
      <c r="A173" s="382"/>
    </row>
    <row r="174" spans="1:1">
      <c r="A174" s="382"/>
    </row>
    <row r="175" spans="1:1">
      <c r="A175" s="382"/>
    </row>
    <row r="176" spans="1:1">
      <c r="A176" s="382"/>
    </row>
    <row r="177" spans="1:1">
      <c r="A177" s="382"/>
    </row>
    <row r="178" spans="1:1">
      <c r="A178" s="382"/>
    </row>
    <row r="179" spans="1:1">
      <c r="A179" s="382"/>
    </row>
    <row r="180" spans="1:1">
      <c r="A180" s="382"/>
    </row>
    <row r="181" spans="1:1">
      <c r="A181" s="382"/>
    </row>
    <row r="182" spans="1:1">
      <c r="A182" s="382"/>
    </row>
    <row r="183" spans="1:1">
      <c r="A183" s="382"/>
    </row>
    <row r="184" spans="1:1">
      <c r="A184" s="382"/>
    </row>
    <row r="185" spans="1:1">
      <c r="A185" s="382"/>
    </row>
    <row r="186" spans="1:1">
      <c r="A186" s="382"/>
    </row>
    <row r="187" spans="1:1">
      <c r="A187" s="382"/>
    </row>
    <row r="188" spans="1:1">
      <c r="A188" s="382"/>
    </row>
    <row r="189" spans="1:1">
      <c r="A189" s="382"/>
    </row>
    <row r="190" spans="1:1">
      <c r="A190" s="382"/>
    </row>
    <row r="191" spans="1:1">
      <c r="A191" s="382"/>
    </row>
    <row r="192" spans="1:1">
      <c r="A192" s="382"/>
    </row>
    <row r="193" spans="1:1">
      <c r="A193" s="382"/>
    </row>
    <row r="194" spans="1:1">
      <c r="A194" s="382"/>
    </row>
    <row r="195" spans="1:1">
      <c r="A195" s="382"/>
    </row>
    <row r="196" spans="1:1">
      <c r="A196" s="382"/>
    </row>
    <row r="197" spans="1:1">
      <c r="A197" s="382"/>
    </row>
    <row r="198" spans="1:1">
      <c r="A198" s="382"/>
    </row>
    <row r="199" spans="1:1">
      <c r="A199" s="382"/>
    </row>
    <row r="200" spans="1:1">
      <c r="A200" s="382"/>
    </row>
    <row r="201" spans="1:1">
      <c r="A201" s="382"/>
    </row>
    <row r="202" spans="1:1">
      <c r="A202" s="382"/>
    </row>
    <row r="203" spans="1:1">
      <c r="A203" s="382"/>
    </row>
    <row r="204" spans="1:1">
      <c r="A204" s="382"/>
    </row>
    <row r="205" spans="1:1">
      <c r="A205" s="382"/>
    </row>
    <row r="206" spans="1:1">
      <c r="A206" s="382"/>
    </row>
    <row r="207" spans="1:1">
      <c r="A207" s="382"/>
    </row>
    <row r="208" spans="1:1">
      <c r="A208" s="382"/>
    </row>
    <row r="209" spans="1:1">
      <c r="A209" s="382"/>
    </row>
    <row r="210" spans="1:1">
      <c r="A210" s="382"/>
    </row>
    <row r="211" spans="1:1">
      <c r="A211" s="382"/>
    </row>
    <row r="212" spans="1:1">
      <c r="A212" s="382"/>
    </row>
    <row r="213" spans="1:1">
      <c r="A213" s="382"/>
    </row>
    <row r="214" spans="1:1">
      <c r="A214" s="382"/>
    </row>
    <row r="215" spans="1:1">
      <c r="A215" s="382"/>
    </row>
    <row r="216" spans="1:1">
      <c r="A216" s="382"/>
    </row>
    <row r="217" spans="1:1">
      <c r="A217" s="382"/>
    </row>
    <row r="218" spans="1:1">
      <c r="A218" s="382"/>
    </row>
    <row r="219" spans="1:1">
      <c r="A219" s="382"/>
    </row>
    <row r="220" spans="1:1">
      <c r="A220" s="382"/>
    </row>
    <row r="221" spans="1:1">
      <c r="A221" s="382"/>
    </row>
    <row r="222" spans="1:1">
      <c r="A222" s="382"/>
    </row>
    <row r="223" spans="1:1">
      <c r="A223" s="382"/>
    </row>
    <row r="224" spans="1:1">
      <c r="A224" s="382"/>
    </row>
    <row r="225" spans="1:1">
      <c r="A225" s="382"/>
    </row>
    <row r="226" spans="1:1">
      <c r="A226" s="382"/>
    </row>
    <row r="227" spans="1:1">
      <c r="A227" s="382"/>
    </row>
    <row r="228" spans="1:1">
      <c r="A228" s="382"/>
    </row>
    <row r="229" spans="1:1">
      <c r="A229" s="382"/>
    </row>
    <row r="230" spans="1:1">
      <c r="A230" s="382"/>
    </row>
    <row r="231" spans="1:1">
      <c r="A231" s="382"/>
    </row>
    <row r="232" spans="1:1">
      <c r="A232" s="382"/>
    </row>
    <row r="233" spans="1:1">
      <c r="A233" s="382"/>
    </row>
    <row r="234" spans="1:1">
      <c r="A234" s="382"/>
    </row>
    <row r="235" spans="1:1">
      <c r="A235" s="382"/>
    </row>
    <row r="236" spans="1:1">
      <c r="A236" s="382"/>
    </row>
    <row r="237" spans="1:1">
      <c r="A237" s="382"/>
    </row>
    <row r="238" spans="1:1">
      <c r="A238" s="382"/>
    </row>
    <row r="239" spans="1:1">
      <c r="A239" s="382"/>
    </row>
    <row r="240" spans="1:1">
      <c r="A240" s="382"/>
    </row>
    <row r="241" spans="1:1">
      <c r="A241" s="382"/>
    </row>
    <row r="242" spans="1:1">
      <c r="A242" s="382"/>
    </row>
    <row r="243" spans="1:1">
      <c r="A243" s="382"/>
    </row>
    <row r="244" spans="1:1">
      <c r="A244" s="382"/>
    </row>
    <row r="245" spans="1:1">
      <c r="A245" s="382"/>
    </row>
    <row r="246" spans="1:1">
      <c r="A246" s="382"/>
    </row>
    <row r="247" spans="1:1">
      <c r="A247" s="382"/>
    </row>
    <row r="248" spans="1:1">
      <c r="A248" s="382"/>
    </row>
    <row r="249" spans="1:1">
      <c r="A249" s="382"/>
    </row>
    <row r="250" spans="1:1">
      <c r="A250" s="382"/>
    </row>
    <row r="251" spans="1:1">
      <c r="A251" s="382"/>
    </row>
    <row r="252" spans="1:1">
      <c r="A252" s="382"/>
    </row>
    <row r="253" spans="1:1">
      <c r="A253" s="382"/>
    </row>
    <row r="254" spans="1:1">
      <c r="A254" s="382"/>
    </row>
    <row r="255" spans="1:1">
      <c r="A255" s="382"/>
    </row>
    <row r="256" spans="1:1">
      <c r="A256" s="382"/>
    </row>
    <row r="257" spans="1:1">
      <c r="A257" s="382"/>
    </row>
    <row r="258" spans="1:1">
      <c r="A258" s="382"/>
    </row>
    <row r="259" spans="1:1">
      <c r="A259" s="382"/>
    </row>
    <row r="260" spans="1:1">
      <c r="A260" s="382"/>
    </row>
    <row r="261" spans="1:1">
      <c r="A261" s="382"/>
    </row>
    <row r="262" spans="1:1">
      <c r="A262" s="382"/>
    </row>
    <row r="263" spans="1:1">
      <c r="A263" s="382"/>
    </row>
    <row r="264" spans="1:1">
      <c r="A264" s="382"/>
    </row>
    <row r="265" spans="1:1">
      <c r="A265" s="382"/>
    </row>
    <row r="266" spans="1:1">
      <c r="A266" s="382"/>
    </row>
    <row r="267" spans="1:1">
      <c r="A267" s="382"/>
    </row>
    <row r="268" spans="1:1">
      <c r="A268" s="382"/>
    </row>
    <row r="269" spans="1:1">
      <c r="A269" s="382"/>
    </row>
    <row r="270" spans="1:1">
      <c r="A270" s="382"/>
    </row>
    <row r="271" spans="1:1">
      <c r="A271" s="382"/>
    </row>
    <row r="272" spans="1:1">
      <c r="A272" s="382"/>
    </row>
    <row r="273" spans="1:1">
      <c r="A273" s="382"/>
    </row>
    <row r="274" spans="1:1">
      <c r="A274" s="382"/>
    </row>
    <row r="275" spans="1:1">
      <c r="A275" s="382"/>
    </row>
    <row r="276" spans="1:1">
      <c r="A276" s="382"/>
    </row>
    <row r="277" spans="1:1">
      <c r="A277" s="382"/>
    </row>
    <row r="278" spans="1:1">
      <c r="A278" s="382"/>
    </row>
    <row r="279" spans="1:1">
      <c r="A279" s="382"/>
    </row>
    <row r="280" spans="1:1">
      <c r="A280" s="382"/>
    </row>
    <row r="281" spans="1:1">
      <c r="A281" s="382"/>
    </row>
    <row r="282" spans="1:1">
      <c r="A282" s="382"/>
    </row>
    <row r="283" spans="1:1">
      <c r="A283" s="382"/>
    </row>
    <row r="284" spans="1:1">
      <c r="A284" s="382"/>
    </row>
    <row r="285" spans="1:1">
      <c r="A285" s="382"/>
    </row>
    <row r="286" spans="1:1">
      <c r="A286" s="382"/>
    </row>
    <row r="287" spans="1:1">
      <c r="A287" s="382"/>
    </row>
    <row r="288" spans="1:1">
      <c r="A288" s="382"/>
    </row>
    <row r="289" spans="1:1">
      <c r="A289" s="382"/>
    </row>
    <row r="290" spans="1:1">
      <c r="A290" s="382"/>
    </row>
    <row r="291" spans="1:1">
      <c r="A291" s="382"/>
    </row>
    <row r="292" spans="1:1">
      <c r="A292" s="382"/>
    </row>
    <row r="293" spans="1:1">
      <c r="A293" s="382"/>
    </row>
    <row r="294" spans="1:1">
      <c r="A294" s="382"/>
    </row>
    <row r="295" spans="1:1">
      <c r="A295" s="382"/>
    </row>
    <row r="296" spans="1:1">
      <c r="A296" s="382"/>
    </row>
    <row r="297" spans="1:1">
      <c r="A297" s="382"/>
    </row>
    <row r="298" spans="1:1">
      <c r="A298" s="382"/>
    </row>
    <row r="299" spans="1:1">
      <c r="A299" s="382"/>
    </row>
    <row r="300" spans="1:1">
      <c r="A300" s="382"/>
    </row>
    <row r="301" spans="1:1">
      <c r="A301" s="382"/>
    </row>
    <row r="302" spans="1:1">
      <c r="A302" s="382"/>
    </row>
    <row r="303" spans="1:1">
      <c r="A303" s="382"/>
    </row>
    <row r="304" spans="1:1">
      <c r="A304" s="382"/>
    </row>
    <row r="305" spans="1:1">
      <c r="A305" s="382"/>
    </row>
    <row r="306" spans="1:1">
      <c r="A306" s="382"/>
    </row>
    <row r="307" spans="1:1">
      <c r="A307" s="382"/>
    </row>
    <row r="308" spans="1:1">
      <c r="A308" s="382"/>
    </row>
    <row r="309" spans="1:1">
      <c r="A309" s="382"/>
    </row>
    <row r="310" spans="1:1">
      <c r="A310" s="382"/>
    </row>
    <row r="311" spans="1:1">
      <c r="A311" s="382"/>
    </row>
    <row r="312" spans="1:1">
      <c r="A312" s="382"/>
    </row>
    <row r="313" spans="1:1">
      <c r="A313" s="382"/>
    </row>
    <row r="314" spans="1:1">
      <c r="A314" s="382"/>
    </row>
    <row r="315" spans="1:1">
      <c r="A315" s="382"/>
    </row>
    <row r="316" spans="1:1">
      <c r="A316" s="382"/>
    </row>
    <row r="317" spans="1:1">
      <c r="A317" s="382"/>
    </row>
    <row r="318" spans="1:1">
      <c r="A318" s="382"/>
    </row>
    <row r="319" spans="1:1">
      <c r="A319" s="382"/>
    </row>
    <row r="320" spans="1:1">
      <c r="A320" s="382"/>
    </row>
    <row r="321" spans="1:1">
      <c r="A321" s="382"/>
    </row>
    <row r="322" spans="1:1">
      <c r="A322" s="382"/>
    </row>
    <row r="323" spans="1:1">
      <c r="A323" s="382"/>
    </row>
    <row r="324" spans="1:1">
      <c r="A324" s="382"/>
    </row>
    <row r="325" spans="1:1">
      <c r="A325" s="382"/>
    </row>
    <row r="326" spans="1:1">
      <c r="A326" s="382"/>
    </row>
    <row r="327" spans="1:1">
      <c r="A327" s="382"/>
    </row>
    <row r="328" spans="1:1">
      <c r="A328" s="382"/>
    </row>
    <row r="329" spans="1:1">
      <c r="A329" s="382"/>
    </row>
    <row r="330" spans="1:1">
      <c r="A330" s="382"/>
    </row>
    <row r="331" spans="1:1">
      <c r="A331" s="382"/>
    </row>
    <row r="332" spans="1:1">
      <c r="A332" s="382"/>
    </row>
    <row r="333" spans="1:1">
      <c r="A333" s="382"/>
    </row>
    <row r="334" spans="1:1">
      <c r="A334" s="382"/>
    </row>
    <row r="335" spans="1:1">
      <c r="A335" s="382"/>
    </row>
    <row r="336" spans="1:1">
      <c r="A336" s="382"/>
    </row>
    <row r="337" spans="1:1">
      <c r="A337" s="382"/>
    </row>
    <row r="338" spans="1:1">
      <c r="A338" s="382"/>
    </row>
    <row r="339" spans="1:1">
      <c r="A339" s="382"/>
    </row>
    <row r="340" spans="1:1">
      <c r="A340" s="382"/>
    </row>
    <row r="341" spans="1:1">
      <c r="A341" s="382"/>
    </row>
    <row r="342" spans="1:1">
      <c r="A342" s="382"/>
    </row>
    <row r="343" spans="1:1">
      <c r="A343" s="382"/>
    </row>
    <row r="344" spans="1:1">
      <c r="A344" s="382"/>
    </row>
    <row r="345" spans="1:1">
      <c r="A345" s="382"/>
    </row>
    <row r="346" spans="1:1">
      <c r="A346" s="382"/>
    </row>
    <row r="347" spans="1:1">
      <c r="A347" s="382"/>
    </row>
    <row r="348" spans="1:1">
      <c r="A348" s="382"/>
    </row>
    <row r="349" spans="1:1">
      <c r="A349" s="382"/>
    </row>
    <row r="350" spans="1:1">
      <c r="A350" s="382"/>
    </row>
    <row r="351" spans="1:1">
      <c r="A351" s="382"/>
    </row>
    <row r="352" spans="1:1">
      <c r="A352" s="382"/>
    </row>
    <row r="353" spans="1:1">
      <c r="A353" s="382"/>
    </row>
    <row r="354" spans="1:1">
      <c r="A354" s="382"/>
    </row>
    <row r="355" spans="1:1">
      <c r="A355" s="382"/>
    </row>
    <row r="356" spans="1:1">
      <c r="A356" s="382"/>
    </row>
    <row r="357" spans="1:1">
      <c r="A357" s="382"/>
    </row>
    <row r="358" spans="1:1">
      <c r="A358" s="382"/>
    </row>
    <row r="359" spans="1:1">
      <c r="A359" s="382"/>
    </row>
    <row r="360" spans="1:1">
      <c r="A360" s="382"/>
    </row>
    <row r="361" spans="1:1">
      <c r="A361" s="382"/>
    </row>
    <row r="362" spans="1:1">
      <c r="A362" s="382"/>
    </row>
    <row r="363" spans="1:1">
      <c r="A363" s="382"/>
    </row>
    <row r="364" spans="1:1">
      <c r="A364" s="382"/>
    </row>
    <row r="365" spans="1:1">
      <c r="A365" s="382"/>
    </row>
    <row r="366" spans="1:1">
      <c r="A366" s="382"/>
    </row>
    <row r="367" spans="1:1">
      <c r="A367" s="382"/>
    </row>
    <row r="368" spans="1:1">
      <c r="A368" s="382"/>
    </row>
    <row r="369" spans="1:1">
      <c r="A369" s="382"/>
    </row>
    <row r="370" spans="1:1">
      <c r="A370" s="382"/>
    </row>
    <row r="371" spans="1:1">
      <c r="A371" s="382"/>
    </row>
    <row r="372" spans="1:1">
      <c r="A372" s="382"/>
    </row>
    <row r="373" spans="1:1">
      <c r="A373" s="382"/>
    </row>
    <row r="374" spans="1:1">
      <c r="A374" s="382"/>
    </row>
    <row r="375" spans="1:1">
      <c r="A375" s="382"/>
    </row>
    <row r="376" spans="1:1">
      <c r="A376" s="382"/>
    </row>
    <row r="377" spans="1:1">
      <c r="A377" s="382"/>
    </row>
    <row r="378" spans="1:1">
      <c r="A378" s="382"/>
    </row>
    <row r="379" spans="1:1">
      <c r="A379" s="382"/>
    </row>
    <row r="380" spans="1:1">
      <c r="A380" s="382"/>
    </row>
    <row r="381" spans="1:1">
      <c r="A381" s="382"/>
    </row>
    <row r="382" spans="1:1">
      <c r="A382" s="382"/>
    </row>
    <row r="383" spans="1:1">
      <c r="A383" s="382"/>
    </row>
    <row r="384" spans="1:1">
      <c r="A384" s="382"/>
    </row>
    <row r="385" spans="1:1">
      <c r="A385" s="382"/>
    </row>
    <row r="386" spans="1:1">
      <c r="A386" s="382"/>
    </row>
    <row r="387" spans="1:1">
      <c r="A387" s="382"/>
    </row>
    <row r="388" spans="1:1">
      <c r="A388" s="382"/>
    </row>
    <row r="389" spans="1:1">
      <c r="A389" s="382"/>
    </row>
    <row r="390" spans="1:1">
      <c r="A390" s="382"/>
    </row>
    <row r="391" spans="1:1">
      <c r="A391" s="382"/>
    </row>
    <row r="392" spans="1:1">
      <c r="A392" s="382"/>
    </row>
    <row r="393" spans="1:1">
      <c r="A393" s="382"/>
    </row>
    <row r="394" spans="1:1">
      <c r="A394" s="382"/>
    </row>
    <row r="395" spans="1:1">
      <c r="A395" s="382"/>
    </row>
    <row r="396" spans="1:1">
      <c r="A396" s="382"/>
    </row>
    <row r="397" spans="1:1">
      <c r="A397" s="382"/>
    </row>
    <row r="398" spans="1:1">
      <c r="A398" s="382"/>
    </row>
    <row r="399" spans="1:1">
      <c r="A399" s="382"/>
    </row>
    <row r="400" spans="1:1">
      <c r="A400" s="382"/>
    </row>
    <row r="401" spans="1:1">
      <c r="A401" s="382"/>
    </row>
    <row r="402" spans="1:1">
      <c r="A402" s="382"/>
    </row>
    <row r="403" spans="1:1">
      <c r="A403" s="382"/>
    </row>
    <row r="404" spans="1:1">
      <c r="A404" s="382"/>
    </row>
    <row r="405" spans="1:1">
      <c r="A405" s="382"/>
    </row>
    <row r="406" spans="1:1">
      <c r="A406" s="382"/>
    </row>
    <row r="407" spans="1:1">
      <c r="A407" s="382"/>
    </row>
    <row r="408" spans="1:1">
      <c r="A408" s="382"/>
    </row>
    <row r="409" spans="1:1">
      <c r="A409" s="382"/>
    </row>
    <row r="410" spans="1:1">
      <c r="A410" s="382"/>
    </row>
    <row r="411" spans="1:1">
      <c r="A411" s="382"/>
    </row>
    <row r="412" spans="1:1">
      <c r="A412" s="382"/>
    </row>
    <row r="413" spans="1:1">
      <c r="A413" s="382"/>
    </row>
    <row r="414" spans="1:1">
      <c r="A414" s="382"/>
    </row>
    <row r="415" spans="1:1">
      <c r="A415" s="382"/>
    </row>
    <row r="416" spans="1:1">
      <c r="A416" s="382"/>
    </row>
    <row r="417" spans="1:1">
      <c r="A417" s="382"/>
    </row>
    <row r="418" spans="1:1">
      <c r="A418" s="382"/>
    </row>
    <row r="419" spans="1:1">
      <c r="A419" s="382"/>
    </row>
    <row r="420" spans="1:1">
      <c r="A420" s="382"/>
    </row>
    <row r="421" spans="1:1">
      <c r="A421" s="382"/>
    </row>
    <row r="422" spans="1:1">
      <c r="A422" s="382"/>
    </row>
    <row r="423" spans="1:1">
      <c r="A423" s="382"/>
    </row>
    <row r="424" spans="1:1">
      <c r="A424" s="382"/>
    </row>
    <row r="425" spans="1:1">
      <c r="A425" s="382"/>
    </row>
    <row r="426" spans="1:1">
      <c r="A426" s="382"/>
    </row>
    <row r="427" spans="1:1">
      <c r="A427" s="382"/>
    </row>
    <row r="428" spans="1:1">
      <c r="A428" s="382"/>
    </row>
    <row r="429" spans="1:1">
      <c r="A429" s="382"/>
    </row>
    <row r="430" spans="1:1">
      <c r="A430" s="382"/>
    </row>
    <row r="431" spans="1:1">
      <c r="A431" s="382"/>
    </row>
    <row r="432" spans="1:1">
      <c r="A432" s="382"/>
    </row>
    <row r="433" spans="1:1">
      <c r="A433" s="382"/>
    </row>
    <row r="434" spans="1:1">
      <c r="A434" s="382"/>
    </row>
    <row r="435" spans="1:1">
      <c r="A435" s="382"/>
    </row>
    <row r="436" spans="1:1">
      <c r="A436" s="382"/>
    </row>
    <row r="437" spans="1:1">
      <c r="A437" s="382"/>
    </row>
    <row r="438" spans="1:1">
      <c r="A438" s="382"/>
    </row>
    <row r="439" spans="1:1">
      <c r="A439" s="382"/>
    </row>
    <row r="440" spans="1:1">
      <c r="A440" s="382"/>
    </row>
    <row r="441" spans="1:1">
      <c r="A441" s="382"/>
    </row>
    <row r="442" spans="1:1">
      <c r="A442" s="382"/>
    </row>
    <row r="443" spans="1:1">
      <c r="A443" s="382"/>
    </row>
    <row r="444" spans="1:1">
      <c r="A444" s="382"/>
    </row>
    <row r="445" spans="1:1">
      <c r="A445" s="382"/>
    </row>
    <row r="446" spans="1:1">
      <c r="A446" s="382"/>
    </row>
    <row r="447" spans="1:1">
      <c r="A447" s="382"/>
    </row>
    <row r="448" spans="1:1">
      <c r="A448" s="382"/>
    </row>
    <row r="449" spans="1:1">
      <c r="A449" s="382"/>
    </row>
    <row r="450" spans="1:1">
      <c r="A450" s="382"/>
    </row>
    <row r="451" spans="1:1">
      <c r="A451" s="382"/>
    </row>
    <row r="452" spans="1:1">
      <c r="A452" s="382"/>
    </row>
    <row r="453" spans="1:1">
      <c r="A453" s="382"/>
    </row>
    <row r="454" spans="1:1">
      <c r="A454" s="382"/>
    </row>
    <row r="455" spans="1:1">
      <c r="A455" s="382"/>
    </row>
    <row r="456" spans="1:1">
      <c r="A456" s="382"/>
    </row>
    <row r="457" spans="1:1">
      <c r="A457" s="382"/>
    </row>
    <row r="458" spans="1:1">
      <c r="A458" s="382"/>
    </row>
    <row r="459" spans="1:1">
      <c r="A459" s="382"/>
    </row>
    <row r="460" spans="1:1">
      <c r="A460" s="382"/>
    </row>
    <row r="461" spans="1:1">
      <c r="A461" s="382"/>
    </row>
    <row r="462" spans="1:1">
      <c r="A462" s="382"/>
    </row>
    <row r="463" spans="1:1">
      <c r="A463" s="382"/>
    </row>
    <row r="464" spans="1:1">
      <c r="A464" s="382"/>
    </row>
    <row r="465" spans="1:1">
      <c r="A465" s="382"/>
    </row>
    <row r="466" spans="1:1">
      <c r="A466" s="382"/>
    </row>
    <row r="467" spans="1:1">
      <c r="A467" s="382"/>
    </row>
    <row r="468" spans="1:1">
      <c r="A468" s="382"/>
    </row>
    <row r="469" spans="1:1">
      <c r="A469" s="382"/>
    </row>
    <row r="470" spans="1:1">
      <c r="A470" s="382"/>
    </row>
    <row r="471" spans="1:1">
      <c r="A471" s="382"/>
    </row>
    <row r="472" spans="1:1">
      <c r="A472" s="382"/>
    </row>
    <row r="473" spans="1:1">
      <c r="A473" s="382"/>
    </row>
    <row r="474" spans="1:1">
      <c r="A474" s="382"/>
    </row>
    <row r="475" spans="1:1">
      <c r="A475" s="382"/>
    </row>
    <row r="476" spans="1:1">
      <c r="A476" s="382"/>
    </row>
    <row r="477" spans="1:1">
      <c r="A477" s="382"/>
    </row>
    <row r="478" spans="1:1">
      <c r="A478" s="382"/>
    </row>
    <row r="479" spans="1:1">
      <c r="A479" s="382"/>
    </row>
    <row r="480" spans="1:1">
      <c r="A480" s="382"/>
    </row>
    <row r="481" spans="1:1">
      <c r="A481" s="382"/>
    </row>
    <row r="482" spans="1:1">
      <c r="A482" s="382"/>
    </row>
    <row r="483" spans="1:1">
      <c r="A483" s="382"/>
    </row>
    <row r="484" spans="1:1">
      <c r="A484" s="382"/>
    </row>
    <row r="485" spans="1:1">
      <c r="A485" s="382"/>
    </row>
    <row r="486" spans="1:1">
      <c r="A486" s="382"/>
    </row>
    <row r="487" spans="1:1">
      <c r="A487" s="382"/>
    </row>
    <row r="488" spans="1:1">
      <c r="A488" s="382"/>
    </row>
    <row r="489" spans="1:1">
      <c r="A489" s="382"/>
    </row>
    <row r="490" spans="1:1">
      <c r="A490" s="382"/>
    </row>
    <row r="491" spans="1:1">
      <c r="A491" s="382"/>
    </row>
    <row r="492" spans="1:1">
      <c r="A492" s="382"/>
    </row>
    <row r="493" spans="1:1">
      <c r="A493" s="382"/>
    </row>
    <row r="494" spans="1:1">
      <c r="A494" s="382"/>
    </row>
    <row r="495" spans="1:1">
      <c r="A495" s="382"/>
    </row>
    <row r="496" spans="1:1">
      <c r="A496" s="382"/>
    </row>
    <row r="497" spans="1:1">
      <c r="A497" s="382"/>
    </row>
    <row r="498" spans="1:1">
      <c r="A498" s="382"/>
    </row>
    <row r="499" spans="1:1">
      <c r="A499" s="382"/>
    </row>
    <row r="500" spans="1:1">
      <c r="A500" s="382"/>
    </row>
    <row r="501" spans="1:1">
      <c r="A501" s="382"/>
    </row>
    <row r="502" spans="1:1">
      <c r="A502" s="382"/>
    </row>
    <row r="503" spans="1:1">
      <c r="A503" s="382"/>
    </row>
    <row r="504" spans="1:1">
      <c r="A504" s="382"/>
    </row>
    <row r="505" spans="1:1">
      <c r="A505" s="382"/>
    </row>
    <row r="506" spans="1:1">
      <c r="A506" s="382"/>
    </row>
    <row r="507" spans="1:1">
      <c r="A507" s="382"/>
    </row>
    <row r="508" spans="1:1">
      <c r="A508" s="382"/>
    </row>
    <row r="509" spans="1:1">
      <c r="A509" s="382"/>
    </row>
    <row r="510" spans="1:1">
      <c r="A510" s="382"/>
    </row>
    <row r="511" spans="1:1">
      <c r="A511" s="382"/>
    </row>
    <row r="512" spans="1:1">
      <c r="A512" s="382"/>
    </row>
    <row r="513" spans="1:1">
      <c r="A513" s="382"/>
    </row>
    <row r="514" spans="1:1">
      <c r="A514" s="382"/>
    </row>
    <row r="515" spans="1:1">
      <c r="A515" s="382"/>
    </row>
    <row r="516" spans="1:1">
      <c r="A516" s="382"/>
    </row>
    <row r="517" spans="1:1">
      <c r="A517" s="382"/>
    </row>
    <row r="518" spans="1:1">
      <c r="A518" s="382"/>
    </row>
    <row r="519" spans="1:1">
      <c r="A519" s="382"/>
    </row>
    <row r="520" spans="1:1">
      <c r="A520" s="382"/>
    </row>
    <row r="521" spans="1:1">
      <c r="A521" s="382"/>
    </row>
    <row r="522" spans="1:1">
      <c r="A522" s="382"/>
    </row>
    <row r="523" spans="1:1">
      <c r="A523" s="382"/>
    </row>
    <row r="524" spans="1:1">
      <c r="A524" s="382"/>
    </row>
    <row r="525" spans="1:1">
      <c r="A525" s="382"/>
    </row>
    <row r="526" spans="1:1">
      <c r="A526" s="382"/>
    </row>
    <row r="527" spans="1:1">
      <c r="A527" s="382"/>
    </row>
    <row r="528" spans="1:1">
      <c r="A528" s="382"/>
    </row>
    <row r="529" spans="1:1">
      <c r="A529" s="382"/>
    </row>
    <row r="530" spans="1:1">
      <c r="A530" s="382"/>
    </row>
    <row r="531" spans="1:1">
      <c r="A531" s="382"/>
    </row>
    <row r="532" spans="1:1">
      <c r="A532" s="382"/>
    </row>
    <row r="533" spans="1:1">
      <c r="A533" s="382"/>
    </row>
    <row r="534" spans="1:1">
      <c r="A534" s="382"/>
    </row>
    <row r="535" spans="1:1">
      <c r="A535" s="382"/>
    </row>
    <row r="536" spans="1:1">
      <c r="A536" s="382"/>
    </row>
    <row r="537" spans="1:1">
      <c r="A537" s="382"/>
    </row>
    <row r="538" spans="1:1">
      <c r="A538" s="382"/>
    </row>
    <row r="539" spans="1:1">
      <c r="A539" s="382"/>
    </row>
    <row r="540" spans="1:1">
      <c r="A540" s="382"/>
    </row>
    <row r="541" spans="1:1">
      <c r="A541" s="382"/>
    </row>
    <row r="542" spans="1:1">
      <c r="A542" s="382"/>
    </row>
    <row r="543" spans="1:1">
      <c r="A543" s="382"/>
    </row>
    <row r="544" spans="1:1">
      <c r="A544" s="382"/>
    </row>
    <row r="545" spans="1:1">
      <c r="A545" s="382"/>
    </row>
    <row r="546" spans="1:1">
      <c r="A546" s="382"/>
    </row>
    <row r="547" spans="1:1">
      <c r="A547" s="382"/>
    </row>
    <row r="548" spans="1:1">
      <c r="A548" s="382"/>
    </row>
    <row r="549" spans="1:1">
      <c r="A549" s="382"/>
    </row>
    <row r="550" spans="1:1">
      <c r="A550" s="382"/>
    </row>
    <row r="551" spans="1:1">
      <c r="A551" s="382"/>
    </row>
    <row r="552" spans="1:1">
      <c r="A552" s="382"/>
    </row>
    <row r="553" spans="1:1">
      <c r="A553" s="382"/>
    </row>
    <row r="554" spans="1:1">
      <c r="A554" s="382"/>
    </row>
    <row r="555" spans="1:1">
      <c r="A555" s="382"/>
    </row>
    <row r="556" spans="1:1">
      <c r="A556" s="382"/>
    </row>
    <row r="557" spans="1:1">
      <c r="A557" s="382"/>
    </row>
    <row r="558" spans="1:1">
      <c r="A558" s="382"/>
    </row>
    <row r="559" spans="1:1">
      <c r="A559" s="382"/>
    </row>
    <row r="560" spans="1:1">
      <c r="A560" s="382"/>
    </row>
    <row r="561" spans="1:1">
      <c r="A561" s="382"/>
    </row>
    <row r="562" spans="1:1">
      <c r="A562" s="382"/>
    </row>
    <row r="563" spans="1:1">
      <c r="A563" s="382"/>
    </row>
    <row r="564" spans="1:1">
      <c r="A564" s="382"/>
    </row>
    <row r="565" spans="1:1">
      <c r="A565" s="382"/>
    </row>
    <row r="566" spans="1:1">
      <c r="A566" s="382"/>
    </row>
    <row r="567" spans="1:1">
      <c r="A567" s="382"/>
    </row>
    <row r="568" spans="1:1">
      <c r="A568" s="382"/>
    </row>
    <row r="569" spans="1:1">
      <c r="A569" s="382"/>
    </row>
    <row r="570" spans="1:1">
      <c r="A570" s="382"/>
    </row>
    <row r="571" spans="1:1">
      <c r="A571" s="382"/>
    </row>
    <row r="572" spans="1:1">
      <c r="A572" s="382"/>
    </row>
    <row r="573" spans="1:1">
      <c r="A573" s="382"/>
    </row>
    <row r="574" spans="1:1">
      <c r="A574" s="382"/>
    </row>
    <row r="575" spans="1:1">
      <c r="A575" s="382"/>
    </row>
    <row r="576" spans="1:1">
      <c r="A576" s="382"/>
    </row>
    <row r="577" spans="1:1">
      <c r="A577" s="382"/>
    </row>
    <row r="578" spans="1:1">
      <c r="A578" s="382"/>
    </row>
    <row r="579" spans="1:1">
      <c r="A579" s="382"/>
    </row>
    <row r="580" spans="1:1">
      <c r="A580" s="382"/>
    </row>
    <row r="581" spans="1:1">
      <c r="A581" s="382"/>
    </row>
    <row r="582" spans="1:1">
      <c r="A582" s="382"/>
    </row>
    <row r="583" spans="1:1">
      <c r="A583" s="382"/>
    </row>
    <row r="584" spans="1:1">
      <c r="A584" s="382"/>
    </row>
    <row r="585" spans="1:1">
      <c r="A585" s="382"/>
    </row>
    <row r="586" spans="1:1">
      <c r="A586" s="382"/>
    </row>
    <row r="587" spans="1:1">
      <c r="A587" s="382"/>
    </row>
    <row r="588" spans="1:1">
      <c r="A588" s="382"/>
    </row>
    <row r="589" spans="1:1">
      <c r="A589" s="382"/>
    </row>
    <row r="590" spans="1:1">
      <c r="A590" s="382"/>
    </row>
    <row r="591" spans="1:1">
      <c r="A591" s="382"/>
    </row>
    <row r="592" spans="1:1">
      <c r="A592" s="382"/>
    </row>
    <row r="593" spans="1:1">
      <c r="A593" s="382"/>
    </row>
    <row r="594" spans="1:1">
      <c r="A594" s="382"/>
    </row>
    <row r="595" spans="1:1">
      <c r="A595" s="382"/>
    </row>
    <row r="596" spans="1:1">
      <c r="A596" s="382"/>
    </row>
    <row r="597" spans="1:1">
      <c r="A597" s="382"/>
    </row>
    <row r="598" spans="1:1">
      <c r="A598" s="382"/>
    </row>
    <row r="599" spans="1:1">
      <c r="A599" s="382"/>
    </row>
    <row r="600" spans="1:1">
      <c r="A600" s="382"/>
    </row>
    <row r="601" spans="1:1">
      <c r="A601" s="382"/>
    </row>
    <row r="602" spans="1:1">
      <c r="A602" s="382"/>
    </row>
    <row r="603" spans="1:1">
      <c r="A603" s="382"/>
    </row>
    <row r="604" spans="1:1">
      <c r="A604" s="382"/>
    </row>
    <row r="605" spans="1:1">
      <c r="A605" s="382"/>
    </row>
    <row r="606" spans="1:1">
      <c r="A606" s="382"/>
    </row>
    <row r="607" spans="1:1">
      <c r="A607" s="382"/>
    </row>
    <row r="608" spans="1:1">
      <c r="A608" s="382"/>
    </row>
    <row r="609" spans="1:1">
      <c r="A609" s="382"/>
    </row>
    <row r="610" spans="1:1">
      <c r="A610" s="382"/>
    </row>
    <row r="611" spans="1:1">
      <c r="A611" s="382"/>
    </row>
    <row r="612" spans="1:1">
      <c r="A612" s="382"/>
    </row>
    <row r="613" spans="1:1">
      <c r="A613" s="382"/>
    </row>
    <row r="614" spans="1:1">
      <c r="A614" s="382"/>
    </row>
    <row r="615" spans="1:1">
      <c r="A615" s="382"/>
    </row>
    <row r="616" spans="1:1">
      <c r="A616" s="382"/>
    </row>
    <row r="617" spans="1:1">
      <c r="A617" s="382"/>
    </row>
    <row r="618" spans="1:1">
      <c r="A618" s="382"/>
    </row>
    <row r="619" spans="1:1">
      <c r="A619" s="382"/>
    </row>
    <row r="620" spans="1:1">
      <c r="A620" s="382"/>
    </row>
    <row r="621" spans="1:1">
      <c r="A621" s="382"/>
    </row>
    <row r="622" spans="1:1">
      <c r="A622" s="382"/>
    </row>
    <row r="623" spans="1:1">
      <c r="A623" s="382"/>
    </row>
    <row r="624" spans="1:1">
      <c r="A624" s="382"/>
    </row>
    <row r="625" spans="1:1">
      <c r="A625" s="382"/>
    </row>
    <row r="626" spans="1:1">
      <c r="A626" s="382"/>
    </row>
    <row r="627" spans="1:1">
      <c r="A627" s="382"/>
    </row>
    <row r="628" spans="1:1">
      <c r="A628" s="382"/>
    </row>
    <row r="629" spans="1:1">
      <c r="A629" s="382"/>
    </row>
    <row r="630" spans="1:1">
      <c r="A630" s="382"/>
    </row>
    <row r="631" spans="1:1">
      <c r="A631" s="382"/>
    </row>
    <row r="632" spans="1:1">
      <c r="A632" s="382"/>
    </row>
    <row r="633" spans="1:1">
      <c r="A633" s="382"/>
    </row>
    <row r="634" spans="1:1">
      <c r="A634" s="382"/>
    </row>
    <row r="635" spans="1:1">
      <c r="A635" s="382"/>
    </row>
    <row r="636" spans="1:1">
      <c r="A636" s="382"/>
    </row>
    <row r="637" spans="1:1">
      <c r="A637" s="382"/>
    </row>
    <row r="638" spans="1:1">
      <c r="A638" s="382"/>
    </row>
    <row r="639" spans="1:1">
      <c r="A639" s="382"/>
    </row>
    <row r="640" spans="1:1">
      <c r="A640" s="382"/>
    </row>
    <row r="641" spans="1:1">
      <c r="A641" s="382"/>
    </row>
    <row r="642" spans="1:1">
      <c r="A642" s="382"/>
    </row>
    <row r="643" spans="1:1">
      <c r="A643" s="382"/>
    </row>
    <row r="644" spans="1:1">
      <c r="A644" s="382"/>
    </row>
    <row r="645" spans="1:1">
      <c r="A645" s="382"/>
    </row>
    <row r="646" spans="1:1">
      <c r="A646" s="382"/>
    </row>
    <row r="647" spans="1:1">
      <c r="A647" s="382"/>
    </row>
    <row r="648" spans="1:1">
      <c r="A648" s="382"/>
    </row>
    <row r="649" spans="1:1">
      <c r="A649" s="382"/>
    </row>
    <row r="650" spans="1:1">
      <c r="A650" s="382"/>
    </row>
    <row r="651" spans="1:1">
      <c r="A651" s="382"/>
    </row>
    <row r="652" spans="1:1">
      <c r="A652" s="382"/>
    </row>
    <row r="653" spans="1:1">
      <c r="A653" s="382"/>
    </row>
    <row r="654" spans="1:1">
      <c r="A654" s="382"/>
    </row>
    <row r="655" spans="1:1">
      <c r="A655" s="382"/>
    </row>
    <row r="656" spans="1:1">
      <c r="A656" s="382"/>
    </row>
    <row r="657" spans="1:1">
      <c r="A657" s="382"/>
    </row>
    <row r="658" spans="1:1">
      <c r="A658" s="382"/>
    </row>
    <row r="659" spans="1:1">
      <c r="A659" s="382"/>
    </row>
    <row r="660" spans="1:1">
      <c r="A660" s="382"/>
    </row>
    <row r="661" spans="1:1">
      <c r="A661" s="382"/>
    </row>
    <row r="662" spans="1:1">
      <c r="A662" s="382"/>
    </row>
    <row r="663" spans="1:1">
      <c r="A663" s="382"/>
    </row>
    <row r="664" spans="1:1">
      <c r="A664" s="382"/>
    </row>
    <row r="665" spans="1:1">
      <c r="A665" s="382"/>
    </row>
    <row r="666" spans="1:1">
      <c r="A666" s="382"/>
    </row>
    <row r="667" spans="1:1">
      <c r="A667" s="382"/>
    </row>
    <row r="668" spans="1:1">
      <c r="A668" s="382"/>
    </row>
    <row r="669" spans="1:1">
      <c r="A669" s="382"/>
    </row>
    <row r="670" spans="1:1">
      <c r="A670" s="382"/>
    </row>
    <row r="671" spans="1:1">
      <c r="A671" s="382"/>
    </row>
    <row r="672" spans="1:1">
      <c r="A672" s="382"/>
    </row>
    <row r="673" spans="1:1">
      <c r="A673" s="382"/>
    </row>
    <row r="674" spans="1:1">
      <c r="A674" s="382"/>
    </row>
    <row r="675" spans="1:1">
      <c r="A675" s="382"/>
    </row>
    <row r="676" spans="1:1">
      <c r="A676" s="382"/>
    </row>
    <row r="677" spans="1:1">
      <c r="A677" s="382"/>
    </row>
    <row r="678" spans="1:1">
      <c r="A678" s="382"/>
    </row>
    <row r="679" spans="1:1">
      <c r="A679" s="382"/>
    </row>
    <row r="680" spans="1:1">
      <c r="A680" s="382"/>
    </row>
    <row r="681" spans="1:1">
      <c r="A681" s="382"/>
    </row>
    <row r="682" spans="1:1">
      <c r="A682" s="382"/>
    </row>
    <row r="683" spans="1:1">
      <c r="A683" s="382"/>
    </row>
    <row r="684" spans="1:1">
      <c r="A684" s="382"/>
    </row>
    <row r="685" spans="1:1">
      <c r="A685" s="382"/>
    </row>
    <row r="686" spans="1:1">
      <c r="A686" s="382"/>
    </row>
    <row r="687" spans="1:1">
      <c r="A687" s="382"/>
    </row>
    <row r="688" spans="1:1">
      <c r="A688" s="382"/>
    </row>
    <row r="689" spans="1:1">
      <c r="A689" s="382"/>
    </row>
    <row r="690" spans="1:1">
      <c r="A690" s="382"/>
    </row>
    <row r="691" spans="1:1">
      <c r="A691" s="382"/>
    </row>
    <row r="692" spans="1:1">
      <c r="A692" s="382"/>
    </row>
    <row r="693" spans="1:1">
      <c r="A693" s="382"/>
    </row>
    <row r="694" spans="1:1">
      <c r="A694" s="382"/>
    </row>
    <row r="695" spans="1:1">
      <c r="A695" s="382"/>
    </row>
    <row r="696" spans="1:1">
      <c r="A696" s="382"/>
    </row>
    <row r="697" spans="1:1">
      <c r="A697" s="382"/>
    </row>
    <row r="698" spans="1:1">
      <c r="A698" s="382"/>
    </row>
    <row r="699" spans="1:1">
      <c r="A699" s="382"/>
    </row>
    <row r="700" spans="1:1">
      <c r="A700" s="382"/>
    </row>
    <row r="701" spans="1:1">
      <c r="A701" s="382"/>
    </row>
    <row r="702" spans="1:1">
      <c r="A702" s="382"/>
    </row>
    <row r="703" spans="1:1">
      <c r="A703" s="382"/>
    </row>
    <row r="704" spans="1:1">
      <c r="A704" s="382"/>
    </row>
    <row r="705" spans="1:1">
      <c r="A705" s="382"/>
    </row>
    <row r="706" spans="1:1">
      <c r="A706" s="382"/>
    </row>
    <row r="707" spans="1:1">
      <c r="A707" s="382"/>
    </row>
    <row r="708" spans="1:1">
      <c r="A708" s="382"/>
    </row>
    <row r="709" spans="1:1">
      <c r="A709" s="382"/>
    </row>
    <row r="710" spans="1:1">
      <c r="A710" s="382"/>
    </row>
    <row r="711" spans="1:1">
      <c r="A711" s="382"/>
    </row>
    <row r="712" spans="1:1">
      <c r="A712" s="382"/>
    </row>
    <row r="713" spans="1:1">
      <c r="A713" s="382"/>
    </row>
    <row r="714" spans="1:1">
      <c r="A714" s="382"/>
    </row>
    <row r="715" spans="1:1">
      <c r="A715" s="382"/>
    </row>
    <row r="716" spans="1:1">
      <c r="A716" s="382"/>
    </row>
    <row r="717" spans="1:1">
      <c r="A717" s="382"/>
    </row>
    <row r="718" spans="1:1">
      <c r="A718" s="382"/>
    </row>
    <row r="719" spans="1:1">
      <c r="A719" s="382"/>
    </row>
    <row r="720" spans="1:1">
      <c r="A720" s="382"/>
    </row>
    <row r="721" spans="1:1">
      <c r="A721" s="382"/>
    </row>
    <row r="722" spans="1:1">
      <c r="A722" s="382"/>
    </row>
    <row r="723" spans="1:1">
      <c r="A723" s="382"/>
    </row>
    <row r="724" spans="1:1">
      <c r="A724" s="382"/>
    </row>
    <row r="725" spans="1:1">
      <c r="A725" s="382"/>
    </row>
    <row r="726" spans="1:1">
      <c r="A726" s="382"/>
    </row>
    <row r="727" spans="1:1">
      <c r="A727" s="382"/>
    </row>
    <row r="728" spans="1:1">
      <c r="A728" s="382"/>
    </row>
    <row r="729" spans="1:1">
      <c r="A729" s="382"/>
    </row>
    <row r="730" spans="1:1">
      <c r="A730" s="382"/>
    </row>
    <row r="731" spans="1:1">
      <c r="A731" s="382"/>
    </row>
    <row r="732" spans="1:1">
      <c r="A732" s="382"/>
    </row>
    <row r="733" spans="1:1">
      <c r="A733" s="382"/>
    </row>
    <row r="734" spans="1:1">
      <c r="A734" s="382"/>
    </row>
    <row r="735" spans="1:1">
      <c r="A735" s="382"/>
    </row>
    <row r="736" spans="1:1">
      <c r="A736" s="382"/>
    </row>
    <row r="737" spans="1:1">
      <c r="A737" s="382"/>
    </row>
    <row r="738" spans="1:1">
      <c r="A738" s="382"/>
    </row>
    <row r="739" spans="1:1">
      <c r="A739" s="382"/>
    </row>
    <row r="740" spans="1:1">
      <c r="A740" s="382"/>
    </row>
    <row r="741" spans="1:1">
      <c r="A741" s="382"/>
    </row>
    <row r="742" spans="1:1">
      <c r="A742" s="382"/>
    </row>
    <row r="743" spans="1:1">
      <c r="A743" s="382"/>
    </row>
    <row r="744" spans="1:1">
      <c r="A744" s="382"/>
    </row>
    <row r="745" spans="1:1">
      <c r="A745" s="382"/>
    </row>
    <row r="746" spans="1:1">
      <c r="A746" s="382"/>
    </row>
    <row r="747" spans="1:1">
      <c r="A747" s="382"/>
    </row>
    <row r="748" spans="1:1">
      <c r="A748" s="382"/>
    </row>
    <row r="749" spans="1:1">
      <c r="A749" s="382"/>
    </row>
    <row r="750" spans="1:1">
      <c r="A750" s="382"/>
    </row>
    <row r="751" spans="1:1">
      <c r="A751" s="382"/>
    </row>
    <row r="752" spans="1:1">
      <c r="A752" s="382"/>
    </row>
    <row r="753" spans="1:1">
      <c r="A753" s="382"/>
    </row>
    <row r="754" spans="1:1">
      <c r="A754" s="382"/>
    </row>
    <row r="755" spans="1:1">
      <c r="A755" s="382"/>
    </row>
    <row r="756" spans="1:1">
      <c r="A756" s="382"/>
    </row>
    <row r="757" spans="1:1">
      <c r="A757" s="382"/>
    </row>
    <row r="758" spans="1:1">
      <c r="A758" s="382"/>
    </row>
    <row r="759" spans="1:1">
      <c r="A759" s="382"/>
    </row>
    <row r="760" spans="1:1">
      <c r="A760" s="382"/>
    </row>
    <row r="761" spans="1:1">
      <c r="A761" s="382"/>
    </row>
    <row r="762" spans="1:1">
      <c r="A762" s="382"/>
    </row>
    <row r="763" spans="1:1">
      <c r="A763" s="382"/>
    </row>
    <row r="764" spans="1:1">
      <c r="A764" s="382"/>
    </row>
    <row r="765" spans="1:1">
      <c r="A765" s="382"/>
    </row>
    <row r="766" spans="1:1">
      <c r="A766" s="382"/>
    </row>
    <row r="767" spans="1:1">
      <c r="A767" s="382"/>
    </row>
    <row r="768" spans="1:1">
      <c r="A768" s="382"/>
    </row>
    <row r="769" spans="1:1">
      <c r="A769" s="382"/>
    </row>
    <row r="770" spans="1:1">
      <c r="A770" s="382"/>
    </row>
    <row r="771" spans="1:1">
      <c r="A771" s="382"/>
    </row>
    <row r="772" spans="1:1">
      <c r="A772" s="382"/>
    </row>
    <row r="773" spans="1:1">
      <c r="A773" s="382"/>
    </row>
    <row r="774" spans="1:1">
      <c r="A774" s="382"/>
    </row>
    <row r="775" spans="1:1">
      <c r="A775" s="382"/>
    </row>
    <row r="776" spans="1:1">
      <c r="A776" s="382"/>
    </row>
    <row r="777" spans="1:1">
      <c r="A777" s="382"/>
    </row>
    <row r="778" spans="1:1">
      <c r="A778" s="382"/>
    </row>
    <row r="779" spans="1:1">
      <c r="A779" s="382"/>
    </row>
    <row r="780" spans="1:1">
      <c r="A780" s="382"/>
    </row>
    <row r="781" spans="1:1">
      <c r="A781" s="382"/>
    </row>
    <row r="782" spans="1:1">
      <c r="A782" s="382"/>
    </row>
    <row r="783" spans="1:1">
      <c r="A783" s="382"/>
    </row>
    <row r="784" spans="1:1">
      <c r="A784" s="382"/>
    </row>
    <row r="785" spans="1:1">
      <c r="A785" s="382"/>
    </row>
    <row r="786" spans="1:1">
      <c r="A786" s="382"/>
    </row>
    <row r="787" spans="1:1">
      <c r="A787" s="382"/>
    </row>
    <row r="788" spans="1:1">
      <c r="A788" s="382"/>
    </row>
    <row r="789" spans="1:1">
      <c r="A789" s="382"/>
    </row>
    <row r="790" spans="1:1">
      <c r="A790" s="382"/>
    </row>
    <row r="791" spans="1:1">
      <c r="A791" s="382"/>
    </row>
    <row r="792" spans="1:1">
      <c r="A792" s="382"/>
    </row>
    <row r="793" spans="1:1">
      <c r="A793" s="382"/>
    </row>
    <row r="794" spans="1:1">
      <c r="A794" s="382"/>
    </row>
    <row r="795" spans="1:1">
      <c r="A795" s="382"/>
    </row>
    <row r="796" spans="1:1">
      <c r="A796" s="382"/>
    </row>
    <row r="797" spans="1:1">
      <c r="A797" s="382"/>
    </row>
    <row r="798" spans="1:1">
      <c r="A798" s="382"/>
    </row>
    <row r="799" spans="1:1">
      <c r="A799" s="382"/>
    </row>
    <row r="800" spans="1:1">
      <c r="A800" s="382"/>
    </row>
    <row r="801" spans="1:1">
      <c r="A801" s="382"/>
    </row>
    <row r="802" spans="1:1">
      <c r="A802" s="382"/>
    </row>
    <row r="803" spans="1:1">
      <c r="A803" s="382"/>
    </row>
    <row r="804" spans="1:1">
      <c r="A804" s="382"/>
    </row>
    <row r="805" spans="1:1">
      <c r="A805" s="382"/>
    </row>
    <row r="806" spans="1:1">
      <c r="A806" s="382"/>
    </row>
    <row r="807" spans="1:1">
      <c r="A807" s="382"/>
    </row>
    <row r="808" spans="1:1">
      <c r="A808" s="382"/>
    </row>
    <row r="809" spans="1:1">
      <c r="A809" s="382"/>
    </row>
    <row r="810" spans="1:1">
      <c r="A810" s="382"/>
    </row>
    <row r="811" spans="1:1">
      <c r="A811" s="382"/>
    </row>
    <row r="812" spans="1:1">
      <c r="A812" s="382"/>
    </row>
    <row r="813" spans="1:1">
      <c r="A813" s="382"/>
    </row>
    <row r="814" spans="1:1">
      <c r="A814" s="382"/>
    </row>
    <row r="815" spans="1:1">
      <c r="A815" s="382"/>
    </row>
    <row r="816" spans="1:1">
      <c r="A816" s="382"/>
    </row>
    <row r="817" spans="1:1">
      <c r="A817" s="382"/>
    </row>
    <row r="818" spans="1:1">
      <c r="A818" s="382"/>
    </row>
    <row r="819" spans="1:1">
      <c r="A819" s="382"/>
    </row>
    <row r="820" spans="1:1">
      <c r="A820" s="382"/>
    </row>
    <row r="821" spans="1:1">
      <c r="A821" s="382"/>
    </row>
    <row r="822" spans="1:1">
      <c r="A822" s="382"/>
    </row>
    <row r="823" spans="1:1">
      <c r="A823" s="382"/>
    </row>
    <row r="824" spans="1:1">
      <c r="A824" s="382"/>
    </row>
    <row r="825" spans="1:1">
      <c r="A825" s="382"/>
    </row>
    <row r="826" spans="1:1">
      <c r="A826" s="382"/>
    </row>
    <row r="827" spans="1:1">
      <c r="A827" s="382"/>
    </row>
    <row r="828" spans="1:1">
      <c r="A828" s="382"/>
    </row>
    <row r="829" spans="1:1">
      <c r="A829" s="382"/>
    </row>
    <row r="830" spans="1:1">
      <c r="A830" s="382"/>
    </row>
    <row r="831" spans="1:1">
      <c r="A831" s="382"/>
    </row>
    <row r="832" spans="1:1">
      <c r="A832" s="382"/>
    </row>
    <row r="833" spans="1:1">
      <c r="A833" s="382"/>
    </row>
    <row r="834" spans="1:1">
      <c r="A834" s="382"/>
    </row>
    <row r="835" spans="1:1">
      <c r="A835" s="382"/>
    </row>
    <row r="836" spans="1:1">
      <c r="A836" s="382"/>
    </row>
    <row r="837" spans="1:1">
      <c r="A837" s="382"/>
    </row>
    <row r="838" spans="1:1">
      <c r="A838" s="382"/>
    </row>
    <row r="839" spans="1:1">
      <c r="A839" s="382"/>
    </row>
    <row r="840" spans="1:1">
      <c r="A840" s="382"/>
    </row>
    <row r="841" spans="1:1">
      <c r="A841" s="382"/>
    </row>
    <row r="842" spans="1:1">
      <c r="A842" s="382"/>
    </row>
    <row r="843" spans="1:1">
      <c r="A843" s="382"/>
    </row>
    <row r="844" spans="1:1">
      <c r="A844" s="382"/>
    </row>
    <row r="845" spans="1:1">
      <c r="A845" s="382"/>
    </row>
    <row r="846" spans="1:1">
      <c r="A846" s="382"/>
    </row>
    <row r="847" spans="1:1">
      <c r="A847" s="382"/>
    </row>
    <row r="848" spans="1:1">
      <c r="A848" s="382"/>
    </row>
    <row r="849" spans="1:1">
      <c r="A849" s="382"/>
    </row>
    <row r="850" spans="1:1">
      <c r="A850" s="382"/>
    </row>
    <row r="851" spans="1:1">
      <c r="A851" s="382"/>
    </row>
    <row r="852" spans="1:1">
      <c r="A852" s="382"/>
    </row>
    <row r="853" spans="1:1">
      <c r="A853" s="382"/>
    </row>
    <row r="854" spans="1:1">
      <c r="A854" s="382"/>
    </row>
    <row r="855" spans="1:1">
      <c r="A855" s="382"/>
    </row>
    <row r="856" spans="1:1">
      <c r="A856" s="382"/>
    </row>
    <row r="857" spans="1:1">
      <c r="A857" s="382"/>
    </row>
    <row r="858" spans="1:1">
      <c r="A858" s="382"/>
    </row>
    <row r="859" spans="1:1">
      <c r="A859" s="382"/>
    </row>
    <row r="860" spans="1:1">
      <c r="A860" s="382"/>
    </row>
    <row r="861" spans="1:1">
      <c r="A861" s="382"/>
    </row>
    <row r="862" spans="1:1">
      <c r="A862" s="382"/>
    </row>
    <row r="863" spans="1:1">
      <c r="A863" s="382"/>
    </row>
    <row r="864" spans="1:1">
      <c r="A864" s="382"/>
    </row>
    <row r="865" spans="1:1">
      <c r="A865" s="382"/>
    </row>
    <row r="866" spans="1:1">
      <c r="A866" s="382"/>
    </row>
    <row r="867" spans="1:1">
      <c r="A867" s="382"/>
    </row>
    <row r="868" spans="1:1">
      <c r="A868" s="382"/>
    </row>
    <row r="869" spans="1:1">
      <c r="A869" s="382"/>
    </row>
    <row r="870" spans="1:1">
      <c r="A870" s="382"/>
    </row>
    <row r="871" spans="1:1">
      <c r="A871" s="382"/>
    </row>
    <row r="872" spans="1:1">
      <c r="A872" s="382"/>
    </row>
    <row r="873" spans="1:1">
      <c r="A873" s="382"/>
    </row>
    <row r="874" spans="1:1">
      <c r="A874" s="382"/>
    </row>
    <row r="875" spans="1:1">
      <c r="A875" s="382"/>
    </row>
    <row r="876" spans="1:1">
      <c r="A876" s="382"/>
    </row>
    <row r="877" spans="1:1">
      <c r="A877" s="382"/>
    </row>
    <row r="878" spans="1:1">
      <c r="A878" s="382"/>
    </row>
    <row r="879" spans="1:1">
      <c r="A879" s="382"/>
    </row>
    <row r="880" spans="1:1">
      <c r="A880" s="382"/>
    </row>
    <row r="881" spans="1:1">
      <c r="A881" s="382"/>
    </row>
    <row r="882" spans="1:1">
      <c r="A882" s="382"/>
    </row>
    <row r="883" spans="1:1">
      <c r="A883" s="382"/>
    </row>
    <row r="884" spans="1:1">
      <c r="A884" s="382"/>
    </row>
    <row r="885" spans="1:1">
      <c r="A885" s="382"/>
    </row>
    <row r="886" spans="1:1">
      <c r="A886" s="382"/>
    </row>
    <row r="887" spans="1:1">
      <c r="A887" s="382"/>
    </row>
    <row r="888" spans="1:1">
      <c r="A888" s="382"/>
    </row>
    <row r="889" spans="1:1">
      <c r="A889" s="382"/>
    </row>
    <row r="890" spans="1:1">
      <c r="A890" s="382"/>
    </row>
    <row r="891" spans="1:1">
      <c r="A891" s="382"/>
    </row>
    <row r="892" spans="1:1">
      <c r="A892" s="382"/>
    </row>
    <row r="893" spans="1:1">
      <c r="A893" s="382"/>
    </row>
    <row r="894" spans="1:1">
      <c r="A894" s="382"/>
    </row>
    <row r="895" spans="1:1">
      <c r="A895" s="382"/>
    </row>
    <row r="896" spans="1:1">
      <c r="A896" s="382"/>
    </row>
    <row r="897" spans="1:1">
      <c r="A897" s="382"/>
    </row>
    <row r="898" spans="1:1">
      <c r="A898" s="382"/>
    </row>
    <row r="899" spans="1:1">
      <c r="A899" s="382"/>
    </row>
    <row r="900" spans="1:1">
      <c r="A900" s="382"/>
    </row>
    <row r="901" spans="1:1">
      <c r="A901" s="382"/>
    </row>
    <row r="902" spans="1:1">
      <c r="A902" s="382"/>
    </row>
    <row r="903" spans="1:1">
      <c r="A903" s="382"/>
    </row>
    <row r="904" spans="1:1">
      <c r="A904" s="382"/>
    </row>
    <row r="905" spans="1:1">
      <c r="A905" s="382"/>
    </row>
    <row r="906" spans="1:1">
      <c r="A906" s="382"/>
    </row>
    <row r="907" spans="1:1">
      <c r="A907" s="382"/>
    </row>
    <row r="908" spans="1:1">
      <c r="A908" s="382"/>
    </row>
    <row r="909" spans="1:1">
      <c r="A909" s="382"/>
    </row>
    <row r="910" spans="1:1">
      <c r="A910" s="382"/>
    </row>
    <row r="911" spans="1:1">
      <c r="A911" s="382"/>
    </row>
    <row r="912" spans="1:1">
      <c r="A912" s="382"/>
    </row>
    <row r="913" spans="1:1">
      <c r="A913" s="382"/>
    </row>
    <row r="914" spans="1:1">
      <c r="A914" s="382"/>
    </row>
    <row r="915" spans="1:1">
      <c r="A915" s="382"/>
    </row>
    <row r="916" spans="1:1">
      <c r="A916" s="382"/>
    </row>
    <row r="917" spans="1:1">
      <c r="A917" s="382"/>
    </row>
    <row r="918" spans="1:1">
      <c r="A918" s="382"/>
    </row>
    <row r="919" spans="1:1">
      <c r="A919" s="382"/>
    </row>
    <row r="920" spans="1:1">
      <c r="A920" s="382"/>
    </row>
    <row r="921" spans="1:1">
      <c r="A921" s="382"/>
    </row>
    <row r="922" spans="1:1">
      <c r="A922" s="382"/>
    </row>
    <row r="923" spans="1:1">
      <c r="A923" s="382"/>
    </row>
    <row r="924" spans="1:1">
      <c r="A924" s="382"/>
    </row>
    <row r="925" spans="1:1">
      <c r="A925" s="382"/>
    </row>
    <row r="926" spans="1:1">
      <c r="A926" s="382"/>
    </row>
    <row r="927" spans="1:1">
      <c r="A927" s="382"/>
    </row>
    <row r="928" spans="1:1">
      <c r="A928" s="382"/>
    </row>
    <row r="929" spans="1:1">
      <c r="A929" s="382"/>
    </row>
    <row r="930" spans="1:1">
      <c r="A930" s="382"/>
    </row>
    <row r="931" spans="1:1">
      <c r="A931" s="382"/>
    </row>
    <row r="932" spans="1:1">
      <c r="A932" s="382"/>
    </row>
    <row r="933" spans="1:1">
      <c r="A933" s="382"/>
    </row>
    <row r="934" spans="1:1">
      <c r="A934" s="382"/>
    </row>
    <row r="935" spans="1:1">
      <c r="A935" s="382"/>
    </row>
    <row r="936" spans="1:1">
      <c r="A936" s="382"/>
    </row>
    <row r="937" spans="1:1">
      <c r="A937" s="382"/>
    </row>
    <row r="938" spans="1:1">
      <c r="A938" s="382"/>
    </row>
    <row r="939" spans="1:1">
      <c r="A939" s="382"/>
    </row>
    <row r="940" spans="1:1">
      <c r="A940" s="382"/>
    </row>
    <row r="941" spans="1:1">
      <c r="A941" s="382"/>
    </row>
    <row r="942" spans="1:1">
      <c r="A942" s="382"/>
    </row>
    <row r="943" spans="1:1">
      <c r="A943" s="382"/>
    </row>
    <row r="944" spans="1:1">
      <c r="A944" s="382"/>
    </row>
    <row r="945" spans="1:1">
      <c r="A945" s="382"/>
    </row>
    <row r="946" spans="1:1">
      <c r="A946" s="382"/>
    </row>
    <row r="947" spans="1:1">
      <c r="A947" s="382"/>
    </row>
    <row r="948" spans="1:1">
      <c r="A948" s="382"/>
    </row>
    <row r="949" spans="1:1">
      <c r="A949" s="382"/>
    </row>
    <row r="950" spans="1:1">
      <c r="A950" s="382"/>
    </row>
    <row r="951" spans="1:1">
      <c r="A951" s="382"/>
    </row>
    <row r="952" spans="1:1">
      <c r="A952" s="382"/>
    </row>
    <row r="953" spans="1:1">
      <c r="A953" s="382"/>
    </row>
    <row r="954" spans="1:1">
      <c r="A954" s="382"/>
    </row>
    <row r="955" spans="1:1">
      <c r="A955" s="382"/>
    </row>
    <row r="956" spans="1:1">
      <c r="A956" s="382"/>
    </row>
    <row r="957" spans="1:1">
      <c r="A957" s="382"/>
    </row>
    <row r="958" spans="1:1">
      <c r="A958" s="382"/>
    </row>
    <row r="959" spans="1:1">
      <c r="A959" s="382"/>
    </row>
    <row r="960" spans="1:1">
      <c r="A960" s="382"/>
    </row>
    <row r="961" spans="1:1">
      <c r="A961" s="382"/>
    </row>
    <row r="962" spans="1:1">
      <c r="A962" s="382"/>
    </row>
    <row r="963" spans="1:1">
      <c r="A963" s="382"/>
    </row>
    <row r="964" spans="1:1">
      <c r="A964" s="382"/>
    </row>
    <row r="965" spans="1:1">
      <c r="A965" s="382"/>
    </row>
    <row r="966" spans="1:1">
      <c r="A966" s="382"/>
    </row>
    <row r="967" spans="1:1">
      <c r="A967" s="382"/>
    </row>
    <row r="968" spans="1:1">
      <c r="A968" s="382"/>
    </row>
    <row r="969" spans="1:1">
      <c r="A969" s="382"/>
    </row>
    <row r="970" spans="1:1">
      <c r="A970" s="382"/>
    </row>
    <row r="971" spans="1:1">
      <c r="A971" s="382"/>
    </row>
    <row r="972" spans="1:1">
      <c r="A972" s="382"/>
    </row>
    <row r="973" spans="1:1">
      <c r="A973" s="382"/>
    </row>
    <row r="974" spans="1:1">
      <c r="A974" s="382"/>
    </row>
    <row r="975" spans="1:1">
      <c r="A975" s="382"/>
    </row>
    <row r="976" spans="1:1">
      <c r="A976" s="382"/>
    </row>
    <row r="977" spans="1:1">
      <c r="A977" s="382"/>
    </row>
    <row r="978" spans="1:1">
      <c r="A978" s="382"/>
    </row>
    <row r="979" spans="1:1">
      <c r="A979" s="382"/>
    </row>
    <row r="980" spans="1:1">
      <c r="A980" s="382"/>
    </row>
    <row r="981" spans="1:1">
      <c r="A981" s="382"/>
    </row>
    <row r="982" spans="1:1">
      <c r="A982" s="382"/>
    </row>
    <row r="983" spans="1:1">
      <c r="A983" s="382"/>
    </row>
    <row r="984" spans="1:1">
      <c r="A984" s="382"/>
    </row>
    <row r="985" spans="1:1">
      <c r="A985" s="382"/>
    </row>
    <row r="986" spans="1:1">
      <c r="A986" s="382"/>
    </row>
    <row r="987" spans="1:1">
      <c r="A987" s="382"/>
    </row>
    <row r="988" spans="1:1">
      <c r="A988" s="382"/>
    </row>
    <row r="989" spans="1:1">
      <c r="A989" s="382"/>
    </row>
    <row r="990" spans="1:1">
      <c r="A990" s="382"/>
    </row>
    <row r="991" spans="1:1">
      <c r="A991" s="382"/>
    </row>
    <row r="992" spans="1:1">
      <c r="A992" s="382"/>
    </row>
    <row r="993" spans="1:1">
      <c r="A993" s="382"/>
    </row>
    <row r="994" spans="1:1">
      <c r="A994" s="382"/>
    </row>
    <row r="995" spans="1:1">
      <c r="A995" s="382"/>
    </row>
    <row r="996" spans="1:1">
      <c r="A996" s="382"/>
    </row>
    <row r="997" spans="1:1">
      <c r="A997" s="382"/>
    </row>
    <row r="998" spans="1:1">
      <c r="A998" s="382"/>
    </row>
    <row r="999" spans="1:1">
      <c r="A999" s="382"/>
    </row>
    <row r="1000" spans="1:1">
      <c r="A1000" s="382"/>
    </row>
    <row r="1001" spans="1:1">
      <c r="A1001" s="382"/>
    </row>
    <row r="1002" spans="1:1">
      <c r="A1002" s="382"/>
    </row>
    <row r="1003" spans="1:1">
      <c r="A1003" s="382"/>
    </row>
    <row r="1004" spans="1:1">
      <c r="A1004" s="382"/>
    </row>
    <row r="1005" spans="1:1">
      <c r="A1005" s="382"/>
    </row>
    <row r="1006" spans="1:1">
      <c r="A1006" s="382"/>
    </row>
    <row r="1007" spans="1:1">
      <c r="A1007" s="382"/>
    </row>
    <row r="1008" spans="1:1">
      <c r="A1008" s="382"/>
    </row>
    <row r="1009" spans="1:1">
      <c r="A1009" s="382"/>
    </row>
    <row r="1010" spans="1:1">
      <c r="A1010" s="382"/>
    </row>
    <row r="1011" spans="1:1">
      <c r="A1011" s="382"/>
    </row>
    <row r="1012" spans="1:1">
      <c r="A1012" s="382"/>
    </row>
    <row r="1013" spans="1:1">
      <c r="A1013" s="382"/>
    </row>
    <row r="1014" spans="1:1">
      <c r="A1014" s="382"/>
    </row>
    <row r="1015" spans="1:1">
      <c r="A1015" s="382"/>
    </row>
    <row r="1016" spans="1:1">
      <c r="A1016" s="382"/>
    </row>
    <row r="1017" spans="1:1">
      <c r="A1017" s="382"/>
    </row>
    <row r="1018" spans="1:1">
      <c r="A1018" s="382"/>
    </row>
    <row r="1019" spans="1:1">
      <c r="A1019" s="382"/>
    </row>
    <row r="1020" spans="1:1">
      <c r="A1020" s="382"/>
    </row>
    <row r="1021" spans="1:1">
      <c r="A1021" s="382"/>
    </row>
    <row r="1022" spans="1:1">
      <c r="A1022" s="382"/>
    </row>
    <row r="1023" spans="1:1">
      <c r="A1023" s="382"/>
    </row>
    <row r="1024" spans="1:1">
      <c r="A1024" s="382"/>
    </row>
    <row r="1025" spans="1:1">
      <c r="A1025" s="382"/>
    </row>
    <row r="1026" spans="1:1">
      <c r="A1026" s="382"/>
    </row>
    <row r="1027" spans="1:1">
      <c r="A1027" s="382"/>
    </row>
    <row r="1028" spans="1:1">
      <c r="A1028" s="382"/>
    </row>
    <row r="1029" spans="1:1">
      <c r="A1029" s="382"/>
    </row>
    <row r="1030" spans="1:1">
      <c r="A1030" s="382"/>
    </row>
    <row r="1031" spans="1:1">
      <c r="A1031" s="382"/>
    </row>
    <row r="1032" spans="1:1">
      <c r="A1032" s="382"/>
    </row>
    <row r="1033" spans="1:1">
      <c r="A1033" s="382"/>
    </row>
    <row r="1034" spans="1:1">
      <c r="A1034" s="382"/>
    </row>
    <row r="1035" spans="1:1">
      <c r="A1035" s="382"/>
    </row>
    <row r="1036" spans="1:1">
      <c r="A1036" s="382"/>
    </row>
    <row r="1037" spans="1:1">
      <c r="A1037" s="382"/>
    </row>
    <row r="1038" spans="1:1">
      <c r="A1038" s="382"/>
    </row>
    <row r="1039" spans="1:1">
      <c r="A1039" s="382"/>
    </row>
    <row r="1040" spans="1:1">
      <c r="A1040" s="382"/>
    </row>
    <row r="1041" spans="1:1">
      <c r="A1041" s="382"/>
    </row>
    <row r="1042" spans="1:1">
      <c r="A1042" s="382"/>
    </row>
    <row r="1043" spans="1:1">
      <c r="A1043" s="382"/>
    </row>
    <row r="1044" spans="1:1">
      <c r="A1044" s="382"/>
    </row>
    <row r="1045" spans="1:1">
      <c r="A1045" s="382"/>
    </row>
    <row r="1046" spans="1:1">
      <c r="A1046" s="382"/>
    </row>
    <row r="1047" spans="1:1">
      <c r="A1047" s="382"/>
    </row>
    <row r="1048" spans="1:1">
      <c r="A1048" s="382"/>
    </row>
    <row r="1049" spans="1:1">
      <c r="A1049" s="382"/>
    </row>
    <row r="1050" spans="1:1">
      <c r="A1050" s="382"/>
    </row>
    <row r="1051" spans="1:1">
      <c r="A1051" s="382"/>
    </row>
    <row r="1052" spans="1:1">
      <c r="A1052" s="382"/>
    </row>
    <row r="1053" spans="1:1">
      <c r="A1053" s="382"/>
    </row>
    <row r="1054" spans="1:1">
      <c r="A1054" s="382"/>
    </row>
    <row r="1055" spans="1:1">
      <c r="A1055" s="382"/>
    </row>
    <row r="1056" spans="1:1">
      <c r="A1056" s="382"/>
    </row>
    <row r="1057" spans="1:1">
      <c r="A1057" s="382"/>
    </row>
    <row r="1058" spans="1:1">
      <c r="A1058" s="382"/>
    </row>
    <row r="1059" spans="1:1">
      <c r="A1059" s="382"/>
    </row>
    <row r="1060" spans="1:1">
      <c r="A1060" s="382"/>
    </row>
    <row r="1061" spans="1:1">
      <c r="A1061" s="382"/>
    </row>
    <row r="1062" spans="1:1">
      <c r="A1062" s="382"/>
    </row>
    <row r="1063" spans="1:1">
      <c r="A1063" s="382"/>
    </row>
    <row r="1064" spans="1:1">
      <c r="A1064" s="382"/>
    </row>
    <row r="1065" spans="1:1">
      <c r="A1065" s="382"/>
    </row>
    <row r="1066" spans="1:1">
      <c r="A1066" s="382"/>
    </row>
    <row r="1067" spans="1:1">
      <c r="A1067" s="382"/>
    </row>
    <row r="1068" spans="1:1">
      <c r="A1068" s="382"/>
    </row>
    <row r="1069" spans="1:1">
      <c r="A1069" s="382"/>
    </row>
    <row r="1070" spans="1:1">
      <c r="A1070" s="382"/>
    </row>
    <row r="1071" spans="1:1">
      <c r="A1071" s="382"/>
    </row>
    <row r="1072" spans="1:1">
      <c r="A1072" s="382"/>
    </row>
    <row r="1073" spans="1:1">
      <c r="A1073" s="382"/>
    </row>
    <row r="1074" spans="1:1">
      <c r="A1074" s="382"/>
    </row>
    <row r="1075" spans="1:1">
      <c r="A1075" s="382"/>
    </row>
    <row r="1076" spans="1:1">
      <c r="A1076" s="382"/>
    </row>
    <row r="1077" spans="1:1">
      <c r="A1077" s="382"/>
    </row>
    <row r="1078" spans="1:1">
      <c r="A1078" s="382"/>
    </row>
    <row r="1079" spans="1:1">
      <c r="A1079" s="382"/>
    </row>
    <row r="1080" spans="1:1">
      <c r="A1080" s="382"/>
    </row>
    <row r="1081" spans="1:1">
      <c r="A1081" s="382"/>
    </row>
    <row r="1082" spans="1:1">
      <c r="A1082" s="382"/>
    </row>
    <row r="1083" spans="1:1">
      <c r="A1083" s="382"/>
    </row>
    <row r="1084" spans="1:1">
      <c r="A1084" s="382"/>
    </row>
    <row r="1085" spans="1:1">
      <c r="A1085" s="382"/>
    </row>
    <row r="1086" spans="1:1">
      <c r="A1086" s="382"/>
    </row>
    <row r="1087" spans="1:1">
      <c r="A1087" s="382"/>
    </row>
    <row r="1088" spans="1:1">
      <c r="A1088" s="382"/>
    </row>
    <row r="1089" spans="1:1">
      <c r="A1089" s="382"/>
    </row>
    <row r="1090" spans="1:1">
      <c r="A1090" s="382"/>
    </row>
    <row r="1091" spans="1:1">
      <c r="A1091" s="382"/>
    </row>
    <row r="1092" spans="1:1">
      <c r="A1092" s="382"/>
    </row>
    <row r="1093" spans="1:1">
      <c r="A1093" s="382"/>
    </row>
    <row r="1094" spans="1:1">
      <c r="A1094" s="382"/>
    </row>
    <row r="1095" spans="1:1">
      <c r="A1095" s="382"/>
    </row>
    <row r="1096" spans="1:1">
      <c r="A1096" s="382"/>
    </row>
    <row r="1097" spans="1:1">
      <c r="A1097" s="382"/>
    </row>
    <row r="1098" spans="1:1">
      <c r="A1098" s="382"/>
    </row>
    <row r="1099" spans="1:1">
      <c r="A1099" s="382"/>
    </row>
    <row r="1100" spans="1:1">
      <c r="A1100" s="382"/>
    </row>
    <row r="1101" spans="1:1">
      <c r="A1101" s="382"/>
    </row>
    <row r="1102" spans="1:1">
      <c r="A1102" s="382"/>
    </row>
    <row r="1103" spans="1:1">
      <c r="A1103" s="382"/>
    </row>
    <row r="1104" spans="1:1">
      <c r="A1104" s="382"/>
    </row>
    <row r="1105" spans="1:1">
      <c r="A1105" s="382"/>
    </row>
    <row r="1106" spans="1:1">
      <c r="A1106" s="382"/>
    </row>
    <row r="1107" spans="1:1">
      <c r="A1107" s="382"/>
    </row>
    <row r="1108" spans="1:1">
      <c r="A1108" s="382"/>
    </row>
    <row r="1109" spans="1:1">
      <c r="A1109" s="382"/>
    </row>
    <row r="1110" spans="1:1">
      <c r="A1110" s="382"/>
    </row>
    <row r="1111" spans="1:1">
      <c r="A1111" s="382"/>
    </row>
    <row r="1112" spans="1:1">
      <c r="A1112" s="382"/>
    </row>
    <row r="1113" spans="1:1">
      <c r="A1113" s="382"/>
    </row>
    <row r="1114" spans="1:1">
      <c r="A1114" s="382"/>
    </row>
    <row r="1115" spans="1:1">
      <c r="A1115" s="382"/>
    </row>
    <row r="1116" spans="1:1">
      <c r="A1116" s="382"/>
    </row>
    <row r="1117" spans="1:1">
      <c r="A1117" s="382"/>
    </row>
    <row r="1118" spans="1:1">
      <c r="A1118" s="382"/>
    </row>
    <row r="1119" spans="1:1">
      <c r="A1119" s="382"/>
    </row>
    <row r="1120" spans="1:1">
      <c r="A1120" s="382"/>
    </row>
    <row r="1121" spans="1:1">
      <c r="A1121" s="382"/>
    </row>
    <row r="1122" spans="1:1">
      <c r="A1122" s="382"/>
    </row>
    <row r="1123" spans="1:1">
      <c r="A1123" s="382"/>
    </row>
    <row r="1124" spans="1:1">
      <c r="A1124" s="382"/>
    </row>
    <row r="1125" spans="1:1">
      <c r="A1125" s="382"/>
    </row>
    <row r="1126" spans="1:1">
      <c r="A1126" s="382"/>
    </row>
    <row r="1127" spans="1:1">
      <c r="A1127" s="382"/>
    </row>
    <row r="1128" spans="1:1">
      <c r="A1128" s="382"/>
    </row>
    <row r="1129" spans="1:1">
      <c r="A1129" s="382"/>
    </row>
    <row r="1130" spans="1:1">
      <c r="A1130" s="382"/>
    </row>
    <row r="1131" spans="1:1">
      <c r="A1131" s="382"/>
    </row>
    <row r="1132" spans="1:1">
      <c r="A1132" s="382"/>
    </row>
    <row r="1133" spans="1:1">
      <c r="A1133" s="382"/>
    </row>
    <row r="1134" spans="1:1">
      <c r="A1134" s="382"/>
    </row>
    <row r="1135" spans="1:1">
      <c r="A1135" s="382"/>
    </row>
    <row r="1136" spans="1:1">
      <c r="A1136" s="382"/>
    </row>
    <row r="1137" spans="1:1">
      <c r="A1137" s="382"/>
    </row>
    <row r="1138" spans="1:1">
      <c r="A1138" s="382"/>
    </row>
    <row r="1139" spans="1:1">
      <c r="A1139" s="382"/>
    </row>
    <row r="1140" spans="1:1">
      <c r="A1140" s="382"/>
    </row>
    <row r="1141" spans="1:1">
      <c r="A1141" s="382"/>
    </row>
    <row r="1142" spans="1:1">
      <c r="A1142" s="382"/>
    </row>
    <row r="1143" spans="1:1">
      <c r="A1143" s="382"/>
    </row>
    <row r="1144" spans="1:1">
      <c r="A1144" s="382"/>
    </row>
    <row r="1145" spans="1:1">
      <c r="A1145" s="382"/>
    </row>
    <row r="1146" spans="1:1">
      <c r="A1146" s="382"/>
    </row>
    <row r="1147" spans="1:1">
      <c r="A1147" s="382"/>
    </row>
    <row r="1148" spans="1:1">
      <c r="A1148" s="382"/>
    </row>
    <row r="1149" spans="1:1">
      <c r="A1149" s="382"/>
    </row>
    <row r="1150" spans="1:1">
      <c r="A1150" s="382"/>
    </row>
    <row r="1151" spans="1:1">
      <c r="A1151" s="382"/>
    </row>
    <row r="1152" spans="1:1">
      <c r="A1152" s="382"/>
    </row>
    <row r="1153" spans="1:1">
      <c r="A1153" s="382"/>
    </row>
    <row r="1154" spans="1:1">
      <c r="A1154" s="382"/>
    </row>
    <row r="1155" spans="1:1">
      <c r="A1155" s="382"/>
    </row>
    <row r="1156" spans="1:1">
      <c r="A1156" s="382"/>
    </row>
    <row r="1157" spans="1:1">
      <c r="A1157" s="382"/>
    </row>
    <row r="1158" spans="1:1">
      <c r="A1158" s="382"/>
    </row>
    <row r="1159" spans="1:1">
      <c r="A1159" s="382"/>
    </row>
    <row r="1160" spans="1:1">
      <c r="A1160" s="382"/>
    </row>
    <row r="1161" spans="1:1">
      <c r="A1161" s="382"/>
    </row>
    <row r="1162" spans="1:1">
      <c r="A1162" s="382"/>
    </row>
    <row r="1163" spans="1:1">
      <c r="A1163" s="382"/>
    </row>
    <row r="1164" spans="1:1">
      <c r="A1164" s="382"/>
    </row>
    <row r="1165" spans="1:1">
      <c r="A1165" s="382"/>
    </row>
    <row r="1166" spans="1:1">
      <c r="A1166" s="382"/>
    </row>
    <row r="1167" spans="1:1">
      <c r="A1167" s="382"/>
    </row>
    <row r="1168" spans="1:1">
      <c r="A1168" s="382"/>
    </row>
    <row r="1169" spans="1:1">
      <c r="A1169" s="382"/>
    </row>
    <row r="1170" spans="1:1">
      <c r="A1170" s="382"/>
    </row>
    <row r="1171" spans="1:1">
      <c r="A1171" s="382"/>
    </row>
    <row r="1172" spans="1:1">
      <c r="A1172" s="382"/>
    </row>
    <row r="1173" spans="1:1">
      <c r="A1173" s="382"/>
    </row>
    <row r="1174" spans="1:1">
      <c r="A1174" s="382"/>
    </row>
    <row r="1175" spans="1:1">
      <c r="A1175" s="382"/>
    </row>
    <row r="1176" spans="1:1">
      <c r="A1176" s="382"/>
    </row>
    <row r="1177" spans="1:1">
      <c r="A1177" s="382"/>
    </row>
    <row r="1178" spans="1:1">
      <c r="A1178" s="382"/>
    </row>
    <row r="1179" spans="1:1">
      <c r="A1179" s="382"/>
    </row>
    <row r="1180" spans="1:1">
      <c r="A1180" s="382"/>
    </row>
    <row r="1181" spans="1:1">
      <c r="A1181" s="382"/>
    </row>
    <row r="1182" spans="1:1">
      <c r="A1182" s="382"/>
    </row>
    <row r="1183" spans="1:1">
      <c r="A1183" s="382"/>
    </row>
    <row r="1184" spans="1:1">
      <c r="A1184" s="382"/>
    </row>
    <row r="1185" spans="1:1">
      <c r="A1185" s="382"/>
    </row>
    <row r="1186" spans="1:1">
      <c r="A1186" s="382"/>
    </row>
    <row r="1187" spans="1:1">
      <c r="A1187" s="382"/>
    </row>
    <row r="1188" spans="1:1">
      <c r="A1188" s="382"/>
    </row>
    <row r="1189" spans="1:1">
      <c r="A1189" s="382"/>
    </row>
    <row r="1190" spans="1:1">
      <c r="A1190" s="382"/>
    </row>
    <row r="1191" spans="1:1">
      <c r="A1191" s="382"/>
    </row>
    <row r="1192" spans="1:1">
      <c r="A1192" s="382"/>
    </row>
    <row r="1193" spans="1:1">
      <c r="A1193" s="382"/>
    </row>
    <row r="1194" spans="1:1">
      <c r="A1194" s="382"/>
    </row>
    <row r="1195" spans="1:1">
      <c r="A1195" s="382"/>
    </row>
    <row r="1196" spans="1:1">
      <c r="A1196" s="382"/>
    </row>
    <row r="1197" spans="1:1">
      <c r="A1197" s="382"/>
    </row>
    <row r="1198" spans="1:1">
      <c r="A1198" s="382"/>
    </row>
    <row r="1199" spans="1:1">
      <c r="A1199" s="382"/>
    </row>
    <row r="1200" spans="1:1">
      <c r="A1200" s="382"/>
    </row>
    <row r="1201" spans="1:1">
      <c r="A1201" s="382"/>
    </row>
    <row r="1202" spans="1:1">
      <c r="A1202" s="382"/>
    </row>
    <row r="1203" spans="1:1">
      <c r="A1203" s="382"/>
    </row>
    <row r="1204" spans="1:1">
      <c r="A1204" s="382"/>
    </row>
    <row r="1205" spans="1:1">
      <c r="A1205" s="382"/>
    </row>
    <row r="1206" spans="1:1">
      <c r="A1206" s="382"/>
    </row>
    <row r="1207" spans="1:1">
      <c r="A1207" s="382"/>
    </row>
    <row r="1208" spans="1:1">
      <c r="A1208" s="382"/>
    </row>
    <row r="1209" spans="1:1">
      <c r="A1209" s="382"/>
    </row>
    <row r="1210" spans="1:1">
      <c r="A1210" s="382"/>
    </row>
    <row r="1211" spans="1:1">
      <c r="A1211" s="382"/>
    </row>
    <row r="1212" spans="1:1">
      <c r="A1212" s="382"/>
    </row>
    <row r="1213" spans="1:1">
      <c r="A1213" s="382"/>
    </row>
    <row r="1214" spans="1:1">
      <c r="A1214" s="382"/>
    </row>
    <row r="1215" spans="1:1">
      <c r="A1215" s="382"/>
    </row>
    <row r="1216" spans="1:1">
      <c r="A1216" s="382"/>
    </row>
    <row r="1217" spans="1:1">
      <c r="A1217" s="382"/>
    </row>
    <row r="1218" spans="1:1">
      <c r="A1218" s="382"/>
    </row>
    <row r="1219" spans="1:1">
      <c r="A1219" s="382"/>
    </row>
    <row r="1220" spans="1:1">
      <c r="A1220" s="382"/>
    </row>
    <row r="1221" spans="1:1">
      <c r="A1221" s="382"/>
    </row>
    <row r="1222" spans="1:1">
      <c r="A1222" s="382"/>
    </row>
    <row r="1223" spans="1:1">
      <c r="A1223" s="382"/>
    </row>
    <row r="1224" spans="1:1">
      <c r="A1224" s="382"/>
    </row>
    <row r="1225" spans="1:1">
      <c r="A1225" s="382"/>
    </row>
    <row r="1226" spans="1:1">
      <c r="A1226" s="382"/>
    </row>
    <row r="1227" spans="1:1">
      <c r="A1227" s="382"/>
    </row>
    <row r="1228" spans="1:1">
      <c r="A1228" s="382"/>
    </row>
    <row r="1229" spans="1:1">
      <c r="A1229" s="382"/>
    </row>
    <row r="1230" spans="1:1">
      <c r="A1230" s="382"/>
    </row>
    <row r="1231" spans="1:1">
      <c r="A1231" s="382"/>
    </row>
    <row r="1232" spans="1:1">
      <c r="A1232" s="382"/>
    </row>
    <row r="1233" spans="1:1">
      <c r="A1233" s="382"/>
    </row>
    <row r="1234" spans="1:1">
      <c r="A1234" s="382"/>
    </row>
    <row r="1235" spans="1:1">
      <c r="A1235" s="382"/>
    </row>
    <row r="1236" spans="1:1">
      <c r="A1236" s="382"/>
    </row>
    <row r="1237" spans="1:1">
      <c r="A1237" s="382"/>
    </row>
    <row r="1238" spans="1:1">
      <c r="A1238" s="382"/>
    </row>
    <row r="1239" spans="1:1">
      <c r="A1239" s="382"/>
    </row>
    <row r="1240" spans="1:1">
      <c r="A1240" s="382"/>
    </row>
    <row r="1241" spans="1:1">
      <c r="A1241" s="382"/>
    </row>
    <row r="1242" spans="1:1">
      <c r="A1242" s="382"/>
    </row>
    <row r="1243" spans="1:1">
      <c r="A1243" s="382"/>
    </row>
    <row r="1244" spans="1:1">
      <c r="A1244" s="382"/>
    </row>
    <row r="1245" spans="1:1">
      <c r="A1245" s="382"/>
    </row>
    <row r="1246" spans="1:1">
      <c r="A1246" s="382"/>
    </row>
    <row r="1247" spans="1:1">
      <c r="A1247" s="382"/>
    </row>
    <row r="1248" spans="1:1">
      <c r="A1248" s="382"/>
    </row>
    <row r="1249" spans="1:1">
      <c r="A1249" s="382"/>
    </row>
    <row r="1250" spans="1:1">
      <c r="A1250" s="382"/>
    </row>
    <row r="1251" spans="1:1">
      <c r="A1251" s="382"/>
    </row>
    <row r="1252" spans="1:1">
      <c r="A1252" s="382"/>
    </row>
    <row r="1253" spans="1:1">
      <c r="A1253" s="382"/>
    </row>
    <row r="1254" spans="1:1">
      <c r="A1254" s="382"/>
    </row>
    <row r="1255" spans="1:1">
      <c r="A1255" s="382"/>
    </row>
    <row r="1256" spans="1:1">
      <c r="A1256" s="382"/>
    </row>
    <row r="1257" spans="1:1">
      <c r="A1257" s="382"/>
    </row>
    <row r="1258" spans="1:1">
      <c r="A1258" s="382"/>
    </row>
    <row r="1259" spans="1:1">
      <c r="A1259" s="382"/>
    </row>
    <row r="1260" spans="1:1">
      <c r="A1260" s="382"/>
    </row>
    <row r="1261" spans="1:1">
      <c r="A1261" s="382"/>
    </row>
    <row r="1262" spans="1:1">
      <c r="A1262" s="382"/>
    </row>
    <row r="1263" spans="1:1">
      <c r="A1263" s="382"/>
    </row>
    <row r="1264" spans="1:1">
      <c r="A1264" s="382"/>
    </row>
    <row r="1265" spans="1:1">
      <c r="A1265" s="382"/>
    </row>
    <row r="1266" spans="1:1">
      <c r="A1266" s="382"/>
    </row>
    <row r="1267" spans="1:1">
      <c r="A1267" s="382"/>
    </row>
    <row r="1268" spans="1:1">
      <c r="A1268" s="382"/>
    </row>
    <row r="1269" spans="1:1">
      <c r="A1269" s="382"/>
    </row>
    <row r="1270" spans="1:1">
      <c r="A1270" s="382"/>
    </row>
    <row r="1271" spans="1:1">
      <c r="A1271" s="382"/>
    </row>
    <row r="1272" spans="1:1">
      <c r="A1272" s="382"/>
    </row>
    <row r="1273" spans="1:1">
      <c r="A1273" s="382"/>
    </row>
    <row r="1274" spans="1:1">
      <c r="A1274" s="382"/>
    </row>
    <row r="1275" spans="1:1">
      <c r="A1275" s="382"/>
    </row>
    <row r="1276" spans="1:1">
      <c r="A1276" s="382"/>
    </row>
    <row r="1277" spans="1:1">
      <c r="A1277" s="382"/>
    </row>
    <row r="1278" spans="1:1">
      <c r="A1278" s="382"/>
    </row>
    <row r="1279" spans="1:1">
      <c r="A1279" s="382"/>
    </row>
    <row r="1280" spans="1:1">
      <c r="A1280" s="382"/>
    </row>
    <row r="1281" spans="1:1">
      <c r="A1281" s="382"/>
    </row>
    <row r="1282" spans="1:1">
      <c r="A1282" s="382"/>
    </row>
    <row r="1283" spans="1:1">
      <c r="A1283" s="382"/>
    </row>
    <row r="1284" spans="1:1">
      <c r="A1284" s="382"/>
    </row>
    <row r="1285" spans="1:1">
      <c r="A1285" s="382"/>
    </row>
    <row r="1286" spans="1:1">
      <c r="A1286" s="382"/>
    </row>
    <row r="1287" spans="1:1">
      <c r="A1287" s="382"/>
    </row>
    <row r="1288" spans="1:1">
      <c r="A1288" s="382"/>
    </row>
    <row r="1289" spans="1:1">
      <c r="A1289" s="382"/>
    </row>
    <row r="1290" spans="1:1">
      <c r="A1290" s="382"/>
    </row>
    <row r="1291" spans="1:1">
      <c r="A1291" s="382"/>
    </row>
    <row r="1292" spans="1:1">
      <c r="A1292" s="382"/>
    </row>
    <row r="1293" spans="1:1">
      <c r="A1293" s="382"/>
    </row>
    <row r="1294" spans="1:1">
      <c r="A1294" s="382"/>
    </row>
    <row r="1295" spans="1:1">
      <c r="A1295" s="382"/>
    </row>
    <row r="1296" spans="1:1">
      <c r="A1296" s="382"/>
    </row>
    <row r="1297" spans="1:1">
      <c r="A1297" s="382"/>
    </row>
    <row r="1298" spans="1:1">
      <c r="A1298" s="382"/>
    </row>
    <row r="1299" spans="1:1">
      <c r="A1299" s="382"/>
    </row>
    <row r="1300" spans="1:1">
      <c r="A1300" s="382"/>
    </row>
    <row r="1301" spans="1:1">
      <c r="A1301" s="382"/>
    </row>
    <row r="1302" spans="1:1">
      <c r="A1302" s="382"/>
    </row>
    <row r="1303" spans="1:1">
      <c r="A1303" s="382"/>
    </row>
    <row r="1304" spans="1:1">
      <c r="A1304" s="382"/>
    </row>
    <row r="1305" spans="1:1">
      <c r="A1305" s="382"/>
    </row>
    <row r="1306" spans="1:1">
      <c r="A1306" s="382"/>
    </row>
    <row r="1307" spans="1:1">
      <c r="A1307" s="382"/>
    </row>
    <row r="1308" spans="1:1">
      <c r="A1308" s="382"/>
    </row>
    <row r="1309" spans="1:1">
      <c r="A1309" s="382"/>
    </row>
    <row r="1310" spans="1:1">
      <c r="A1310" s="382"/>
    </row>
    <row r="1311" spans="1:1">
      <c r="A1311" s="382"/>
    </row>
    <row r="1312" spans="1:1">
      <c r="A1312" s="382"/>
    </row>
    <row r="1313" spans="1:1">
      <c r="A1313" s="382"/>
    </row>
    <row r="1314" spans="1:1">
      <c r="A1314" s="382"/>
    </row>
    <row r="1315" spans="1:1">
      <c r="A1315" s="382"/>
    </row>
    <row r="1316" spans="1:1">
      <c r="A1316" s="382"/>
    </row>
    <row r="1317" spans="1:1">
      <c r="A1317" s="382"/>
    </row>
    <row r="1318" spans="1:1">
      <c r="A1318" s="382"/>
    </row>
    <row r="1319" spans="1:1">
      <c r="A1319" s="382"/>
    </row>
    <row r="1320" spans="1:1">
      <c r="A1320" s="382"/>
    </row>
    <row r="1321" spans="1:1">
      <c r="A1321" s="382"/>
    </row>
    <row r="1322" spans="1:1">
      <c r="A1322" s="382"/>
    </row>
    <row r="1323" spans="1:1">
      <c r="A1323" s="382"/>
    </row>
    <row r="1324" spans="1:1">
      <c r="A1324" s="382"/>
    </row>
    <row r="1325" spans="1:1">
      <c r="A1325" s="382"/>
    </row>
    <row r="1326" spans="1:1">
      <c r="A1326" s="382"/>
    </row>
    <row r="1327" spans="1:1">
      <c r="A1327" s="382"/>
    </row>
    <row r="1328" spans="1:1">
      <c r="A1328" s="382"/>
    </row>
    <row r="1329" spans="1:1">
      <c r="A1329" s="382"/>
    </row>
    <row r="1330" spans="1:1">
      <c r="A1330" s="382"/>
    </row>
    <row r="1331" spans="1:1">
      <c r="A1331" s="382"/>
    </row>
    <row r="1332" spans="1:1">
      <c r="A1332" s="382"/>
    </row>
    <row r="1333" spans="1:1">
      <c r="A1333" s="382"/>
    </row>
    <row r="1334" spans="1:1">
      <c r="A1334" s="382"/>
    </row>
    <row r="1335" spans="1:1">
      <c r="A1335" s="382"/>
    </row>
    <row r="1336" spans="1:1">
      <c r="A1336" s="382"/>
    </row>
    <row r="1337" spans="1:1">
      <c r="A1337" s="382"/>
    </row>
    <row r="1338" spans="1:1">
      <c r="A1338" s="382"/>
    </row>
    <row r="1339" spans="1:1">
      <c r="A1339" s="382"/>
    </row>
    <row r="1340" spans="1:1">
      <c r="A1340" s="382"/>
    </row>
    <row r="1341" spans="1:1">
      <c r="A1341" s="382"/>
    </row>
    <row r="1342" spans="1:1">
      <c r="A1342" s="382"/>
    </row>
    <row r="1343" spans="1:1">
      <c r="A1343" s="382"/>
    </row>
    <row r="1344" spans="1:1">
      <c r="A1344" s="382"/>
    </row>
    <row r="1345" spans="1:1">
      <c r="A1345" s="382"/>
    </row>
    <row r="1346" spans="1:1">
      <c r="A1346" s="382"/>
    </row>
    <row r="1347" spans="1:1">
      <c r="A1347" s="382"/>
    </row>
    <row r="1348" spans="1:1">
      <c r="A1348" s="382"/>
    </row>
    <row r="1349" spans="1:1">
      <c r="A1349" s="382"/>
    </row>
    <row r="1350" spans="1:1">
      <c r="A1350" s="382"/>
    </row>
    <row r="1351" spans="1:1">
      <c r="A1351" s="382"/>
    </row>
    <row r="1352" spans="1:1">
      <c r="A1352" s="382"/>
    </row>
    <row r="1353" spans="1:1">
      <c r="A1353" s="382"/>
    </row>
    <row r="1354" spans="1:1">
      <c r="A1354" s="382"/>
    </row>
    <row r="1355" spans="1:1">
      <c r="A1355" s="382"/>
    </row>
    <row r="1356" spans="1:1">
      <c r="A1356" s="382"/>
    </row>
    <row r="1357" spans="1:1">
      <c r="A1357" s="382"/>
    </row>
    <row r="1358" spans="1:1">
      <c r="A1358" s="382"/>
    </row>
    <row r="1359" spans="1:1">
      <c r="A1359" s="382"/>
    </row>
    <row r="1360" spans="1:1">
      <c r="A1360" s="382"/>
    </row>
    <row r="1361" spans="1:1">
      <c r="A1361" s="382"/>
    </row>
    <row r="1362" spans="1:1">
      <c r="A1362" s="382"/>
    </row>
    <row r="1363" spans="1:1">
      <c r="A1363" s="382"/>
    </row>
    <row r="1364" spans="1:1">
      <c r="A1364" s="382"/>
    </row>
    <row r="1365" spans="1:1">
      <c r="A1365" s="382"/>
    </row>
    <row r="1366" spans="1:1">
      <c r="A1366" s="382"/>
    </row>
    <row r="1367" spans="1:1">
      <c r="A1367" s="382"/>
    </row>
    <row r="1368" spans="1:1">
      <c r="A1368" s="382"/>
    </row>
    <row r="1369" spans="1:1">
      <c r="A1369" s="382"/>
    </row>
    <row r="1370" spans="1:1">
      <c r="A1370" s="382"/>
    </row>
    <row r="1371" spans="1:1">
      <c r="A1371" s="382"/>
    </row>
    <row r="1372" spans="1:1">
      <c r="A1372" s="382"/>
    </row>
    <row r="1373" spans="1:1">
      <c r="A1373" s="382"/>
    </row>
    <row r="1374" spans="1:1">
      <c r="A1374" s="382"/>
    </row>
    <row r="1375" spans="1:1">
      <c r="A1375" s="382"/>
    </row>
    <row r="1376" spans="1:1">
      <c r="A1376" s="382"/>
    </row>
    <row r="1377" spans="1:1">
      <c r="A1377" s="382"/>
    </row>
    <row r="1378" spans="1:1">
      <c r="A1378" s="382"/>
    </row>
    <row r="1379" spans="1:1">
      <c r="A1379" s="382"/>
    </row>
    <row r="1380" spans="1:1">
      <c r="A1380" s="382"/>
    </row>
    <row r="1381" spans="1:1">
      <c r="A1381" s="382"/>
    </row>
    <row r="1382" spans="1:1">
      <c r="A1382" s="382"/>
    </row>
    <row r="1383" spans="1:1">
      <c r="A1383" s="382"/>
    </row>
    <row r="1384" spans="1:1">
      <c r="A1384" s="382"/>
    </row>
    <row r="1385" spans="1:1">
      <c r="A1385" s="382"/>
    </row>
    <row r="1386" spans="1:1">
      <c r="A1386" s="382"/>
    </row>
    <row r="1387" spans="1:1">
      <c r="A1387" s="382"/>
    </row>
    <row r="1388" spans="1:1">
      <c r="A1388" s="382"/>
    </row>
    <row r="1389" spans="1:1">
      <c r="A1389" s="382"/>
    </row>
    <row r="1390" spans="1:1">
      <c r="A1390" s="382"/>
    </row>
    <row r="1391" spans="1:1">
      <c r="A1391" s="382"/>
    </row>
    <row r="1392" spans="1:1">
      <c r="A1392" s="382"/>
    </row>
    <row r="1393" spans="1:1">
      <c r="A1393" s="382"/>
    </row>
    <row r="1394" spans="1:1">
      <c r="A1394" s="382"/>
    </row>
    <row r="1395" spans="1:1">
      <c r="A1395" s="382"/>
    </row>
    <row r="1396" spans="1:1">
      <c r="A1396" s="382"/>
    </row>
    <row r="1397" spans="1:1">
      <c r="A1397" s="382"/>
    </row>
    <row r="1398" spans="1:1">
      <c r="A1398" s="382"/>
    </row>
    <row r="1399" spans="1:1">
      <c r="A1399" s="382"/>
    </row>
    <row r="1400" spans="1:1">
      <c r="A1400" s="382"/>
    </row>
    <row r="1401" spans="1:1">
      <c r="A1401" s="382"/>
    </row>
    <row r="1402" spans="1:1">
      <c r="A1402" s="382"/>
    </row>
    <row r="1403" spans="1:1">
      <c r="A1403" s="382"/>
    </row>
    <row r="1404" spans="1:1">
      <c r="A1404" s="382"/>
    </row>
    <row r="1405" spans="1:1">
      <c r="A1405" s="382"/>
    </row>
    <row r="1406" spans="1:1">
      <c r="A1406" s="382"/>
    </row>
    <row r="1407" spans="1:1">
      <c r="A1407" s="382"/>
    </row>
    <row r="1408" spans="1:1">
      <c r="A1408" s="382"/>
    </row>
    <row r="1409" spans="1:1">
      <c r="A1409" s="382"/>
    </row>
    <row r="1410" spans="1:1">
      <c r="A1410" s="382"/>
    </row>
    <row r="1411" spans="1:1">
      <c r="A1411" s="382"/>
    </row>
    <row r="1412" spans="1:1">
      <c r="A1412" s="382"/>
    </row>
    <row r="1413" spans="1:1">
      <c r="A1413" s="382"/>
    </row>
    <row r="1414" spans="1:1">
      <c r="A1414" s="382"/>
    </row>
    <row r="1415" spans="1:1">
      <c r="A1415" s="382"/>
    </row>
    <row r="1416" spans="1:1">
      <c r="A1416" s="382"/>
    </row>
    <row r="1417" spans="1:1">
      <c r="A1417" s="382"/>
    </row>
    <row r="1418" spans="1:1">
      <c r="A1418" s="382"/>
    </row>
    <row r="1419" spans="1:1">
      <c r="A1419" s="382"/>
    </row>
    <row r="1420" spans="1:1">
      <c r="A1420" s="382"/>
    </row>
    <row r="1421" spans="1:1">
      <c r="A1421" s="382"/>
    </row>
    <row r="1422" spans="1:1">
      <c r="A1422" s="382"/>
    </row>
    <row r="1423" spans="1:1">
      <c r="A1423" s="382"/>
    </row>
    <row r="1424" spans="1:1">
      <c r="A1424" s="382"/>
    </row>
    <row r="1425" spans="1:1">
      <c r="A1425" s="382"/>
    </row>
    <row r="1426" spans="1:1">
      <c r="A1426" s="382"/>
    </row>
    <row r="1427" spans="1:1">
      <c r="A1427" s="382"/>
    </row>
    <row r="1428" spans="1:1">
      <c r="A1428" s="382"/>
    </row>
    <row r="1429" spans="1:1">
      <c r="A1429" s="382"/>
    </row>
    <row r="1430" spans="1:1">
      <c r="A1430" s="382"/>
    </row>
    <row r="1431" spans="1:1">
      <c r="A1431" s="382"/>
    </row>
    <row r="1432" spans="1:1">
      <c r="A1432" s="382"/>
    </row>
    <row r="1433" spans="1:1">
      <c r="A1433" s="382"/>
    </row>
    <row r="1434" spans="1:1">
      <c r="A1434" s="382"/>
    </row>
    <row r="1435" spans="1:1">
      <c r="A1435" s="382"/>
    </row>
    <row r="1436" spans="1:1">
      <c r="A1436" s="382"/>
    </row>
    <row r="1437" spans="1:1">
      <c r="A1437" s="382"/>
    </row>
    <row r="1438" spans="1:1">
      <c r="A1438" s="382"/>
    </row>
    <row r="1439" spans="1:1">
      <c r="A1439" s="382"/>
    </row>
    <row r="1440" spans="1:1">
      <c r="A1440" s="382"/>
    </row>
    <row r="1441" spans="1:1">
      <c r="A1441" s="382"/>
    </row>
    <row r="1442" spans="1:1">
      <c r="A1442" s="382"/>
    </row>
    <row r="1443" spans="1:1">
      <c r="A1443" s="382"/>
    </row>
    <row r="1444" spans="1:1">
      <c r="A1444" s="382"/>
    </row>
    <row r="1445" spans="1:1">
      <c r="A1445" s="382"/>
    </row>
    <row r="1446" spans="1:1">
      <c r="A1446" s="382"/>
    </row>
    <row r="1447" spans="1:1">
      <c r="A1447" s="382"/>
    </row>
    <row r="1448" spans="1:1">
      <c r="A1448" s="382"/>
    </row>
    <row r="1449" spans="1:1">
      <c r="A1449" s="382"/>
    </row>
    <row r="1450" spans="1:1">
      <c r="A1450" s="382"/>
    </row>
    <row r="1451" spans="1:1">
      <c r="A1451" s="382"/>
    </row>
    <row r="1452" spans="1:1">
      <c r="A1452" s="382"/>
    </row>
    <row r="1453" spans="1:1">
      <c r="A1453" s="382"/>
    </row>
    <row r="1454" spans="1:1">
      <c r="A1454" s="382"/>
    </row>
    <row r="1455" spans="1:1">
      <c r="A1455" s="382"/>
    </row>
    <row r="1456" spans="1:1">
      <c r="A1456" s="382"/>
    </row>
    <row r="1457" spans="1:1">
      <c r="A1457" s="382"/>
    </row>
    <row r="1458" spans="1:1">
      <c r="A1458" s="382"/>
    </row>
    <row r="1459" spans="1:1">
      <c r="A1459" s="382"/>
    </row>
    <row r="1460" spans="1:1">
      <c r="A1460" s="382"/>
    </row>
    <row r="1461" spans="1:1">
      <c r="A1461" s="382"/>
    </row>
    <row r="1462" spans="1:1">
      <c r="A1462" s="382"/>
    </row>
    <row r="1463" spans="1:1">
      <c r="A1463" s="382"/>
    </row>
    <row r="1464" spans="1:1">
      <c r="A1464" s="382"/>
    </row>
    <row r="1465" spans="1:1">
      <c r="A1465" s="382"/>
    </row>
    <row r="1466" spans="1:1">
      <c r="A1466" s="382"/>
    </row>
    <row r="1467" spans="1:1">
      <c r="A1467" s="382"/>
    </row>
    <row r="1468" spans="1:1">
      <c r="A1468" s="382"/>
    </row>
    <row r="1469" spans="1:1">
      <c r="A1469" s="382"/>
    </row>
    <row r="1470" spans="1:1">
      <c r="A1470" s="382"/>
    </row>
    <row r="1471" spans="1:1">
      <c r="A1471" s="382"/>
    </row>
    <row r="1472" spans="1:1">
      <c r="A1472" s="382"/>
    </row>
    <row r="1473" spans="1:1">
      <c r="A1473" s="382"/>
    </row>
    <row r="1474" spans="1:1">
      <c r="A1474" s="382"/>
    </row>
    <row r="1475" spans="1:1">
      <c r="A1475" s="382"/>
    </row>
    <row r="1476" spans="1:1">
      <c r="A1476" s="382"/>
    </row>
    <row r="1477" spans="1:1">
      <c r="A1477" s="382"/>
    </row>
    <row r="1478" spans="1:1">
      <c r="A1478" s="382"/>
    </row>
    <row r="1479" spans="1:1">
      <c r="A1479" s="382"/>
    </row>
    <row r="1480" spans="1:1">
      <c r="A1480" s="382"/>
    </row>
    <row r="1481" spans="1:1">
      <c r="A1481" s="382"/>
    </row>
    <row r="1482" spans="1:1">
      <c r="A1482" s="382"/>
    </row>
    <row r="1483" spans="1:1">
      <c r="A1483" s="382"/>
    </row>
    <row r="1484" spans="1:1">
      <c r="A1484" s="382"/>
    </row>
    <row r="1485" spans="1:1">
      <c r="A1485" s="382"/>
    </row>
    <row r="1486" spans="1:1">
      <c r="A1486" s="382"/>
    </row>
    <row r="1487" spans="1:1">
      <c r="A1487" s="382"/>
    </row>
    <row r="1488" spans="1:1">
      <c r="A1488" s="382"/>
    </row>
    <row r="1489" spans="1:1">
      <c r="A1489" s="382"/>
    </row>
    <row r="1490" spans="1:1">
      <c r="A1490" s="382"/>
    </row>
    <row r="1491" spans="1:1">
      <c r="A1491" s="382"/>
    </row>
    <row r="1492" spans="1:1">
      <c r="A1492" s="382"/>
    </row>
    <row r="1493" spans="1:1">
      <c r="A1493" s="382"/>
    </row>
    <row r="1494" spans="1:1">
      <c r="A1494" s="382"/>
    </row>
    <row r="1495" spans="1:1">
      <c r="A1495" s="382"/>
    </row>
    <row r="1496" spans="1:1">
      <c r="A1496" s="382"/>
    </row>
    <row r="1497" spans="1:1">
      <c r="A1497" s="382"/>
    </row>
    <row r="1498" spans="1:1">
      <c r="A1498" s="382"/>
    </row>
    <row r="1499" spans="1:1">
      <c r="A1499" s="382"/>
    </row>
    <row r="1500" spans="1:1">
      <c r="A1500" s="382"/>
    </row>
    <row r="1501" spans="1:1">
      <c r="A1501" s="382"/>
    </row>
    <row r="1502" spans="1:1">
      <c r="A1502" s="382"/>
    </row>
    <row r="1503" spans="1:1">
      <c r="A1503" s="382"/>
    </row>
    <row r="1504" spans="1:1">
      <c r="A1504" s="382"/>
    </row>
    <row r="1505" spans="1:1">
      <c r="A1505" s="382"/>
    </row>
    <row r="1506" spans="1:1">
      <c r="A1506" s="382"/>
    </row>
    <row r="1507" spans="1:1">
      <c r="A1507" s="382"/>
    </row>
    <row r="1508" spans="1:1">
      <c r="A1508" s="382"/>
    </row>
    <row r="1509" spans="1:1">
      <c r="A1509" s="382"/>
    </row>
    <row r="1510" spans="1:1">
      <c r="A1510" s="382"/>
    </row>
    <row r="1511" spans="1:1">
      <c r="A1511" s="382"/>
    </row>
    <row r="1512" spans="1:1">
      <c r="A1512" s="382"/>
    </row>
    <row r="1513" spans="1:1">
      <c r="A1513" s="382"/>
    </row>
    <row r="1514" spans="1:1">
      <c r="A1514" s="382"/>
    </row>
    <row r="1515" spans="1:1">
      <c r="A1515" s="382"/>
    </row>
    <row r="1516" spans="1:1">
      <c r="A1516" s="382"/>
    </row>
    <row r="1517" spans="1:1">
      <c r="A1517" s="382"/>
    </row>
    <row r="1518" spans="1:1">
      <c r="A1518" s="382"/>
    </row>
    <row r="1519" spans="1:1">
      <c r="A1519" s="382"/>
    </row>
    <row r="1520" spans="1:1">
      <c r="A1520" s="382"/>
    </row>
    <row r="1521" spans="1:1">
      <c r="A1521" s="382"/>
    </row>
    <row r="1522" spans="1:1">
      <c r="A1522" s="382"/>
    </row>
    <row r="1523" spans="1:1">
      <c r="A1523" s="382"/>
    </row>
    <row r="1524" spans="1:1">
      <c r="A1524" s="382"/>
    </row>
    <row r="1525" spans="1:1">
      <c r="A1525" s="382"/>
    </row>
    <row r="1526" spans="1:1">
      <c r="A1526" s="382"/>
    </row>
    <row r="1527" spans="1:1">
      <c r="A1527" s="382"/>
    </row>
    <row r="1528" spans="1:1">
      <c r="A1528" s="382"/>
    </row>
    <row r="1529" spans="1:1">
      <c r="A1529" s="382"/>
    </row>
    <row r="1530" spans="1:1">
      <c r="A1530" s="382"/>
    </row>
    <row r="1531" spans="1:1">
      <c r="A1531" s="382"/>
    </row>
    <row r="1532" spans="1:1">
      <c r="A1532" s="382"/>
    </row>
    <row r="1533" spans="1:1">
      <c r="A1533" s="382"/>
    </row>
    <row r="1534" spans="1:1">
      <c r="A1534" s="382"/>
    </row>
    <row r="1535" spans="1:1">
      <c r="A1535" s="382"/>
    </row>
    <row r="1536" spans="1:1">
      <c r="A1536" s="382"/>
    </row>
    <row r="1537" spans="1:1">
      <c r="A1537" s="382"/>
    </row>
    <row r="1538" spans="1:1">
      <c r="A1538" s="382"/>
    </row>
    <row r="1539" spans="1:1">
      <c r="A1539" s="382"/>
    </row>
    <row r="1540" spans="1:1">
      <c r="A1540" s="382"/>
    </row>
    <row r="1541" spans="1:1">
      <c r="A1541" s="382"/>
    </row>
    <row r="1542" spans="1:1">
      <c r="A1542" s="382"/>
    </row>
    <row r="1543" spans="1:1">
      <c r="A1543" s="382"/>
    </row>
    <row r="1544" spans="1:1">
      <c r="A1544" s="382"/>
    </row>
    <row r="1545" spans="1:1">
      <c r="A1545" s="382"/>
    </row>
    <row r="1546" spans="1:1">
      <c r="A1546" s="382"/>
    </row>
    <row r="1547" spans="1:1">
      <c r="A1547" s="382"/>
    </row>
    <row r="1548" spans="1:1">
      <c r="A1548" s="382"/>
    </row>
    <row r="1549" spans="1:1">
      <c r="A1549" s="382"/>
    </row>
    <row r="1550" spans="1:1">
      <c r="A1550" s="382"/>
    </row>
    <row r="1551" spans="1:1">
      <c r="A1551" s="382"/>
    </row>
    <row r="1552" spans="1:1">
      <c r="A1552" s="382"/>
    </row>
    <row r="1553" spans="1:1">
      <c r="A1553" s="382"/>
    </row>
    <row r="1554" spans="1:1">
      <c r="A1554" s="382"/>
    </row>
    <row r="1555" spans="1:1">
      <c r="A1555" s="382"/>
    </row>
    <row r="1556" spans="1:1">
      <c r="A1556" s="382"/>
    </row>
    <row r="1557" spans="1:1">
      <c r="A1557" s="382"/>
    </row>
    <row r="1558" spans="1:1">
      <c r="A1558" s="382"/>
    </row>
    <row r="1559" spans="1:1">
      <c r="A1559" s="382"/>
    </row>
    <row r="1560" spans="1:1">
      <c r="A1560" s="382"/>
    </row>
    <row r="1561" spans="1:1">
      <c r="A1561" s="382"/>
    </row>
    <row r="1562" spans="1:1">
      <c r="A1562" s="382"/>
    </row>
    <row r="1563" spans="1:1">
      <c r="A1563" s="382"/>
    </row>
    <row r="1564" spans="1:1">
      <c r="A1564" s="382"/>
    </row>
    <row r="1565" spans="1:1">
      <c r="A1565" s="382"/>
    </row>
    <row r="1566" spans="1:1">
      <c r="A1566" s="382"/>
    </row>
    <row r="1567" spans="1:1">
      <c r="A1567" s="382"/>
    </row>
    <row r="1568" spans="1:1">
      <c r="A1568" s="382"/>
    </row>
    <row r="1569" spans="1:1">
      <c r="A1569" s="382"/>
    </row>
    <row r="1570" spans="1:1">
      <c r="A1570" s="382"/>
    </row>
    <row r="1571" spans="1:1">
      <c r="A1571" s="382"/>
    </row>
    <row r="1572" spans="1:1">
      <c r="A1572" s="382"/>
    </row>
    <row r="1573" spans="1:1">
      <c r="A1573" s="382"/>
    </row>
    <row r="1574" spans="1:1">
      <c r="A1574" s="382"/>
    </row>
    <row r="1575" spans="1:1">
      <c r="A1575" s="382"/>
    </row>
    <row r="1576" spans="1:1">
      <c r="A1576" s="382"/>
    </row>
    <row r="1577" spans="1:1">
      <c r="A1577" s="382"/>
    </row>
    <row r="1578" spans="1:1">
      <c r="A1578" s="382"/>
    </row>
    <row r="1579" spans="1:1">
      <c r="A1579" s="382"/>
    </row>
    <row r="1580" spans="1:1">
      <c r="A1580" s="382"/>
    </row>
    <row r="1581" spans="1:1">
      <c r="A1581" s="382"/>
    </row>
    <row r="1582" spans="1:1">
      <c r="A1582" s="382"/>
    </row>
    <row r="1583" spans="1:1">
      <c r="A1583" s="382"/>
    </row>
    <row r="1584" spans="1:1">
      <c r="A1584" s="382"/>
    </row>
    <row r="1585" spans="1:1">
      <c r="A1585" s="382"/>
    </row>
    <row r="1586" spans="1:1">
      <c r="A1586" s="382"/>
    </row>
    <row r="1587" spans="1:1">
      <c r="A1587" s="382"/>
    </row>
    <row r="1588" spans="1:1">
      <c r="A1588" s="382"/>
    </row>
    <row r="1589" spans="1:1">
      <c r="A1589" s="382"/>
    </row>
    <row r="1590" spans="1:1">
      <c r="A1590" s="382"/>
    </row>
    <row r="1591" spans="1:1">
      <c r="A1591" s="382"/>
    </row>
    <row r="1592" spans="1:1">
      <c r="A1592" s="382"/>
    </row>
    <row r="1593" spans="1:1">
      <c r="A1593" s="382"/>
    </row>
    <row r="1594" spans="1:1">
      <c r="A1594" s="382"/>
    </row>
    <row r="1595" spans="1:1">
      <c r="A1595" s="382"/>
    </row>
    <row r="1596" spans="1:1">
      <c r="A1596" s="382"/>
    </row>
    <row r="1597" spans="1:1">
      <c r="A1597" s="382"/>
    </row>
    <row r="1598" spans="1:1">
      <c r="A1598" s="382"/>
    </row>
    <row r="1599" spans="1:1">
      <c r="A1599" s="382"/>
    </row>
    <row r="1600" spans="1:1">
      <c r="A1600" s="382"/>
    </row>
    <row r="1601" spans="1:1">
      <c r="A1601" s="382"/>
    </row>
    <row r="1602" spans="1:1">
      <c r="A1602" s="382"/>
    </row>
    <row r="1603" spans="1:1">
      <c r="A1603" s="382"/>
    </row>
    <row r="1604" spans="1:1">
      <c r="A1604" s="382"/>
    </row>
    <row r="1605" spans="1:1">
      <c r="A1605" s="382"/>
    </row>
    <row r="1606" spans="1:1">
      <c r="A1606" s="382"/>
    </row>
    <row r="1607" spans="1:1">
      <c r="A1607" s="382"/>
    </row>
    <row r="1608" spans="1:1">
      <c r="A1608" s="382"/>
    </row>
    <row r="1609" spans="1:1">
      <c r="A1609" s="382"/>
    </row>
    <row r="1610" spans="1:1">
      <c r="A1610" s="382"/>
    </row>
    <row r="1611" spans="1:1">
      <c r="A1611" s="382"/>
    </row>
    <row r="1612" spans="1:1">
      <c r="A1612" s="382"/>
    </row>
    <row r="1613" spans="1:1">
      <c r="A1613" s="382"/>
    </row>
    <row r="1614" spans="1:1">
      <c r="A1614" s="382"/>
    </row>
    <row r="1615" spans="1:1">
      <c r="A1615" s="382"/>
    </row>
    <row r="1616" spans="1:1">
      <c r="A1616" s="382"/>
    </row>
    <row r="1617" spans="1:1">
      <c r="A1617" s="382"/>
    </row>
    <row r="1618" spans="1:1">
      <c r="A1618" s="382"/>
    </row>
    <row r="1619" spans="1:1">
      <c r="A1619" s="382"/>
    </row>
    <row r="1620" spans="1:1">
      <c r="A1620" s="382"/>
    </row>
    <row r="1621" spans="1:1">
      <c r="A1621" s="382"/>
    </row>
    <row r="1622" spans="1:1">
      <c r="A1622" s="382"/>
    </row>
    <row r="1623" spans="1:1">
      <c r="A1623" s="382"/>
    </row>
    <row r="1624" spans="1:1">
      <c r="A1624" s="382"/>
    </row>
    <row r="1625" spans="1:1">
      <c r="A1625" s="382"/>
    </row>
    <row r="1626" spans="1:1">
      <c r="A1626" s="382"/>
    </row>
    <row r="1627" spans="1:1">
      <c r="A1627" s="382"/>
    </row>
    <row r="1628" spans="1:1">
      <c r="A1628" s="382"/>
    </row>
    <row r="1629" spans="1:1">
      <c r="A1629" s="382"/>
    </row>
    <row r="1630" spans="1:1">
      <c r="A1630" s="382"/>
    </row>
    <row r="1631" spans="1:1">
      <c r="A1631" s="382"/>
    </row>
    <row r="1632" spans="1:1">
      <c r="A1632" s="382"/>
    </row>
    <row r="1633" spans="1:1">
      <c r="A1633" s="382"/>
    </row>
    <row r="1634" spans="1:1">
      <c r="A1634" s="382"/>
    </row>
    <row r="1635" spans="1:1">
      <c r="A1635" s="382"/>
    </row>
    <row r="1636" spans="1:1">
      <c r="A1636" s="382"/>
    </row>
    <row r="1637" spans="1:1">
      <c r="A1637" s="382"/>
    </row>
    <row r="1638" spans="1:1">
      <c r="A1638" s="382"/>
    </row>
    <row r="1639" spans="1:1">
      <c r="A1639" s="382"/>
    </row>
    <row r="1640" spans="1:1">
      <c r="A1640" s="382"/>
    </row>
    <row r="1641" spans="1:1">
      <c r="A1641" s="382"/>
    </row>
    <row r="1642" spans="1:1">
      <c r="A1642" s="382"/>
    </row>
    <row r="1643" spans="1:1">
      <c r="A1643" s="382"/>
    </row>
    <row r="1644" spans="1:1">
      <c r="A1644" s="382"/>
    </row>
    <row r="1645" spans="1:1">
      <c r="A1645" s="382"/>
    </row>
    <row r="1646" spans="1:1">
      <c r="A1646" s="382"/>
    </row>
    <row r="1647" spans="1:1">
      <c r="A1647" s="382"/>
    </row>
    <row r="1648" spans="1:1">
      <c r="A1648" s="382"/>
    </row>
    <row r="1649" spans="1:1">
      <c r="A1649" s="382"/>
    </row>
    <row r="1650" spans="1:1">
      <c r="A1650" s="382"/>
    </row>
    <row r="1651" spans="1:1">
      <c r="A1651" s="382"/>
    </row>
    <row r="1652" spans="1:1">
      <c r="A1652" s="382"/>
    </row>
    <row r="1653" spans="1:1">
      <c r="A1653" s="382"/>
    </row>
    <row r="1654" spans="1:1">
      <c r="A1654" s="382"/>
    </row>
    <row r="1655" spans="1:1">
      <c r="A1655" s="382"/>
    </row>
    <row r="1656" spans="1:1">
      <c r="A1656" s="382"/>
    </row>
    <row r="1657" spans="1:1">
      <c r="A1657" s="382"/>
    </row>
    <row r="1658" spans="1:1">
      <c r="A1658" s="382"/>
    </row>
    <row r="1659" spans="1:1">
      <c r="A1659" s="382"/>
    </row>
    <row r="1660" spans="1:1">
      <c r="A1660" s="382"/>
    </row>
    <row r="1661" spans="1:1">
      <c r="A1661" s="382"/>
    </row>
    <row r="1662" spans="1:1">
      <c r="A1662" s="382"/>
    </row>
    <row r="1663" spans="1:1">
      <c r="A1663" s="382"/>
    </row>
    <row r="1664" spans="1:1">
      <c r="A1664" s="382"/>
    </row>
    <row r="1665" spans="1:1">
      <c r="A1665" s="382"/>
    </row>
    <row r="1666" spans="1:1">
      <c r="A1666" s="382"/>
    </row>
    <row r="1667" spans="1:1">
      <c r="A1667" s="382"/>
    </row>
    <row r="1668" spans="1:1">
      <c r="A1668" s="382"/>
    </row>
    <row r="1669" spans="1:1">
      <c r="A1669" s="382"/>
    </row>
    <row r="1670" spans="1:1">
      <c r="A1670" s="382"/>
    </row>
    <row r="1671" spans="1:1">
      <c r="A1671" s="382"/>
    </row>
    <row r="1672" spans="1:1">
      <c r="A1672" s="382"/>
    </row>
    <row r="1673" spans="1:1">
      <c r="A1673" s="382"/>
    </row>
    <row r="1674" spans="1:1">
      <c r="A1674" s="382"/>
    </row>
    <row r="1675" spans="1:1">
      <c r="A1675" s="382"/>
    </row>
    <row r="1676" spans="1:1">
      <c r="A1676" s="382"/>
    </row>
    <row r="1677" spans="1:1">
      <c r="A1677" s="382"/>
    </row>
    <row r="1678" spans="1:1">
      <c r="A1678" s="382"/>
    </row>
    <row r="1679" spans="1:1">
      <c r="A1679" s="382"/>
    </row>
    <row r="1680" spans="1:1">
      <c r="A1680" s="382"/>
    </row>
    <row r="1681" spans="1:1">
      <c r="A1681" s="382"/>
    </row>
    <row r="1682" spans="1:1">
      <c r="A1682" s="382"/>
    </row>
    <row r="1683" spans="1:1">
      <c r="A1683" s="382"/>
    </row>
    <row r="1684" spans="1:1">
      <c r="A1684" s="382"/>
    </row>
    <row r="1685" spans="1:1">
      <c r="A1685" s="382"/>
    </row>
    <row r="1686" spans="1:1">
      <c r="A1686" s="382"/>
    </row>
    <row r="1687" spans="1:1">
      <c r="A1687" s="382"/>
    </row>
    <row r="1688" spans="1:1">
      <c r="A1688" s="382"/>
    </row>
    <row r="1689" spans="1:1">
      <c r="A1689" s="382"/>
    </row>
    <row r="1690" spans="1:1">
      <c r="A1690" s="382"/>
    </row>
    <row r="1691" spans="1:1">
      <c r="A1691" s="382"/>
    </row>
    <row r="1692" spans="1:1">
      <c r="A1692" s="382"/>
    </row>
    <row r="1693" spans="1:1">
      <c r="A1693" s="382"/>
    </row>
    <row r="1694" spans="1:1">
      <c r="A1694" s="382"/>
    </row>
    <row r="1695" spans="1:1">
      <c r="A1695" s="382"/>
    </row>
    <row r="1696" spans="1:1">
      <c r="A1696" s="382"/>
    </row>
    <row r="1697" spans="1:1">
      <c r="A1697" s="382"/>
    </row>
    <row r="1698" spans="1:1">
      <c r="A1698" s="382"/>
    </row>
    <row r="1699" spans="1:1">
      <c r="A1699" s="382"/>
    </row>
    <row r="1700" spans="1:1">
      <c r="A1700" s="382"/>
    </row>
    <row r="1701" spans="1:1">
      <c r="A1701" s="382"/>
    </row>
    <row r="1702" spans="1:1">
      <c r="A1702" s="382"/>
    </row>
    <row r="1703" spans="1:1">
      <c r="A1703" s="382"/>
    </row>
    <row r="1704" spans="1:1">
      <c r="A1704" s="382"/>
    </row>
    <row r="1705" spans="1:1">
      <c r="A1705" s="382"/>
    </row>
    <row r="1706" spans="1:1">
      <c r="A1706" s="382"/>
    </row>
    <row r="1707" spans="1:1">
      <c r="A1707" s="382"/>
    </row>
    <row r="1708" spans="1:1">
      <c r="A1708" s="382"/>
    </row>
    <row r="1709" spans="1:1">
      <c r="A1709" s="382"/>
    </row>
    <row r="1710" spans="1:1">
      <c r="A1710" s="382"/>
    </row>
    <row r="1711" spans="1:1">
      <c r="A1711" s="382"/>
    </row>
    <row r="1712" spans="1:1">
      <c r="A1712" s="382"/>
    </row>
    <row r="1713" spans="1:1">
      <c r="A1713" s="382"/>
    </row>
    <row r="1714" spans="1:1">
      <c r="A1714" s="382"/>
    </row>
    <row r="1715" spans="1:1">
      <c r="A1715" s="382"/>
    </row>
    <row r="1716" spans="1:1">
      <c r="A1716" s="382"/>
    </row>
    <row r="1717" spans="1:1">
      <c r="A1717" s="382"/>
    </row>
    <row r="1718" spans="1:1">
      <c r="A1718" s="382"/>
    </row>
    <row r="1719" spans="1:1">
      <c r="A1719" s="382"/>
    </row>
    <row r="1720" spans="1:1">
      <c r="A1720" s="382"/>
    </row>
    <row r="1721" spans="1:1">
      <c r="A1721" s="382"/>
    </row>
    <row r="1722" spans="1:1">
      <c r="A1722" s="382"/>
    </row>
    <row r="1723" spans="1:1">
      <c r="A1723" s="382"/>
    </row>
    <row r="1724" spans="1:1">
      <c r="A1724" s="382"/>
    </row>
    <row r="1725" spans="1:1">
      <c r="A1725" s="382"/>
    </row>
    <row r="1726" spans="1:1">
      <c r="A1726" s="382"/>
    </row>
    <row r="1727" spans="1:1">
      <c r="A1727" s="382"/>
    </row>
    <row r="1728" spans="1:1">
      <c r="A1728" s="382"/>
    </row>
    <row r="1729" spans="1:1">
      <c r="A1729" s="382"/>
    </row>
    <row r="1730" spans="1:1">
      <c r="A1730" s="382"/>
    </row>
    <row r="1731" spans="1:1">
      <c r="A1731" s="382"/>
    </row>
    <row r="1732" spans="1:1">
      <c r="A1732" s="382"/>
    </row>
    <row r="1733" spans="1:1">
      <c r="A1733" s="382"/>
    </row>
    <row r="1734" spans="1:1">
      <c r="A1734" s="382"/>
    </row>
    <row r="1735" spans="1:1">
      <c r="A1735" s="382"/>
    </row>
    <row r="1736" spans="1:1">
      <c r="A1736" s="382"/>
    </row>
    <row r="1737" spans="1:1">
      <c r="A1737" s="382"/>
    </row>
    <row r="1738" spans="1:1">
      <c r="A1738" s="382"/>
    </row>
    <row r="1739" spans="1:1">
      <c r="A1739" s="382"/>
    </row>
    <row r="1740" spans="1:1">
      <c r="A1740" s="382"/>
    </row>
    <row r="1741" spans="1:1">
      <c r="A1741" s="382"/>
    </row>
    <row r="1742" spans="1:1">
      <c r="A1742" s="382"/>
    </row>
    <row r="1743" spans="1:1">
      <c r="A1743" s="382"/>
    </row>
    <row r="1744" spans="1:1">
      <c r="A1744" s="382"/>
    </row>
    <row r="1745" spans="1:1">
      <c r="A1745" s="382"/>
    </row>
    <row r="1746" spans="1:1">
      <c r="A1746" s="382"/>
    </row>
    <row r="1747" spans="1:1">
      <c r="A1747" s="382"/>
    </row>
    <row r="1748" spans="1:1">
      <c r="A1748" s="382"/>
    </row>
    <row r="1749" spans="1:1">
      <c r="A1749" s="382"/>
    </row>
    <row r="1750" spans="1:1">
      <c r="A1750" s="382"/>
    </row>
    <row r="1751" spans="1:1">
      <c r="A1751" s="382"/>
    </row>
    <row r="1752" spans="1:1">
      <c r="A1752" s="382"/>
    </row>
    <row r="1753" spans="1:1">
      <c r="A1753" s="382"/>
    </row>
    <row r="1754" spans="1:1">
      <c r="A1754" s="382"/>
    </row>
    <row r="1755" spans="1:1">
      <c r="A1755" s="382"/>
    </row>
    <row r="1756" spans="1:1">
      <c r="A1756" s="382"/>
    </row>
    <row r="1757" spans="1:1">
      <c r="A1757" s="382"/>
    </row>
    <row r="1758" spans="1:1">
      <c r="A1758" s="382"/>
    </row>
    <row r="1759" spans="1:1">
      <c r="A1759" s="382"/>
    </row>
    <row r="1760" spans="1:1">
      <c r="A1760" s="382"/>
    </row>
    <row r="1761" spans="1:1">
      <c r="A1761" s="382"/>
    </row>
    <row r="1762" spans="1:1">
      <c r="A1762" s="382"/>
    </row>
    <row r="1763" spans="1:1">
      <c r="A1763" s="382"/>
    </row>
    <row r="1764" spans="1:1">
      <c r="A1764" s="382"/>
    </row>
    <row r="1765" spans="1:1">
      <c r="A1765" s="382"/>
    </row>
    <row r="1766" spans="1:1">
      <c r="A1766" s="382"/>
    </row>
    <row r="1767" spans="1:1">
      <c r="A1767" s="382"/>
    </row>
    <row r="1768" spans="1:1">
      <c r="A1768" s="382"/>
    </row>
    <row r="1769" spans="1:1">
      <c r="A1769" s="382"/>
    </row>
    <row r="1770" spans="1:1">
      <c r="A1770" s="382"/>
    </row>
    <row r="1771" spans="1:1">
      <c r="A1771" s="382"/>
    </row>
    <row r="1772" spans="1:1">
      <c r="A1772" s="382"/>
    </row>
    <row r="1773" spans="1:1">
      <c r="A1773" s="382"/>
    </row>
    <row r="1774" spans="1:1">
      <c r="A1774" s="382"/>
    </row>
    <row r="1775" spans="1:1">
      <c r="A1775" s="382"/>
    </row>
    <row r="1776" spans="1:1">
      <c r="A1776" s="382"/>
    </row>
    <row r="1777" spans="1:1">
      <c r="A1777" s="382"/>
    </row>
    <row r="1778" spans="1:1">
      <c r="A1778" s="382"/>
    </row>
    <row r="1779" spans="1:1">
      <c r="A1779" s="382"/>
    </row>
    <row r="1780" spans="1:1">
      <c r="A1780" s="382"/>
    </row>
    <row r="1781" spans="1:1">
      <c r="A1781" s="382"/>
    </row>
    <row r="1782" spans="1:1">
      <c r="A1782" s="382"/>
    </row>
    <row r="1783" spans="1:1">
      <c r="A1783" s="382"/>
    </row>
    <row r="1784" spans="1:1">
      <c r="A1784" s="382"/>
    </row>
    <row r="1785" spans="1:1">
      <c r="A1785" s="382"/>
    </row>
    <row r="1786" spans="1:1">
      <c r="A1786" s="382"/>
    </row>
    <row r="1787" spans="1:1">
      <c r="A1787" s="382"/>
    </row>
    <row r="1788" spans="1:1">
      <c r="A1788" s="382"/>
    </row>
    <row r="1789" spans="1:1">
      <c r="A1789" s="382"/>
    </row>
    <row r="1790" spans="1:1">
      <c r="A1790" s="382"/>
    </row>
    <row r="1791" spans="1:1">
      <c r="A1791" s="382"/>
    </row>
    <row r="1792" spans="1:1">
      <c r="A1792" s="382"/>
    </row>
    <row r="1793" spans="1:1">
      <c r="A1793" s="382"/>
    </row>
    <row r="1794" spans="1:1">
      <c r="A1794" s="382"/>
    </row>
    <row r="1795" spans="1:1">
      <c r="A1795" s="382"/>
    </row>
    <row r="1796" spans="1:1">
      <c r="A1796" s="382"/>
    </row>
    <row r="1797" spans="1:1">
      <c r="A1797" s="382"/>
    </row>
    <row r="1798" spans="1:1">
      <c r="A1798" s="382"/>
    </row>
    <row r="1799" spans="1:1">
      <c r="A1799" s="382"/>
    </row>
    <row r="1800" spans="1:1">
      <c r="A1800" s="382"/>
    </row>
    <row r="1801" spans="1:1">
      <c r="A1801" s="382"/>
    </row>
    <row r="1802" spans="1:1">
      <c r="A1802" s="382"/>
    </row>
    <row r="1803" spans="1:1">
      <c r="A1803" s="382"/>
    </row>
    <row r="1804" spans="1:1">
      <c r="A1804" s="382"/>
    </row>
    <row r="1805" spans="1:1">
      <c r="A1805" s="382"/>
    </row>
    <row r="1806" spans="1:1">
      <c r="A1806" s="382"/>
    </row>
    <row r="1807" spans="1:1">
      <c r="A1807" s="382"/>
    </row>
    <row r="1808" spans="1:1">
      <c r="A1808" s="382"/>
    </row>
    <row r="1809" spans="1:1">
      <c r="A1809" s="382"/>
    </row>
    <row r="1810" spans="1:1">
      <c r="A1810" s="382"/>
    </row>
    <row r="1811" spans="1:1">
      <c r="A1811" s="382"/>
    </row>
    <row r="1812" spans="1:1">
      <c r="A1812" s="382"/>
    </row>
    <row r="1813" spans="1:1">
      <c r="A1813" s="382"/>
    </row>
    <row r="1814" spans="1:1">
      <c r="A1814" s="382"/>
    </row>
    <row r="1815" spans="1:1">
      <c r="A1815" s="382"/>
    </row>
    <row r="1816" spans="1:1">
      <c r="A1816" s="382"/>
    </row>
    <row r="1817" spans="1:1">
      <c r="A1817" s="382"/>
    </row>
    <row r="1818" spans="1:1">
      <c r="A1818" s="382"/>
    </row>
    <row r="1819" spans="1:1">
      <c r="A1819" s="382"/>
    </row>
    <row r="1820" spans="1:1">
      <c r="A1820" s="382"/>
    </row>
    <row r="1821" spans="1:1">
      <c r="A1821" s="382"/>
    </row>
    <row r="1822" spans="1:1">
      <c r="A1822" s="382"/>
    </row>
    <row r="1823" spans="1:1">
      <c r="A1823" s="382"/>
    </row>
    <row r="1824" spans="1:1">
      <c r="A1824" s="382"/>
    </row>
    <row r="1825" spans="1:1">
      <c r="A1825" s="382"/>
    </row>
    <row r="1826" spans="1:1">
      <c r="A1826" s="382"/>
    </row>
    <row r="1827" spans="1:1">
      <c r="A1827" s="382"/>
    </row>
    <row r="1828" spans="1:1">
      <c r="A1828" s="382"/>
    </row>
    <row r="1829" spans="1:1">
      <c r="A1829" s="382"/>
    </row>
    <row r="1830" spans="1:1">
      <c r="A1830" s="382"/>
    </row>
    <row r="1831" spans="1:1">
      <c r="A1831" s="382"/>
    </row>
    <row r="1832" spans="1:1">
      <c r="A1832" s="382"/>
    </row>
    <row r="1833" spans="1:1">
      <c r="A1833" s="382"/>
    </row>
    <row r="1834" spans="1:1">
      <c r="A1834" s="382"/>
    </row>
    <row r="1835" spans="1:1">
      <c r="A1835" s="382"/>
    </row>
    <row r="1836" spans="1:1">
      <c r="A1836" s="382"/>
    </row>
    <row r="1837" spans="1:1">
      <c r="A1837" s="382"/>
    </row>
    <row r="1838" spans="1:1">
      <c r="A1838" s="382"/>
    </row>
    <row r="1839" spans="1:1">
      <c r="A1839" s="382"/>
    </row>
    <row r="1840" spans="1:1">
      <c r="A1840" s="382"/>
    </row>
    <row r="1841" spans="1:1">
      <c r="A1841" s="382"/>
    </row>
    <row r="1842" spans="1:1">
      <c r="A1842" s="382"/>
    </row>
    <row r="1843" spans="1:1">
      <c r="A1843" s="382"/>
    </row>
    <row r="1844" spans="1:1">
      <c r="A1844" s="382"/>
    </row>
    <row r="1845" spans="1:1">
      <c r="A1845" s="382"/>
    </row>
    <row r="1846" spans="1:1">
      <c r="A1846" s="382"/>
    </row>
    <row r="1847" spans="1:1">
      <c r="A1847" s="382"/>
    </row>
    <row r="1848" spans="1:1">
      <c r="A1848" s="382"/>
    </row>
    <row r="1849" spans="1:1">
      <c r="A1849" s="382"/>
    </row>
    <row r="1850" spans="1:1">
      <c r="A1850" s="382"/>
    </row>
    <row r="1851" spans="1:1">
      <c r="A1851" s="382"/>
    </row>
    <row r="1852" spans="1:1">
      <c r="A1852" s="382"/>
    </row>
    <row r="1853" spans="1:1">
      <c r="A1853" s="382"/>
    </row>
    <row r="1854" spans="1:1">
      <c r="A1854" s="382"/>
    </row>
    <row r="1855" spans="1:1">
      <c r="A1855" s="382"/>
    </row>
    <row r="1856" spans="1:1">
      <c r="A1856" s="382"/>
    </row>
    <row r="1857" spans="1:1">
      <c r="A1857" s="382"/>
    </row>
    <row r="1858" spans="1:1">
      <c r="A1858" s="382"/>
    </row>
    <row r="1859" spans="1:1">
      <c r="A1859" s="382"/>
    </row>
    <row r="1860" spans="1:1">
      <c r="A1860" s="382"/>
    </row>
    <row r="1861" spans="1:1">
      <c r="A1861" s="382"/>
    </row>
    <row r="1862" spans="1:1">
      <c r="A1862" s="382"/>
    </row>
    <row r="1863" spans="1:1">
      <c r="A1863" s="382"/>
    </row>
    <row r="1864" spans="1:1">
      <c r="A1864" s="382"/>
    </row>
    <row r="1865" spans="1:1">
      <c r="A1865" s="382"/>
    </row>
    <row r="1866" spans="1:1">
      <c r="A1866" s="382"/>
    </row>
    <row r="1867" spans="1:1">
      <c r="A1867" s="382"/>
    </row>
    <row r="1868" spans="1:1">
      <c r="A1868" s="382"/>
    </row>
    <row r="1869" spans="1:1">
      <c r="A1869" s="382"/>
    </row>
    <row r="1870" spans="1:1">
      <c r="A1870" s="382"/>
    </row>
    <row r="1871" spans="1:1">
      <c r="A1871" s="382"/>
    </row>
    <row r="1872" spans="1:1">
      <c r="A1872" s="382"/>
    </row>
    <row r="1873" spans="1:1">
      <c r="A1873" s="382"/>
    </row>
    <row r="1874" spans="1:1">
      <c r="A1874" s="382"/>
    </row>
    <row r="1875" spans="1:1">
      <c r="A1875" s="382"/>
    </row>
    <row r="1876" spans="1:1">
      <c r="A1876" s="382"/>
    </row>
    <row r="1877" spans="1:1">
      <c r="A1877" s="382"/>
    </row>
    <row r="1878" spans="1:1">
      <c r="A1878" s="382"/>
    </row>
    <row r="1879" spans="1:1">
      <c r="A1879" s="382"/>
    </row>
    <row r="1880" spans="1:1">
      <c r="A1880" s="382"/>
    </row>
    <row r="1881" spans="1:1">
      <c r="A1881" s="382"/>
    </row>
    <row r="1882" spans="1:1">
      <c r="A1882" s="382"/>
    </row>
    <row r="1883" spans="1:1">
      <c r="A1883" s="382"/>
    </row>
    <row r="1884" spans="1:1">
      <c r="A1884" s="382"/>
    </row>
    <row r="1885" spans="1:1">
      <c r="A1885" s="382"/>
    </row>
    <row r="1886" spans="1:1">
      <c r="A1886" s="382"/>
    </row>
    <row r="1887" spans="1:1">
      <c r="A1887" s="382"/>
    </row>
    <row r="1888" spans="1:1">
      <c r="A1888" s="382"/>
    </row>
    <row r="1889" spans="1:1">
      <c r="A1889" s="382"/>
    </row>
    <row r="1890" spans="1:1">
      <c r="A1890" s="382"/>
    </row>
    <row r="1891" spans="1:1">
      <c r="A1891" s="382"/>
    </row>
    <row r="1892" spans="1:1">
      <c r="A1892" s="382"/>
    </row>
    <row r="1893" spans="1:1">
      <c r="A1893" s="382"/>
    </row>
    <row r="1894" spans="1:1">
      <c r="A1894" s="382"/>
    </row>
    <row r="1895" spans="1:1">
      <c r="A1895" s="382"/>
    </row>
    <row r="1896" spans="1:1">
      <c r="A1896" s="382"/>
    </row>
    <row r="1897" spans="1:1">
      <c r="A1897" s="382"/>
    </row>
    <row r="1898" spans="1:1">
      <c r="A1898" s="382"/>
    </row>
    <row r="1899" spans="1:1">
      <c r="A1899" s="382"/>
    </row>
    <row r="1900" spans="1:1">
      <c r="A1900" s="382"/>
    </row>
    <row r="1901" spans="1:1">
      <c r="A1901" s="382"/>
    </row>
    <row r="1902" spans="1:1">
      <c r="A1902" s="382"/>
    </row>
    <row r="1903" spans="1:1">
      <c r="A1903" s="382"/>
    </row>
    <row r="1904" spans="1:1">
      <c r="A1904" s="382"/>
    </row>
    <row r="1905" spans="1:1">
      <c r="A1905" s="382"/>
    </row>
    <row r="1906" spans="1:1">
      <c r="A1906" s="382"/>
    </row>
    <row r="1907" spans="1:1">
      <c r="A1907" s="382"/>
    </row>
    <row r="1908" spans="1:1">
      <c r="A1908" s="382"/>
    </row>
    <row r="1909" spans="1:1">
      <c r="A1909" s="382"/>
    </row>
    <row r="1910" spans="1:1">
      <c r="A1910" s="382"/>
    </row>
    <row r="1911" spans="1:1">
      <c r="A1911" s="382"/>
    </row>
    <row r="1912" spans="1:1">
      <c r="A1912" s="382"/>
    </row>
    <row r="1913" spans="1:1">
      <c r="A1913" s="382"/>
    </row>
    <row r="1914" spans="1:1">
      <c r="A1914" s="382"/>
    </row>
    <row r="1915" spans="1:1">
      <c r="A1915" s="382"/>
    </row>
    <row r="1916" spans="1:1">
      <c r="A1916" s="382"/>
    </row>
    <row r="1917" spans="1:1">
      <c r="A1917" s="382"/>
    </row>
    <row r="1918" spans="1:1">
      <c r="A1918" s="382"/>
    </row>
    <row r="1919" spans="1:1">
      <c r="A1919" s="382"/>
    </row>
    <row r="1920" spans="1:1">
      <c r="A1920" s="382"/>
    </row>
    <row r="1921" spans="1:1">
      <c r="A1921" s="382"/>
    </row>
    <row r="1922" spans="1:1">
      <c r="A1922" s="382"/>
    </row>
    <row r="1923" spans="1:1">
      <c r="A1923" s="382"/>
    </row>
    <row r="1924" spans="1:1">
      <c r="A1924" s="382"/>
    </row>
    <row r="1925" spans="1:1">
      <c r="A1925" s="382"/>
    </row>
    <row r="1926" spans="1:1">
      <c r="A1926" s="382"/>
    </row>
    <row r="1927" spans="1:1">
      <c r="A1927" s="382"/>
    </row>
    <row r="1928" spans="1:1">
      <c r="A1928" s="382"/>
    </row>
    <row r="1929" spans="1:1">
      <c r="A1929" s="382"/>
    </row>
    <row r="1930" spans="1:1">
      <c r="A1930" s="382"/>
    </row>
    <row r="1931" spans="1:1">
      <c r="A1931" s="382"/>
    </row>
    <row r="1932" spans="1:1">
      <c r="A1932" s="382"/>
    </row>
    <row r="1933" spans="1:1">
      <c r="A1933" s="382"/>
    </row>
    <row r="1934" spans="1:1">
      <c r="A1934" s="382"/>
    </row>
    <row r="1935" spans="1:1">
      <c r="A1935" s="382"/>
    </row>
    <row r="1936" spans="1:1">
      <c r="A1936" s="382"/>
    </row>
    <row r="1937" spans="1:1">
      <c r="A1937" s="382"/>
    </row>
    <row r="1938" spans="1:1">
      <c r="A1938" s="382"/>
    </row>
    <row r="1939" spans="1:1">
      <c r="A1939" s="382"/>
    </row>
    <row r="1940" spans="1:1">
      <c r="A1940" s="382"/>
    </row>
    <row r="1941" spans="1:1">
      <c r="A1941" s="382"/>
    </row>
    <row r="1942" spans="1:1">
      <c r="A1942" s="382"/>
    </row>
    <row r="1943" spans="1:1">
      <c r="A1943" s="382"/>
    </row>
    <row r="1944" spans="1:1">
      <c r="A1944" s="382"/>
    </row>
    <row r="1945" spans="1:1">
      <c r="A1945" s="382"/>
    </row>
    <row r="1946" spans="1:1">
      <c r="A1946" s="382"/>
    </row>
    <row r="1947" spans="1:1">
      <c r="A1947" s="382"/>
    </row>
    <row r="1948" spans="1:1">
      <c r="A1948" s="382"/>
    </row>
    <row r="1949" spans="1:1">
      <c r="A1949" s="382"/>
    </row>
    <row r="1950" spans="1:1">
      <c r="A1950" s="382"/>
    </row>
    <row r="1951" spans="1:1">
      <c r="A1951" s="382"/>
    </row>
    <row r="1952" spans="1:1">
      <c r="A1952" s="382"/>
    </row>
    <row r="1953" spans="1:1">
      <c r="A1953" s="382"/>
    </row>
    <row r="1954" spans="1:1">
      <c r="A1954" s="382"/>
    </row>
    <row r="1955" spans="1:1">
      <c r="A1955" s="382"/>
    </row>
    <row r="1956" spans="1:1">
      <c r="A1956" s="382"/>
    </row>
    <row r="1957" spans="1:1">
      <c r="A1957" s="382"/>
    </row>
    <row r="1958" spans="1:1">
      <c r="A1958" s="382"/>
    </row>
    <row r="1959" spans="1:1">
      <c r="A1959" s="382"/>
    </row>
    <row r="1960" spans="1:1">
      <c r="A1960" s="382"/>
    </row>
    <row r="1961" spans="1:1">
      <c r="A1961" s="382"/>
    </row>
    <row r="1962" spans="1:1">
      <c r="A1962" s="382"/>
    </row>
    <row r="1963" spans="1:1">
      <c r="A1963" s="382"/>
    </row>
    <row r="1964" spans="1:1">
      <c r="A1964" s="382"/>
    </row>
    <row r="1965" spans="1:1">
      <c r="A1965" s="382"/>
    </row>
    <row r="1966" spans="1:1">
      <c r="A1966" s="382"/>
    </row>
    <row r="1967" spans="1:1">
      <c r="A1967" s="382"/>
    </row>
    <row r="1968" spans="1:1">
      <c r="A1968" s="382"/>
    </row>
    <row r="1969" spans="1:1">
      <c r="A1969" s="382"/>
    </row>
    <row r="1970" spans="1:1">
      <c r="A1970" s="382"/>
    </row>
    <row r="1971" spans="1:1">
      <c r="A1971" s="382"/>
    </row>
    <row r="1972" spans="1:1">
      <c r="A1972" s="382"/>
    </row>
    <row r="1973" spans="1:1">
      <c r="A1973" s="382"/>
    </row>
    <row r="1974" spans="1:1">
      <c r="A1974" s="382"/>
    </row>
    <row r="1975" spans="1:1">
      <c r="A1975" s="382"/>
    </row>
    <row r="1976" spans="1:1">
      <c r="A1976" s="382"/>
    </row>
    <row r="1977" spans="1:1">
      <c r="A1977" s="382"/>
    </row>
    <row r="1978" spans="1:1">
      <c r="A1978" s="382"/>
    </row>
    <row r="1979" spans="1:1">
      <c r="A1979" s="382"/>
    </row>
    <row r="1980" spans="1:1">
      <c r="A1980" s="382"/>
    </row>
    <row r="1981" spans="1:1">
      <c r="A1981" s="382"/>
    </row>
    <row r="1982" spans="1:1">
      <c r="A1982" s="382"/>
    </row>
    <row r="1983" spans="1:1">
      <c r="A1983" s="382"/>
    </row>
    <row r="1984" spans="1:1">
      <c r="A1984" s="382"/>
    </row>
    <row r="1985" spans="1:1">
      <c r="A1985" s="382"/>
    </row>
    <row r="1986" spans="1:1">
      <c r="A1986" s="382"/>
    </row>
    <row r="1987" spans="1:1">
      <c r="A1987" s="382"/>
    </row>
    <row r="1988" spans="1:1">
      <c r="A1988" s="382"/>
    </row>
    <row r="1989" spans="1:1">
      <c r="A1989" s="382"/>
    </row>
    <row r="1990" spans="1:1">
      <c r="A1990" s="382"/>
    </row>
    <row r="1991" spans="1:1">
      <c r="A1991" s="382"/>
    </row>
    <row r="1992" spans="1:1">
      <c r="A1992" s="382"/>
    </row>
    <row r="1993" spans="1:1">
      <c r="A1993" s="382"/>
    </row>
    <row r="1994" spans="1:1">
      <c r="A1994" s="382"/>
    </row>
    <row r="1995" spans="1:1">
      <c r="A1995" s="382"/>
    </row>
    <row r="1996" spans="1:1">
      <c r="A1996" s="382"/>
    </row>
    <row r="1997" spans="1:1">
      <c r="A1997" s="382"/>
    </row>
    <row r="1998" spans="1:1">
      <c r="A1998" s="382"/>
    </row>
    <row r="1999" spans="1:1">
      <c r="A1999" s="382"/>
    </row>
    <row r="2000" spans="1:1">
      <c r="A2000" s="382"/>
    </row>
    <row r="2001" spans="1:1">
      <c r="A2001" s="382"/>
    </row>
    <row r="2002" spans="1:1">
      <c r="A2002" s="382"/>
    </row>
    <row r="2003" spans="1:1">
      <c r="A2003" s="382"/>
    </row>
    <row r="2004" spans="1:1">
      <c r="A2004" s="382"/>
    </row>
    <row r="2005" spans="1:1">
      <c r="A2005" s="382"/>
    </row>
    <row r="2006" spans="1:1">
      <c r="A2006" s="382"/>
    </row>
    <row r="2007" spans="1:1">
      <c r="A2007" s="382"/>
    </row>
    <row r="2008" spans="1:1">
      <c r="A2008" s="382"/>
    </row>
    <row r="2009" spans="1:1">
      <c r="A2009" s="382"/>
    </row>
    <row r="2010" spans="1:1">
      <c r="A2010" s="382"/>
    </row>
    <row r="2011" spans="1:1">
      <c r="A2011" s="382"/>
    </row>
    <row r="2012" spans="1:1">
      <c r="A2012" s="382"/>
    </row>
    <row r="2013" spans="1:1">
      <c r="A2013" s="382"/>
    </row>
    <row r="2014" spans="1:1">
      <c r="A2014" s="382"/>
    </row>
    <row r="2015" spans="1:1">
      <c r="A2015" s="382"/>
    </row>
    <row r="2016" spans="1:1">
      <c r="A2016" s="382"/>
    </row>
    <row r="2017" spans="1:1">
      <c r="A2017" s="382"/>
    </row>
    <row r="2018" spans="1:1">
      <c r="A2018" s="382"/>
    </row>
    <row r="2019" spans="1:1">
      <c r="A2019" s="382"/>
    </row>
    <row r="2020" spans="1:1">
      <c r="A2020" s="382"/>
    </row>
    <row r="2021" spans="1:1">
      <c r="A2021" s="382"/>
    </row>
    <row r="2022" spans="1:1">
      <c r="A2022" s="382"/>
    </row>
    <row r="2023" spans="1:1">
      <c r="A2023" s="382"/>
    </row>
    <row r="2024" spans="1:1">
      <c r="A2024" s="382"/>
    </row>
    <row r="2025" spans="1:1">
      <c r="A2025" s="382"/>
    </row>
    <row r="2026" spans="1:1">
      <c r="A2026" s="382"/>
    </row>
    <row r="2027" spans="1:1">
      <c r="A2027" s="382"/>
    </row>
    <row r="2028" spans="1:1">
      <c r="A2028" s="382"/>
    </row>
    <row r="2029" spans="1:1">
      <c r="A2029" s="382"/>
    </row>
    <row r="2030" spans="1:1">
      <c r="A2030" s="382"/>
    </row>
    <row r="2031" spans="1:1">
      <c r="A2031" s="382"/>
    </row>
    <row r="2032" spans="1:1">
      <c r="A2032" s="382"/>
    </row>
    <row r="2033" spans="1:1">
      <c r="A2033" s="382"/>
    </row>
    <row r="2034" spans="1:1">
      <c r="A2034" s="382"/>
    </row>
    <row r="2035" spans="1:1">
      <c r="A2035" s="382"/>
    </row>
    <row r="2036" spans="1:1">
      <c r="A2036" s="382"/>
    </row>
    <row r="2037" spans="1:1">
      <c r="A2037" s="382"/>
    </row>
    <row r="2038" spans="1:1">
      <c r="A2038" s="382"/>
    </row>
    <row r="2039" spans="1:1">
      <c r="A2039" s="382"/>
    </row>
    <row r="2040" spans="1:1">
      <c r="A2040" s="382"/>
    </row>
    <row r="2041" spans="1:1">
      <c r="A2041" s="382"/>
    </row>
    <row r="2042" spans="1:1">
      <c r="A2042" s="382"/>
    </row>
    <row r="2043" spans="1:1">
      <c r="A2043" s="382"/>
    </row>
    <row r="2044" spans="1:1">
      <c r="A2044" s="382"/>
    </row>
    <row r="2045" spans="1:1">
      <c r="A2045" s="382"/>
    </row>
    <row r="2046" spans="1:1">
      <c r="A2046" s="382"/>
    </row>
    <row r="2047" spans="1:1">
      <c r="A2047" s="382"/>
    </row>
    <row r="2048" spans="1:1">
      <c r="A2048" s="382"/>
    </row>
    <row r="2049" spans="1:1">
      <c r="A2049" s="382"/>
    </row>
    <row r="2050" spans="1:1">
      <c r="A2050" s="382"/>
    </row>
    <row r="2051" spans="1:1">
      <c r="A2051" s="382"/>
    </row>
    <row r="2052" spans="1:1">
      <c r="A2052" s="382"/>
    </row>
    <row r="2053" spans="1:1">
      <c r="A2053" s="382"/>
    </row>
    <row r="2054" spans="1:1">
      <c r="A2054" s="382"/>
    </row>
    <row r="2055" spans="1:1">
      <c r="A2055" s="382"/>
    </row>
    <row r="2056" spans="1:1">
      <c r="A2056" s="382"/>
    </row>
    <row r="2057" spans="1:1">
      <c r="A2057" s="382"/>
    </row>
    <row r="2058" spans="1:1">
      <c r="A2058" s="382"/>
    </row>
    <row r="2059" spans="1:1">
      <c r="A2059" s="382"/>
    </row>
    <row r="2060" spans="1:1">
      <c r="A2060" s="382"/>
    </row>
    <row r="2061" spans="1:1">
      <c r="A2061" s="382"/>
    </row>
    <row r="2062" spans="1:1">
      <c r="A2062" s="382"/>
    </row>
    <row r="2063" spans="1:1">
      <c r="A2063" s="382"/>
    </row>
    <row r="2064" spans="1:1">
      <c r="A2064" s="382"/>
    </row>
    <row r="2065" spans="1:1">
      <c r="A2065" s="382"/>
    </row>
    <row r="2066" spans="1:1">
      <c r="A2066" s="382"/>
    </row>
    <row r="2067" spans="1:1">
      <c r="A2067" s="382"/>
    </row>
    <row r="2068" spans="1:1">
      <c r="A2068" s="382"/>
    </row>
    <row r="2069" spans="1:1">
      <c r="A2069" s="382"/>
    </row>
    <row r="2070" spans="1:1">
      <c r="A2070" s="382"/>
    </row>
    <row r="2071" spans="1:1">
      <c r="A2071" s="382"/>
    </row>
    <row r="2072" spans="1:1">
      <c r="A2072" s="382"/>
    </row>
    <row r="2073" spans="1:1">
      <c r="A2073" s="382"/>
    </row>
    <row r="2074" spans="1:1">
      <c r="A2074" s="382"/>
    </row>
    <row r="2075" spans="1:1">
      <c r="A2075" s="382"/>
    </row>
    <row r="2076" spans="1:1">
      <c r="A2076" s="382"/>
    </row>
    <row r="2077" spans="1:1">
      <c r="A2077" s="382"/>
    </row>
    <row r="2078" spans="1:1">
      <c r="A2078" s="382"/>
    </row>
    <row r="2079" spans="1:1">
      <c r="A2079" s="382"/>
    </row>
    <row r="2080" spans="1:1">
      <c r="A2080" s="382"/>
    </row>
    <row r="2081" spans="1:1">
      <c r="A2081" s="382"/>
    </row>
    <row r="2082" spans="1:1">
      <c r="A2082" s="382"/>
    </row>
    <row r="2083" spans="1:1">
      <c r="A2083" s="382"/>
    </row>
    <row r="2084" spans="1:1">
      <c r="A2084" s="382"/>
    </row>
    <row r="2085" spans="1:1">
      <c r="A2085" s="382"/>
    </row>
    <row r="2086" spans="1:1">
      <c r="A2086" s="382"/>
    </row>
    <row r="2087" spans="1:1">
      <c r="A2087" s="382"/>
    </row>
    <row r="2088" spans="1:1">
      <c r="A2088" s="382"/>
    </row>
    <row r="2089" spans="1:1">
      <c r="A2089" s="382"/>
    </row>
    <row r="2090" spans="1:1">
      <c r="A2090" s="382"/>
    </row>
    <row r="2091" spans="1:1">
      <c r="A2091" s="382"/>
    </row>
    <row r="2092" spans="1:1">
      <c r="A2092" s="382"/>
    </row>
    <row r="2093" spans="1:1">
      <c r="A2093" s="382"/>
    </row>
    <row r="2094" spans="1:1">
      <c r="A2094" s="382"/>
    </row>
    <row r="2095" spans="1:1">
      <c r="A2095" s="382"/>
    </row>
    <row r="2096" spans="1:1">
      <c r="A2096" s="382"/>
    </row>
    <row r="2097" spans="1:1">
      <c r="A2097" s="382"/>
    </row>
    <row r="2098" spans="1:1">
      <c r="A2098" s="382"/>
    </row>
    <row r="2099" spans="1:1">
      <c r="A2099" s="382"/>
    </row>
    <row r="2100" spans="1:1">
      <c r="A2100" s="382"/>
    </row>
    <row r="2101" spans="1:1">
      <c r="A2101" s="382"/>
    </row>
    <row r="2102" spans="1:1">
      <c r="A2102" s="382"/>
    </row>
    <row r="2103" spans="1:1">
      <c r="A2103" s="382"/>
    </row>
    <row r="2104" spans="1:1">
      <c r="A2104" s="382"/>
    </row>
    <row r="2105" spans="1:1">
      <c r="A2105" s="382"/>
    </row>
    <row r="2106" spans="1:1">
      <c r="A2106" s="382"/>
    </row>
    <row r="2107" spans="1:1">
      <c r="A2107" s="382"/>
    </row>
    <row r="2108" spans="1:1">
      <c r="A2108" s="382"/>
    </row>
    <row r="2109" spans="1:1">
      <c r="A2109" s="382"/>
    </row>
    <row r="2110" spans="1:1">
      <c r="A2110" s="382"/>
    </row>
    <row r="2111" spans="1:1">
      <c r="A2111" s="382"/>
    </row>
    <row r="2112" spans="1:1">
      <c r="A2112" s="382"/>
    </row>
    <row r="2113" spans="1:1">
      <c r="A2113" s="382"/>
    </row>
    <row r="2114" spans="1:1">
      <c r="A2114" s="382"/>
    </row>
    <row r="2115" spans="1:1">
      <c r="A2115" s="382"/>
    </row>
    <row r="2116" spans="1:1">
      <c r="A2116" s="382"/>
    </row>
    <row r="2117" spans="1:1">
      <c r="A2117" s="382"/>
    </row>
    <row r="2118" spans="1:1">
      <c r="A2118" s="382"/>
    </row>
    <row r="2119" spans="1:1">
      <c r="A2119" s="382"/>
    </row>
    <row r="2120" spans="1:1">
      <c r="A2120" s="382"/>
    </row>
    <row r="2121" spans="1:1">
      <c r="A2121" s="382"/>
    </row>
    <row r="2122" spans="1:1">
      <c r="A2122" s="382"/>
    </row>
    <row r="2123" spans="1:1">
      <c r="A2123" s="382"/>
    </row>
    <row r="2124" spans="1:1">
      <c r="A2124" s="382"/>
    </row>
    <row r="2125" spans="1:1">
      <c r="A2125" s="382"/>
    </row>
    <row r="2126" spans="1:1">
      <c r="A2126" s="382"/>
    </row>
    <row r="2127" spans="1:1">
      <c r="A2127" s="382"/>
    </row>
    <row r="2128" spans="1:1">
      <c r="A2128" s="382"/>
    </row>
    <row r="2129" spans="1:1">
      <c r="A2129" s="382"/>
    </row>
    <row r="2130" spans="1:1">
      <c r="A2130" s="382"/>
    </row>
    <row r="2131" spans="1:1">
      <c r="A2131" s="382"/>
    </row>
    <row r="2132" spans="1:1">
      <c r="A2132" s="382"/>
    </row>
    <row r="2133" spans="1:1">
      <c r="A2133" s="382"/>
    </row>
    <row r="2134" spans="1:1">
      <c r="A2134" s="382"/>
    </row>
    <row r="2135" spans="1:1">
      <c r="A2135" s="382"/>
    </row>
    <row r="2136" spans="1:1">
      <c r="A2136" s="382"/>
    </row>
    <row r="2137" spans="1:1">
      <c r="A2137" s="382"/>
    </row>
    <row r="2138" spans="1:1">
      <c r="A2138" s="382"/>
    </row>
    <row r="2139" spans="1:1">
      <c r="A2139" s="382"/>
    </row>
    <row r="2140" spans="1:1">
      <c r="A2140" s="382"/>
    </row>
    <row r="2141" spans="1:1">
      <c r="A2141" s="382"/>
    </row>
    <row r="2142" spans="1:1">
      <c r="A2142" s="382"/>
    </row>
    <row r="2143" spans="1:1">
      <c r="A2143" s="382"/>
    </row>
    <row r="2144" spans="1:1">
      <c r="A2144" s="382"/>
    </row>
    <row r="2145" spans="1:1">
      <c r="A2145" s="382"/>
    </row>
    <row r="2146" spans="1:1">
      <c r="A2146" s="382"/>
    </row>
    <row r="2147" spans="1:1">
      <c r="A2147" s="382"/>
    </row>
    <row r="2148" spans="1:1">
      <c r="A2148" s="382"/>
    </row>
    <row r="2149" spans="1:1">
      <c r="A2149" s="382"/>
    </row>
    <row r="2150" spans="1:1">
      <c r="A2150" s="382"/>
    </row>
    <row r="2151" spans="1:1">
      <c r="A2151" s="382"/>
    </row>
    <row r="2152" spans="1:1">
      <c r="A2152" s="382"/>
    </row>
    <row r="2153" spans="1:1">
      <c r="A2153" s="382"/>
    </row>
    <row r="2154" spans="1:1">
      <c r="A2154" s="382"/>
    </row>
    <row r="2155" spans="1:1">
      <c r="A2155" s="382"/>
    </row>
    <row r="2156" spans="1:1">
      <c r="A2156" s="382"/>
    </row>
    <row r="2157" spans="1:1">
      <c r="A2157" s="382"/>
    </row>
    <row r="2158" spans="1:1">
      <c r="A2158" s="382"/>
    </row>
    <row r="2159" spans="1:1">
      <c r="A2159" s="382"/>
    </row>
    <row r="2160" spans="1:1">
      <c r="A2160" s="382"/>
    </row>
    <row r="2161" spans="1:1">
      <c r="A2161" s="382"/>
    </row>
    <row r="2162" spans="1:1">
      <c r="A2162" s="382"/>
    </row>
    <row r="2163" spans="1:1">
      <c r="A2163" s="382"/>
    </row>
    <row r="2164" spans="1:1">
      <c r="A2164" s="382"/>
    </row>
    <row r="2165" spans="1:1">
      <c r="A2165" s="382"/>
    </row>
    <row r="2166" spans="1:1">
      <c r="A2166" s="382"/>
    </row>
    <row r="2167" spans="1:1">
      <c r="A2167" s="382"/>
    </row>
    <row r="2168" spans="1:1">
      <c r="A2168" s="382"/>
    </row>
    <row r="2169" spans="1:1">
      <c r="A2169" s="382"/>
    </row>
    <row r="2170" spans="1:1">
      <c r="A2170" s="382"/>
    </row>
    <row r="2171" spans="1:1">
      <c r="A2171" s="382"/>
    </row>
    <row r="2172" spans="1:1">
      <c r="A2172" s="382"/>
    </row>
    <row r="2173" spans="1:1">
      <c r="A2173" s="382"/>
    </row>
    <row r="2174" spans="1:1">
      <c r="A2174" s="382"/>
    </row>
    <row r="2175" spans="1:1">
      <c r="A2175" s="382"/>
    </row>
    <row r="2176" spans="1:1">
      <c r="A2176" s="382"/>
    </row>
    <row r="2177" spans="1:1">
      <c r="A2177" s="382"/>
    </row>
    <row r="2178" spans="1:1">
      <c r="A2178" s="382"/>
    </row>
    <row r="2179" spans="1:1">
      <c r="A2179" s="382"/>
    </row>
    <row r="2180" spans="1:1">
      <c r="A2180" s="382"/>
    </row>
    <row r="2181" spans="1:1">
      <c r="A2181" s="382"/>
    </row>
    <row r="2182" spans="1:1">
      <c r="A2182" s="382"/>
    </row>
    <row r="2183" spans="1:1">
      <c r="A2183" s="382"/>
    </row>
    <row r="2184" spans="1:1">
      <c r="A2184" s="382"/>
    </row>
    <row r="2185" spans="1:1">
      <c r="A2185" s="382"/>
    </row>
    <row r="2186" spans="1:1">
      <c r="A2186" s="382"/>
    </row>
    <row r="2187" spans="1:1">
      <c r="A2187" s="382"/>
    </row>
    <row r="2188" spans="1:1">
      <c r="A2188" s="382"/>
    </row>
    <row r="2189" spans="1:1">
      <c r="A2189" s="382"/>
    </row>
    <row r="2190" spans="1:1">
      <c r="A2190" s="382"/>
    </row>
    <row r="2191" spans="1:1">
      <c r="A2191" s="382"/>
    </row>
    <row r="2192" spans="1:1">
      <c r="A2192" s="382"/>
    </row>
    <row r="2193" spans="1:1">
      <c r="A2193" s="382"/>
    </row>
    <row r="2194" spans="1:1">
      <c r="A2194" s="382"/>
    </row>
    <row r="2195" spans="1:1">
      <c r="A2195" s="382"/>
    </row>
    <row r="2196" spans="1:1">
      <c r="A2196" s="382"/>
    </row>
    <row r="2197" spans="1:1">
      <c r="A2197" s="382"/>
    </row>
    <row r="2198" spans="1:1">
      <c r="A2198" s="382"/>
    </row>
    <row r="2199" spans="1:1">
      <c r="A2199" s="382"/>
    </row>
    <row r="2200" spans="1:1">
      <c r="A2200" s="382"/>
    </row>
    <row r="2201" spans="1:1">
      <c r="A2201" s="382"/>
    </row>
    <row r="2202" spans="1:1">
      <c r="A2202" s="382"/>
    </row>
    <row r="2203" spans="1:1">
      <c r="A2203" s="382"/>
    </row>
    <row r="2204" spans="1:1">
      <c r="A2204" s="382"/>
    </row>
    <row r="2205" spans="1:1">
      <c r="A2205" s="382"/>
    </row>
    <row r="2206" spans="1:1">
      <c r="A2206" s="382"/>
    </row>
    <row r="2207" spans="1:1">
      <c r="A2207" s="382"/>
    </row>
    <row r="2208" spans="1:1">
      <c r="A2208" s="382"/>
    </row>
    <row r="2209" spans="1:1">
      <c r="A2209" s="382"/>
    </row>
    <row r="2210" spans="1:1">
      <c r="A2210" s="382"/>
    </row>
    <row r="2211" spans="1:1">
      <c r="A2211" s="382"/>
    </row>
    <row r="2212" spans="1:1">
      <c r="A2212" s="382"/>
    </row>
    <row r="2213" spans="1:1">
      <c r="A2213" s="382"/>
    </row>
    <row r="2214" spans="1:1">
      <c r="A2214" s="382"/>
    </row>
    <row r="2215" spans="1:1">
      <c r="A2215" s="382"/>
    </row>
    <row r="2216" spans="1:1">
      <c r="A2216" s="382"/>
    </row>
    <row r="2217" spans="1:1">
      <c r="A2217" s="382"/>
    </row>
    <row r="2218" spans="1:1">
      <c r="A2218" s="382"/>
    </row>
    <row r="2219" spans="1:1">
      <c r="A2219" s="382"/>
    </row>
    <row r="2220" spans="1:1">
      <c r="A2220" s="382"/>
    </row>
    <row r="2221" spans="1:1">
      <c r="A2221" s="382"/>
    </row>
    <row r="2222" spans="1:1">
      <c r="A2222" s="382"/>
    </row>
    <row r="2223" spans="1:1">
      <c r="A2223" s="382"/>
    </row>
    <row r="2224" spans="1:1">
      <c r="A2224" s="382"/>
    </row>
    <row r="2225" spans="1:1">
      <c r="A2225" s="382"/>
    </row>
    <row r="2226" spans="1:1">
      <c r="A2226" s="382"/>
    </row>
    <row r="2227" spans="1:1">
      <c r="A2227" s="382"/>
    </row>
    <row r="2228" spans="1:1">
      <c r="A2228" s="382"/>
    </row>
    <row r="2229" spans="1:1">
      <c r="A2229" s="382"/>
    </row>
    <row r="2230" spans="1:1">
      <c r="A2230" s="382"/>
    </row>
    <row r="2231" spans="1:1">
      <c r="A2231" s="382"/>
    </row>
    <row r="2232" spans="1:1">
      <c r="A2232" s="382"/>
    </row>
    <row r="2233" spans="1:1">
      <c r="A2233" s="382"/>
    </row>
    <row r="2234" spans="1:1">
      <c r="A2234" s="382"/>
    </row>
    <row r="2235" spans="1:1">
      <c r="A2235" s="382"/>
    </row>
    <row r="2236" spans="1:1">
      <c r="A2236" s="382"/>
    </row>
    <row r="2237" spans="1:1">
      <c r="A2237" s="382"/>
    </row>
    <row r="2238" spans="1:1">
      <c r="A2238" s="382"/>
    </row>
    <row r="2239" spans="1:1">
      <c r="A2239" s="382"/>
    </row>
    <row r="2240" spans="1:1">
      <c r="A2240" s="382"/>
    </row>
    <row r="2241" spans="1:1">
      <c r="A2241" s="382"/>
    </row>
    <row r="2242" spans="1:1">
      <c r="A2242" s="382"/>
    </row>
    <row r="2243" spans="1:1">
      <c r="A2243" s="382"/>
    </row>
    <row r="2244" spans="1:1">
      <c r="A2244" s="382"/>
    </row>
    <row r="2245" spans="1:1">
      <c r="A2245" s="382"/>
    </row>
    <row r="2246" spans="1:1">
      <c r="A2246" s="382"/>
    </row>
    <row r="2247" spans="1:1">
      <c r="A2247" s="382"/>
    </row>
    <row r="2248" spans="1:1">
      <c r="A2248" s="382"/>
    </row>
    <row r="2249" spans="1:1">
      <c r="A2249" s="382"/>
    </row>
    <row r="2250" spans="1:1">
      <c r="A2250" s="382"/>
    </row>
    <row r="2251" spans="1:1">
      <c r="A2251" s="382"/>
    </row>
    <row r="2252" spans="1:1">
      <c r="A2252" s="382"/>
    </row>
    <row r="2253" spans="1:1">
      <c r="A2253" s="382"/>
    </row>
    <row r="2254" spans="1:1">
      <c r="A2254" s="382"/>
    </row>
    <row r="2255" spans="1:1">
      <c r="A2255" s="382"/>
    </row>
    <row r="2256" spans="1:1">
      <c r="A2256" s="382"/>
    </row>
    <row r="2257" spans="1:1">
      <c r="A2257" s="382"/>
    </row>
    <row r="2258" spans="1:1">
      <c r="A2258" s="382"/>
    </row>
    <row r="2259" spans="1:1">
      <c r="A2259" s="382"/>
    </row>
    <row r="2260" spans="1:1">
      <c r="A2260" s="382"/>
    </row>
    <row r="2261" spans="1:1">
      <c r="A2261" s="382"/>
    </row>
    <row r="2262" spans="1:1">
      <c r="A2262" s="382"/>
    </row>
    <row r="2263" spans="1:1">
      <c r="A2263" s="382"/>
    </row>
    <row r="2264" spans="1:1">
      <c r="A2264" s="382"/>
    </row>
    <row r="2265" spans="1:1">
      <c r="A2265" s="382"/>
    </row>
    <row r="2266" spans="1:1">
      <c r="A2266" s="382"/>
    </row>
    <row r="2267" spans="1:1">
      <c r="A2267" s="382"/>
    </row>
    <row r="2268" spans="1:1">
      <c r="A2268" s="382"/>
    </row>
    <row r="2269" spans="1:1">
      <c r="A2269" s="382"/>
    </row>
    <row r="2270" spans="1:1">
      <c r="A2270" s="382"/>
    </row>
    <row r="2271" spans="1:1">
      <c r="A2271" s="382"/>
    </row>
    <row r="2272" spans="1:1">
      <c r="A2272" s="382"/>
    </row>
    <row r="2273" spans="1:1">
      <c r="A2273" s="382"/>
    </row>
    <row r="2274" spans="1:1">
      <c r="A2274" s="382"/>
    </row>
    <row r="2275" spans="1:1">
      <c r="A2275" s="382"/>
    </row>
    <row r="2276" spans="1:1">
      <c r="A2276" s="382"/>
    </row>
    <row r="2277" spans="1:1">
      <c r="A2277" s="382"/>
    </row>
    <row r="2278" spans="1:1">
      <c r="A2278" s="382"/>
    </row>
    <row r="2279" spans="1:1">
      <c r="A2279" s="382"/>
    </row>
    <row r="2280" spans="1:1">
      <c r="A2280" s="382"/>
    </row>
    <row r="2281" spans="1:1">
      <c r="A2281" s="382"/>
    </row>
    <row r="2282" spans="1:1">
      <c r="A2282" s="382"/>
    </row>
    <row r="2283" spans="1:1">
      <c r="A2283" s="382"/>
    </row>
    <row r="2284" spans="1:1">
      <c r="A2284" s="382"/>
    </row>
    <row r="2285" spans="1:1">
      <c r="A2285" s="382"/>
    </row>
    <row r="2286" spans="1:1">
      <c r="A2286" s="382"/>
    </row>
    <row r="2287" spans="1:1">
      <c r="A2287" s="382"/>
    </row>
    <row r="2288" spans="1:1">
      <c r="A2288" s="382"/>
    </row>
    <row r="2289" spans="1:1">
      <c r="A2289" s="382"/>
    </row>
    <row r="2290" spans="1:1">
      <c r="A2290" s="382"/>
    </row>
    <row r="2291" spans="1:1">
      <c r="A2291" s="382"/>
    </row>
    <row r="2292" spans="1:1">
      <c r="A2292" s="382"/>
    </row>
    <row r="2293" spans="1:1">
      <c r="A2293" s="382"/>
    </row>
    <row r="2294" spans="1:1">
      <c r="A2294" s="382"/>
    </row>
    <row r="2295" spans="1:1">
      <c r="A2295" s="382"/>
    </row>
    <row r="2296" spans="1:1">
      <c r="A2296" s="382"/>
    </row>
    <row r="2297" spans="1:1">
      <c r="A2297" s="382"/>
    </row>
    <row r="2298" spans="1:1">
      <c r="A2298" s="382"/>
    </row>
    <row r="2299" spans="1:1">
      <c r="A2299" s="382"/>
    </row>
    <row r="2300" spans="1:1">
      <c r="A2300" s="382"/>
    </row>
    <row r="2301" spans="1:1">
      <c r="A2301" s="382"/>
    </row>
    <row r="2302" spans="1:1">
      <c r="A2302" s="382"/>
    </row>
    <row r="2303" spans="1:1">
      <c r="A2303" s="382"/>
    </row>
    <row r="2304" spans="1:1">
      <c r="A2304" s="382"/>
    </row>
    <row r="2305" spans="1:1">
      <c r="A2305" s="382"/>
    </row>
    <row r="2306" spans="1:1">
      <c r="A2306" s="382"/>
    </row>
    <row r="2307" spans="1:1">
      <c r="A2307" s="382"/>
    </row>
    <row r="2308" spans="1:1">
      <c r="A2308" s="382"/>
    </row>
    <row r="2309" spans="1:1">
      <c r="A2309" s="382"/>
    </row>
    <row r="2310" spans="1:1">
      <c r="A2310" s="382"/>
    </row>
    <row r="2311" spans="1:1">
      <c r="A2311" s="382"/>
    </row>
    <row r="2312" spans="1:1">
      <c r="A2312" s="382"/>
    </row>
    <row r="2313" spans="1:1">
      <c r="A2313" s="382"/>
    </row>
    <row r="2314" spans="1:1">
      <c r="A2314" s="382"/>
    </row>
    <row r="2315" spans="1:1">
      <c r="A2315" s="382"/>
    </row>
    <row r="2316" spans="1:1">
      <c r="A2316" s="382"/>
    </row>
    <row r="2317" spans="1:1">
      <c r="A2317" s="382"/>
    </row>
    <row r="2318" spans="1:1">
      <c r="A2318" s="382"/>
    </row>
    <row r="2319" spans="1:1">
      <c r="A2319" s="382"/>
    </row>
    <row r="2320" spans="1:1">
      <c r="A2320" s="382"/>
    </row>
    <row r="2321" spans="1:1">
      <c r="A2321" s="382"/>
    </row>
    <row r="2322" spans="1:1">
      <c r="A2322" s="382"/>
    </row>
    <row r="2323" spans="1:1">
      <c r="A2323" s="382"/>
    </row>
    <row r="2324" spans="1:1">
      <c r="A2324" s="382"/>
    </row>
    <row r="2325" spans="1:1">
      <c r="A2325" s="382"/>
    </row>
    <row r="2326" spans="1:1">
      <c r="A2326" s="382"/>
    </row>
    <row r="2327" spans="1:1">
      <c r="A2327" s="382"/>
    </row>
    <row r="2328" spans="1:1">
      <c r="A2328" s="382"/>
    </row>
    <row r="2329" spans="1:1">
      <c r="A2329" s="382"/>
    </row>
    <row r="2330" spans="1:1">
      <c r="A2330" s="382"/>
    </row>
    <row r="2331" spans="1:1">
      <c r="A2331" s="382"/>
    </row>
    <row r="2332" spans="1:1">
      <c r="A2332" s="382"/>
    </row>
    <row r="2333" spans="1:1">
      <c r="A2333" s="382"/>
    </row>
    <row r="2334" spans="1:1">
      <c r="A2334" s="382"/>
    </row>
    <row r="2335" spans="1:1">
      <c r="A2335" s="382"/>
    </row>
    <row r="2336" spans="1:1">
      <c r="A2336" s="382"/>
    </row>
    <row r="2337" spans="1:1">
      <c r="A2337" s="382"/>
    </row>
    <row r="2338" spans="1:1">
      <c r="A2338" s="382"/>
    </row>
    <row r="2339" spans="1:1">
      <c r="A2339" s="382"/>
    </row>
    <row r="2340" spans="1:1">
      <c r="A2340" s="382"/>
    </row>
    <row r="2341" spans="1:1">
      <c r="A2341" s="382"/>
    </row>
    <row r="2342" spans="1:1">
      <c r="A2342" s="382"/>
    </row>
    <row r="2343" spans="1:1">
      <c r="A2343" s="382"/>
    </row>
    <row r="2344" spans="1:1">
      <c r="A2344" s="382"/>
    </row>
    <row r="2345" spans="1:1">
      <c r="A2345" s="382"/>
    </row>
    <row r="2346" spans="1:1">
      <c r="A2346" s="382"/>
    </row>
    <row r="2347" spans="1:1">
      <c r="A2347" s="382"/>
    </row>
    <row r="2348" spans="1:1">
      <c r="A2348" s="382"/>
    </row>
    <row r="2349" spans="1:1">
      <c r="A2349" s="382"/>
    </row>
    <row r="2350" spans="1:1">
      <c r="A2350" s="382"/>
    </row>
    <row r="2351" spans="1:1">
      <c r="A2351" s="382"/>
    </row>
    <row r="2352" spans="1:1">
      <c r="A2352" s="382"/>
    </row>
    <row r="2353" spans="1:1">
      <c r="A2353" s="382"/>
    </row>
    <row r="2354" spans="1:1">
      <c r="A2354" s="382"/>
    </row>
    <row r="2355" spans="1:1">
      <c r="A2355" s="382"/>
    </row>
    <row r="2356" spans="1:1">
      <c r="A2356" s="382"/>
    </row>
    <row r="2357" spans="1:1">
      <c r="A2357" s="382"/>
    </row>
    <row r="2358" spans="1:1">
      <c r="A2358" s="382"/>
    </row>
    <row r="2359" spans="1:1">
      <c r="A2359" s="382"/>
    </row>
    <row r="2360" spans="1:1">
      <c r="A2360" s="382"/>
    </row>
    <row r="2361" spans="1:1">
      <c r="A2361" s="382"/>
    </row>
    <row r="2362" spans="1:1">
      <c r="A2362" s="382"/>
    </row>
    <row r="2363" spans="1:1">
      <c r="A2363" s="382"/>
    </row>
    <row r="2364" spans="1:1">
      <c r="A2364" s="382"/>
    </row>
    <row r="2365" spans="1:1">
      <c r="A2365" s="382"/>
    </row>
    <row r="2366" spans="1:1">
      <c r="A2366" s="382"/>
    </row>
    <row r="2367" spans="1:1">
      <c r="A2367" s="382"/>
    </row>
    <row r="2368" spans="1:1">
      <c r="A2368" s="382"/>
    </row>
    <row r="2369" spans="1:1">
      <c r="A2369" s="382"/>
    </row>
    <row r="2370" spans="1:1">
      <c r="A2370" s="382"/>
    </row>
    <row r="2371" spans="1:1">
      <c r="A2371" s="382"/>
    </row>
    <row r="2372" spans="1:1">
      <c r="A2372" s="382"/>
    </row>
    <row r="2373" spans="1:1">
      <c r="A2373" s="382"/>
    </row>
    <row r="2374" spans="1:1">
      <c r="A2374" s="382"/>
    </row>
    <row r="2375" spans="1:1">
      <c r="A2375" s="382"/>
    </row>
    <row r="2376" spans="1:1">
      <c r="A2376" s="382"/>
    </row>
    <row r="2377" spans="1:1">
      <c r="A2377" s="382"/>
    </row>
    <row r="2378" spans="1:1">
      <c r="A2378" s="382"/>
    </row>
    <row r="2379" spans="1:1">
      <c r="A2379" s="382"/>
    </row>
    <row r="2380" spans="1:1">
      <c r="A2380" s="382"/>
    </row>
    <row r="2381" spans="1:1">
      <c r="A2381" s="382"/>
    </row>
    <row r="2382" spans="1:1">
      <c r="A2382" s="382"/>
    </row>
    <row r="2383" spans="1:1">
      <c r="A2383" s="382"/>
    </row>
    <row r="2384" spans="1:1">
      <c r="A2384" s="382"/>
    </row>
    <row r="2385" spans="1:1">
      <c r="A2385" s="382"/>
    </row>
    <row r="2386" spans="1:1">
      <c r="A2386" s="382"/>
    </row>
    <row r="2387" spans="1:1">
      <c r="A2387" s="382"/>
    </row>
    <row r="2388" spans="1:1">
      <c r="A2388" s="382"/>
    </row>
    <row r="2389" spans="1:1">
      <c r="A2389" s="382"/>
    </row>
    <row r="2390" spans="1:1">
      <c r="A2390" s="382"/>
    </row>
    <row r="2391" spans="1:1">
      <c r="A2391" s="382"/>
    </row>
    <row r="2392" spans="1:1">
      <c r="A2392" s="382"/>
    </row>
    <row r="2393" spans="1:1">
      <c r="A2393" s="382"/>
    </row>
    <row r="2394" spans="1:1">
      <c r="A2394" s="382"/>
    </row>
    <row r="2395" spans="1:1">
      <c r="A2395" s="382"/>
    </row>
    <row r="2396" spans="1:1">
      <c r="A2396" s="382"/>
    </row>
    <row r="2397" spans="1:1">
      <c r="A2397" s="382"/>
    </row>
    <row r="2398" spans="1:1">
      <c r="A2398" s="382"/>
    </row>
    <row r="2399" spans="1:1">
      <c r="A2399" s="382"/>
    </row>
    <row r="2400" spans="1:1">
      <c r="A2400" s="382"/>
    </row>
    <row r="2401" spans="1:1">
      <c r="A2401" s="382"/>
    </row>
    <row r="2402" spans="1:1">
      <c r="A2402" s="382"/>
    </row>
    <row r="2403" spans="1:1">
      <c r="A2403" s="382"/>
    </row>
    <row r="2404" spans="1:1">
      <c r="A2404" s="382"/>
    </row>
    <row r="2405" spans="1:1">
      <c r="A2405" s="382"/>
    </row>
    <row r="2406" spans="1:1">
      <c r="A2406" s="382"/>
    </row>
    <row r="2407" spans="1:1">
      <c r="A2407" s="382"/>
    </row>
    <row r="2408" spans="1:1">
      <c r="A2408" s="382"/>
    </row>
    <row r="2409" spans="1:1">
      <c r="A2409" s="382"/>
    </row>
    <row r="2410" spans="1:1">
      <c r="A2410" s="382"/>
    </row>
    <row r="2411" spans="1:1">
      <c r="A2411" s="382"/>
    </row>
    <row r="2412" spans="1:1">
      <c r="A2412" s="382"/>
    </row>
    <row r="2413" spans="1:1">
      <c r="A2413" s="382"/>
    </row>
    <row r="2414" spans="1:1">
      <c r="A2414" s="382"/>
    </row>
    <row r="2415" spans="1:1">
      <c r="A2415" s="382"/>
    </row>
    <row r="2416" spans="1:1">
      <c r="A2416" s="382"/>
    </row>
    <row r="2417" spans="1:1">
      <c r="A2417" s="382"/>
    </row>
    <row r="2418" spans="1:1">
      <c r="A2418" s="382"/>
    </row>
    <row r="2419" spans="1:1">
      <c r="A2419" s="382"/>
    </row>
    <row r="2420" spans="1:1">
      <c r="A2420" s="382"/>
    </row>
    <row r="2421" spans="1:1">
      <c r="A2421" s="382"/>
    </row>
    <row r="2422" spans="1:1">
      <c r="A2422" s="382"/>
    </row>
    <row r="2423" spans="1:1">
      <c r="A2423" s="382"/>
    </row>
    <row r="2424" spans="1:1">
      <c r="A2424" s="382"/>
    </row>
    <row r="2425" spans="1:1">
      <c r="A2425" s="382"/>
    </row>
    <row r="2426" spans="1:1">
      <c r="A2426" s="382"/>
    </row>
    <row r="2427" spans="1:1">
      <c r="A2427" s="382"/>
    </row>
    <row r="2428" spans="1:1">
      <c r="A2428" s="382"/>
    </row>
    <row r="2429" spans="1:1">
      <c r="A2429" s="382"/>
    </row>
    <row r="2430" spans="1:1">
      <c r="A2430" s="382"/>
    </row>
    <row r="2431" spans="1:1">
      <c r="A2431" s="382"/>
    </row>
    <row r="2432" spans="1:1">
      <c r="A2432" s="382"/>
    </row>
    <row r="2433" spans="1:1">
      <c r="A2433" s="382"/>
    </row>
    <row r="2434" spans="1:1">
      <c r="A2434" s="382"/>
    </row>
    <row r="2435" spans="1:1">
      <c r="A2435" s="382"/>
    </row>
    <row r="2436" spans="1:1">
      <c r="A2436" s="382"/>
    </row>
    <row r="2437" spans="1:1">
      <c r="A2437" s="382"/>
    </row>
    <row r="2438" spans="1:1">
      <c r="A2438" s="382"/>
    </row>
    <row r="2439" spans="1:1">
      <c r="A2439" s="382"/>
    </row>
    <row r="2440" spans="1:1">
      <c r="A2440" s="382"/>
    </row>
    <row r="2441" spans="1:1">
      <c r="A2441" s="382"/>
    </row>
    <row r="2442" spans="1:1">
      <c r="A2442" s="382"/>
    </row>
    <row r="2443" spans="1:1">
      <c r="A2443" s="382"/>
    </row>
    <row r="2444" spans="1:1">
      <c r="A2444" s="382"/>
    </row>
    <row r="2445" spans="1:1">
      <c r="A2445" s="382"/>
    </row>
    <row r="2446" spans="1:1">
      <c r="A2446" s="382"/>
    </row>
    <row r="2447" spans="1:1">
      <c r="A2447" s="382"/>
    </row>
    <row r="2448" spans="1:1">
      <c r="A2448" s="382"/>
    </row>
    <row r="2449" spans="1:1">
      <c r="A2449" s="382"/>
    </row>
    <row r="2450" spans="1:1">
      <c r="A2450" s="382"/>
    </row>
    <row r="2451" spans="1:1">
      <c r="A2451" s="382"/>
    </row>
    <row r="2452" spans="1:1">
      <c r="A2452" s="382"/>
    </row>
    <row r="2453" spans="1:1">
      <c r="A2453" s="382"/>
    </row>
    <row r="2454" spans="1:1">
      <c r="A2454" s="382"/>
    </row>
    <row r="2455" spans="1:1">
      <c r="A2455" s="382"/>
    </row>
    <row r="2456" spans="1:1">
      <c r="A2456" s="382"/>
    </row>
    <row r="2457" spans="1:1">
      <c r="A2457" s="382"/>
    </row>
    <row r="2458" spans="1:1">
      <c r="A2458" s="382"/>
    </row>
    <row r="2459" spans="1:1">
      <c r="A2459" s="382"/>
    </row>
    <row r="2460" spans="1:1">
      <c r="A2460" s="382"/>
    </row>
    <row r="2461" spans="1:1">
      <c r="A2461" s="382"/>
    </row>
    <row r="2462" spans="1:1">
      <c r="A2462" s="382"/>
    </row>
    <row r="2463" spans="1:1">
      <c r="A2463" s="382"/>
    </row>
    <row r="2464" spans="1:1">
      <c r="A2464" s="382"/>
    </row>
    <row r="2465" spans="1:1">
      <c r="A2465" s="382"/>
    </row>
    <row r="2466" spans="1:1">
      <c r="A2466" s="382"/>
    </row>
    <row r="2467" spans="1:1">
      <c r="A2467" s="382"/>
    </row>
    <row r="2468" spans="1:1">
      <c r="A2468" s="382"/>
    </row>
    <row r="2469" spans="1:1">
      <c r="A2469" s="382"/>
    </row>
    <row r="2470" spans="1:1">
      <c r="A2470" s="382"/>
    </row>
    <row r="2471" spans="1:1">
      <c r="A2471" s="382"/>
    </row>
    <row r="2472" spans="1:1">
      <c r="A2472" s="382"/>
    </row>
    <row r="2473" spans="1:1">
      <c r="A2473" s="382"/>
    </row>
    <row r="2474" spans="1:1">
      <c r="A2474" s="382"/>
    </row>
    <row r="2475" spans="1:1">
      <c r="A2475" s="382"/>
    </row>
    <row r="2476" spans="1:1">
      <c r="A2476" s="382"/>
    </row>
    <row r="2477" spans="1:1">
      <c r="A2477" s="382"/>
    </row>
    <row r="2478" spans="1:1">
      <c r="A2478" s="382"/>
    </row>
    <row r="2479" spans="1:1">
      <c r="A2479" s="382"/>
    </row>
    <row r="2480" spans="1:1">
      <c r="A2480" s="382"/>
    </row>
    <row r="2481" spans="1:1">
      <c r="A2481" s="382"/>
    </row>
    <row r="2482" spans="1:1">
      <c r="A2482" s="382"/>
    </row>
    <row r="2483" spans="1:1">
      <c r="A2483" s="382"/>
    </row>
    <row r="2484" spans="1:1">
      <c r="A2484" s="382"/>
    </row>
    <row r="2485" spans="1:1">
      <c r="A2485" s="382"/>
    </row>
    <row r="2486" spans="1:1">
      <c r="A2486" s="382"/>
    </row>
    <row r="2487" spans="1:1">
      <c r="A2487" s="382"/>
    </row>
    <row r="2488" spans="1:1">
      <c r="A2488" s="382"/>
    </row>
    <row r="2489" spans="1:1">
      <c r="A2489" s="382"/>
    </row>
    <row r="2490" spans="1:1">
      <c r="A2490" s="382"/>
    </row>
    <row r="2491" spans="1:1">
      <c r="A2491" s="382"/>
    </row>
    <row r="2492" spans="1:1">
      <c r="A2492" s="382"/>
    </row>
    <row r="2493" spans="1:1">
      <c r="A2493" s="382"/>
    </row>
    <row r="2494" spans="1:1">
      <c r="A2494" s="382"/>
    </row>
    <row r="2495" spans="1:1">
      <c r="A2495" s="382"/>
    </row>
    <row r="2496" spans="1:1">
      <c r="A2496" s="382"/>
    </row>
    <row r="2497" spans="1:1">
      <c r="A2497" s="382"/>
    </row>
    <row r="2498" spans="1:1">
      <c r="A2498" s="382"/>
    </row>
    <row r="2499" spans="1:1">
      <c r="A2499" s="382"/>
    </row>
    <row r="2500" spans="1:1">
      <c r="A2500" s="382"/>
    </row>
    <row r="2501" spans="1:1">
      <c r="A2501" s="382"/>
    </row>
    <row r="2502" spans="1:1">
      <c r="A2502" s="382"/>
    </row>
    <row r="2503" spans="1:1">
      <c r="A2503" s="382"/>
    </row>
    <row r="2504" spans="1:1">
      <c r="A2504" s="382"/>
    </row>
    <row r="2505" spans="1:1">
      <c r="A2505" s="382"/>
    </row>
    <row r="2506" spans="1:1">
      <c r="A2506" s="382"/>
    </row>
    <row r="2507" spans="1:1">
      <c r="A2507" s="382"/>
    </row>
    <row r="2508" spans="1:1">
      <c r="A2508" s="382"/>
    </row>
    <row r="2509" spans="1:1">
      <c r="A2509" s="382"/>
    </row>
    <row r="2510" spans="1:1">
      <c r="A2510" s="382"/>
    </row>
    <row r="2511" spans="1:1">
      <c r="A2511" s="382"/>
    </row>
    <row r="2512" spans="1:1">
      <c r="A2512" s="382"/>
    </row>
    <row r="2513" spans="1:1">
      <c r="A2513" s="382"/>
    </row>
    <row r="2514" spans="1:1">
      <c r="A2514" s="382"/>
    </row>
    <row r="2515" spans="1:1">
      <c r="A2515" s="382"/>
    </row>
    <row r="2516" spans="1:1">
      <c r="A2516" s="382"/>
    </row>
    <row r="2517" spans="1:1">
      <c r="A2517" s="382"/>
    </row>
    <row r="2518" spans="1:1">
      <c r="A2518" s="382"/>
    </row>
    <row r="2519" spans="1:1">
      <c r="A2519" s="382"/>
    </row>
    <row r="2520" spans="1:1">
      <c r="A2520" s="382"/>
    </row>
    <row r="2521" spans="1:1">
      <c r="A2521" s="382"/>
    </row>
    <row r="2522" spans="1:1">
      <c r="A2522" s="382"/>
    </row>
    <row r="2523" spans="1:1">
      <c r="A2523" s="382"/>
    </row>
    <row r="2524" spans="1:1">
      <c r="A2524" s="382"/>
    </row>
    <row r="2525" spans="1:1">
      <c r="A2525" s="382"/>
    </row>
    <row r="2526" spans="1:1">
      <c r="A2526" s="382"/>
    </row>
    <row r="2527" spans="1:1">
      <c r="A2527" s="382"/>
    </row>
    <row r="2528" spans="1:1">
      <c r="A2528" s="382"/>
    </row>
    <row r="2529" spans="1:1">
      <c r="A2529" s="382"/>
    </row>
    <row r="2530" spans="1:1">
      <c r="A2530" s="382"/>
    </row>
    <row r="2531" spans="1:1">
      <c r="A2531" s="382"/>
    </row>
    <row r="2532" spans="1:1">
      <c r="A2532" s="382"/>
    </row>
    <row r="2533" spans="1:1">
      <c r="A2533" s="382"/>
    </row>
    <row r="2534" spans="1:1">
      <c r="A2534" s="382"/>
    </row>
    <row r="2535" spans="1:1">
      <c r="A2535" s="382"/>
    </row>
    <row r="2536" spans="1:1">
      <c r="A2536" s="382"/>
    </row>
    <row r="2537" spans="1:1">
      <c r="A2537" s="382"/>
    </row>
    <row r="2538" spans="1:1">
      <c r="A2538" s="382"/>
    </row>
    <row r="2539" spans="1:1">
      <c r="A2539" s="382"/>
    </row>
    <row r="2540" spans="1:1">
      <c r="A2540" s="382"/>
    </row>
    <row r="2541" spans="1:1">
      <c r="A2541" s="382"/>
    </row>
    <row r="2542" spans="1:1">
      <c r="A2542" s="382"/>
    </row>
    <row r="2543" spans="1:1">
      <c r="A2543" s="382"/>
    </row>
    <row r="2544" spans="1:1">
      <c r="A2544" s="382"/>
    </row>
    <row r="2545" spans="1:1">
      <c r="A2545" s="382"/>
    </row>
    <row r="2546" spans="1:1">
      <c r="A2546" s="382"/>
    </row>
    <row r="2547" spans="1:1">
      <c r="A2547" s="382"/>
    </row>
    <row r="2548" spans="1:1">
      <c r="A2548" s="382"/>
    </row>
    <row r="2549" spans="1:1">
      <c r="A2549" s="382"/>
    </row>
    <row r="2550" spans="1:1">
      <c r="A2550" s="382"/>
    </row>
    <row r="2551" spans="1:1">
      <c r="A2551" s="382"/>
    </row>
    <row r="2552" spans="1:1">
      <c r="A2552" s="382"/>
    </row>
    <row r="2553" spans="1:1">
      <c r="A2553" s="382"/>
    </row>
    <row r="2554" spans="1:1">
      <c r="A2554" s="382"/>
    </row>
    <row r="2555" spans="1:1">
      <c r="A2555" s="382"/>
    </row>
    <row r="2556" spans="1:1">
      <c r="A2556" s="382"/>
    </row>
    <row r="2557" spans="1:1">
      <c r="A2557" s="382"/>
    </row>
    <row r="2558" spans="1:1">
      <c r="A2558" s="382"/>
    </row>
    <row r="2559" spans="1:1">
      <c r="A2559" s="382"/>
    </row>
    <row r="2560" spans="1:1">
      <c r="A2560" s="382"/>
    </row>
    <row r="2561" spans="1:1">
      <c r="A2561" s="382"/>
    </row>
    <row r="2562" spans="1:1">
      <c r="A2562" s="382"/>
    </row>
    <row r="2563" spans="1:1">
      <c r="A2563" s="382"/>
    </row>
    <row r="2564" spans="1:1">
      <c r="A2564" s="382"/>
    </row>
    <row r="2565" spans="1:1">
      <c r="A2565" s="382"/>
    </row>
    <row r="2566" spans="1:1">
      <c r="A2566" s="382"/>
    </row>
    <row r="2567" spans="1:1">
      <c r="A2567" s="382"/>
    </row>
    <row r="2568" spans="1:1">
      <c r="A2568" s="382"/>
    </row>
    <row r="2569" spans="1:1">
      <c r="A2569" s="382"/>
    </row>
    <row r="2570" spans="1:1">
      <c r="A2570" s="382"/>
    </row>
    <row r="2571" spans="1:1">
      <c r="A2571" s="382"/>
    </row>
    <row r="2572" spans="1:1">
      <c r="A2572" s="382"/>
    </row>
    <row r="2573" spans="1:1">
      <c r="A2573" s="382"/>
    </row>
    <row r="2574" spans="1:1">
      <c r="A2574" s="382"/>
    </row>
    <row r="2575" spans="1:1">
      <c r="A2575" s="382"/>
    </row>
    <row r="2576" spans="1:1">
      <c r="A2576" s="382"/>
    </row>
    <row r="2577" spans="1:1">
      <c r="A2577" s="382"/>
    </row>
    <row r="2578" spans="1:1">
      <c r="A2578" s="382"/>
    </row>
    <row r="2579" spans="1:1">
      <c r="A2579" s="382"/>
    </row>
    <row r="2580" spans="1:1">
      <c r="A2580" s="382"/>
    </row>
    <row r="2581" spans="1:1">
      <c r="A2581" s="382"/>
    </row>
    <row r="2582" spans="1:1">
      <c r="A2582" s="382"/>
    </row>
    <row r="2583" spans="1:1">
      <c r="A2583" s="382"/>
    </row>
    <row r="2584" spans="1:1">
      <c r="A2584" s="382"/>
    </row>
    <row r="2585" spans="1:1">
      <c r="A2585" s="382"/>
    </row>
    <row r="2586" spans="1:1">
      <c r="A2586" s="382"/>
    </row>
    <row r="2587" spans="1:1">
      <c r="A2587" s="382"/>
    </row>
    <row r="2588" spans="1:1">
      <c r="A2588" s="382"/>
    </row>
    <row r="2589" spans="1:1">
      <c r="A2589" s="382"/>
    </row>
    <row r="2590" spans="1:1">
      <c r="A2590" s="382"/>
    </row>
    <row r="2591" spans="1:1">
      <c r="A2591" s="382"/>
    </row>
    <row r="2592" spans="1:1">
      <c r="A2592" s="382"/>
    </row>
    <row r="2593" spans="1:1">
      <c r="A2593" s="382"/>
    </row>
    <row r="2594" spans="1:1">
      <c r="A2594" s="382"/>
    </row>
    <row r="2595" spans="1:1">
      <c r="A2595" s="382"/>
    </row>
    <row r="2596" spans="1:1">
      <c r="A2596" s="382"/>
    </row>
    <row r="2597" spans="1:1">
      <c r="A2597" s="382"/>
    </row>
    <row r="2598" spans="1:1">
      <c r="A2598" s="382"/>
    </row>
    <row r="2599" spans="1:1">
      <c r="A2599" s="382"/>
    </row>
    <row r="2600" spans="1:1">
      <c r="A2600" s="382"/>
    </row>
    <row r="2601" spans="1:1">
      <c r="A2601" s="382"/>
    </row>
    <row r="2602" spans="1:1">
      <c r="A2602" s="382"/>
    </row>
    <row r="2603" spans="1:1">
      <c r="A2603" s="382"/>
    </row>
    <row r="2604" spans="1:1">
      <c r="A2604" s="382"/>
    </row>
    <row r="2605" spans="1:1">
      <c r="A2605" s="382"/>
    </row>
    <row r="2606" spans="1:1">
      <c r="A2606" s="382"/>
    </row>
    <row r="2607" spans="1:1">
      <c r="A2607" s="382"/>
    </row>
    <row r="2608" spans="1:1">
      <c r="A2608" s="382"/>
    </row>
    <row r="2609" spans="1:1">
      <c r="A2609" s="382"/>
    </row>
    <row r="2610" spans="1:1">
      <c r="A2610" s="382"/>
    </row>
    <row r="2611" spans="1:1">
      <c r="A2611" s="382"/>
    </row>
    <row r="2612" spans="1:1">
      <c r="A2612" s="382"/>
    </row>
    <row r="2613" spans="1:1">
      <c r="A2613" s="382"/>
    </row>
    <row r="2614" spans="1:1">
      <c r="A2614" s="382"/>
    </row>
    <row r="2615" spans="1:1">
      <c r="A2615" s="382"/>
    </row>
    <row r="2616" spans="1:1">
      <c r="A2616" s="382"/>
    </row>
    <row r="2617" spans="1:1">
      <c r="A2617" s="382"/>
    </row>
    <row r="2618" spans="1:1">
      <c r="A2618" s="382"/>
    </row>
    <row r="2619" spans="1:1">
      <c r="A2619" s="382"/>
    </row>
    <row r="2620" spans="1:1">
      <c r="A2620" s="382"/>
    </row>
    <row r="2621" spans="1:1">
      <c r="A2621" s="382"/>
    </row>
    <row r="2622" spans="1:1">
      <c r="A2622" s="382"/>
    </row>
    <row r="2623" spans="1:1">
      <c r="A2623" s="382"/>
    </row>
    <row r="2624" spans="1:1">
      <c r="A2624" s="382"/>
    </row>
    <row r="2625" spans="1:1">
      <c r="A2625" s="382"/>
    </row>
    <row r="2626" spans="1:1">
      <c r="A2626" s="382"/>
    </row>
    <row r="2627" spans="1:1">
      <c r="A2627" s="382"/>
    </row>
    <row r="2628" spans="1:1">
      <c r="A2628" s="382"/>
    </row>
    <row r="2629" spans="1:1">
      <c r="A2629" s="382"/>
    </row>
    <row r="2630" spans="1:1">
      <c r="A2630" s="382"/>
    </row>
    <row r="2631" spans="1:1">
      <c r="A2631" s="382"/>
    </row>
    <row r="2632" spans="1:1">
      <c r="A2632" s="382"/>
    </row>
    <row r="2633" spans="1:1">
      <c r="A2633" s="382"/>
    </row>
    <row r="2634" spans="1:1">
      <c r="A2634" s="382"/>
    </row>
    <row r="2635" spans="1:1">
      <c r="A2635" s="382"/>
    </row>
    <row r="2636" spans="1:1">
      <c r="A2636" s="382"/>
    </row>
    <row r="2637" spans="1:1">
      <c r="A2637" s="382"/>
    </row>
    <row r="2638" spans="1:1">
      <c r="A2638" s="382"/>
    </row>
    <row r="2639" spans="1:1">
      <c r="A2639" s="382"/>
    </row>
    <row r="2640" spans="1:1">
      <c r="A2640" s="382"/>
    </row>
    <row r="2641" spans="1:1">
      <c r="A2641" s="382"/>
    </row>
    <row r="2642" spans="1:1">
      <c r="A2642" s="382"/>
    </row>
    <row r="2643" spans="1:1">
      <c r="A2643" s="382"/>
    </row>
    <row r="2644" spans="1:1">
      <c r="A2644" s="382"/>
    </row>
    <row r="2645" spans="1:1">
      <c r="A2645" s="382"/>
    </row>
    <row r="2646" spans="1:1">
      <c r="A2646" s="382"/>
    </row>
    <row r="2647" spans="1:1">
      <c r="A2647" s="382"/>
    </row>
    <row r="2648" spans="1:1">
      <c r="A2648" s="382"/>
    </row>
    <row r="2649" spans="1:1">
      <c r="A2649" s="382"/>
    </row>
    <row r="2650" spans="1:1">
      <c r="A2650" s="382"/>
    </row>
    <row r="2651" spans="1:1">
      <c r="A2651" s="382"/>
    </row>
    <row r="2652" spans="1:1">
      <c r="A2652" s="382"/>
    </row>
    <row r="2653" spans="1:1">
      <c r="A2653" s="382"/>
    </row>
    <row r="2654" spans="1:1">
      <c r="A2654" s="382"/>
    </row>
    <row r="2655" spans="1:1">
      <c r="A2655" s="382"/>
    </row>
    <row r="2656" spans="1:1">
      <c r="A2656" s="382"/>
    </row>
    <row r="2657" spans="1:1">
      <c r="A2657" s="382"/>
    </row>
    <row r="2658" spans="1:1">
      <c r="A2658" s="382"/>
    </row>
    <row r="2659" spans="1:1">
      <c r="A2659" s="382"/>
    </row>
    <row r="2660" spans="1:1">
      <c r="A2660" s="382"/>
    </row>
    <row r="2661" spans="1:1">
      <c r="A2661" s="382"/>
    </row>
    <row r="2662" spans="1:1">
      <c r="A2662" s="382"/>
    </row>
    <row r="2663" spans="1:1">
      <c r="A2663" s="382"/>
    </row>
    <row r="2664" spans="1:1">
      <c r="A2664" s="382"/>
    </row>
    <row r="2665" spans="1:1">
      <c r="A2665" s="382"/>
    </row>
    <row r="2666" spans="1:1">
      <c r="A2666" s="382"/>
    </row>
    <row r="2667" spans="1:1">
      <c r="A2667" s="382"/>
    </row>
    <row r="2668" spans="1:1">
      <c r="A2668" s="382"/>
    </row>
    <row r="2669" spans="1:1">
      <c r="A2669" s="382"/>
    </row>
    <row r="2670" spans="1:1">
      <c r="A2670" s="382"/>
    </row>
    <row r="2671" spans="1:1">
      <c r="A2671" s="382"/>
    </row>
    <row r="2672" spans="1:1">
      <c r="A2672" s="382"/>
    </row>
    <row r="2673" spans="1:1">
      <c r="A2673" s="382"/>
    </row>
    <row r="2674" spans="1:1">
      <c r="A2674" s="382"/>
    </row>
    <row r="2675" spans="1:1">
      <c r="A2675" s="382"/>
    </row>
    <row r="2676" spans="1:1">
      <c r="A2676" s="382"/>
    </row>
    <row r="2677" spans="1:1">
      <c r="A2677" s="382"/>
    </row>
    <row r="2678" spans="1:1">
      <c r="A2678" s="382"/>
    </row>
    <row r="2679" spans="1:1">
      <c r="A2679" s="382"/>
    </row>
    <row r="2680" spans="1:1">
      <c r="A2680" s="382"/>
    </row>
    <row r="2681" spans="1:1">
      <c r="A2681" s="382"/>
    </row>
    <row r="2682" spans="1:1">
      <c r="A2682" s="382"/>
    </row>
    <row r="2683" spans="1:1">
      <c r="A2683" s="382"/>
    </row>
    <row r="2684" spans="1:1">
      <c r="A2684" s="382"/>
    </row>
    <row r="2685" spans="1:1">
      <c r="A2685" s="382"/>
    </row>
    <row r="2686" spans="1:1">
      <c r="A2686" s="382"/>
    </row>
    <row r="2687" spans="1:1">
      <c r="A2687" s="382"/>
    </row>
    <row r="2688" spans="1:1">
      <c r="A2688" s="382"/>
    </row>
    <row r="2689" spans="1:1">
      <c r="A2689" s="382"/>
    </row>
    <row r="2690" spans="1:1">
      <c r="A2690" s="382"/>
    </row>
    <row r="2691" spans="1:1">
      <c r="A2691" s="382"/>
    </row>
    <row r="2692" spans="1:1">
      <c r="A2692" s="382"/>
    </row>
    <row r="2693" spans="1:1">
      <c r="A2693" s="382"/>
    </row>
    <row r="2694" spans="1:1">
      <c r="A2694" s="382"/>
    </row>
    <row r="2695" spans="1:1">
      <c r="A2695" s="382"/>
    </row>
    <row r="2696" spans="1:1">
      <c r="A2696" s="382"/>
    </row>
    <row r="2697" spans="1:1">
      <c r="A2697" s="382"/>
    </row>
    <row r="2698" spans="1:1">
      <c r="A2698" s="382"/>
    </row>
    <row r="2699" spans="1:1">
      <c r="A2699" s="382"/>
    </row>
    <row r="2700" spans="1:1">
      <c r="A2700" s="382"/>
    </row>
    <row r="2701" spans="1:1">
      <c r="A2701" s="382"/>
    </row>
    <row r="2702" spans="1:1">
      <c r="A2702" s="382"/>
    </row>
    <row r="2703" spans="1:1">
      <c r="A2703" s="382"/>
    </row>
    <row r="2704" spans="1:1">
      <c r="A2704" s="382"/>
    </row>
    <row r="2705" spans="1:1">
      <c r="A2705" s="382"/>
    </row>
    <row r="2706" spans="1:1">
      <c r="A2706" s="382"/>
    </row>
    <row r="2707" spans="1:1">
      <c r="A2707" s="382"/>
    </row>
    <row r="2708" spans="1:1">
      <c r="A2708" s="382"/>
    </row>
    <row r="2709" spans="1:1">
      <c r="A2709" s="382"/>
    </row>
    <row r="2710" spans="1:1">
      <c r="A2710" s="382"/>
    </row>
    <row r="2711" spans="1:1">
      <c r="A2711" s="382"/>
    </row>
    <row r="2712" spans="1:1">
      <c r="A2712" s="382"/>
    </row>
    <row r="2713" spans="1:1">
      <c r="A2713" s="382"/>
    </row>
    <row r="2714" spans="1:1">
      <c r="A2714" s="382"/>
    </row>
    <row r="2715" spans="1:1">
      <c r="A2715" s="382"/>
    </row>
    <row r="2716" spans="1:1">
      <c r="A2716" s="382"/>
    </row>
    <row r="2717" spans="1:1">
      <c r="A2717" s="382"/>
    </row>
    <row r="2718" spans="1:1">
      <c r="A2718" s="382"/>
    </row>
    <row r="2719" spans="1:1">
      <c r="A2719" s="382"/>
    </row>
    <row r="2720" spans="1:1">
      <c r="A2720" s="382"/>
    </row>
    <row r="2721" spans="1:1">
      <c r="A2721" s="382"/>
    </row>
    <row r="2722" spans="1:1">
      <c r="A2722" s="382"/>
    </row>
    <row r="2723" spans="1:1">
      <c r="A2723" s="382"/>
    </row>
    <row r="2724" spans="1:1">
      <c r="A2724" s="382"/>
    </row>
    <row r="2725" spans="1:1">
      <c r="A2725" s="382"/>
    </row>
    <row r="2726" spans="1:1">
      <c r="A2726" s="382"/>
    </row>
    <row r="2727" spans="1:1">
      <c r="A2727" s="382"/>
    </row>
    <row r="2728" spans="1:1">
      <c r="A2728" s="382"/>
    </row>
    <row r="2729" spans="1:1">
      <c r="A2729" s="382"/>
    </row>
    <row r="2730" spans="1:1">
      <c r="A2730" s="382"/>
    </row>
    <row r="2731" spans="1:1">
      <c r="A2731" s="382"/>
    </row>
    <row r="2732" spans="1:1">
      <c r="A2732" s="382"/>
    </row>
    <row r="2733" spans="1:1">
      <c r="A2733" s="382"/>
    </row>
    <row r="2734" spans="1:1">
      <c r="A2734" s="382"/>
    </row>
    <row r="2735" spans="1:1">
      <c r="A2735" s="382"/>
    </row>
    <row r="2736" spans="1:1">
      <c r="A2736" s="382"/>
    </row>
    <row r="2737" spans="1:1">
      <c r="A2737" s="382"/>
    </row>
    <row r="2738" spans="1:1">
      <c r="A2738" s="382"/>
    </row>
    <row r="2739" spans="1:1">
      <c r="A2739" s="382"/>
    </row>
    <row r="2740" spans="1:1">
      <c r="A2740" s="382"/>
    </row>
    <row r="2741" spans="1:1">
      <c r="A2741" s="382"/>
    </row>
    <row r="2742" spans="1:1">
      <c r="A2742" s="382"/>
    </row>
    <row r="2743" spans="1:1">
      <c r="A2743" s="382"/>
    </row>
    <row r="2744" spans="1:1">
      <c r="A2744" s="382"/>
    </row>
    <row r="2745" spans="1:1">
      <c r="A2745" s="382"/>
    </row>
    <row r="2746" spans="1:1">
      <c r="A2746" s="382"/>
    </row>
    <row r="2747" spans="1:1">
      <c r="A2747" s="382"/>
    </row>
    <row r="2748" spans="1:1">
      <c r="A2748" s="382"/>
    </row>
    <row r="2749" spans="1:1">
      <c r="A2749" s="382"/>
    </row>
    <row r="2750" spans="1:1">
      <c r="A2750" s="382"/>
    </row>
    <row r="2751" spans="1:1">
      <c r="A2751" s="382"/>
    </row>
    <row r="2752" spans="1:1">
      <c r="A2752" s="382"/>
    </row>
    <row r="2753" spans="1:1">
      <c r="A2753" s="382"/>
    </row>
    <row r="2754" spans="1:1">
      <c r="A2754" s="382"/>
    </row>
    <row r="2755" spans="1:1">
      <c r="A2755" s="382"/>
    </row>
    <row r="2756" spans="1:1">
      <c r="A2756" s="382"/>
    </row>
    <row r="2757" spans="1:1">
      <c r="A2757" s="382"/>
    </row>
    <row r="2758" spans="1:1">
      <c r="A2758" s="382"/>
    </row>
    <row r="2759" spans="1:1">
      <c r="A2759" s="382"/>
    </row>
    <row r="2760" spans="1:1">
      <c r="A2760" s="382"/>
    </row>
    <row r="2761" spans="1:1">
      <c r="A2761" s="382"/>
    </row>
    <row r="2762" spans="1:1">
      <c r="A2762" s="382"/>
    </row>
    <row r="2763" spans="1:1">
      <c r="A2763" s="382"/>
    </row>
    <row r="2764" spans="1:1">
      <c r="A2764" s="382"/>
    </row>
    <row r="2765" spans="1:1">
      <c r="A2765" s="382"/>
    </row>
    <row r="2766" spans="1:1">
      <c r="A2766" s="382"/>
    </row>
    <row r="2767" spans="1:1">
      <c r="A2767" s="382"/>
    </row>
    <row r="2768" spans="1:1">
      <c r="A2768" s="382"/>
    </row>
    <row r="2769" spans="1:1">
      <c r="A2769" s="382"/>
    </row>
    <row r="2770" spans="1:1">
      <c r="A2770" s="382"/>
    </row>
    <row r="2771" spans="1:1">
      <c r="A2771" s="382"/>
    </row>
    <row r="2772" spans="1:1">
      <c r="A2772" s="382"/>
    </row>
    <row r="2773" spans="1:1">
      <c r="A2773" s="382"/>
    </row>
    <row r="2774" spans="1:1">
      <c r="A2774" s="382"/>
    </row>
    <row r="2775" spans="1:1">
      <c r="A2775" s="382"/>
    </row>
    <row r="2776" spans="1:1">
      <c r="A2776" s="382"/>
    </row>
    <row r="2777" spans="1:1">
      <c r="A2777" s="382"/>
    </row>
    <row r="2778" spans="1:1">
      <c r="A2778" s="382"/>
    </row>
    <row r="2779" spans="1:1">
      <c r="A2779" s="382"/>
    </row>
    <row r="2780" spans="1:1">
      <c r="A2780" s="382"/>
    </row>
    <row r="2781" spans="1:1">
      <c r="A2781" s="382"/>
    </row>
    <row r="2782" spans="1:1">
      <c r="A2782" s="382"/>
    </row>
    <row r="2783" spans="1:1">
      <c r="A2783" s="382"/>
    </row>
    <row r="2784" spans="1:1">
      <c r="A2784" s="382"/>
    </row>
    <row r="2785" spans="1:1">
      <c r="A2785" s="382"/>
    </row>
    <row r="2786" spans="1:1">
      <c r="A2786" s="382"/>
    </row>
    <row r="2787" spans="1:1">
      <c r="A2787" s="382"/>
    </row>
    <row r="2788" spans="1:1">
      <c r="A2788" s="382"/>
    </row>
    <row r="2789" spans="1:1">
      <c r="A2789" s="382"/>
    </row>
    <row r="2790" spans="1:1">
      <c r="A2790" s="382"/>
    </row>
    <row r="2791" spans="1:1">
      <c r="A2791" s="382"/>
    </row>
    <row r="2792" spans="1:1">
      <c r="A2792" s="382"/>
    </row>
    <row r="2793" spans="1:1">
      <c r="A2793" s="382"/>
    </row>
    <row r="2794" spans="1:1">
      <c r="A2794" s="382"/>
    </row>
    <row r="2795" spans="1:1">
      <c r="A2795" s="382"/>
    </row>
    <row r="2796" spans="1:1">
      <c r="A2796" s="382"/>
    </row>
    <row r="2797" spans="1:1">
      <c r="A2797" s="382"/>
    </row>
    <row r="2798" spans="1:1">
      <c r="A2798" s="382"/>
    </row>
    <row r="2799" spans="1:1">
      <c r="A2799" s="382"/>
    </row>
    <row r="2800" spans="1:1">
      <c r="A2800" s="382"/>
    </row>
    <row r="2801" spans="1:1">
      <c r="A2801" s="382"/>
    </row>
    <row r="2802" spans="1:1">
      <c r="A2802" s="382"/>
    </row>
    <row r="2803" spans="1:1">
      <c r="A2803" s="382"/>
    </row>
    <row r="2804" spans="1:1">
      <c r="A2804" s="382"/>
    </row>
    <row r="2805" spans="1:1">
      <c r="A2805" s="382"/>
    </row>
    <row r="2806" spans="1:1">
      <c r="A2806" s="382"/>
    </row>
    <row r="2807" spans="1:1">
      <c r="A2807" s="382"/>
    </row>
    <row r="2808" spans="1:1">
      <c r="A2808" s="382"/>
    </row>
    <row r="2809" spans="1:1">
      <c r="A2809" s="382"/>
    </row>
    <row r="2810" spans="1:1">
      <c r="A2810" s="382"/>
    </row>
    <row r="2811" spans="1:1">
      <c r="A2811" s="382"/>
    </row>
    <row r="2812" spans="1:1">
      <c r="A2812" s="382"/>
    </row>
    <row r="2813" spans="1:1">
      <c r="A2813" s="382"/>
    </row>
    <row r="2814" spans="1:1">
      <c r="A2814" s="382"/>
    </row>
    <row r="2815" spans="1:1">
      <c r="A2815" s="382"/>
    </row>
    <row r="2816" spans="1:1">
      <c r="A2816" s="382"/>
    </row>
    <row r="2817" spans="1:1">
      <c r="A2817" s="382"/>
    </row>
    <row r="2818" spans="1:1">
      <c r="A2818" s="382"/>
    </row>
    <row r="2819" spans="1:1">
      <c r="A2819" s="382"/>
    </row>
    <row r="2820" spans="1:1">
      <c r="A2820" s="382"/>
    </row>
    <row r="2821" spans="1:1">
      <c r="A2821" s="382"/>
    </row>
    <row r="2822" spans="1:1">
      <c r="A2822" s="382"/>
    </row>
    <row r="2823" spans="1:1">
      <c r="A2823" s="382"/>
    </row>
    <row r="2824" spans="1:1">
      <c r="A2824" s="382"/>
    </row>
    <row r="2825" spans="1:1">
      <c r="A2825" s="382"/>
    </row>
    <row r="2826" spans="1:1">
      <c r="A2826" s="382"/>
    </row>
    <row r="2827" spans="1:1">
      <c r="A2827" s="382"/>
    </row>
    <row r="2828" spans="1:1">
      <c r="A2828" s="382"/>
    </row>
    <row r="2829" spans="1:1">
      <c r="A2829" s="382"/>
    </row>
    <row r="2830" spans="1:1">
      <c r="A2830" s="382"/>
    </row>
    <row r="2831" spans="1:1">
      <c r="A2831" s="382"/>
    </row>
    <row r="2832" spans="1:1">
      <c r="A2832" s="382"/>
    </row>
    <row r="2833" spans="1:1">
      <c r="A2833" s="382"/>
    </row>
    <row r="2834" spans="1:1">
      <c r="A2834" s="382"/>
    </row>
    <row r="2835" spans="1:1">
      <c r="A2835" s="382"/>
    </row>
    <row r="2836" spans="1:1">
      <c r="A2836" s="382"/>
    </row>
    <row r="2837" spans="1:1">
      <c r="A2837" s="382"/>
    </row>
    <row r="2838" spans="1:1">
      <c r="A2838" s="382"/>
    </row>
    <row r="2839" spans="1:1">
      <c r="A2839" s="382"/>
    </row>
    <row r="2840" spans="1:1">
      <c r="A2840" s="382"/>
    </row>
    <row r="2841" spans="1:1">
      <c r="A2841" s="382"/>
    </row>
    <row r="2842" spans="1:1">
      <c r="A2842" s="382"/>
    </row>
    <row r="2843" spans="1:1">
      <c r="A2843" s="382"/>
    </row>
    <row r="2844" spans="1:1">
      <c r="A2844" s="382"/>
    </row>
    <row r="2845" spans="1:1">
      <c r="A2845" s="382"/>
    </row>
    <row r="2846" spans="1:1">
      <c r="A2846" s="382"/>
    </row>
    <row r="2847" spans="1:1">
      <c r="A2847" s="382"/>
    </row>
    <row r="2848" spans="1:1">
      <c r="A2848" s="382"/>
    </row>
    <row r="2849" spans="1:1">
      <c r="A2849" s="382"/>
    </row>
    <row r="2850" spans="1:1">
      <c r="A2850" s="382"/>
    </row>
    <row r="2851" spans="1:1">
      <c r="A2851" s="382"/>
    </row>
    <row r="2852" spans="1:1">
      <c r="A2852" s="382"/>
    </row>
    <row r="2853" spans="1:1">
      <c r="A2853" s="382"/>
    </row>
    <row r="2854" spans="1:1">
      <c r="A2854" s="382"/>
    </row>
    <row r="2855" spans="1:1">
      <c r="A2855" s="382"/>
    </row>
    <row r="2856" spans="1:1">
      <c r="A2856" s="382"/>
    </row>
    <row r="2857" spans="1:1">
      <c r="A2857" s="382"/>
    </row>
    <row r="2858" spans="1:1">
      <c r="A2858" s="382"/>
    </row>
    <row r="2859" spans="1:1">
      <c r="A2859" s="382"/>
    </row>
    <row r="2860" spans="1:1">
      <c r="A2860" s="382"/>
    </row>
    <row r="2861" spans="1:1">
      <c r="A2861" s="382"/>
    </row>
    <row r="2862" spans="1:1">
      <c r="A2862" s="382"/>
    </row>
    <row r="2863" spans="1:1">
      <c r="A2863" s="382"/>
    </row>
    <row r="2864" spans="1:1">
      <c r="A2864" s="382"/>
    </row>
    <row r="2865" spans="1:1">
      <c r="A2865" s="382"/>
    </row>
    <row r="2866" spans="1:1">
      <c r="A2866" s="382"/>
    </row>
    <row r="2867" spans="1:1">
      <c r="A2867" s="382"/>
    </row>
    <row r="2868" spans="1:1">
      <c r="A2868" s="382"/>
    </row>
    <row r="2869" spans="1:1">
      <c r="A2869" s="382"/>
    </row>
    <row r="2870" spans="1:1">
      <c r="A2870" s="382"/>
    </row>
    <row r="2871" spans="1:1">
      <c r="A2871" s="382"/>
    </row>
    <row r="2872" spans="1:1">
      <c r="A2872" s="382"/>
    </row>
    <row r="2873" spans="1:1">
      <c r="A2873" s="382"/>
    </row>
    <row r="2874" spans="1:1">
      <c r="A2874" s="382"/>
    </row>
    <row r="2875" spans="1:1">
      <c r="A2875" s="382"/>
    </row>
    <row r="2876" spans="1:1">
      <c r="A2876" s="382"/>
    </row>
    <row r="2877" spans="1:1">
      <c r="A2877" s="382"/>
    </row>
    <row r="2878" spans="1:1">
      <c r="A2878" s="382"/>
    </row>
    <row r="2879" spans="1:1">
      <c r="A2879" s="382"/>
    </row>
    <row r="2880" spans="1:1">
      <c r="A2880" s="382"/>
    </row>
    <row r="2881" spans="1:1">
      <c r="A2881" s="382"/>
    </row>
    <row r="2882" spans="1:1">
      <c r="A2882" s="382"/>
    </row>
    <row r="2883" spans="1:1">
      <c r="A2883" s="382"/>
    </row>
    <row r="2884" spans="1:1">
      <c r="A2884" s="382"/>
    </row>
    <row r="2885" spans="1:1">
      <c r="A2885" s="382"/>
    </row>
    <row r="2886" spans="1:1">
      <c r="A2886" s="382"/>
    </row>
    <row r="2887" spans="1:1">
      <c r="A2887" s="382"/>
    </row>
    <row r="2888" spans="1:1">
      <c r="A2888" s="382"/>
    </row>
    <row r="2889" spans="1:1">
      <c r="A2889" s="382"/>
    </row>
    <row r="2890" spans="1:1">
      <c r="A2890" s="382"/>
    </row>
    <row r="2891" spans="1:1">
      <c r="A2891" s="382"/>
    </row>
    <row r="2892" spans="1:1">
      <c r="A2892" s="382"/>
    </row>
    <row r="2893" spans="1:1">
      <c r="A2893" s="382"/>
    </row>
    <row r="2894" spans="1:1">
      <c r="A2894" s="382"/>
    </row>
    <row r="2895" spans="1:1">
      <c r="A2895" s="382"/>
    </row>
    <row r="2896" spans="1:1">
      <c r="A2896" s="382"/>
    </row>
    <row r="2897" spans="1:1">
      <c r="A2897" s="382"/>
    </row>
    <row r="2898" spans="1:1">
      <c r="A2898" s="382"/>
    </row>
    <row r="2899" spans="1:1">
      <c r="A2899" s="382"/>
    </row>
    <row r="2900" spans="1:1">
      <c r="A2900" s="382"/>
    </row>
    <row r="2901" spans="1:1">
      <c r="A2901" s="382"/>
    </row>
    <row r="2902" spans="1:1">
      <c r="A2902" s="382"/>
    </row>
    <row r="2903" spans="1:1">
      <c r="A2903" s="382"/>
    </row>
    <row r="2904" spans="1:1">
      <c r="A2904" s="382"/>
    </row>
    <row r="2905" spans="1:1">
      <c r="A2905" s="382"/>
    </row>
    <row r="2906" spans="1:1">
      <c r="A2906" s="382"/>
    </row>
    <row r="2907" spans="1:1">
      <c r="A2907" s="382"/>
    </row>
    <row r="2908" spans="1:1">
      <c r="A2908" s="382"/>
    </row>
    <row r="2909" spans="1:1">
      <c r="A2909" s="382"/>
    </row>
    <row r="2910" spans="1:1">
      <c r="A2910" s="382"/>
    </row>
    <row r="2911" spans="1:1">
      <c r="A2911" s="382"/>
    </row>
    <row r="2912" spans="1:1">
      <c r="A2912" s="382"/>
    </row>
    <row r="2913" spans="1:1">
      <c r="A2913" s="382"/>
    </row>
    <row r="2914" spans="1:1">
      <c r="A2914" s="382"/>
    </row>
    <row r="2915" spans="1:1">
      <c r="A2915" s="382"/>
    </row>
    <row r="2916" spans="1:1">
      <c r="A2916" s="382"/>
    </row>
    <row r="2917" spans="1:1">
      <c r="A2917" s="382"/>
    </row>
    <row r="2918" spans="1:1">
      <c r="A2918" s="382"/>
    </row>
    <row r="2919" spans="1:1">
      <c r="A2919" s="382"/>
    </row>
    <row r="2920" spans="1:1">
      <c r="A2920" s="382"/>
    </row>
    <row r="2921" spans="1:1">
      <c r="A2921" s="382"/>
    </row>
    <row r="2922" spans="1:1">
      <c r="A2922" s="382"/>
    </row>
    <row r="2923" spans="1:1">
      <c r="A2923" s="382"/>
    </row>
    <row r="2924" spans="1:1">
      <c r="A2924" s="382"/>
    </row>
    <row r="2925" spans="1:1">
      <c r="A2925" s="382"/>
    </row>
    <row r="2926" spans="1:1">
      <c r="A2926" s="382"/>
    </row>
    <row r="2927" spans="1:1">
      <c r="A2927" s="382"/>
    </row>
    <row r="2928" spans="1:1">
      <c r="A2928" s="382"/>
    </row>
    <row r="2929" spans="1:1">
      <c r="A2929" s="382"/>
    </row>
    <row r="2930" spans="1:1">
      <c r="A2930" s="382"/>
    </row>
    <row r="2931" spans="1:1">
      <c r="A2931" s="382"/>
    </row>
    <row r="2932" spans="1:1">
      <c r="A2932" s="382"/>
    </row>
    <row r="2933" spans="1:1">
      <c r="A2933" s="382"/>
    </row>
    <row r="2934" spans="1:1">
      <c r="A2934" s="382"/>
    </row>
    <row r="2935" spans="1:1">
      <c r="A2935" s="382"/>
    </row>
    <row r="2936" spans="1:1">
      <c r="A2936" s="382"/>
    </row>
    <row r="2937" spans="1:1">
      <c r="A2937" s="382"/>
    </row>
    <row r="2938" spans="1:1">
      <c r="A2938" s="382"/>
    </row>
    <row r="2939" spans="1:1">
      <c r="A2939" s="382"/>
    </row>
    <row r="2940" spans="1:1">
      <c r="A2940" s="382"/>
    </row>
    <row r="2941" spans="1:1">
      <c r="A2941" s="382"/>
    </row>
    <row r="2942" spans="1:1">
      <c r="A2942" s="382"/>
    </row>
    <row r="2943" spans="1:1">
      <c r="A2943" s="382"/>
    </row>
    <row r="2944" spans="1:1">
      <c r="A2944" s="382"/>
    </row>
    <row r="2945" spans="1:1">
      <c r="A2945" s="382"/>
    </row>
    <row r="2946" spans="1:1">
      <c r="A2946" s="382"/>
    </row>
    <row r="2947" spans="1:1">
      <c r="A2947" s="382"/>
    </row>
    <row r="2948" spans="1:1">
      <c r="A2948" s="382"/>
    </row>
    <row r="2949" spans="1:1">
      <c r="A2949" s="382"/>
    </row>
    <row r="2950" spans="1:1">
      <c r="A2950" s="382"/>
    </row>
    <row r="2951" spans="1:1">
      <c r="A2951" s="382"/>
    </row>
    <row r="2952" spans="1:1">
      <c r="A2952" s="382"/>
    </row>
    <row r="2953" spans="1:1">
      <c r="A2953" s="382"/>
    </row>
    <row r="2954" spans="1:1">
      <c r="A2954" s="382"/>
    </row>
    <row r="2955" spans="1:1">
      <c r="A2955" s="382"/>
    </row>
    <row r="2956" spans="1:1">
      <c r="A2956" s="382"/>
    </row>
    <row r="2957" spans="1:1">
      <c r="A2957" s="382"/>
    </row>
    <row r="2958" spans="1:1">
      <c r="A2958" s="382"/>
    </row>
    <row r="2959" spans="1:1">
      <c r="A2959" s="382"/>
    </row>
    <row r="2960" spans="1:1">
      <c r="A2960" s="382"/>
    </row>
    <row r="2961" spans="1:1">
      <c r="A2961" s="382"/>
    </row>
    <row r="2962" spans="1:1">
      <c r="A2962" s="382"/>
    </row>
    <row r="2963" spans="1:1">
      <c r="A2963" s="382"/>
    </row>
    <row r="2964" spans="1:1">
      <c r="A2964" s="382"/>
    </row>
    <row r="2965" spans="1:1">
      <c r="A2965" s="382"/>
    </row>
    <row r="2966" spans="1:1">
      <c r="A2966" s="382"/>
    </row>
    <row r="2967" spans="1:1">
      <c r="A2967" s="382"/>
    </row>
    <row r="2968" spans="1:1">
      <c r="A2968" s="382"/>
    </row>
    <row r="2969" spans="1:1">
      <c r="A2969" s="382"/>
    </row>
    <row r="2970" spans="1:1">
      <c r="A2970" s="382"/>
    </row>
    <row r="2971" spans="1:1">
      <c r="A2971" s="382"/>
    </row>
    <row r="2972" spans="1:1">
      <c r="A2972" s="382"/>
    </row>
    <row r="2973" spans="1:1">
      <c r="A2973" s="382"/>
    </row>
    <row r="2974" spans="1:1">
      <c r="A2974" s="382"/>
    </row>
    <row r="2975" spans="1:1">
      <c r="A2975" s="382"/>
    </row>
    <row r="2976" spans="1:1">
      <c r="A2976" s="382"/>
    </row>
    <row r="2977" spans="1:1">
      <c r="A2977" s="382"/>
    </row>
    <row r="2978" spans="1:1">
      <c r="A2978" s="382"/>
    </row>
    <row r="2979" spans="1:1">
      <c r="A2979" s="382"/>
    </row>
    <row r="2980" spans="1:1">
      <c r="A2980" s="382"/>
    </row>
    <row r="2981" spans="1:1">
      <c r="A2981" s="382"/>
    </row>
    <row r="2982" spans="1:1">
      <c r="A2982" s="382"/>
    </row>
    <row r="2983" spans="1:1">
      <c r="A2983" s="382"/>
    </row>
    <row r="2984" spans="1:1">
      <c r="A2984" s="382"/>
    </row>
    <row r="2985" spans="1:1">
      <c r="A2985" s="382"/>
    </row>
    <row r="2986" spans="1:1">
      <c r="A2986" s="382"/>
    </row>
    <row r="2987" spans="1:1">
      <c r="A2987" s="382"/>
    </row>
    <row r="2988" spans="1:1">
      <c r="A2988" s="382"/>
    </row>
    <row r="2989" spans="1:1">
      <c r="A2989" s="382"/>
    </row>
    <row r="2990" spans="1:1">
      <c r="A2990" s="382"/>
    </row>
    <row r="2991" spans="1:1">
      <c r="A2991" s="382"/>
    </row>
    <row r="2992" spans="1:1">
      <c r="A2992" s="382"/>
    </row>
    <row r="2993" spans="1:1">
      <c r="A2993" s="382"/>
    </row>
    <row r="2994" spans="1:1">
      <c r="A2994" s="382"/>
    </row>
    <row r="2995" spans="1:1">
      <c r="A2995" s="382"/>
    </row>
    <row r="2996" spans="1:1">
      <c r="A2996" s="382"/>
    </row>
    <row r="2997" spans="1:1">
      <c r="A2997" s="382"/>
    </row>
    <row r="2998" spans="1:1">
      <c r="A2998" s="382"/>
    </row>
    <row r="2999" spans="1:1">
      <c r="A2999" s="382"/>
    </row>
    <row r="3000" spans="1:1">
      <c r="A3000" s="382"/>
    </row>
    <row r="3001" spans="1:1">
      <c r="A3001" s="382"/>
    </row>
    <row r="3002" spans="1:1">
      <c r="A3002" s="382"/>
    </row>
    <row r="3003" spans="1:1">
      <c r="A3003" s="382"/>
    </row>
    <row r="3004" spans="1:1">
      <c r="A3004" s="382"/>
    </row>
    <row r="3005" spans="1:1">
      <c r="A3005" s="382"/>
    </row>
    <row r="3006" spans="1:1">
      <c r="A3006" s="382"/>
    </row>
    <row r="3007" spans="1:1">
      <c r="A3007" s="382"/>
    </row>
    <row r="3008" spans="1:1">
      <c r="A3008" s="382"/>
    </row>
    <row r="3009" spans="1:1">
      <c r="A3009" s="382"/>
    </row>
    <row r="3010" spans="1:1">
      <c r="A3010" s="382"/>
    </row>
    <row r="3011" spans="1:1">
      <c r="A3011" s="382"/>
    </row>
    <row r="3012" spans="1:1">
      <c r="A3012" s="382"/>
    </row>
    <row r="3013" spans="1:1">
      <c r="A3013" s="382"/>
    </row>
    <row r="3014" spans="1:1">
      <c r="A3014" s="382"/>
    </row>
    <row r="3015" spans="1:1">
      <c r="A3015" s="382"/>
    </row>
    <row r="3016" spans="1:1">
      <c r="A3016" s="382"/>
    </row>
    <row r="3017" spans="1:1">
      <c r="A3017" s="382"/>
    </row>
    <row r="3018" spans="1:1">
      <c r="A3018" s="382"/>
    </row>
    <row r="3019" spans="1:1">
      <c r="A3019" s="382"/>
    </row>
    <row r="3020" spans="1:1">
      <c r="A3020" s="382"/>
    </row>
    <row r="3021" spans="1:1">
      <c r="A3021" s="382"/>
    </row>
    <row r="3022" spans="1:1">
      <c r="A3022" s="382"/>
    </row>
    <row r="3023" spans="1:1">
      <c r="A3023" s="382"/>
    </row>
    <row r="3024" spans="1:1">
      <c r="A3024" s="382"/>
    </row>
    <row r="3025" spans="1:1">
      <c r="A3025" s="382"/>
    </row>
    <row r="3026" spans="1:1">
      <c r="A3026" s="382"/>
    </row>
    <row r="3027" spans="1:1">
      <c r="A3027" s="382"/>
    </row>
    <row r="3028" spans="1:1">
      <c r="A3028" s="382"/>
    </row>
    <row r="3029" spans="1:1">
      <c r="A3029" s="382"/>
    </row>
    <row r="3030" spans="1:1">
      <c r="A3030" s="382"/>
    </row>
    <row r="3031" spans="1:1">
      <c r="A3031" s="382"/>
    </row>
    <row r="3032" spans="1:1">
      <c r="A3032" s="382"/>
    </row>
    <row r="3033" spans="1:1">
      <c r="A3033" s="382"/>
    </row>
    <row r="3034" spans="1:1">
      <c r="A3034" s="382"/>
    </row>
    <row r="3035" spans="1:1">
      <c r="A3035" s="382"/>
    </row>
    <row r="3036" spans="1:1">
      <c r="A3036" s="382"/>
    </row>
    <row r="3037" spans="1:1">
      <c r="A3037" s="382"/>
    </row>
    <row r="3038" spans="1:1">
      <c r="A3038" s="382"/>
    </row>
    <row r="3039" spans="1:1">
      <c r="A3039" s="382"/>
    </row>
    <row r="3040" spans="1:1">
      <c r="A3040" s="382"/>
    </row>
    <row r="3041" spans="1:1">
      <c r="A3041" s="382"/>
    </row>
    <row r="3042" spans="1:1">
      <c r="A3042" s="382"/>
    </row>
    <row r="3043" spans="1:1">
      <c r="A3043" s="382"/>
    </row>
    <row r="3044" spans="1:1">
      <c r="A3044" s="382"/>
    </row>
    <row r="3045" spans="1:1">
      <c r="A3045" s="382"/>
    </row>
    <row r="3046" spans="1:1">
      <c r="A3046" s="382"/>
    </row>
    <row r="3047" spans="1:1">
      <c r="A3047" s="382"/>
    </row>
    <row r="3048" spans="1:1">
      <c r="A3048" s="382"/>
    </row>
    <row r="3049" spans="1:1">
      <c r="A3049" s="382"/>
    </row>
    <row r="3050" spans="1:1">
      <c r="A3050" s="382"/>
    </row>
    <row r="3051" spans="1:1">
      <c r="A3051" s="382"/>
    </row>
    <row r="3052" spans="1:1">
      <c r="A3052" s="382"/>
    </row>
    <row r="3053" spans="1:1">
      <c r="A3053" s="382"/>
    </row>
    <row r="3054" spans="1:1">
      <c r="A3054" s="382"/>
    </row>
    <row r="3055" spans="1:1">
      <c r="A3055" s="382"/>
    </row>
    <row r="3056" spans="1:1">
      <c r="A3056" s="382"/>
    </row>
    <row r="3057" spans="1:1">
      <c r="A3057" s="382"/>
    </row>
    <row r="3058" spans="1:1">
      <c r="A3058" s="382"/>
    </row>
    <row r="3059" spans="1:1">
      <c r="A3059" s="382"/>
    </row>
    <row r="3060" spans="1:1">
      <c r="A3060" s="382"/>
    </row>
    <row r="3061" spans="1:1">
      <c r="A3061" s="382"/>
    </row>
    <row r="3062" spans="1:1">
      <c r="A3062" s="382"/>
    </row>
    <row r="3063" spans="1:1">
      <c r="A3063" s="382"/>
    </row>
    <row r="3064" spans="1:1">
      <c r="A3064" s="382"/>
    </row>
    <row r="3065" spans="1:1">
      <c r="A3065" s="382"/>
    </row>
    <row r="3066" spans="1:1">
      <c r="A3066" s="382"/>
    </row>
    <row r="3067" spans="1:1">
      <c r="A3067" s="382"/>
    </row>
    <row r="3068" spans="1:1">
      <c r="A3068" s="382"/>
    </row>
    <row r="3069" spans="1:1">
      <c r="A3069" s="382"/>
    </row>
    <row r="3070" spans="1:1">
      <c r="A3070" s="382"/>
    </row>
    <row r="3071" spans="1:1">
      <c r="A3071" s="382"/>
    </row>
    <row r="3072" spans="1:1">
      <c r="A3072" s="382"/>
    </row>
    <row r="3073" spans="1:1">
      <c r="A3073" s="382"/>
    </row>
    <row r="3074" spans="1:1">
      <c r="A3074" s="382"/>
    </row>
    <row r="3075" spans="1:1">
      <c r="A3075" s="382"/>
    </row>
    <row r="3076" spans="1:1">
      <c r="A3076" s="382"/>
    </row>
    <row r="3077" spans="1:1">
      <c r="A3077" s="382"/>
    </row>
    <row r="3078" spans="1:1">
      <c r="A3078" s="382"/>
    </row>
    <row r="3079" spans="1:1">
      <c r="A3079" s="382"/>
    </row>
    <row r="3080" spans="1:1">
      <c r="A3080" s="382"/>
    </row>
    <row r="3081" spans="1:1">
      <c r="A3081" s="382"/>
    </row>
    <row r="3082" spans="1:1">
      <c r="A3082" s="382"/>
    </row>
    <row r="3083" spans="1:1">
      <c r="A3083" s="382"/>
    </row>
    <row r="3084" spans="1:1">
      <c r="A3084" s="382"/>
    </row>
    <row r="3085" spans="1:1">
      <c r="A3085" s="382"/>
    </row>
    <row r="3086" spans="1:1">
      <c r="A3086" s="382"/>
    </row>
    <row r="3087" spans="1:1">
      <c r="A3087" s="382"/>
    </row>
    <row r="3088" spans="1:1">
      <c r="A3088" s="382"/>
    </row>
    <row r="3089" spans="1:1">
      <c r="A3089" s="382"/>
    </row>
    <row r="3090" spans="1:1">
      <c r="A3090" s="382"/>
    </row>
    <row r="3091" spans="1:1">
      <c r="A3091" s="382"/>
    </row>
    <row r="3092" spans="1:1">
      <c r="A3092" s="382"/>
    </row>
    <row r="3093" spans="1:1">
      <c r="A3093" s="382"/>
    </row>
    <row r="3094" spans="1:1">
      <c r="A3094" s="382"/>
    </row>
    <row r="3095" spans="1:1">
      <c r="A3095" s="382"/>
    </row>
    <row r="3096" spans="1:1">
      <c r="A3096" s="382"/>
    </row>
    <row r="3097" spans="1:1">
      <c r="A3097" s="382"/>
    </row>
    <row r="3098" spans="1:1">
      <c r="A3098" s="382"/>
    </row>
    <row r="3099" spans="1:1">
      <c r="A3099" s="382"/>
    </row>
    <row r="3100" spans="1:1">
      <c r="A3100" s="382"/>
    </row>
    <row r="3101" spans="1:1">
      <c r="A3101" s="382"/>
    </row>
    <row r="3102" spans="1:1">
      <c r="A3102" s="382"/>
    </row>
    <row r="3103" spans="1:1">
      <c r="A3103" s="382"/>
    </row>
    <row r="3104" spans="1:1">
      <c r="A3104" s="382"/>
    </row>
    <row r="3105" spans="1:1">
      <c r="A3105" s="382"/>
    </row>
    <row r="3106" spans="1:1">
      <c r="A3106" s="382"/>
    </row>
    <row r="3107" spans="1:1">
      <c r="A3107" s="382"/>
    </row>
    <row r="3108" spans="1:1">
      <c r="A3108" s="382"/>
    </row>
    <row r="3109" spans="1:1">
      <c r="A3109" s="382"/>
    </row>
    <row r="3110" spans="1:1">
      <c r="A3110" s="382"/>
    </row>
    <row r="3111" spans="1:1">
      <c r="A3111" s="382"/>
    </row>
    <row r="3112" spans="1:1">
      <c r="A3112" s="382"/>
    </row>
    <row r="3113" spans="1:1">
      <c r="A3113" s="382"/>
    </row>
    <row r="3114" spans="1:1">
      <c r="A3114" s="382"/>
    </row>
    <row r="3115" spans="1:1">
      <c r="A3115" s="382"/>
    </row>
    <row r="3116" spans="1:1">
      <c r="A3116" s="382"/>
    </row>
    <row r="3117" spans="1:1">
      <c r="A3117" s="382"/>
    </row>
    <row r="3118" spans="1:1">
      <c r="A3118" s="382"/>
    </row>
    <row r="3119" spans="1:1">
      <c r="A3119" s="382"/>
    </row>
    <row r="3120" spans="1:1">
      <c r="A3120" s="382"/>
    </row>
    <row r="3121" spans="1:1">
      <c r="A3121" s="382"/>
    </row>
    <row r="3122" spans="1:1">
      <c r="A3122" s="382"/>
    </row>
    <row r="3123" spans="1:1">
      <c r="A3123" s="382"/>
    </row>
    <row r="3124" spans="1:1">
      <c r="A3124" s="382"/>
    </row>
    <row r="3125" spans="1:1">
      <c r="A3125" s="382"/>
    </row>
    <row r="3126" spans="1:1">
      <c r="A3126" s="382"/>
    </row>
    <row r="3127" spans="1:1">
      <c r="A3127" s="382"/>
    </row>
    <row r="3128" spans="1:1">
      <c r="A3128" s="382"/>
    </row>
    <row r="3129" spans="1:1">
      <c r="A3129" s="382"/>
    </row>
    <row r="3130" spans="1:1">
      <c r="A3130" s="382"/>
    </row>
    <row r="3131" spans="1:1">
      <c r="A3131" s="382"/>
    </row>
    <row r="3132" spans="1:1">
      <c r="A3132" s="382"/>
    </row>
    <row r="3133" spans="1:1">
      <c r="A3133" s="382"/>
    </row>
    <row r="3134" spans="1:1">
      <c r="A3134" s="382"/>
    </row>
    <row r="3135" spans="1:1">
      <c r="A3135" s="382"/>
    </row>
    <row r="3136" spans="1:1">
      <c r="A3136" s="382"/>
    </row>
    <row r="3137" spans="1:1">
      <c r="A3137" s="382"/>
    </row>
    <row r="3138" spans="1:1">
      <c r="A3138" s="382"/>
    </row>
    <row r="3139" spans="1:1">
      <c r="A3139" s="382"/>
    </row>
    <row r="3140" spans="1:1">
      <c r="A3140" s="382"/>
    </row>
    <row r="3141" spans="1:1">
      <c r="A3141" s="382"/>
    </row>
    <row r="3142" spans="1:1">
      <c r="A3142" s="382"/>
    </row>
    <row r="3143" spans="1:1">
      <c r="A3143" s="382"/>
    </row>
    <row r="3144" spans="1:1">
      <c r="A3144" s="382"/>
    </row>
    <row r="3145" spans="1:1">
      <c r="A3145" s="382"/>
    </row>
    <row r="3146" spans="1:1">
      <c r="A3146" s="382"/>
    </row>
    <row r="3147" spans="1:1">
      <c r="A3147" s="382"/>
    </row>
    <row r="3148" spans="1:1">
      <c r="A3148" s="382"/>
    </row>
    <row r="3149" spans="1:1">
      <c r="A3149" s="382"/>
    </row>
    <row r="3150" spans="1:1">
      <c r="A3150" s="382"/>
    </row>
    <row r="3151" spans="1:1">
      <c r="A3151" s="382"/>
    </row>
    <row r="3152" spans="1:1">
      <c r="A3152" s="382"/>
    </row>
    <row r="3153" spans="1:1">
      <c r="A3153" s="382"/>
    </row>
    <row r="3154" spans="1:1">
      <c r="A3154" s="382"/>
    </row>
    <row r="3155" spans="1:1">
      <c r="A3155" s="382"/>
    </row>
    <row r="3156" spans="1:1">
      <c r="A3156" s="382"/>
    </row>
    <row r="3157" spans="1:1">
      <c r="A3157" s="382"/>
    </row>
    <row r="3158" spans="1:1">
      <c r="A3158" s="382"/>
    </row>
    <row r="3159" spans="1:1">
      <c r="A3159" s="382"/>
    </row>
    <row r="3160" spans="1:1">
      <c r="A3160" s="382"/>
    </row>
    <row r="3161" spans="1:1">
      <c r="A3161" s="382"/>
    </row>
    <row r="3162" spans="1:1">
      <c r="A3162" s="382"/>
    </row>
    <row r="3163" spans="1:1">
      <c r="A3163" s="382"/>
    </row>
    <row r="3164" spans="1:1">
      <c r="A3164" s="382"/>
    </row>
    <row r="3165" spans="1:1">
      <c r="A3165" s="382"/>
    </row>
    <row r="3166" spans="1:1">
      <c r="A3166" s="382"/>
    </row>
    <row r="3167" spans="1:1">
      <c r="A3167" s="382"/>
    </row>
    <row r="3168" spans="1:1">
      <c r="A3168" s="382"/>
    </row>
    <row r="3169" spans="1:1">
      <c r="A3169" s="382"/>
    </row>
    <row r="3170" spans="1:1">
      <c r="A3170" s="382"/>
    </row>
    <row r="3171" spans="1:1">
      <c r="A3171" s="382"/>
    </row>
    <row r="3172" spans="1:1">
      <c r="A3172" s="382"/>
    </row>
    <row r="3173" spans="1:1">
      <c r="A3173" s="382"/>
    </row>
    <row r="3174" spans="1:1">
      <c r="A3174" s="382"/>
    </row>
    <row r="3175" spans="1:1">
      <c r="A3175" s="382"/>
    </row>
    <row r="3176" spans="1:1">
      <c r="A3176" s="382"/>
    </row>
    <row r="3177" spans="1:1">
      <c r="A3177" s="382"/>
    </row>
    <row r="3178" spans="1:1">
      <c r="A3178" s="382"/>
    </row>
    <row r="3179" spans="1:1">
      <c r="A3179" s="382"/>
    </row>
    <row r="3180" spans="1:1">
      <c r="A3180" s="382"/>
    </row>
    <row r="3181" spans="1:1">
      <c r="A3181" s="382"/>
    </row>
    <row r="3182" spans="1:1">
      <c r="A3182" s="382"/>
    </row>
    <row r="3183" spans="1:1">
      <c r="A3183" s="382"/>
    </row>
    <row r="3184" spans="1:1">
      <c r="A3184" s="382"/>
    </row>
    <row r="3185" spans="1:1">
      <c r="A3185" s="382"/>
    </row>
    <row r="3186" spans="1:1">
      <c r="A3186" s="382"/>
    </row>
    <row r="3187" spans="1:1">
      <c r="A3187" s="382"/>
    </row>
    <row r="3188" spans="1:1">
      <c r="A3188" s="382"/>
    </row>
    <row r="3189" spans="1:1">
      <c r="A3189" s="382"/>
    </row>
    <row r="3190" spans="1:1">
      <c r="A3190" s="382"/>
    </row>
    <row r="3191" spans="1:1">
      <c r="A3191" s="382"/>
    </row>
    <row r="3192" spans="1:1">
      <c r="A3192" s="382"/>
    </row>
    <row r="3193" spans="1:1">
      <c r="A3193" s="382"/>
    </row>
    <row r="3194" spans="1:1">
      <c r="A3194" s="382"/>
    </row>
    <row r="3195" spans="1:1">
      <c r="A3195" s="382"/>
    </row>
    <row r="3196" spans="1:1">
      <c r="A3196" s="382"/>
    </row>
    <row r="3197" spans="1:1">
      <c r="A3197" s="382"/>
    </row>
    <row r="3198" spans="1:1">
      <c r="A3198" s="382"/>
    </row>
    <row r="3199" spans="1:1">
      <c r="A3199" s="382"/>
    </row>
    <row r="3200" spans="1:1">
      <c r="A3200" s="382"/>
    </row>
    <row r="3201" spans="1:1">
      <c r="A3201" s="382"/>
    </row>
    <row r="3202" spans="1:1">
      <c r="A3202" s="382"/>
    </row>
    <row r="3203" spans="1:1">
      <c r="A3203" s="382"/>
    </row>
    <row r="3204" spans="1:1">
      <c r="A3204" s="382"/>
    </row>
    <row r="3205" spans="1:1">
      <c r="A3205" s="382"/>
    </row>
    <row r="3206" spans="1:1">
      <c r="A3206" s="382"/>
    </row>
    <row r="3207" spans="1:1">
      <c r="A3207" s="382"/>
    </row>
    <row r="3208" spans="1:1">
      <c r="A3208" s="382"/>
    </row>
    <row r="3209" spans="1:1">
      <c r="A3209" s="382"/>
    </row>
    <row r="3210" spans="1:1">
      <c r="A3210" s="382"/>
    </row>
    <row r="3211" spans="1:1">
      <c r="A3211" s="382"/>
    </row>
    <row r="3212" spans="1:1">
      <c r="A3212" s="382"/>
    </row>
    <row r="3213" spans="1:1">
      <c r="A3213" s="382"/>
    </row>
    <row r="3214" spans="1:1">
      <c r="A3214" s="382"/>
    </row>
    <row r="3215" spans="1:1">
      <c r="A3215" s="382"/>
    </row>
    <row r="3216" spans="1:1">
      <c r="A3216" s="382"/>
    </row>
    <row r="3217" spans="1:1">
      <c r="A3217" s="382"/>
    </row>
    <row r="3218" spans="1:1">
      <c r="A3218" s="382"/>
    </row>
    <row r="3219" spans="1:1">
      <c r="A3219" s="382"/>
    </row>
    <row r="3220" spans="1:1">
      <c r="A3220" s="382"/>
    </row>
    <row r="3221" spans="1:1">
      <c r="A3221" s="382"/>
    </row>
    <row r="3222" spans="1:1">
      <c r="A3222" s="382"/>
    </row>
    <row r="3223" spans="1:1">
      <c r="A3223" s="382"/>
    </row>
    <row r="3224" spans="1:1">
      <c r="A3224" s="382"/>
    </row>
    <row r="3225" spans="1:1">
      <c r="A3225" s="382"/>
    </row>
    <row r="3226" spans="1:1">
      <c r="A3226" s="382"/>
    </row>
    <row r="3227" spans="1:1">
      <c r="A3227" s="382"/>
    </row>
    <row r="3228" spans="1:1">
      <c r="A3228" s="382"/>
    </row>
    <row r="3229" spans="1:1">
      <c r="A3229" s="382"/>
    </row>
    <row r="3230" spans="1:1">
      <c r="A3230" s="382"/>
    </row>
    <row r="3231" spans="1:1">
      <c r="A3231" s="382"/>
    </row>
    <row r="3232" spans="1:1">
      <c r="A3232" s="382"/>
    </row>
    <row r="3233" spans="1:1">
      <c r="A3233" s="382"/>
    </row>
    <row r="3234" spans="1:1">
      <c r="A3234" s="382"/>
    </row>
    <row r="3235" spans="1:1">
      <c r="A3235" s="382"/>
    </row>
    <row r="3236" spans="1:1">
      <c r="A3236" s="382"/>
    </row>
    <row r="3237" spans="1:1">
      <c r="A3237" s="382"/>
    </row>
    <row r="3238" spans="1:1">
      <c r="A3238" s="382"/>
    </row>
    <row r="3239" spans="1:1">
      <c r="A3239" s="382"/>
    </row>
    <row r="3240" spans="1:1">
      <c r="A3240" s="382"/>
    </row>
    <row r="3241" spans="1:1">
      <c r="A3241" s="382"/>
    </row>
    <row r="3242" spans="1:1">
      <c r="A3242" s="382"/>
    </row>
    <row r="3243" spans="1:1">
      <c r="A3243" s="382"/>
    </row>
    <row r="3244" spans="1:1">
      <c r="A3244" s="382"/>
    </row>
    <row r="3245" spans="1:1">
      <c r="A3245" s="382"/>
    </row>
    <row r="3246" spans="1:1">
      <c r="A3246" s="382"/>
    </row>
    <row r="3247" spans="1:1">
      <c r="A3247" s="382"/>
    </row>
    <row r="3248" spans="1:1">
      <c r="A3248" s="382"/>
    </row>
    <row r="3249" spans="1:1">
      <c r="A3249" s="382"/>
    </row>
    <row r="3250" spans="1:1">
      <c r="A3250" s="382"/>
    </row>
    <row r="3251" spans="1:1">
      <c r="A3251" s="382"/>
    </row>
    <row r="3252" spans="1:1">
      <c r="A3252" s="382"/>
    </row>
    <row r="3253" spans="1:1">
      <c r="A3253" s="382"/>
    </row>
    <row r="3254" spans="1:1">
      <c r="A3254" s="382"/>
    </row>
    <row r="3255" spans="1:1">
      <c r="A3255" s="382"/>
    </row>
    <row r="3256" spans="1:1">
      <c r="A3256" s="382"/>
    </row>
    <row r="3257" spans="1:1">
      <c r="A3257" s="382"/>
    </row>
    <row r="3258" spans="1:1">
      <c r="A3258" s="382"/>
    </row>
    <row r="3259" spans="1:1">
      <c r="A3259" s="382"/>
    </row>
    <row r="3260" spans="1:1">
      <c r="A3260" s="382"/>
    </row>
    <row r="3261" spans="1:1">
      <c r="A3261" s="382"/>
    </row>
    <row r="3262" spans="1:1">
      <c r="A3262" s="382"/>
    </row>
    <row r="3263" spans="1:1">
      <c r="A3263" s="382"/>
    </row>
    <row r="3264" spans="1:1">
      <c r="A3264" s="382"/>
    </row>
    <row r="3265" spans="1:1">
      <c r="A3265" s="382"/>
    </row>
    <row r="3266" spans="1:1">
      <c r="A3266" s="382"/>
    </row>
    <row r="3267" spans="1:1">
      <c r="A3267" s="382"/>
    </row>
    <row r="3268" spans="1:1">
      <c r="A3268" s="382"/>
    </row>
    <row r="3269" spans="1:1">
      <c r="A3269" s="382"/>
    </row>
    <row r="3270" spans="1:1">
      <c r="A3270" s="382"/>
    </row>
    <row r="3271" spans="1:1">
      <c r="A3271" s="382"/>
    </row>
    <row r="3272" spans="1:1">
      <c r="A3272" s="382"/>
    </row>
    <row r="3273" spans="1:1">
      <c r="A3273" s="382"/>
    </row>
    <row r="3274" spans="1:1">
      <c r="A3274" s="382"/>
    </row>
    <row r="3275" spans="1:1">
      <c r="A3275" s="382"/>
    </row>
    <row r="3276" spans="1:1">
      <c r="A3276" s="382"/>
    </row>
    <row r="3277" spans="1:1">
      <c r="A3277" s="382"/>
    </row>
    <row r="3278" spans="1:1">
      <c r="A3278" s="382"/>
    </row>
    <row r="3279" spans="1:1">
      <c r="A3279" s="382"/>
    </row>
    <row r="3280" spans="1:1">
      <c r="A3280" s="382"/>
    </row>
    <row r="3281" spans="1:1">
      <c r="A3281" s="382"/>
    </row>
    <row r="3282" spans="1:1">
      <c r="A3282" s="382"/>
    </row>
    <row r="3283" spans="1:1">
      <c r="A3283" s="382"/>
    </row>
    <row r="3284" spans="1:1">
      <c r="A3284" s="382"/>
    </row>
    <row r="3285" spans="1:1">
      <c r="A3285" s="382"/>
    </row>
    <row r="3286" spans="1:1">
      <c r="A3286" s="382"/>
    </row>
    <row r="3287" spans="1:1">
      <c r="A3287" s="382"/>
    </row>
    <row r="3288" spans="1:1">
      <c r="A3288" s="382"/>
    </row>
    <row r="3289" spans="1:1">
      <c r="A3289" s="382"/>
    </row>
    <row r="3290" spans="1:1">
      <c r="A3290" s="382"/>
    </row>
    <row r="3291" spans="1:1">
      <c r="A3291" s="382"/>
    </row>
    <row r="3292" spans="1:1">
      <c r="A3292" s="382"/>
    </row>
    <row r="3293" spans="1:1">
      <c r="A3293" s="382"/>
    </row>
    <row r="3294" spans="1:1">
      <c r="A3294" s="382"/>
    </row>
    <row r="3295" spans="1:1">
      <c r="A3295" s="382"/>
    </row>
    <row r="3296" spans="1:1">
      <c r="A3296" s="382"/>
    </row>
    <row r="3297" spans="1:1">
      <c r="A3297" s="382"/>
    </row>
    <row r="3298" spans="1:1">
      <c r="A3298" s="382"/>
    </row>
    <row r="3299" spans="1:1">
      <c r="A3299" s="382"/>
    </row>
    <row r="3300" spans="1:1">
      <c r="A3300" s="382"/>
    </row>
    <row r="3301" spans="1:1">
      <c r="A3301" s="382"/>
    </row>
    <row r="3302" spans="1:1">
      <c r="A3302" s="382"/>
    </row>
    <row r="3303" spans="1:1">
      <c r="A3303" s="382"/>
    </row>
    <row r="3304" spans="1:1">
      <c r="A3304" s="382"/>
    </row>
    <row r="3305" spans="1:1">
      <c r="A3305" s="382"/>
    </row>
    <row r="3306" spans="1:1">
      <c r="A3306" s="382"/>
    </row>
    <row r="3307" spans="1:1">
      <c r="A3307" s="382"/>
    </row>
    <row r="3308" spans="1:1">
      <c r="A3308" s="382"/>
    </row>
    <row r="3309" spans="1:1">
      <c r="A3309" s="382"/>
    </row>
    <row r="3310" spans="1:1">
      <c r="A3310" s="382"/>
    </row>
    <row r="3311" spans="1:1">
      <c r="A3311" s="382"/>
    </row>
    <row r="3312" spans="1:1">
      <c r="A3312" s="382"/>
    </row>
    <row r="3313" spans="1:1">
      <c r="A3313" s="382"/>
    </row>
    <row r="3314" spans="1:1">
      <c r="A3314" s="382"/>
    </row>
    <row r="3315" spans="1:1">
      <c r="A3315" s="382"/>
    </row>
    <row r="3316" spans="1:1">
      <c r="A3316" s="382"/>
    </row>
    <row r="3317" spans="1:1">
      <c r="A3317" s="382"/>
    </row>
    <row r="3318" spans="1:1">
      <c r="A3318" s="382"/>
    </row>
    <row r="3319" spans="1:1">
      <c r="A3319" s="382"/>
    </row>
    <row r="3320" spans="1:1">
      <c r="A3320" s="382"/>
    </row>
    <row r="3321" spans="1:1">
      <c r="A3321" s="382"/>
    </row>
    <row r="3322" spans="1:1">
      <c r="A3322" s="382"/>
    </row>
    <row r="3323" spans="1:1">
      <c r="A3323" s="382"/>
    </row>
    <row r="3324" spans="1:1">
      <c r="A3324" s="382"/>
    </row>
    <row r="3325" spans="1:1">
      <c r="A3325" s="382"/>
    </row>
    <row r="3326" spans="1:1">
      <c r="A3326" s="382"/>
    </row>
    <row r="3327" spans="1:1">
      <c r="A3327" s="382"/>
    </row>
    <row r="3328" spans="1:1">
      <c r="A3328" s="382"/>
    </row>
    <row r="3329" spans="1:1">
      <c r="A3329" s="382"/>
    </row>
    <row r="3330" spans="1:1">
      <c r="A3330" s="382"/>
    </row>
    <row r="3331" spans="1:1">
      <c r="A3331" s="382"/>
    </row>
    <row r="3332" spans="1:1">
      <c r="A3332" s="382"/>
    </row>
    <row r="3333" spans="1:1">
      <c r="A3333" s="382"/>
    </row>
    <row r="3334" spans="1:1">
      <c r="A3334" s="382"/>
    </row>
    <row r="3335" spans="1:1">
      <c r="A3335" s="382"/>
    </row>
    <row r="3336" spans="1:1">
      <c r="A3336" s="382"/>
    </row>
    <row r="3337" spans="1:1">
      <c r="A3337" s="382"/>
    </row>
    <row r="3338" spans="1:1">
      <c r="A3338" s="382"/>
    </row>
    <row r="3339" spans="1:1">
      <c r="A3339" s="382"/>
    </row>
    <row r="3340" spans="1:1">
      <c r="A3340" s="382"/>
    </row>
    <row r="3341" spans="1:1">
      <c r="A3341" s="382"/>
    </row>
    <row r="3342" spans="1:1">
      <c r="A3342" s="382"/>
    </row>
    <row r="3343" spans="1:1">
      <c r="A3343" s="382"/>
    </row>
    <row r="3344" spans="1:1">
      <c r="A3344" s="382"/>
    </row>
    <row r="3345" spans="1:1">
      <c r="A3345" s="382"/>
    </row>
    <row r="3346" spans="1:1">
      <c r="A3346" s="382"/>
    </row>
    <row r="3347" spans="1:1">
      <c r="A3347" s="382"/>
    </row>
    <row r="3348" spans="1:1">
      <c r="A3348" s="382"/>
    </row>
    <row r="3349" spans="1:1">
      <c r="A3349" s="382"/>
    </row>
    <row r="3350" spans="1:1">
      <c r="A3350" s="382"/>
    </row>
    <row r="3351" spans="1:1">
      <c r="A3351" s="382"/>
    </row>
    <row r="3352" spans="1:1">
      <c r="A3352" s="382"/>
    </row>
    <row r="3353" spans="1:1">
      <c r="A3353" s="382"/>
    </row>
    <row r="3354" spans="1:1">
      <c r="A3354" s="382"/>
    </row>
    <row r="3355" spans="1:1">
      <c r="A3355" s="382"/>
    </row>
    <row r="3356" spans="1:1">
      <c r="A3356" s="382"/>
    </row>
    <row r="3357" spans="1:1">
      <c r="A3357" s="382"/>
    </row>
    <row r="3358" spans="1:1">
      <c r="A3358" s="382"/>
    </row>
    <row r="3359" spans="1:1">
      <c r="A3359" s="382"/>
    </row>
    <row r="3360" spans="1:1">
      <c r="A3360" s="382"/>
    </row>
    <row r="3361" spans="1:1">
      <c r="A3361" s="382"/>
    </row>
    <row r="3362" spans="1:1">
      <c r="A3362" s="382"/>
    </row>
    <row r="3363" spans="1:1">
      <c r="A3363" s="382"/>
    </row>
    <row r="3364" spans="1:1">
      <c r="A3364" s="382"/>
    </row>
    <row r="3365" spans="1:1">
      <c r="A3365" s="382"/>
    </row>
    <row r="3366" spans="1:1">
      <c r="A3366" s="382"/>
    </row>
    <row r="3367" spans="1:1">
      <c r="A3367" s="382"/>
    </row>
    <row r="3368" spans="1:1">
      <c r="A3368" s="382"/>
    </row>
    <row r="3369" spans="1:1">
      <c r="A3369" s="382"/>
    </row>
    <row r="3370" spans="1:1">
      <c r="A3370" s="382"/>
    </row>
    <row r="3371" spans="1:1">
      <c r="A3371" s="382"/>
    </row>
    <row r="3372" spans="1:1">
      <c r="A3372" s="382"/>
    </row>
    <row r="3373" spans="1:1">
      <c r="A3373" s="382"/>
    </row>
    <row r="3374" spans="1:1">
      <c r="A3374" s="382"/>
    </row>
    <row r="3375" spans="1:1">
      <c r="A3375" s="382"/>
    </row>
    <row r="3376" spans="1:1">
      <c r="A3376" s="382"/>
    </row>
    <row r="3377" spans="1:1">
      <c r="A3377" s="382"/>
    </row>
    <row r="3378" spans="1:1">
      <c r="A3378" s="382"/>
    </row>
    <row r="3379" spans="1:1">
      <c r="A3379" s="382"/>
    </row>
    <row r="3380" spans="1:1">
      <c r="A3380" s="382"/>
    </row>
    <row r="3381" spans="1:1">
      <c r="A3381" s="382"/>
    </row>
    <row r="3382" spans="1:1">
      <c r="A3382" s="382"/>
    </row>
    <row r="3383" spans="1:1">
      <c r="A3383" s="382"/>
    </row>
    <row r="3384" spans="1:1">
      <c r="A3384" s="382"/>
    </row>
    <row r="3385" spans="1:1">
      <c r="A3385" s="382"/>
    </row>
    <row r="3386" spans="1:1">
      <c r="A3386" s="382"/>
    </row>
    <row r="3387" spans="1:1">
      <c r="A3387" s="382"/>
    </row>
    <row r="3388" spans="1:1">
      <c r="A3388" s="382"/>
    </row>
    <row r="3389" spans="1:1">
      <c r="A3389" s="382"/>
    </row>
    <row r="3390" spans="1:1">
      <c r="A3390" s="382"/>
    </row>
    <row r="3391" spans="1:1">
      <c r="A3391" s="382"/>
    </row>
    <row r="3392" spans="1:1">
      <c r="A3392" s="382"/>
    </row>
    <row r="3393" spans="1:1">
      <c r="A3393" s="382"/>
    </row>
    <row r="3394" spans="1:1">
      <c r="A3394" s="382"/>
    </row>
    <row r="3395" spans="1:1">
      <c r="A3395" s="382"/>
    </row>
    <row r="3396" spans="1:1">
      <c r="A3396" s="382"/>
    </row>
    <row r="3397" spans="1:1">
      <c r="A3397" s="382"/>
    </row>
    <row r="3398" spans="1:1">
      <c r="A3398" s="382"/>
    </row>
    <row r="3399" spans="1:1">
      <c r="A3399" s="382"/>
    </row>
    <row r="3400" spans="1:1">
      <c r="A3400" s="382"/>
    </row>
    <row r="3401" spans="1:1">
      <c r="A3401" s="382"/>
    </row>
    <row r="3402" spans="1:1">
      <c r="A3402" s="382"/>
    </row>
    <row r="3403" spans="1:1">
      <c r="A3403" s="382"/>
    </row>
    <row r="3404" spans="1:1">
      <c r="A3404" s="382"/>
    </row>
    <row r="3405" spans="1:1">
      <c r="A3405" s="382"/>
    </row>
    <row r="3406" spans="1:1">
      <c r="A3406" s="382"/>
    </row>
    <row r="3407" spans="1:1">
      <c r="A3407" s="382"/>
    </row>
    <row r="3408" spans="1:1">
      <c r="A3408" s="382"/>
    </row>
    <row r="3409" spans="1:1">
      <c r="A3409" s="382"/>
    </row>
    <row r="3410" spans="1:1">
      <c r="A3410" s="382"/>
    </row>
    <row r="3411" spans="1:1">
      <c r="A3411" s="382"/>
    </row>
    <row r="3412" spans="1:1">
      <c r="A3412" s="382"/>
    </row>
    <row r="3413" spans="1:1">
      <c r="A3413" s="382"/>
    </row>
    <row r="3414" spans="1:1">
      <c r="A3414" s="382"/>
    </row>
    <row r="3415" spans="1:1">
      <c r="A3415" s="382"/>
    </row>
    <row r="3416" spans="1:1">
      <c r="A3416" s="382"/>
    </row>
    <row r="3417" spans="1:1">
      <c r="A3417" s="382"/>
    </row>
    <row r="3418" spans="1:1">
      <c r="A3418" s="382"/>
    </row>
    <row r="3419" spans="1:1">
      <c r="A3419" s="382"/>
    </row>
    <row r="3420" spans="1:1">
      <c r="A3420" s="382"/>
    </row>
    <row r="3421" spans="1:1">
      <c r="A3421" s="382"/>
    </row>
    <row r="3422" spans="1:1">
      <c r="A3422" s="382"/>
    </row>
    <row r="3423" spans="1:1">
      <c r="A3423" s="382"/>
    </row>
    <row r="3424" spans="1:1">
      <c r="A3424" s="382"/>
    </row>
    <row r="3425" spans="1:1">
      <c r="A3425" s="382"/>
    </row>
    <row r="3426" spans="1:1">
      <c r="A3426" s="382"/>
    </row>
    <row r="3427" spans="1:1">
      <c r="A3427" s="382"/>
    </row>
    <row r="3428" spans="1:1">
      <c r="A3428" s="382"/>
    </row>
    <row r="3429" spans="1:1">
      <c r="A3429" s="382"/>
    </row>
    <row r="3430" spans="1:1">
      <c r="A3430" s="382"/>
    </row>
    <row r="3431" spans="1:1">
      <c r="A3431" s="382"/>
    </row>
    <row r="3432" spans="1:1">
      <c r="A3432" s="382"/>
    </row>
    <row r="3433" spans="1:1">
      <c r="A3433" s="382"/>
    </row>
    <row r="3434" spans="1:1">
      <c r="A3434" s="382"/>
    </row>
    <row r="3435" spans="1:1">
      <c r="A3435" s="382"/>
    </row>
    <row r="3436" spans="1:1">
      <c r="A3436" s="382"/>
    </row>
    <row r="3437" spans="1:1">
      <c r="A3437" s="382"/>
    </row>
    <row r="3438" spans="1:1">
      <c r="A3438" s="382"/>
    </row>
    <row r="3439" spans="1:1">
      <c r="A3439" s="382"/>
    </row>
    <row r="3440" spans="1:1">
      <c r="A3440" s="382"/>
    </row>
    <row r="3441" spans="1:1">
      <c r="A3441" s="382"/>
    </row>
    <row r="3442" spans="1:1">
      <c r="A3442" s="382"/>
    </row>
    <row r="3443" spans="1:1">
      <c r="A3443" s="382"/>
    </row>
    <row r="3444" spans="1:1">
      <c r="A3444" s="382"/>
    </row>
    <row r="3445" spans="1:1">
      <c r="A3445" s="382"/>
    </row>
    <row r="3446" spans="1:1">
      <c r="A3446" s="382"/>
    </row>
    <row r="3447" spans="1:1">
      <c r="A3447" s="382"/>
    </row>
    <row r="3448" spans="1:1">
      <c r="A3448" s="382"/>
    </row>
    <row r="3449" spans="1:1">
      <c r="A3449" s="382"/>
    </row>
    <row r="3450" spans="1:1">
      <c r="A3450" s="382"/>
    </row>
    <row r="3451" spans="1:1">
      <c r="A3451" s="382"/>
    </row>
    <row r="3452" spans="1:1">
      <c r="A3452" s="382"/>
    </row>
    <row r="3453" spans="1:1">
      <c r="A3453" s="382"/>
    </row>
    <row r="3454" spans="1:1">
      <c r="A3454" s="382"/>
    </row>
    <row r="3455" spans="1:1">
      <c r="A3455" s="382"/>
    </row>
    <row r="3456" spans="1:1">
      <c r="A3456" s="382"/>
    </row>
    <row r="3457" spans="1:1">
      <c r="A3457" s="382"/>
    </row>
    <row r="3458" spans="1:1">
      <c r="A3458" s="382"/>
    </row>
    <row r="3459" spans="1:1">
      <c r="A3459" s="382"/>
    </row>
    <row r="3460" spans="1:1">
      <c r="A3460" s="382"/>
    </row>
    <row r="3461" spans="1:1">
      <c r="A3461" s="382"/>
    </row>
    <row r="3462" spans="1:1">
      <c r="A3462" s="382"/>
    </row>
    <row r="3463" spans="1:1">
      <c r="A3463" s="382"/>
    </row>
    <row r="3464" spans="1:1">
      <c r="A3464" s="382"/>
    </row>
    <row r="3465" spans="1:1">
      <c r="A3465" s="382"/>
    </row>
    <row r="3466" spans="1:1">
      <c r="A3466" s="382"/>
    </row>
    <row r="3467" spans="1:1">
      <c r="A3467" s="382"/>
    </row>
    <row r="3468" spans="1:1">
      <c r="A3468" s="382"/>
    </row>
    <row r="3469" spans="1:1">
      <c r="A3469" s="382"/>
    </row>
    <row r="3470" spans="1:1">
      <c r="A3470" s="382"/>
    </row>
    <row r="3471" spans="1:1">
      <c r="A3471" s="382"/>
    </row>
    <row r="3472" spans="1:1">
      <c r="A3472" s="382"/>
    </row>
    <row r="3473" spans="1:1">
      <c r="A3473" s="382"/>
    </row>
    <row r="3474" spans="1:1">
      <c r="A3474" s="382"/>
    </row>
    <row r="3475" spans="1:1">
      <c r="A3475" s="382"/>
    </row>
    <row r="3476" spans="1:1">
      <c r="A3476" s="382"/>
    </row>
    <row r="3477" spans="1:1">
      <c r="A3477" s="382"/>
    </row>
    <row r="3478" spans="1:1">
      <c r="A3478" s="382"/>
    </row>
    <row r="3479" spans="1:1">
      <c r="A3479" s="382"/>
    </row>
    <row r="3480" spans="1:1">
      <c r="A3480" s="382"/>
    </row>
    <row r="3481" spans="1:1">
      <c r="A3481" s="382"/>
    </row>
    <row r="3482" spans="1:1">
      <c r="A3482" s="382"/>
    </row>
    <row r="3483" spans="1:1">
      <c r="A3483" s="382"/>
    </row>
    <row r="3484" spans="1:1">
      <c r="A3484" s="382"/>
    </row>
    <row r="3485" spans="1:1">
      <c r="A3485" s="382"/>
    </row>
    <row r="3486" spans="1:1">
      <c r="A3486" s="382"/>
    </row>
    <row r="3487" spans="1:1">
      <c r="A3487" s="382"/>
    </row>
    <row r="3488" spans="1:1">
      <c r="A3488" s="382"/>
    </row>
    <row r="3489" spans="1:1">
      <c r="A3489" s="382"/>
    </row>
    <row r="3490" spans="1:1">
      <c r="A3490" s="382"/>
    </row>
    <row r="3491" spans="1:1">
      <c r="A3491" s="382"/>
    </row>
    <row r="3492" spans="1:1">
      <c r="A3492" s="382"/>
    </row>
    <row r="3493" spans="1:1">
      <c r="A3493" s="382"/>
    </row>
    <row r="3494" spans="1:1">
      <c r="A3494" s="382"/>
    </row>
    <row r="3495" spans="1:1">
      <c r="A3495" s="382"/>
    </row>
    <row r="3496" spans="1:1">
      <c r="A3496" s="382"/>
    </row>
    <row r="3497" spans="1:1">
      <c r="A3497" s="382"/>
    </row>
    <row r="3498" spans="1:1">
      <c r="A3498" s="382"/>
    </row>
    <row r="3499" spans="1:1">
      <c r="A3499" s="382"/>
    </row>
    <row r="3500" spans="1:1">
      <c r="A3500" s="382"/>
    </row>
    <row r="3501" spans="1:1">
      <c r="A3501" s="382"/>
    </row>
    <row r="3502" spans="1:1">
      <c r="A3502" s="382"/>
    </row>
    <row r="3503" spans="1:1">
      <c r="A3503" s="382"/>
    </row>
    <row r="3504" spans="1:1">
      <c r="A3504" s="382"/>
    </row>
    <row r="3505" spans="1:1">
      <c r="A3505" s="382"/>
    </row>
    <row r="3506" spans="1:1">
      <c r="A3506" s="382"/>
    </row>
    <row r="3507" spans="1:1">
      <c r="A3507" s="382"/>
    </row>
    <row r="3508" spans="1:1">
      <c r="A3508" s="382"/>
    </row>
    <row r="3509" spans="1:1">
      <c r="A3509" s="382"/>
    </row>
    <row r="3510" spans="1:1">
      <c r="A3510" s="382"/>
    </row>
    <row r="3511" spans="1:1">
      <c r="A3511" s="382"/>
    </row>
    <row r="3512" spans="1:1">
      <c r="A3512" s="382"/>
    </row>
    <row r="3513" spans="1:1">
      <c r="A3513" s="382"/>
    </row>
    <row r="3514" spans="1:1">
      <c r="A3514" s="382"/>
    </row>
    <row r="3515" spans="1:1">
      <c r="A3515" s="382"/>
    </row>
    <row r="3516" spans="1:1">
      <c r="A3516" s="382"/>
    </row>
    <row r="3517" spans="1:1">
      <c r="A3517" s="382"/>
    </row>
    <row r="3518" spans="1:1">
      <c r="A3518" s="382"/>
    </row>
    <row r="3519" spans="1:1">
      <c r="A3519" s="382"/>
    </row>
    <row r="3520" spans="1:1">
      <c r="A3520" s="382"/>
    </row>
    <row r="3521" spans="1:1">
      <c r="A3521" s="382"/>
    </row>
    <row r="3522" spans="1:1">
      <c r="A3522" s="382"/>
    </row>
    <row r="3523" spans="1:1">
      <c r="A3523" s="382"/>
    </row>
    <row r="3524" spans="1:1">
      <c r="A3524" s="382"/>
    </row>
    <row r="3525" spans="1:1">
      <c r="A3525" s="382"/>
    </row>
    <row r="3526" spans="1:1">
      <c r="A3526" s="382"/>
    </row>
    <row r="3527" spans="1:1">
      <c r="A3527" s="382"/>
    </row>
    <row r="3528" spans="1:1">
      <c r="A3528" s="382"/>
    </row>
    <row r="3529" spans="1:1">
      <c r="A3529" s="382"/>
    </row>
    <row r="3530" spans="1:1">
      <c r="A3530" s="382"/>
    </row>
    <row r="3531" spans="1:1">
      <c r="A3531" s="382"/>
    </row>
    <row r="3532" spans="1:1">
      <c r="A3532" s="382"/>
    </row>
    <row r="3533" spans="1:1">
      <c r="A3533" s="382"/>
    </row>
    <row r="3534" spans="1:1">
      <c r="A3534" s="382"/>
    </row>
    <row r="3535" spans="1:1">
      <c r="A3535" s="382"/>
    </row>
    <row r="3536" spans="1:1">
      <c r="A3536" s="382"/>
    </row>
    <row r="3537" spans="1:1">
      <c r="A3537" s="382"/>
    </row>
    <row r="3538" spans="1:1">
      <c r="A3538" s="382"/>
    </row>
    <row r="3539" spans="1:1">
      <c r="A3539" s="382"/>
    </row>
    <row r="3540" spans="1:1">
      <c r="A3540" s="382"/>
    </row>
    <row r="3541" spans="1:1">
      <c r="A3541" s="382"/>
    </row>
    <row r="3542" spans="1:1">
      <c r="A3542" s="382"/>
    </row>
    <row r="3543" spans="1:1">
      <c r="A3543" s="382"/>
    </row>
    <row r="3544" spans="1:1">
      <c r="A3544" s="382"/>
    </row>
    <row r="3545" spans="1:1">
      <c r="A3545" s="382"/>
    </row>
    <row r="3546" spans="1:1">
      <c r="A3546" s="382"/>
    </row>
    <row r="3547" spans="1:1">
      <c r="A3547" s="382"/>
    </row>
    <row r="3548" spans="1:1">
      <c r="A3548" s="382"/>
    </row>
    <row r="3549" spans="1:1">
      <c r="A3549" s="382"/>
    </row>
    <row r="3550" spans="1:1">
      <c r="A3550" s="382"/>
    </row>
    <row r="3551" spans="1:1">
      <c r="A3551" s="382"/>
    </row>
    <row r="3552" spans="1:1">
      <c r="A3552" s="382"/>
    </row>
    <row r="3553" spans="1:1">
      <c r="A3553" s="382"/>
    </row>
    <row r="3554" spans="1:1">
      <c r="A3554" s="382"/>
    </row>
    <row r="3555" spans="1:1">
      <c r="A3555" s="382"/>
    </row>
    <row r="3556" spans="1:1">
      <c r="A3556" s="382"/>
    </row>
    <row r="3557" spans="1:1">
      <c r="A3557" s="382"/>
    </row>
    <row r="3558" spans="1:1">
      <c r="A3558" s="382"/>
    </row>
    <row r="3559" spans="1:1">
      <c r="A3559" s="382"/>
    </row>
    <row r="3560" spans="1:1">
      <c r="A3560" s="382"/>
    </row>
    <row r="3561" spans="1:1">
      <c r="A3561" s="382"/>
    </row>
    <row r="3562" spans="1:1">
      <c r="A3562" s="382"/>
    </row>
    <row r="3563" spans="1:1">
      <c r="A3563" s="382"/>
    </row>
    <row r="3564" spans="1:1">
      <c r="A3564" s="382"/>
    </row>
    <row r="3565" spans="1:1">
      <c r="A3565" s="382"/>
    </row>
    <row r="3566" spans="1:1">
      <c r="A3566" s="382"/>
    </row>
    <row r="3567" spans="1:1">
      <c r="A3567" s="382"/>
    </row>
    <row r="3568" spans="1:1">
      <c r="A3568" s="382"/>
    </row>
    <row r="3569" spans="1:1">
      <c r="A3569" s="382"/>
    </row>
    <row r="3570" spans="1:1">
      <c r="A3570" s="382"/>
    </row>
    <row r="3571" spans="1:1">
      <c r="A3571" s="382"/>
    </row>
    <row r="3572" spans="1:1">
      <c r="A3572" s="382"/>
    </row>
    <row r="3573" spans="1:1">
      <c r="A3573" s="382"/>
    </row>
    <row r="3574" spans="1:1">
      <c r="A3574" s="382"/>
    </row>
    <row r="3575" spans="1:1">
      <c r="A3575" s="382"/>
    </row>
    <row r="3576" spans="1:1">
      <c r="A3576" s="382"/>
    </row>
    <row r="3577" spans="1:1">
      <c r="A3577" s="382"/>
    </row>
    <row r="3578" spans="1:1">
      <c r="A3578" s="382"/>
    </row>
    <row r="3579" spans="1:1">
      <c r="A3579" s="382"/>
    </row>
    <row r="3580" spans="1:1">
      <c r="A3580" s="382"/>
    </row>
    <row r="3581" spans="1:1">
      <c r="A3581" s="382"/>
    </row>
    <row r="3582" spans="1:1">
      <c r="A3582" s="382"/>
    </row>
    <row r="3583" spans="1:1">
      <c r="A3583" s="382"/>
    </row>
    <row r="3584" spans="1:1">
      <c r="A3584" s="382"/>
    </row>
    <row r="3585" spans="1:1">
      <c r="A3585" s="382"/>
    </row>
    <row r="3586" spans="1:1">
      <c r="A3586" s="382"/>
    </row>
    <row r="3587" spans="1:1">
      <c r="A3587" s="382"/>
    </row>
    <row r="3588" spans="1:1">
      <c r="A3588" s="382"/>
    </row>
    <row r="3589" spans="1:1">
      <c r="A3589" s="382"/>
    </row>
    <row r="3590" spans="1:1">
      <c r="A3590" s="382"/>
    </row>
    <row r="3591" spans="1:1">
      <c r="A3591" s="382"/>
    </row>
    <row r="3592" spans="1:1">
      <c r="A3592" s="382"/>
    </row>
    <row r="3593" spans="1:1">
      <c r="A3593" s="382"/>
    </row>
    <row r="3594" spans="1:1">
      <c r="A3594" s="382"/>
    </row>
    <row r="3595" spans="1:1">
      <c r="A3595" s="382"/>
    </row>
    <row r="3596" spans="1:1">
      <c r="A3596" s="382"/>
    </row>
    <row r="3597" spans="1:1">
      <c r="A3597" s="382"/>
    </row>
    <row r="3598" spans="1:1">
      <c r="A3598" s="382"/>
    </row>
    <row r="3599" spans="1:1">
      <c r="A3599" s="382"/>
    </row>
    <row r="3600" spans="1:1">
      <c r="A3600" s="382"/>
    </row>
    <row r="3601" spans="1:1">
      <c r="A3601" s="382"/>
    </row>
    <row r="3602" spans="1:1">
      <c r="A3602" s="382"/>
    </row>
    <row r="3603" spans="1:1">
      <c r="A3603" s="382"/>
    </row>
    <row r="3604" spans="1:1">
      <c r="A3604" s="382"/>
    </row>
    <row r="3605" spans="1:1">
      <c r="A3605" s="382"/>
    </row>
    <row r="3606" spans="1:1">
      <c r="A3606" s="382"/>
    </row>
    <row r="3607" spans="1:1">
      <c r="A3607" s="382"/>
    </row>
    <row r="3608" spans="1:1">
      <c r="A3608" s="382"/>
    </row>
    <row r="3609" spans="1:1">
      <c r="A3609" s="382"/>
    </row>
    <row r="3610" spans="1:1">
      <c r="A3610" s="382"/>
    </row>
    <row r="3611" spans="1:1">
      <c r="A3611" s="382"/>
    </row>
    <row r="3612" spans="1:1">
      <c r="A3612" s="382"/>
    </row>
    <row r="3613" spans="1:1">
      <c r="A3613" s="382"/>
    </row>
    <row r="3614" spans="1:1">
      <c r="A3614" s="382"/>
    </row>
    <row r="3615" spans="1:1">
      <c r="A3615" s="382"/>
    </row>
    <row r="3616" spans="1:1">
      <c r="A3616" s="382"/>
    </row>
    <row r="3617" spans="1:1">
      <c r="A3617" s="382"/>
    </row>
    <row r="3618" spans="1:1">
      <c r="A3618" s="382"/>
    </row>
    <row r="3619" spans="1:1">
      <c r="A3619" s="382"/>
    </row>
    <row r="3620" spans="1:1">
      <c r="A3620" s="382"/>
    </row>
    <row r="3621" spans="1:1">
      <c r="A3621" s="382"/>
    </row>
    <row r="3622" spans="1:1">
      <c r="A3622" s="382"/>
    </row>
    <row r="3623" spans="1:1">
      <c r="A3623" s="382"/>
    </row>
    <row r="3624" spans="1:1">
      <c r="A3624" s="382"/>
    </row>
    <row r="3625" spans="1:1">
      <c r="A3625" s="382"/>
    </row>
    <row r="3626" spans="1:1">
      <c r="A3626" s="382"/>
    </row>
    <row r="3627" spans="1:1">
      <c r="A3627" s="382"/>
    </row>
    <row r="3628" spans="1:1">
      <c r="A3628" s="382"/>
    </row>
    <row r="3629" spans="1:1">
      <c r="A3629" s="382"/>
    </row>
    <row r="3630" spans="1:1">
      <c r="A3630" s="382"/>
    </row>
    <row r="3631" spans="1:1">
      <c r="A3631" s="382"/>
    </row>
    <row r="3632" spans="1:1">
      <c r="A3632" s="382"/>
    </row>
    <row r="3633" spans="1:1">
      <c r="A3633" s="382"/>
    </row>
    <row r="3634" spans="1:1">
      <c r="A3634" s="382"/>
    </row>
    <row r="3635" spans="1:1">
      <c r="A3635" s="382"/>
    </row>
    <row r="3636" spans="1:1">
      <c r="A3636" s="382"/>
    </row>
    <row r="3637" spans="1:1">
      <c r="A3637" s="382"/>
    </row>
    <row r="3638" spans="1:1">
      <c r="A3638" s="382"/>
    </row>
    <row r="3639" spans="1:1">
      <c r="A3639" s="382"/>
    </row>
    <row r="3640" spans="1:1">
      <c r="A3640" s="382"/>
    </row>
    <row r="3641" spans="1:1">
      <c r="A3641" s="382"/>
    </row>
    <row r="3642" spans="1:1">
      <c r="A3642" s="382"/>
    </row>
    <row r="3643" spans="1:1">
      <c r="A3643" s="382"/>
    </row>
    <row r="3644" spans="1:1">
      <c r="A3644" s="382"/>
    </row>
    <row r="3645" spans="1:1">
      <c r="A3645" s="382"/>
    </row>
    <row r="3646" spans="1:1">
      <c r="A3646" s="382"/>
    </row>
    <row r="3647" spans="1:1">
      <c r="A3647" s="382"/>
    </row>
    <row r="3648" spans="1:1">
      <c r="A3648" s="382"/>
    </row>
    <row r="3649" spans="1:1">
      <c r="A3649" s="382"/>
    </row>
    <row r="3650" spans="1:1">
      <c r="A3650" s="382"/>
    </row>
    <row r="3651" spans="1:1">
      <c r="A3651" s="382"/>
    </row>
    <row r="3652" spans="1:1">
      <c r="A3652" s="382"/>
    </row>
    <row r="3653" spans="1:1">
      <c r="A3653" s="382"/>
    </row>
    <row r="3654" spans="1:1">
      <c r="A3654" s="382"/>
    </row>
    <row r="3655" spans="1:1">
      <c r="A3655" s="382"/>
    </row>
    <row r="3656" spans="1:1">
      <c r="A3656" s="382"/>
    </row>
    <row r="3657" spans="1:1">
      <c r="A3657" s="382"/>
    </row>
    <row r="3658" spans="1:1">
      <c r="A3658" s="382"/>
    </row>
    <row r="3659" spans="1:1">
      <c r="A3659" s="382"/>
    </row>
    <row r="3660" spans="1:1">
      <c r="A3660" s="382"/>
    </row>
    <row r="3661" spans="1:1">
      <c r="A3661" s="382"/>
    </row>
    <row r="3662" spans="1:1">
      <c r="A3662" s="382"/>
    </row>
    <row r="3663" spans="1:1">
      <c r="A3663" s="382"/>
    </row>
    <row r="3664" spans="1:1">
      <c r="A3664" s="382"/>
    </row>
    <row r="3665" spans="1:1">
      <c r="A3665" s="382"/>
    </row>
    <row r="3666" spans="1:1">
      <c r="A3666" s="382"/>
    </row>
    <row r="3667" spans="1:1">
      <c r="A3667" s="382"/>
    </row>
    <row r="3668" spans="1:1">
      <c r="A3668" s="382"/>
    </row>
    <row r="3669" spans="1:1">
      <c r="A3669" s="382"/>
    </row>
    <row r="3670" spans="1:1">
      <c r="A3670" s="382"/>
    </row>
    <row r="3671" spans="1:1">
      <c r="A3671" s="382"/>
    </row>
    <row r="3672" spans="1:1">
      <c r="A3672" s="382"/>
    </row>
    <row r="3673" spans="1:1">
      <c r="A3673" s="382"/>
    </row>
    <row r="3674" spans="1:1">
      <c r="A3674" s="382"/>
    </row>
    <row r="3675" spans="1:1">
      <c r="A3675" s="382"/>
    </row>
    <row r="3676" spans="1:1">
      <c r="A3676" s="382"/>
    </row>
    <row r="3677" spans="1:1">
      <c r="A3677" s="382"/>
    </row>
    <row r="3678" spans="1:1">
      <c r="A3678" s="382"/>
    </row>
    <row r="3679" spans="1:1">
      <c r="A3679" s="382"/>
    </row>
    <row r="3680" spans="1:1">
      <c r="A3680" s="382"/>
    </row>
    <row r="3681" spans="1:1">
      <c r="A3681" s="382"/>
    </row>
    <row r="3682" spans="1:1">
      <c r="A3682" s="382"/>
    </row>
    <row r="3683" spans="1:1">
      <c r="A3683" s="382"/>
    </row>
    <row r="3684" spans="1:1">
      <c r="A3684" s="382"/>
    </row>
    <row r="3685" spans="1:1">
      <c r="A3685" s="382"/>
    </row>
    <row r="3686" spans="1:1">
      <c r="A3686" s="382"/>
    </row>
    <row r="3687" spans="1:1">
      <c r="A3687" s="382"/>
    </row>
    <row r="3688" spans="1:1">
      <c r="A3688" s="382"/>
    </row>
    <row r="3689" spans="1:1">
      <c r="A3689" s="382"/>
    </row>
    <row r="3690" spans="1:1">
      <c r="A3690" s="382"/>
    </row>
    <row r="3691" spans="1:1">
      <c r="A3691" s="382"/>
    </row>
    <row r="3692" spans="1:1">
      <c r="A3692" s="382"/>
    </row>
    <row r="3693" spans="1:1">
      <c r="A3693" s="382"/>
    </row>
    <row r="3694" spans="1:1">
      <c r="A3694" s="382"/>
    </row>
    <row r="3695" spans="1:1">
      <c r="A3695" s="382"/>
    </row>
    <row r="3696" spans="1:1">
      <c r="A3696" s="382"/>
    </row>
    <row r="3697" spans="1:1">
      <c r="A3697" s="382"/>
    </row>
    <row r="3698" spans="1:1">
      <c r="A3698" s="382"/>
    </row>
    <row r="3699" spans="1:1">
      <c r="A3699" s="382"/>
    </row>
    <row r="3700" spans="1:1">
      <c r="A3700" s="382"/>
    </row>
    <row r="3701" spans="1:1">
      <c r="A3701" s="382"/>
    </row>
    <row r="3702" spans="1:1">
      <c r="A3702" s="382"/>
    </row>
    <row r="3703" spans="1:1">
      <c r="A3703" s="382"/>
    </row>
    <row r="3704" spans="1:1">
      <c r="A3704" s="382"/>
    </row>
    <row r="3705" spans="1:1">
      <c r="A3705" s="382"/>
    </row>
    <row r="3706" spans="1:1">
      <c r="A3706" s="382"/>
    </row>
    <row r="3707" spans="1:1">
      <c r="A3707" s="382"/>
    </row>
    <row r="3708" spans="1:1">
      <c r="A3708" s="382"/>
    </row>
    <row r="3709" spans="1:1">
      <c r="A3709" s="382"/>
    </row>
    <row r="3710" spans="1:1">
      <c r="A3710" s="382"/>
    </row>
    <row r="3711" spans="1:1">
      <c r="A3711" s="382"/>
    </row>
    <row r="3712" spans="1:1">
      <c r="A3712" s="382"/>
    </row>
    <row r="3713" spans="1:1">
      <c r="A3713" s="382"/>
    </row>
    <row r="3714" spans="1:1">
      <c r="A3714" s="382"/>
    </row>
    <row r="3715" spans="1:1">
      <c r="A3715" s="382"/>
    </row>
    <row r="3716" spans="1:1">
      <c r="A3716" s="382"/>
    </row>
    <row r="3717" spans="1:1">
      <c r="A3717" s="382"/>
    </row>
    <row r="3718" spans="1:1">
      <c r="A3718" s="382"/>
    </row>
    <row r="3719" spans="1:1">
      <c r="A3719" s="382"/>
    </row>
    <row r="3720" spans="1:1">
      <c r="A3720" s="382"/>
    </row>
    <row r="3721" spans="1:1">
      <c r="A3721" s="382"/>
    </row>
    <row r="3722" spans="1:1">
      <c r="A3722" s="382"/>
    </row>
    <row r="3723" spans="1:1">
      <c r="A3723" s="382"/>
    </row>
    <row r="3724" spans="1:1">
      <c r="A3724" s="382"/>
    </row>
    <row r="3725" spans="1:1">
      <c r="A3725" s="382"/>
    </row>
    <row r="3726" spans="1:1">
      <c r="A3726" s="382"/>
    </row>
    <row r="3727" spans="1:1">
      <c r="A3727" s="382"/>
    </row>
    <row r="3728" spans="1:1">
      <c r="A3728" s="382"/>
    </row>
    <row r="3729" spans="1:1">
      <c r="A3729" s="382"/>
    </row>
    <row r="3730" spans="1:1">
      <c r="A3730" s="382"/>
    </row>
    <row r="3731" spans="1:1">
      <c r="A3731" s="382"/>
    </row>
    <row r="3732" spans="1:1">
      <c r="A3732" s="382"/>
    </row>
    <row r="3733" spans="1:1">
      <c r="A3733" s="382"/>
    </row>
    <row r="3734" spans="1:1">
      <c r="A3734" s="382"/>
    </row>
    <row r="3735" spans="1:1">
      <c r="A3735" s="382"/>
    </row>
    <row r="3736" spans="1:1">
      <c r="A3736" s="382"/>
    </row>
    <row r="3737" spans="1:1">
      <c r="A3737" s="382"/>
    </row>
    <row r="3738" spans="1:1">
      <c r="A3738" s="382"/>
    </row>
    <row r="3739" spans="1:1">
      <c r="A3739" s="382"/>
    </row>
    <row r="3740" spans="1:1">
      <c r="A3740" s="382"/>
    </row>
    <row r="3741" spans="1:1">
      <c r="A3741" s="382"/>
    </row>
    <row r="3742" spans="1:1">
      <c r="A3742" s="382"/>
    </row>
    <row r="3743" spans="1:1">
      <c r="A3743" s="382"/>
    </row>
    <row r="3744" spans="1:1">
      <c r="A3744" s="382"/>
    </row>
    <row r="3745" spans="1:1">
      <c r="A3745" s="382"/>
    </row>
    <row r="3746" spans="1:1">
      <c r="A3746" s="382"/>
    </row>
    <row r="3747" spans="1:1">
      <c r="A3747" s="382"/>
    </row>
    <row r="3748" spans="1:1">
      <c r="A3748" s="382"/>
    </row>
    <row r="3749" spans="1:1">
      <c r="A3749" s="382"/>
    </row>
    <row r="3750" spans="1:1">
      <c r="A3750" s="382"/>
    </row>
    <row r="3751" spans="1:1">
      <c r="A3751" s="382"/>
    </row>
    <row r="3752" spans="1:1">
      <c r="A3752" s="382"/>
    </row>
    <row r="3753" spans="1:1">
      <c r="A3753" s="382"/>
    </row>
    <row r="3754" spans="1:1">
      <c r="A3754" s="382"/>
    </row>
    <row r="3755" spans="1:1">
      <c r="A3755" s="382"/>
    </row>
    <row r="3756" spans="1:1">
      <c r="A3756" s="382"/>
    </row>
    <row r="3757" spans="1:1">
      <c r="A3757" s="382"/>
    </row>
    <row r="3758" spans="1:1">
      <c r="A3758" s="382"/>
    </row>
    <row r="3759" spans="1:1">
      <c r="A3759" s="382"/>
    </row>
    <row r="3760" spans="1:1">
      <c r="A3760" s="382"/>
    </row>
    <row r="3761" spans="1:1">
      <c r="A3761" s="382"/>
    </row>
    <row r="3762" spans="1:1">
      <c r="A3762" s="382"/>
    </row>
    <row r="3763" spans="1:1">
      <c r="A3763" s="382"/>
    </row>
    <row r="3764" spans="1:1">
      <c r="A3764" s="382"/>
    </row>
    <row r="3765" spans="1:1">
      <c r="A3765" s="382"/>
    </row>
    <row r="3766" spans="1:1">
      <c r="A3766" s="382"/>
    </row>
    <row r="3767" spans="1:1">
      <c r="A3767" s="382"/>
    </row>
    <row r="3768" spans="1:1">
      <c r="A3768" s="382"/>
    </row>
    <row r="3769" spans="1:1">
      <c r="A3769" s="382"/>
    </row>
    <row r="3770" spans="1:1">
      <c r="A3770" s="382"/>
    </row>
    <row r="3771" spans="1:1">
      <c r="A3771" s="382"/>
    </row>
    <row r="3772" spans="1:1">
      <c r="A3772" s="382"/>
    </row>
    <row r="3773" spans="1:1">
      <c r="A3773" s="382"/>
    </row>
    <row r="3774" spans="1:1">
      <c r="A3774" s="382"/>
    </row>
    <row r="3775" spans="1:1">
      <c r="A3775" s="382"/>
    </row>
    <row r="3776" spans="1:1">
      <c r="A3776" s="382"/>
    </row>
    <row r="3777" spans="1:1">
      <c r="A3777" s="382"/>
    </row>
    <row r="3778" spans="1:1">
      <c r="A3778" s="382"/>
    </row>
    <row r="3779" spans="1:1">
      <c r="A3779" s="382"/>
    </row>
    <row r="3780" spans="1:1">
      <c r="A3780" s="382"/>
    </row>
    <row r="3781" spans="1:1">
      <c r="A3781" s="382"/>
    </row>
    <row r="3782" spans="1:1">
      <c r="A3782" s="382"/>
    </row>
    <row r="3783" spans="1:1">
      <c r="A3783" s="382"/>
    </row>
    <row r="3784" spans="1:1">
      <c r="A3784" s="382"/>
    </row>
    <row r="3785" spans="1:1">
      <c r="A3785" s="382"/>
    </row>
    <row r="3786" spans="1:1">
      <c r="A3786" s="382"/>
    </row>
    <row r="3787" spans="1:1">
      <c r="A3787" s="382"/>
    </row>
    <row r="3788" spans="1:1">
      <c r="A3788" s="382"/>
    </row>
    <row r="3789" spans="1:1">
      <c r="A3789" s="382"/>
    </row>
    <row r="3790" spans="1:1">
      <c r="A3790" s="382"/>
    </row>
    <row r="3791" spans="1:1">
      <c r="A3791" s="382"/>
    </row>
    <row r="3792" spans="1:1">
      <c r="A3792" s="382"/>
    </row>
    <row r="3793" spans="1:1">
      <c r="A3793" s="382"/>
    </row>
    <row r="3794" spans="1:1">
      <c r="A3794" s="382"/>
    </row>
    <row r="3795" spans="1:1">
      <c r="A3795" s="382"/>
    </row>
    <row r="3796" spans="1:1">
      <c r="A3796" s="382"/>
    </row>
    <row r="3797" spans="1:1">
      <c r="A3797" s="382"/>
    </row>
    <row r="3798" spans="1:1">
      <c r="A3798" s="382"/>
    </row>
    <row r="3799" spans="1:1">
      <c r="A3799" s="382"/>
    </row>
    <row r="3800" spans="1:1">
      <c r="A3800" s="382"/>
    </row>
    <row r="3801" spans="1:1">
      <c r="A3801" s="382"/>
    </row>
    <row r="3802" spans="1:1">
      <c r="A3802" s="382"/>
    </row>
    <row r="3803" spans="1:1">
      <c r="A3803" s="382"/>
    </row>
    <row r="3804" spans="1:1">
      <c r="A3804" s="382"/>
    </row>
    <row r="3805" spans="1:1">
      <c r="A3805" s="382"/>
    </row>
    <row r="3806" spans="1:1">
      <c r="A3806" s="382"/>
    </row>
    <row r="3807" spans="1:1">
      <c r="A3807" s="382"/>
    </row>
    <row r="3808" spans="1:1">
      <c r="A3808" s="382"/>
    </row>
    <row r="3809" spans="1:1">
      <c r="A3809" s="382"/>
    </row>
    <row r="3810" spans="1:1">
      <c r="A3810" s="382"/>
    </row>
    <row r="3811" spans="1:1">
      <c r="A3811" s="382"/>
    </row>
    <row r="3812" spans="1:1">
      <c r="A3812" s="382"/>
    </row>
    <row r="3813" spans="1:1">
      <c r="A3813" s="382"/>
    </row>
    <row r="3814" spans="1:1">
      <c r="A3814" s="382"/>
    </row>
    <row r="3815" spans="1:1">
      <c r="A3815" s="382"/>
    </row>
    <row r="3816" spans="1:1">
      <c r="A3816" s="382"/>
    </row>
    <row r="3817" spans="1:1">
      <c r="A3817" s="382"/>
    </row>
    <row r="3818" spans="1:1">
      <c r="A3818" s="382"/>
    </row>
    <row r="3819" spans="1:1">
      <c r="A3819" s="382"/>
    </row>
    <row r="3820" spans="1:1">
      <c r="A3820" s="382"/>
    </row>
    <row r="3821" spans="1:1">
      <c r="A3821" s="382"/>
    </row>
    <row r="3822" spans="1:1">
      <c r="A3822" s="382"/>
    </row>
    <row r="3823" spans="1:1">
      <c r="A3823" s="382"/>
    </row>
    <row r="3824" spans="1:1">
      <c r="A3824" s="382"/>
    </row>
    <row r="3825" spans="1:1">
      <c r="A3825" s="382"/>
    </row>
    <row r="3826" spans="1:1">
      <c r="A3826" s="382"/>
    </row>
    <row r="3827" spans="1:1">
      <c r="A3827" s="382"/>
    </row>
    <row r="3828" spans="1:1">
      <c r="A3828" s="382"/>
    </row>
    <row r="3829" spans="1:1">
      <c r="A3829" s="382"/>
    </row>
    <row r="3830" spans="1:1">
      <c r="A3830" s="382"/>
    </row>
    <row r="3831" spans="1:1">
      <c r="A3831" s="382"/>
    </row>
    <row r="3832" spans="1:1">
      <c r="A3832" s="382"/>
    </row>
    <row r="3833" spans="1:1">
      <c r="A3833" s="382"/>
    </row>
    <row r="3834" spans="1:1">
      <c r="A3834" s="382"/>
    </row>
    <row r="3835" spans="1:1">
      <c r="A3835" s="382"/>
    </row>
    <row r="3836" spans="1:1">
      <c r="A3836" s="382"/>
    </row>
    <row r="3837" spans="1:1">
      <c r="A3837" s="382"/>
    </row>
    <row r="3838" spans="1:1">
      <c r="A3838" s="382"/>
    </row>
    <row r="3839" spans="1:1">
      <c r="A3839" s="382"/>
    </row>
    <row r="3840" spans="1:1">
      <c r="A3840" s="382"/>
    </row>
    <row r="3841" spans="1:1">
      <c r="A3841" s="382"/>
    </row>
    <row r="3842" spans="1:1">
      <c r="A3842" s="382"/>
    </row>
    <row r="3843" spans="1:1">
      <c r="A3843" s="382"/>
    </row>
    <row r="3844" spans="1:1">
      <c r="A3844" s="382"/>
    </row>
    <row r="3845" spans="1:1">
      <c r="A3845" s="382"/>
    </row>
    <row r="3846" spans="1:1">
      <c r="A3846" s="382"/>
    </row>
    <row r="3847" spans="1:1">
      <c r="A3847" s="382"/>
    </row>
    <row r="3848" spans="1:1">
      <c r="A3848" s="382"/>
    </row>
    <row r="3849" spans="1:1">
      <c r="A3849" s="382"/>
    </row>
    <row r="3850" spans="1:1">
      <c r="A3850" s="382"/>
    </row>
    <row r="3851" spans="1:1">
      <c r="A3851" s="382"/>
    </row>
    <row r="3852" spans="1:1">
      <c r="A3852" s="382"/>
    </row>
    <row r="3853" spans="1:1">
      <c r="A3853" s="382"/>
    </row>
    <row r="3854" spans="1:1">
      <c r="A3854" s="382"/>
    </row>
    <row r="3855" spans="1:1">
      <c r="A3855" s="382"/>
    </row>
    <row r="3856" spans="1:1">
      <c r="A3856" s="382"/>
    </row>
    <row r="3857" spans="1:1">
      <c r="A3857" s="382"/>
    </row>
    <row r="3858" spans="1:1">
      <c r="A3858" s="382"/>
    </row>
    <row r="3859" spans="1:1">
      <c r="A3859" s="382"/>
    </row>
    <row r="3860" spans="1:1">
      <c r="A3860" s="382"/>
    </row>
    <row r="3861" spans="1:1">
      <c r="A3861" s="382"/>
    </row>
    <row r="3862" spans="1:1">
      <c r="A3862" s="382"/>
    </row>
    <row r="3863" spans="1:1">
      <c r="A3863" s="382"/>
    </row>
    <row r="3864" spans="1:1">
      <c r="A3864" s="382"/>
    </row>
    <row r="3865" spans="1:1">
      <c r="A3865" s="382"/>
    </row>
    <row r="3866" spans="1:1">
      <c r="A3866" s="382"/>
    </row>
    <row r="3867" spans="1:1">
      <c r="A3867" s="382"/>
    </row>
    <row r="3868" spans="1:1">
      <c r="A3868" s="382"/>
    </row>
    <row r="3869" spans="1:1">
      <c r="A3869" s="382"/>
    </row>
    <row r="3870" spans="1:1">
      <c r="A3870" s="382"/>
    </row>
    <row r="3871" spans="1:1">
      <c r="A3871" s="382"/>
    </row>
    <row r="3872" spans="1:1">
      <c r="A3872" s="382"/>
    </row>
    <row r="3873" spans="1:1">
      <c r="A3873" s="382"/>
    </row>
    <row r="3874" spans="1:1">
      <c r="A3874" s="382"/>
    </row>
    <row r="3875" spans="1:1">
      <c r="A3875" s="382"/>
    </row>
    <row r="3876" spans="1:1">
      <c r="A3876" s="382"/>
    </row>
    <row r="3877" spans="1:1">
      <c r="A3877" s="382"/>
    </row>
    <row r="3878" spans="1:1">
      <c r="A3878" s="382"/>
    </row>
    <row r="3879" spans="1:1">
      <c r="A3879" s="382"/>
    </row>
    <row r="3880" spans="1:1">
      <c r="A3880" s="382"/>
    </row>
    <row r="3881" spans="1:1">
      <c r="A3881" s="382"/>
    </row>
    <row r="3882" spans="1:1">
      <c r="A3882" s="382"/>
    </row>
    <row r="3883" spans="1:1">
      <c r="A3883" s="382"/>
    </row>
    <row r="3884" spans="1:1">
      <c r="A3884" s="382"/>
    </row>
    <row r="3885" spans="1:1">
      <c r="A3885" s="382"/>
    </row>
    <row r="3886" spans="1:1">
      <c r="A3886" s="382"/>
    </row>
    <row r="3887" spans="1:1">
      <c r="A3887" s="382"/>
    </row>
    <row r="3888" spans="1:1">
      <c r="A3888" s="382"/>
    </row>
    <row r="3889" spans="1:1">
      <c r="A3889" s="382"/>
    </row>
    <row r="3890" spans="1:1">
      <c r="A3890" s="382"/>
    </row>
    <row r="3891" spans="1:1">
      <c r="A3891" s="382"/>
    </row>
    <row r="3892" spans="1:1">
      <c r="A3892" s="382"/>
    </row>
    <row r="3893" spans="1:1">
      <c r="A3893" s="382"/>
    </row>
    <row r="3894" spans="1:1">
      <c r="A3894" s="382"/>
    </row>
    <row r="3895" spans="1:1">
      <c r="A3895" s="382"/>
    </row>
    <row r="3896" spans="1:1">
      <c r="A3896" s="382"/>
    </row>
    <row r="3897" spans="1:1">
      <c r="A3897" s="382"/>
    </row>
    <row r="3898" spans="1:1">
      <c r="A3898" s="382"/>
    </row>
    <row r="3899" spans="1:1">
      <c r="A3899" s="382"/>
    </row>
    <row r="3900" spans="1:1">
      <c r="A3900" s="382"/>
    </row>
    <row r="3901" spans="1:1">
      <c r="A3901" s="382"/>
    </row>
    <row r="3902" spans="1:1">
      <c r="A3902" s="382"/>
    </row>
    <row r="3903" spans="1:1">
      <c r="A3903" s="382"/>
    </row>
    <row r="3904" spans="1:1">
      <c r="A3904" s="382"/>
    </row>
    <row r="3905" spans="1:1">
      <c r="A3905" s="382"/>
    </row>
    <row r="3906" spans="1:1">
      <c r="A3906" s="382"/>
    </row>
    <row r="3907" spans="1:1">
      <c r="A3907" s="382"/>
    </row>
    <row r="3908" spans="1:1">
      <c r="A3908" s="382"/>
    </row>
    <row r="3909" spans="1:1">
      <c r="A3909" s="382"/>
    </row>
    <row r="3910" spans="1:1">
      <c r="A3910" s="382"/>
    </row>
    <row r="3911" spans="1:1">
      <c r="A3911" s="382"/>
    </row>
    <row r="3912" spans="1:1">
      <c r="A3912" s="382"/>
    </row>
    <row r="3913" spans="1:1">
      <c r="A3913" s="382"/>
    </row>
    <row r="3914" spans="1:1">
      <c r="A3914" s="382"/>
    </row>
    <row r="3915" spans="1:1">
      <c r="A3915" s="382"/>
    </row>
    <row r="3916" spans="1:1">
      <c r="A3916" s="382"/>
    </row>
    <row r="3917" spans="1:1">
      <c r="A3917" s="382"/>
    </row>
    <row r="3918" spans="1:1">
      <c r="A3918" s="382"/>
    </row>
    <row r="3919" spans="1:1">
      <c r="A3919" s="382"/>
    </row>
    <row r="3920" spans="1:1">
      <c r="A3920" s="382"/>
    </row>
    <row r="3921" spans="1:1">
      <c r="A3921" s="382"/>
    </row>
    <row r="3922" spans="1:1">
      <c r="A3922" s="382"/>
    </row>
    <row r="3923" spans="1:1">
      <c r="A3923" s="382"/>
    </row>
    <row r="3924" spans="1:1">
      <c r="A3924" s="382"/>
    </row>
    <row r="3925" spans="1:1">
      <c r="A3925" s="382"/>
    </row>
    <row r="3926" spans="1:1">
      <c r="A3926" s="382"/>
    </row>
    <row r="3927" spans="1:1">
      <c r="A3927" s="382"/>
    </row>
    <row r="3928" spans="1:1">
      <c r="A3928" s="382"/>
    </row>
    <row r="3929" spans="1:1">
      <c r="A3929" s="382"/>
    </row>
    <row r="3930" spans="1:1">
      <c r="A3930" s="382"/>
    </row>
    <row r="3931" spans="1:1">
      <c r="A3931" s="382"/>
    </row>
    <row r="3932" spans="1:1">
      <c r="A3932" s="382"/>
    </row>
    <row r="3933" spans="1:1">
      <c r="A3933" s="382"/>
    </row>
    <row r="3934" spans="1:1">
      <c r="A3934" s="382"/>
    </row>
    <row r="3935" spans="1:1">
      <c r="A3935" s="382"/>
    </row>
    <row r="3936" spans="1:1">
      <c r="A3936" s="382"/>
    </row>
    <row r="3937" spans="1:1">
      <c r="A3937" s="382"/>
    </row>
    <row r="3938" spans="1:1">
      <c r="A3938" s="382"/>
    </row>
    <row r="3939" spans="1:1">
      <c r="A3939" s="382"/>
    </row>
    <row r="3940" spans="1:1">
      <c r="A3940" s="382"/>
    </row>
    <row r="3941" spans="1:1">
      <c r="A3941" s="382"/>
    </row>
    <row r="3942" spans="1:1">
      <c r="A3942" s="382"/>
    </row>
    <row r="3943" spans="1:1">
      <c r="A3943" s="382"/>
    </row>
    <row r="3944" spans="1:1">
      <c r="A3944" s="382"/>
    </row>
    <row r="3945" spans="1:1">
      <c r="A3945" s="382"/>
    </row>
    <row r="3946" spans="1:1">
      <c r="A3946" s="382"/>
    </row>
    <row r="3947" spans="1:1">
      <c r="A3947" s="382"/>
    </row>
    <row r="3948" spans="1:1">
      <c r="A3948" s="382"/>
    </row>
    <row r="3949" spans="1:1">
      <c r="A3949" s="382"/>
    </row>
    <row r="3950" spans="1:1">
      <c r="A3950" s="382"/>
    </row>
    <row r="3951" spans="1:1">
      <c r="A3951" s="382"/>
    </row>
    <row r="3952" spans="1:1">
      <c r="A3952" s="382"/>
    </row>
    <row r="3953" spans="1:1">
      <c r="A3953" s="382"/>
    </row>
    <row r="3954" spans="1:1">
      <c r="A3954" s="382"/>
    </row>
    <row r="3955" spans="1:1">
      <c r="A3955" s="382"/>
    </row>
    <row r="3956" spans="1:1">
      <c r="A3956" s="382"/>
    </row>
    <row r="3957" spans="1:1">
      <c r="A3957" s="382"/>
    </row>
    <row r="3958" spans="1:1">
      <c r="A3958" s="382"/>
    </row>
    <row r="3959" spans="1:1">
      <c r="A3959" s="382"/>
    </row>
    <row r="3960" spans="1:1">
      <c r="A3960" s="382"/>
    </row>
    <row r="3961" spans="1:1">
      <c r="A3961" s="382"/>
    </row>
    <row r="3962" spans="1:1">
      <c r="A3962" s="382"/>
    </row>
    <row r="3963" spans="1:1">
      <c r="A3963" s="382"/>
    </row>
    <row r="3964" spans="1:1">
      <c r="A3964" s="382"/>
    </row>
    <row r="3965" spans="1:1">
      <c r="A3965" s="382"/>
    </row>
    <row r="3966" spans="1:1">
      <c r="A3966" s="382"/>
    </row>
    <row r="3967" spans="1:1">
      <c r="A3967" s="382"/>
    </row>
    <row r="3968" spans="1:1">
      <c r="A3968" s="382"/>
    </row>
    <row r="3969" spans="1:1">
      <c r="A3969" s="382"/>
    </row>
    <row r="3970" spans="1:1">
      <c r="A3970" s="382"/>
    </row>
    <row r="3971" spans="1:1">
      <c r="A3971" s="382"/>
    </row>
    <row r="3972" spans="1:1">
      <c r="A3972" s="382"/>
    </row>
    <row r="3973" spans="1:1">
      <c r="A3973" s="382"/>
    </row>
    <row r="3974" spans="1:1">
      <c r="A3974" s="382"/>
    </row>
    <row r="3975" spans="1:1">
      <c r="A3975" s="382"/>
    </row>
    <row r="3976" spans="1:1">
      <c r="A3976" s="382"/>
    </row>
    <row r="3977" spans="1:1">
      <c r="A3977" s="382"/>
    </row>
    <row r="3978" spans="1:1">
      <c r="A3978" s="382"/>
    </row>
    <row r="3979" spans="1:1">
      <c r="A3979" s="382"/>
    </row>
    <row r="3980" spans="1:1">
      <c r="A3980" s="382"/>
    </row>
    <row r="3981" spans="1:1">
      <c r="A3981" s="382"/>
    </row>
    <row r="3982" spans="1:1">
      <c r="A3982" s="382"/>
    </row>
    <row r="3983" spans="1:1">
      <c r="A3983" s="382"/>
    </row>
    <row r="3984" spans="1:1">
      <c r="A3984" s="382"/>
    </row>
    <row r="3985" spans="1:1">
      <c r="A3985" s="382"/>
    </row>
    <row r="3986" spans="1:1">
      <c r="A3986" s="382"/>
    </row>
    <row r="3987" spans="1:1">
      <c r="A3987" s="382"/>
    </row>
    <row r="3988" spans="1:1">
      <c r="A3988" s="382"/>
    </row>
    <row r="3989" spans="1:1">
      <c r="A3989" s="382"/>
    </row>
    <row r="3990" spans="1:1">
      <c r="A3990" s="382"/>
    </row>
    <row r="3991" spans="1:1">
      <c r="A3991" s="382"/>
    </row>
    <row r="3992" spans="1:1">
      <c r="A3992" s="382"/>
    </row>
    <row r="3993" spans="1:1">
      <c r="A3993" s="382"/>
    </row>
    <row r="3994" spans="1:1">
      <c r="A3994" s="382"/>
    </row>
    <row r="3995" spans="1:1">
      <c r="A3995" s="382"/>
    </row>
    <row r="3996" spans="1:1">
      <c r="A3996" s="382"/>
    </row>
    <row r="3997" spans="1:1">
      <c r="A3997" s="382"/>
    </row>
    <row r="3998" spans="1:1">
      <c r="A3998" s="382"/>
    </row>
    <row r="3999" spans="1:1">
      <c r="A3999" s="382"/>
    </row>
    <row r="4000" spans="1:1">
      <c r="A4000" s="382"/>
    </row>
    <row r="4001" spans="1:1">
      <c r="A4001" s="382"/>
    </row>
    <row r="4002" spans="1:1">
      <c r="A4002" s="382"/>
    </row>
    <row r="4003" spans="1:1">
      <c r="A4003" s="382"/>
    </row>
    <row r="4004" spans="1:1">
      <c r="A4004" s="382"/>
    </row>
    <row r="4005" spans="1:1">
      <c r="A4005" s="382"/>
    </row>
    <row r="4006" spans="1:1">
      <c r="A4006" s="382"/>
    </row>
    <row r="4007" spans="1:1">
      <c r="A4007" s="382"/>
    </row>
    <row r="4008" spans="1:1">
      <c r="A4008" s="382"/>
    </row>
    <row r="4009" spans="1:1">
      <c r="A4009" s="382"/>
    </row>
    <row r="4010" spans="1:1">
      <c r="A4010" s="382"/>
    </row>
    <row r="4011" spans="1:1">
      <c r="A4011" s="382"/>
    </row>
    <row r="4012" spans="1:1">
      <c r="A4012" s="382"/>
    </row>
    <row r="4013" spans="1:1">
      <c r="A4013" s="382"/>
    </row>
    <row r="4014" spans="1:1">
      <c r="A4014" s="382"/>
    </row>
    <row r="4015" spans="1:1">
      <c r="A4015" s="382"/>
    </row>
    <row r="4016" spans="1:1">
      <c r="A4016" s="382"/>
    </row>
    <row r="4017" spans="1:1">
      <c r="A4017" s="382"/>
    </row>
    <row r="4018" spans="1:1">
      <c r="A4018" s="382"/>
    </row>
    <row r="4019" spans="1:1">
      <c r="A4019" s="382"/>
    </row>
    <row r="4020" spans="1:1">
      <c r="A4020" s="382"/>
    </row>
    <row r="4021" spans="1:1">
      <c r="A4021" s="382"/>
    </row>
    <row r="4022" spans="1:1">
      <c r="A4022" s="382"/>
    </row>
    <row r="4023" spans="1:1">
      <c r="A4023" s="382"/>
    </row>
    <row r="4024" spans="1:1">
      <c r="A4024" s="382"/>
    </row>
    <row r="4025" spans="1:1">
      <c r="A4025" s="382"/>
    </row>
    <row r="4026" spans="1:1">
      <c r="A4026" s="382"/>
    </row>
    <row r="4027" spans="1:1">
      <c r="A4027" s="382"/>
    </row>
    <row r="4028" spans="1:1">
      <c r="A4028" s="382"/>
    </row>
    <row r="4029" spans="1:1">
      <c r="A4029" s="382"/>
    </row>
    <row r="4030" spans="1:1">
      <c r="A4030" s="382"/>
    </row>
    <row r="4031" spans="1:1">
      <c r="A4031" s="382"/>
    </row>
    <row r="4032" spans="1:1">
      <c r="A4032" s="382"/>
    </row>
    <row r="4033" spans="1:1">
      <c r="A4033" s="382"/>
    </row>
    <row r="4034" spans="1:1">
      <c r="A4034" s="382"/>
    </row>
    <row r="4035" spans="1:1">
      <c r="A4035" s="382"/>
    </row>
    <row r="4036" spans="1:1">
      <c r="A4036" s="382"/>
    </row>
    <row r="4037" spans="1:1">
      <c r="A4037" s="382"/>
    </row>
    <row r="4038" spans="1:1">
      <c r="A4038" s="382"/>
    </row>
    <row r="4039" spans="1:1">
      <c r="A4039" s="382"/>
    </row>
    <row r="4040" spans="1:1">
      <c r="A4040" s="382"/>
    </row>
    <row r="4041" spans="1:1">
      <c r="A4041" s="382"/>
    </row>
    <row r="4042" spans="1:1">
      <c r="A4042" s="382"/>
    </row>
    <row r="4043" spans="1:1">
      <c r="A4043" s="382"/>
    </row>
    <row r="4044" spans="1:1">
      <c r="A4044" s="382"/>
    </row>
    <row r="4045" spans="1:1">
      <c r="A4045" s="382"/>
    </row>
    <row r="4046" spans="1:1">
      <c r="A4046" s="382"/>
    </row>
    <row r="4047" spans="1:1">
      <c r="A4047" s="382"/>
    </row>
    <row r="4048" spans="1:1">
      <c r="A4048" s="382"/>
    </row>
    <row r="4049" spans="1:1">
      <c r="A4049" s="382"/>
    </row>
    <row r="4050" spans="1:1">
      <c r="A4050" s="382"/>
    </row>
    <row r="4051" spans="1:1">
      <c r="A4051" s="382"/>
    </row>
    <row r="4052" spans="1:1">
      <c r="A4052" s="382"/>
    </row>
    <row r="4053" spans="1:1">
      <c r="A4053" s="382"/>
    </row>
    <row r="4054" spans="1:1">
      <c r="A4054" s="382"/>
    </row>
    <row r="4055" spans="1:1">
      <c r="A4055" s="382"/>
    </row>
    <row r="4056" spans="1:1">
      <c r="A4056" s="382"/>
    </row>
    <row r="4057" spans="1:1">
      <c r="A4057" s="382"/>
    </row>
    <row r="4058" spans="1:1">
      <c r="A4058" s="382"/>
    </row>
    <row r="4059" spans="1:1">
      <c r="A4059" s="382"/>
    </row>
    <row r="4060" spans="1:1">
      <c r="A4060" s="382"/>
    </row>
    <row r="4061" spans="1:1">
      <c r="A4061" s="382"/>
    </row>
    <row r="4062" spans="1:1">
      <c r="A4062" s="382"/>
    </row>
    <row r="4063" spans="1:1">
      <c r="A4063" s="382"/>
    </row>
    <row r="4064" spans="1:1">
      <c r="A4064" s="382"/>
    </row>
    <row r="4065" spans="1:1">
      <c r="A4065" s="382"/>
    </row>
    <row r="4066" spans="1:1">
      <c r="A4066" s="382"/>
    </row>
    <row r="4067" spans="1:1">
      <c r="A4067" s="382"/>
    </row>
    <row r="4068" spans="1:1">
      <c r="A4068" s="382"/>
    </row>
    <row r="4069" spans="1:1">
      <c r="A4069" s="382"/>
    </row>
    <row r="4070" spans="1:1">
      <c r="A4070" s="382"/>
    </row>
    <row r="4071" spans="1:1">
      <c r="A4071" s="382"/>
    </row>
    <row r="4072" spans="1:1">
      <c r="A4072" s="382"/>
    </row>
    <row r="4073" spans="1:1">
      <c r="A4073" s="382"/>
    </row>
    <row r="4074" spans="1:1">
      <c r="A4074" s="382"/>
    </row>
    <row r="4075" spans="1:1">
      <c r="A4075" s="382"/>
    </row>
    <row r="4076" spans="1:1">
      <c r="A4076" s="382"/>
    </row>
    <row r="4077" spans="1:1">
      <c r="A4077" s="382"/>
    </row>
    <row r="4078" spans="1:1">
      <c r="A4078" s="382"/>
    </row>
    <row r="4079" spans="1:1">
      <c r="A4079" s="382"/>
    </row>
    <row r="4080" spans="1:1">
      <c r="A4080" s="382"/>
    </row>
    <row r="4081" spans="1:1">
      <c r="A4081" s="382"/>
    </row>
    <row r="4082" spans="1:1">
      <c r="A4082" s="382"/>
    </row>
    <row r="4083" spans="1:1">
      <c r="A4083" s="382"/>
    </row>
    <row r="4084" spans="1:1">
      <c r="A4084" s="382"/>
    </row>
    <row r="4085" spans="1:1">
      <c r="A4085" s="382"/>
    </row>
    <row r="4086" spans="1:1">
      <c r="A4086" s="382"/>
    </row>
    <row r="4087" spans="1:1">
      <c r="A4087" s="382"/>
    </row>
    <row r="4088" spans="1:1">
      <c r="A4088" s="382"/>
    </row>
    <row r="4089" spans="1:1">
      <c r="A4089" s="382"/>
    </row>
    <row r="4090" spans="1:1">
      <c r="A4090" s="382"/>
    </row>
    <row r="4091" spans="1:1">
      <c r="A4091" s="382"/>
    </row>
    <row r="4092" spans="1:1">
      <c r="A4092" s="382"/>
    </row>
    <row r="4093" spans="1:1">
      <c r="A4093" s="382"/>
    </row>
    <row r="4094" spans="1:1">
      <c r="A4094" s="382"/>
    </row>
    <row r="4095" spans="1:1">
      <c r="A4095" s="382"/>
    </row>
    <row r="4096" spans="1:1">
      <c r="A4096" s="382"/>
    </row>
    <row r="4097" spans="1:1">
      <c r="A4097" s="382"/>
    </row>
    <row r="4098" spans="1:1">
      <c r="A4098" s="382"/>
    </row>
    <row r="4099" spans="1:1">
      <c r="A4099" s="382"/>
    </row>
    <row r="4100" spans="1:1">
      <c r="A4100" s="382"/>
    </row>
    <row r="4101" spans="1:1">
      <c r="A4101" s="382"/>
    </row>
    <row r="4102" spans="1:1">
      <c r="A4102" s="382"/>
    </row>
    <row r="4103" spans="1:1">
      <c r="A4103" s="382"/>
    </row>
    <row r="4104" spans="1:1">
      <c r="A4104" s="382"/>
    </row>
    <row r="4105" spans="1:1">
      <c r="A4105" s="382"/>
    </row>
    <row r="4106" spans="1:1">
      <c r="A4106" s="382"/>
    </row>
    <row r="4107" spans="1:1">
      <c r="A4107" s="382"/>
    </row>
    <row r="4108" spans="1:1">
      <c r="A4108" s="382"/>
    </row>
    <row r="4109" spans="1:1">
      <c r="A4109" s="382"/>
    </row>
    <row r="4110" spans="1:1">
      <c r="A4110" s="382"/>
    </row>
    <row r="4111" spans="1:1">
      <c r="A4111" s="382"/>
    </row>
    <row r="4112" spans="1:1">
      <c r="A4112" s="382"/>
    </row>
    <row r="4113" spans="1:1">
      <c r="A4113" s="382"/>
    </row>
    <row r="4114" spans="1:1">
      <c r="A4114" s="382"/>
    </row>
    <row r="4115" spans="1:1">
      <c r="A4115" s="382"/>
    </row>
    <row r="4116" spans="1:1">
      <c r="A4116" s="382"/>
    </row>
    <row r="4117" spans="1:1">
      <c r="A4117" s="382"/>
    </row>
    <row r="4118" spans="1:1">
      <c r="A4118" s="382"/>
    </row>
    <row r="4119" spans="1:1">
      <c r="A4119" s="382"/>
    </row>
    <row r="4120" spans="1:1">
      <c r="A4120" s="382"/>
    </row>
    <row r="4121" spans="1:1">
      <c r="A4121" s="382"/>
    </row>
    <row r="4122" spans="1:1">
      <c r="A4122" s="382"/>
    </row>
    <row r="4123" spans="1:1">
      <c r="A4123" s="382"/>
    </row>
    <row r="4124" spans="1:1">
      <c r="A4124" s="382"/>
    </row>
    <row r="4125" spans="1:1">
      <c r="A4125" s="382"/>
    </row>
    <row r="4126" spans="1:1">
      <c r="A4126" s="382"/>
    </row>
    <row r="4127" spans="1:1">
      <c r="A4127" s="382"/>
    </row>
    <row r="4128" spans="1:1">
      <c r="A4128" s="382"/>
    </row>
    <row r="4129" spans="1:1">
      <c r="A4129" s="382"/>
    </row>
    <row r="4130" spans="1:1">
      <c r="A4130" s="382"/>
    </row>
    <row r="4131" spans="1:1">
      <c r="A4131" s="382"/>
    </row>
    <row r="4132" spans="1:1">
      <c r="A4132" s="382"/>
    </row>
    <row r="4133" spans="1:1">
      <c r="A4133" s="382"/>
    </row>
    <row r="4134" spans="1:1">
      <c r="A4134" s="382"/>
    </row>
    <row r="4135" spans="1:1">
      <c r="A4135" s="382"/>
    </row>
    <row r="4136" spans="1:1">
      <c r="A4136" s="382"/>
    </row>
    <row r="4137" spans="1:1">
      <c r="A4137" s="382"/>
    </row>
    <row r="4138" spans="1:1">
      <c r="A4138" s="382"/>
    </row>
    <row r="4139" spans="1:1">
      <c r="A4139" s="382"/>
    </row>
    <row r="4140" spans="1:1">
      <c r="A4140" s="382"/>
    </row>
    <row r="4141" spans="1:1">
      <c r="A4141" s="382"/>
    </row>
    <row r="4142" spans="1:1">
      <c r="A4142" s="382"/>
    </row>
    <row r="4143" spans="1:1">
      <c r="A4143" s="382"/>
    </row>
    <row r="4144" spans="1:1">
      <c r="A4144" s="382"/>
    </row>
    <row r="4145" spans="1:1">
      <c r="A4145" s="382"/>
    </row>
    <row r="4146" spans="1:1">
      <c r="A4146" s="382"/>
    </row>
    <row r="4147" spans="1:1">
      <c r="A4147" s="382"/>
    </row>
    <row r="4148" spans="1:1">
      <c r="A4148" s="382"/>
    </row>
    <row r="4149" spans="1:1">
      <c r="A4149" s="382"/>
    </row>
    <row r="4150" spans="1:1">
      <c r="A4150" s="382"/>
    </row>
    <row r="4151" spans="1:1">
      <c r="A4151" s="382"/>
    </row>
    <row r="4152" spans="1:1">
      <c r="A4152" s="382"/>
    </row>
    <row r="4153" spans="1:1">
      <c r="A4153" s="382"/>
    </row>
    <row r="4154" spans="1:1">
      <c r="A4154" s="382"/>
    </row>
    <row r="4155" spans="1:1">
      <c r="A4155" s="382"/>
    </row>
    <row r="4156" spans="1:1">
      <c r="A4156" s="382"/>
    </row>
    <row r="4157" spans="1:1">
      <c r="A4157" s="382"/>
    </row>
    <row r="4158" spans="1:1">
      <c r="A4158" s="382"/>
    </row>
    <row r="4159" spans="1:1">
      <c r="A4159" s="382"/>
    </row>
    <row r="4160" spans="1:1">
      <c r="A4160" s="382"/>
    </row>
    <row r="4161" spans="1:1">
      <c r="A4161" s="382"/>
    </row>
    <row r="4162" spans="1:1">
      <c r="A4162" s="382"/>
    </row>
    <row r="4163" spans="1:1">
      <c r="A4163" s="382"/>
    </row>
    <row r="4164" spans="1:1">
      <c r="A4164" s="382"/>
    </row>
    <row r="4165" spans="1:1">
      <c r="A4165" s="382"/>
    </row>
    <row r="4166" spans="1:1">
      <c r="A4166" s="382"/>
    </row>
    <row r="4167" spans="1:1">
      <c r="A4167" s="382"/>
    </row>
    <row r="4168" spans="1:1">
      <c r="A4168" s="382"/>
    </row>
    <row r="4169" spans="1:1">
      <c r="A4169" s="382"/>
    </row>
    <row r="4170" spans="1:1">
      <c r="A4170" s="382"/>
    </row>
    <row r="4171" spans="1:1">
      <c r="A4171" s="382"/>
    </row>
    <row r="4172" spans="1:1">
      <c r="A4172" s="382"/>
    </row>
    <row r="4173" spans="1:1">
      <c r="A4173" s="382"/>
    </row>
    <row r="4174" spans="1:1">
      <c r="A4174" s="382"/>
    </row>
    <row r="4175" spans="1:1">
      <c r="A4175" s="382"/>
    </row>
    <row r="4176" spans="1:1">
      <c r="A4176" s="382"/>
    </row>
    <row r="4177" spans="1:1">
      <c r="A4177" s="382"/>
    </row>
    <row r="4178" spans="1:1">
      <c r="A4178" s="382"/>
    </row>
    <row r="4179" spans="1:1">
      <c r="A4179" s="382"/>
    </row>
    <row r="4180" spans="1:1">
      <c r="A4180" s="382"/>
    </row>
    <row r="4181" spans="1:1">
      <c r="A4181" s="382"/>
    </row>
    <row r="4182" spans="1:1">
      <c r="A4182" s="382"/>
    </row>
    <row r="4183" spans="1:1">
      <c r="A4183" s="382"/>
    </row>
    <row r="4184" spans="1:1">
      <c r="A4184" s="382"/>
    </row>
    <row r="4185" spans="1:1">
      <c r="A4185" s="382"/>
    </row>
    <row r="4186" spans="1:1">
      <c r="A4186" s="382"/>
    </row>
    <row r="4187" spans="1:1">
      <c r="A4187" s="382"/>
    </row>
    <row r="4188" spans="1:1">
      <c r="A4188" s="382"/>
    </row>
    <row r="4189" spans="1:1">
      <c r="A4189" s="382"/>
    </row>
    <row r="4190" spans="1:1">
      <c r="A4190" s="382"/>
    </row>
    <row r="4191" spans="1:1">
      <c r="A4191" s="382"/>
    </row>
    <row r="4192" spans="1:1">
      <c r="A4192" s="382"/>
    </row>
    <row r="4193" spans="1:1">
      <c r="A4193" s="382"/>
    </row>
    <row r="4194" spans="1:1">
      <c r="A4194" s="382"/>
    </row>
    <row r="4195" spans="1:1">
      <c r="A4195" s="382"/>
    </row>
    <row r="4196" spans="1:1">
      <c r="A4196" s="382"/>
    </row>
    <row r="4197" spans="1:1">
      <c r="A4197" s="382"/>
    </row>
    <row r="4198" spans="1:1">
      <c r="A4198" s="382"/>
    </row>
    <row r="4199" spans="1:1">
      <c r="A4199" s="382"/>
    </row>
    <row r="4200" spans="1:1">
      <c r="A4200" s="382"/>
    </row>
    <row r="4201" spans="1:1">
      <c r="A4201" s="382"/>
    </row>
    <row r="4202" spans="1:1">
      <c r="A4202" s="382"/>
    </row>
    <row r="4203" spans="1:1">
      <c r="A4203" s="382"/>
    </row>
    <row r="4204" spans="1:1">
      <c r="A4204" s="382"/>
    </row>
    <row r="4205" spans="1:1">
      <c r="A4205" s="382"/>
    </row>
    <row r="4206" spans="1:1">
      <c r="A4206" s="382"/>
    </row>
    <row r="4207" spans="1:1">
      <c r="A4207" s="382"/>
    </row>
    <row r="4208" spans="1:1">
      <c r="A4208" s="382"/>
    </row>
    <row r="4209" spans="1:1">
      <c r="A4209" s="382"/>
    </row>
    <row r="4210" spans="1:1">
      <c r="A4210" s="382"/>
    </row>
    <row r="4211" spans="1:1">
      <c r="A4211" s="382"/>
    </row>
    <row r="4212" spans="1:1">
      <c r="A4212" s="382"/>
    </row>
    <row r="4213" spans="1:1">
      <c r="A4213" s="382"/>
    </row>
    <row r="4214" spans="1:1">
      <c r="A4214" s="382"/>
    </row>
    <row r="4215" spans="1:1">
      <c r="A4215" s="382"/>
    </row>
    <row r="4216" spans="1:1">
      <c r="A4216" s="382"/>
    </row>
    <row r="4217" spans="1:1">
      <c r="A4217" s="382"/>
    </row>
    <row r="4218" spans="1:1">
      <c r="A4218" s="382"/>
    </row>
    <row r="4219" spans="1:1">
      <c r="A4219" s="382"/>
    </row>
    <row r="4220" spans="1:1">
      <c r="A4220" s="382"/>
    </row>
    <row r="4221" spans="1:1">
      <c r="A4221" s="382"/>
    </row>
    <row r="4222" spans="1:1">
      <c r="A4222" s="382"/>
    </row>
    <row r="4223" spans="1:1">
      <c r="A4223" s="382"/>
    </row>
    <row r="4224" spans="1:1">
      <c r="A4224" s="382"/>
    </row>
    <row r="4225" spans="1:1">
      <c r="A4225" s="382"/>
    </row>
    <row r="4226" spans="1:1">
      <c r="A4226" s="382"/>
    </row>
    <row r="4227" spans="1:1">
      <c r="A4227" s="382"/>
    </row>
    <row r="4228" spans="1:1">
      <c r="A4228" s="382"/>
    </row>
    <row r="4229" spans="1:1">
      <c r="A4229" s="382"/>
    </row>
    <row r="4230" spans="1:1">
      <c r="A4230" s="382"/>
    </row>
    <row r="4231" spans="1:1">
      <c r="A4231" s="382"/>
    </row>
    <row r="4232" spans="1:1">
      <c r="A4232" s="382"/>
    </row>
    <row r="4233" spans="1:1">
      <c r="A4233" s="382"/>
    </row>
    <row r="4234" spans="1:1">
      <c r="A4234" s="382"/>
    </row>
    <row r="4235" spans="1:1">
      <c r="A4235" s="382"/>
    </row>
    <row r="4236" spans="1:1">
      <c r="A4236" s="382"/>
    </row>
    <row r="4237" spans="1:1">
      <c r="A4237" s="382"/>
    </row>
    <row r="4238" spans="1:1">
      <c r="A4238" s="382"/>
    </row>
    <row r="4239" spans="1:1">
      <c r="A4239" s="382"/>
    </row>
    <row r="4240" spans="1:1">
      <c r="A4240" s="382"/>
    </row>
    <row r="4241" spans="1:1">
      <c r="A4241" s="382"/>
    </row>
    <row r="4242" spans="1:1">
      <c r="A4242" s="382"/>
    </row>
    <row r="4243" spans="1:1">
      <c r="A4243" s="382"/>
    </row>
    <row r="4244" spans="1:1">
      <c r="A4244" s="382"/>
    </row>
    <row r="4245" spans="1:1">
      <c r="A4245" s="382"/>
    </row>
    <row r="4246" spans="1:1">
      <c r="A4246" s="382"/>
    </row>
    <row r="4247" spans="1:1">
      <c r="A4247" s="382"/>
    </row>
    <row r="4248" spans="1:1">
      <c r="A4248" s="382"/>
    </row>
    <row r="4249" spans="1:1">
      <c r="A4249" s="382"/>
    </row>
    <row r="4250" spans="1:1">
      <c r="A4250" s="382"/>
    </row>
    <row r="4251" spans="1:1">
      <c r="A4251" s="382"/>
    </row>
    <row r="4252" spans="1:1">
      <c r="A4252" s="382"/>
    </row>
    <row r="4253" spans="1:1">
      <c r="A4253" s="382"/>
    </row>
    <row r="4254" spans="1:1">
      <c r="A4254" s="382"/>
    </row>
    <row r="4255" spans="1:1">
      <c r="A4255" s="382"/>
    </row>
    <row r="4256" spans="1:1">
      <c r="A4256" s="382"/>
    </row>
    <row r="4257" spans="1:1">
      <c r="A4257" s="382"/>
    </row>
    <row r="4258" spans="1:1">
      <c r="A4258" s="382"/>
    </row>
    <row r="4259" spans="1:1">
      <c r="A4259" s="382"/>
    </row>
    <row r="4260" spans="1:1">
      <c r="A4260" s="382"/>
    </row>
    <row r="4261" spans="1:1">
      <c r="A4261" s="382"/>
    </row>
    <row r="4262" spans="1:1">
      <c r="A4262" s="382"/>
    </row>
    <row r="4263" spans="1:1">
      <c r="A4263" s="382"/>
    </row>
    <row r="4264" spans="1:1">
      <c r="A4264" s="382"/>
    </row>
    <row r="4265" spans="1:1">
      <c r="A4265" s="382"/>
    </row>
    <row r="4266" spans="1:1">
      <c r="A4266" s="382"/>
    </row>
    <row r="4267" spans="1:1">
      <c r="A4267" s="382"/>
    </row>
    <row r="4268" spans="1:1">
      <c r="A4268" s="382"/>
    </row>
    <row r="4269" spans="1:1">
      <c r="A4269" s="382"/>
    </row>
    <row r="4270" spans="1:1">
      <c r="A4270" s="382"/>
    </row>
    <row r="4271" spans="1:1">
      <c r="A4271" s="382"/>
    </row>
    <row r="4272" spans="1:1">
      <c r="A4272" s="382"/>
    </row>
    <row r="4273" spans="1:1">
      <c r="A4273" s="382"/>
    </row>
    <row r="4274" spans="1:1">
      <c r="A4274" s="382"/>
    </row>
    <row r="4275" spans="1:1">
      <c r="A4275" s="382"/>
    </row>
    <row r="4276" spans="1:1">
      <c r="A4276" s="382"/>
    </row>
    <row r="4277" spans="1:1">
      <c r="A4277" s="382"/>
    </row>
    <row r="4278" spans="1:1">
      <c r="A4278" s="382"/>
    </row>
    <row r="4279" spans="1:1">
      <c r="A4279" s="382"/>
    </row>
    <row r="4280" spans="1:1">
      <c r="A4280" s="382"/>
    </row>
    <row r="4281" spans="1:1">
      <c r="A4281" s="382"/>
    </row>
    <row r="4282" spans="1:1">
      <c r="A4282" s="382"/>
    </row>
    <row r="4283" spans="1:1">
      <c r="A4283" s="382"/>
    </row>
    <row r="4284" spans="1:1">
      <c r="A4284" s="382"/>
    </row>
    <row r="4285" spans="1:1">
      <c r="A4285" s="382"/>
    </row>
    <row r="4286" spans="1:1">
      <c r="A4286" s="382"/>
    </row>
    <row r="4287" spans="1:1">
      <c r="A4287" s="382"/>
    </row>
    <row r="4288" spans="1:1">
      <c r="A4288" s="382"/>
    </row>
    <row r="4289" spans="1:1">
      <c r="A4289" s="382"/>
    </row>
    <row r="4290" spans="1:1">
      <c r="A4290" s="382"/>
    </row>
    <row r="4291" spans="1:1">
      <c r="A4291" s="382"/>
    </row>
    <row r="4292" spans="1:1">
      <c r="A4292" s="382"/>
    </row>
    <row r="4293" spans="1:1">
      <c r="A4293" s="382"/>
    </row>
    <row r="4294" spans="1:1">
      <c r="A4294" s="382"/>
    </row>
    <row r="4295" spans="1:1">
      <c r="A4295" s="382"/>
    </row>
    <row r="4296" spans="1:1">
      <c r="A4296" s="382"/>
    </row>
    <row r="4297" spans="1:1">
      <c r="A4297" s="382"/>
    </row>
    <row r="4298" spans="1:1">
      <c r="A4298" s="382"/>
    </row>
    <row r="4299" spans="1:1">
      <c r="A4299" s="382"/>
    </row>
    <row r="4300" spans="1:1">
      <c r="A4300" s="382"/>
    </row>
    <row r="4301" spans="1:1">
      <c r="A4301" s="382"/>
    </row>
    <row r="4302" spans="1:1">
      <c r="A4302" s="382"/>
    </row>
    <row r="4303" spans="1:1">
      <c r="A4303" s="382"/>
    </row>
    <row r="4304" spans="1:1">
      <c r="A4304" s="382"/>
    </row>
    <row r="4305" spans="1:1">
      <c r="A4305" s="382"/>
    </row>
    <row r="4306" spans="1:1">
      <c r="A4306" s="382"/>
    </row>
    <row r="4307" spans="1:1">
      <c r="A4307" s="382"/>
    </row>
    <row r="4308" spans="1:1">
      <c r="A4308" s="382"/>
    </row>
    <row r="4309" spans="1:1">
      <c r="A4309" s="382"/>
    </row>
    <row r="4310" spans="1:1">
      <c r="A4310" s="382"/>
    </row>
    <row r="4311" spans="1:1">
      <c r="A4311" s="382"/>
    </row>
    <row r="4312" spans="1:1">
      <c r="A4312" s="382"/>
    </row>
    <row r="4313" spans="1:1">
      <c r="A4313" s="382"/>
    </row>
    <row r="4314" spans="1:1">
      <c r="A4314" s="382"/>
    </row>
    <row r="4315" spans="1:1">
      <c r="A4315" s="382"/>
    </row>
    <row r="4316" spans="1:1">
      <c r="A4316" s="382"/>
    </row>
    <row r="4317" spans="1:1">
      <c r="A4317" s="382"/>
    </row>
    <row r="4318" spans="1:1">
      <c r="A4318" s="382"/>
    </row>
    <row r="4319" spans="1:1">
      <c r="A4319" s="382"/>
    </row>
    <row r="4320" spans="1:1">
      <c r="A4320" s="382"/>
    </row>
    <row r="4321" spans="1:1">
      <c r="A4321" s="382"/>
    </row>
    <row r="4322" spans="1:1">
      <c r="A4322" s="382"/>
    </row>
    <row r="4323" spans="1:1">
      <c r="A4323" s="382"/>
    </row>
    <row r="4324" spans="1:1">
      <c r="A4324" s="382"/>
    </row>
    <row r="4325" spans="1:1">
      <c r="A4325" s="382"/>
    </row>
    <row r="4326" spans="1:1">
      <c r="A4326" s="382"/>
    </row>
    <row r="4327" spans="1:1">
      <c r="A4327" s="382"/>
    </row>
    <row r="4328" spans="1:1">
      <c r="A4328" s="382"/>
    </row>
    <row r="4329" spans="1:1">
      <c r="A4329" s="382"/>
    </row>
    <row r="4330" spans="1:1">
      <c r="A4330" s="382"/>
    </row>
    <row r="4331" spans="1:1">
      <c r="A4331" s="382"/>
    </row>
    <row r="4332" spans="1:1">
      <c r="A4332" s="382"/>
    </row>
    <row r="4333" spans="1:1">
      <c r="A4333" s="382"/>
    </row>
    <row r="4334" spans="1:1">
      <c r="A4334" s="382"/>
    </row>
    <row r="4335" spans="1:1">
      <c r="A4335" s="382"/>
    </row>
    <row r="4336" spans="1:1">
      <c r="A4336" s="382"/>
    </row>
    <row r="4337" spans="1:1">
      <c r="A4337" s="382"/>
    </row>
    <row r="4338" spans="1:1">
      <c r="A4338" s="382"/>
    </row>
    <row r="4339" spans="1:1">
      <c r="A4339" s="382"/>
    </row>
    <row r="4340" spans="1:1">
      <c r="A4340" s="382"/>
    </row>
    <row r="4341" spans="1:1">
      <c r="A4341" s="382"/>
    </row>
    <row r="4342" spans="1:1">
      <c r="A4342" s="382"/>
    </row>
    <row r="4343" spans="1:1">
      <c r="A4343" s="382"/>
    </row>
    <row r="4344" spans="1:1">
      <c r="A4344" s="382"/>
    </row>
    <row r="4345" spans="1:1">
      <c r="A4345" s="382"/>
    </row>
    <row r="4346" spans="1:1">
      <c r="A4346" s="382"/>
    </row>
    <row r="4347" spans="1:1">
      <c r="A4347" s="382"/>
    </row>
    <row r="4348" spans="1:1">
      <c r="A4348" s="382"/>
    </row>
    <row r="4349" spans="1:1">
      <c r="A4349" s="382"/>
    </row>
    <row r="4350" spans="1:1">
      <c r="A4350" s="382"/>
    </row>
    <row r="4351" spans="1:1">
      <c r="A4351" s="382"/>
    </row>
    <row r="4352" spans="1:1">
      <c r="A4352" s="382"/>
    </row>
    <row r="4353" spans="1:1">
      <c r="A4353" s="382"/>
    </row>
    <row r="4354" spans="1:1">
      <c r="A4354" s="382"/>
    </row>
    <row r="4355" spans="1:1">
      <c r="A4355" s="382"/>
    </row>
    <row r="4356" spans="1:1">
      <c r="A4356" s="382"/>
    </row>
    <row r="4357" spans="1:1">
      <c r="A4357" s="382"/>
    </row>
    <row r="4358" spans="1:1">
      <c r="A4358" s="382"/>
    </row>
    <row r="4359" spans="1:1">
      <c r="A4359" s="382"/>
    </row>
    <row r="4360" spans="1:1">
      <c r="A4360" s="382"/>
    </row>
    <row r="4361" spans="1:1">
      <c r="A4361" s="382"/>
    </row>
    <row r="4362" spans="1:1">
      <c r="A4362" s="382"/>
    </row>
    <row r="4363" spans="1:1">
      <c r="A4363" s="382"/>
    </row>
    <row r="4364" spans="1:1">
      <c r="A4364" s="382"/>
    </row>
    <row r="4365" spans="1:1">
      <c r="A4365" s="382"/>
    </row>
    <row r="4366" spans="1:1">
      <c r="A4366" s="382"/>
    </row>
    <row r="4367" spans="1:1">
      <c r="A4367" s="382"/>
    </row>
    <row r="4368" spans="1:1">
      <c r="A4368" s="382"/>
    </row>
    <row r="4369" spans="1:1">
      <c r="A4369" s="382"/>
    </row>
    <row r="4370" spans="1:1">
      <c r="A4370" s="382"/>
    </row>
    <row r="4371" spans="1:1">
      <c r="A4371" s="382"/>
    </row>
    <row r="4372" spans="1:1">
      <c r="A4372" s="382"/>
    </row>
    <row r="4373" spans="1:1">
      <c r="A4373" s="382"/>
    </row>
    <row r="4374" spans="1:1">
      <c r="A4374" s="382"/>
    </row>
    <row r="4375" spans="1:1">
      <c r="A4375" s="382"/>
    </row>
    <row r="4376" spans="1:1">
      <c r="A4376" s="382"/>
    </row>
    <row r="4377" spans="1:1">
      <c r="A4377" s="382"/>
    </row>
    <row r="4378" spans="1:1">
      <c r="A4378" s="382"/>
    </row>
    <row r="4379" spans="1:1">
      <c r="A4379" s="382"/>
    </row>
    <row r="4380" spans="1:1">
      <c r="A4380" s="382"/>
    </row>
    <row r="4381" spans="1:1">
      <c r="A4381" s="382"/>
    </row>
    <row r="4382" spans="1:1">
      <c r="A4382" s="382"/>
    </row>
    <row r="4383" spans="1:1">
      <c r="A4383" s="382"/>
    </row>
    <row r="4384" spans="1:1">
      <c r="A4384" s="382"/>
    </row>
    <row r="4385" spans="1:1">
      <c r="A4385" s="382"/>
    </row>
    <row r="4386" spans="1:1">
      <c r="A4386" s="382"/>
    </row>
    <row r="4387" spans="1:1">
      <c r="A4387" s="382"/>
    </row>
    <row r="4388" spans="1:1">
      <c r="A4388" s="382"/>
    </row>
    <row r="4389" spans="1:1">
      <c r="A4389" s="382"/>
    </row>
    <row r="4390" spans="1:1">
      <c r="A4390" s="382"/>
    </row>
    <row r="4391" spans="1:1">
      <c r="A4391" s="382"/>
    </row>
    <row r="4392" spans="1:1">
      <c r="A4392" s="382"/>
    </row>
    <row r="4393" spans="1:1">
      <c r="A4393" s="382"/>
    </row>
    <row r="4394" spans="1:1">
      <c r="A4394" s="382"/>
    </row>
    <row r="4395" spans="1:1">
      <c r="A4395" s="382"/>
    </row>
    <row r="4396" spans="1:1">
      <c r="A4396" s="382"/>
    </row>
    <row r="4397" spans="1:1">
      <c r="A4397" s="382"/>
    </row>
    <row r="4398" spans="1:1">
      <c r="A4398" s="382"/>
    </row>
    <row r="4399" spans="1:1">
      <c r="A4399" s="382"/>
    </row>
    <row r="4400" spans="1:1">
      <c r="A4400" s="382"/>
    </row>
    <row r="4401" spans="1:1">
      <c r="A4401" s="382"/>
    </row>
    <row r="4402" spans="1:1">
      <c r="A4402" s="382"/>
    </row>
    <row r="4403" spans="1:1">
      <c r="A4403" s="382"/>
    </row>
    <row r="4404" spans="1:1">
      <c r="A4404" s="382"/>
    </row>
    <row r="4405" spans="1:1">
      <c r="A4405" s="382"/>
    </row>
    <row r="4406" spans="1:1">
      <c r="A4406" s="382"/>
    </row>
    <row r="4407" spans="1:1">
      <c r="A4407" s="382"/>
    </row>
    <row r="4408" spans="1:1">
      <c r="A4408" s="382"/>
    </row>
    <row r="4409" spans="1:1">
      <c r="A4409" s="382"/>
    </row>
    <row r="4410" spans="1:1">
      <c r="A4410" s="382"/>
    </row>
    <row r="4411" spans="1:1">
      <c r="A4411" s="382"/>
    </row>
    <row r="4412" spans="1:1">
      <c r="A4412" s="382"/>
    </row>
    <row r="4413" spans="1:1">
      <c r="A4413" s="382"/>
    </row>
    <row r="4414" spans="1:1">
      <c r="A4414" s="382"/>
    </row>
    <row r="4415" spans="1:1">
      <c r="A4415" s="382"/>
    </row>
    <row r="4416" spans="1:1">
      <c r="A4416" s="382"/>
    </row>
    <row r="4417" spans="1:1">
      <c r="A4417" s="382"/>
    </row>
    <row r="4418" spans="1:1">
      <c r="A4418" s="382"/>
    </row>
    <row r="4419" spans="1:1">
      <c r="A4419" s="382"/>
    </row>
    <row r="4420" spans="1:1">
      <c r="A4420" s="382"/>
    </row>
    <row r="4421" spans="1:1">
      <c r="A4421" s="382"/>
    </row>
    <row r="4422" spans="1:1">
      <c r="A4422" s="382"/>
    </row>
    <row r="4423" spans="1:1">
      <c r="A4423" s="382"/>
    </row>
    <row r="4424" spans="1:1">
      <c r="A4424" s="382"/>
    </row>
    <row r="4425" spans="1:1">
      <c r="A4425" s="382"/>
    </row>
    <row r="4426" spans="1:1">
      <c r="A4426" s="382"/>
    </row>
    <row r="4427" spans="1:1">
      <c r="A4427" s="382"/>
    </row>
    <row r="4428" spans="1:1">
      <c r="A4428" s="382"/>
    </row>
    <row r="4429" spans="1:1">
      <c r="A4429" s="382"/>
    </row>
    <row r="4430" spans="1:1">
      <c r="A4430" s="382"/>
    </row>
    <row r="4431" spans="1:1">
      <c r="A4431" s="382"/>
    </row>
    <row r="4432" spans="1:1">
      <c r="A4432" s="382"/>
    </row>
    <row r="4433" spans="1:1">
      <c r="A4433" s="382"/>
    </row>
    <row r="4434" spans="1:1">
      <c r="A4434" s="382"/>
    </row>
    <row r="4435" spans="1:1">
      <c r="A4435" s="382"/>
    </row>
    <row r="4436" spans="1:1">
      <c r="A4436" s="382"/>
    </row>
    <row r="4437" spans="1:1">
      <c r="A4437" s="382"/>
    </row>
    <row r="4438" spans="1:1">
      <c r="A4438" s="382"/>
    </row>
    <row r="4439" spans="1:1">
      <c r="A4439" s="382"/>
    </row>
    <row r="4440" spans="1:1">
      <c r="A4440" s="382"/>
    </row>
    <row r="4441" spans="1:1">
      <c r="A4441" s="382"/>
    </row>
    <row r="4442" spans="1:1">
      <c r="A4442" s="382"/>
    </row>
    <row r="4443" spans="1:1">
      <c r="A4443" s="382"/>
    </row>
    <row r="4444" spans="1:1">
      <c r="A4444" s="382"/>
    </row>
    <row r="4445" spans="1:1">
      <c r="A4445" s="382"/>
    </row>
    <row r="4446" spans="1:1">
      <c r="A4446" s="382"/>
    </row>
    <row r="4447" spans="1:1">
      <c r="A4447" s="382"/>
    </row>
    <row r="4448" spans="1:1">
      <c r="A4448" s="382"/>
    </row>
    <row r="4449" spans="1:1">
      <c r="A4449" s="382"/>
    </row>
    <row r="4450" spans="1:1">
      <c r="A4450" s="382"/>
    </row>
    <row r="4451" spans="1:1">
      <c r="A4451" s="382"/>
    </row>
    <row r="4452" spans="1:1">
      <c r="A4452" s="382"/>
    </row>
    <row r="4453" spans="1:1">
      <c r="A4453" s="382"/>
    </row>
    <row r="4454" spans="1:1">
      <c r="A4454" s="382"/>
    </row>
    <row r="4455" spans="1:1">
      <c r="A4455" s="382"/>
    </row>
    <row r="4456" spans="1:1">
      <c r="A4456" s="382"/>
    </row>
    <row r="4457" spans="1:1">
      <c r="A4457" s="382"/>
    </row>
    <row r="4458" spans="1:1">
      <c r="A4458" s="382"/>
    </row>
    <row r="4459" spans="1:1">
      <c r="A4459" s="382"/>
    </row>
    <row r="4460" spans="1:1">
      <c r="A4460" s="382"/>
    </row>
    <row r="4461" spans="1:1">
      <c r="A4461" s="382"/>
    </row>
    <row r="4462" spans="1:1">
      <c r="A4462" s="382"/>
    </row>
    <row r="4463" spans="1:1">
      <c r="A4463" s="382"/>
    </row>
    <row r="4464" spans="1:1">
      <c r="A4464" s="382"/>
    </row>
    <row r="4465" spans="1:1">
      <c r="A4465" s="382"/>
    </row>
    <row r="4466" spans="1:1">
      <c r="A4466" s="382"/>
    </row>
    <row r="4467" spans="1:1">
      <c r="A4467" s="382"/>
    </row>
    <row r="4468" spans="1:1">
      <c r="A4468" s="382"/>
    </row>
    <row r="4469" spans="1:1">
      <c r="A4469" s="382"/>
    </row>
    <row r="4470" spans="1:1">
      <c r="A4470" s="382"/>
    </row>
    <row r="4471" spans="1:1">
      <c r="A4471" s="382"/>
    </row>
    <row r="4472" spans="1:1">
      <c r="A4472" s="382"/>
    </row>
    <row r="4473" spans="1:1">
      <c r="A4473" s="382"/>
    </row>
    <row r="4474" spans="1:1">
      <c r="A4474" s="382"/>
    </row>
    <row r="4475" spans="1:1">
      <c r="A4475" s="382"/>
    </row>
    <row r="4476" spans="1:1">
      <c r="A4476" s="382"/>
    </row>
    <row r="4477" spans="1:1">
      <c r="A4477" s="382"/>
    </row>
    <row r="4478" spans="1:1">
      <c r="A4478" s="382"/>
    </row>
    <row r="4479" spans="1:1">
      <c r="A4479" s="382"/>
    </row>
    <row r="4480" spans="1:1">
      <c r="A4480" s="382"/>
    </row>
    <row r="4481" spans="1:1">
      <c r="A4481" s="382"/>
    </row>
    <row r="4482" spans="1:1">
      <c r="A4482" s="382"/>
    </row>
    <row r="4483" spans="1:1">
      <c r="A4483" s="382"/>
    </row>
    <row r="4484" spans="1:1">
      <c r="A4484" s="382"/>
    </row>
    <row r="4485" spans="1:1">
      <c r="A4485" s="382"/>
    </row>
    <row r="4486" spans="1:1">
      <c r="A4486" s="382"/>
    </row>
    <row r="4487" spans="1:1">
      <c r="A4487" s="382"/>
    </row>
    <row r="4488" spans="1:1">
      <c r="A4488" s="382"/>
    </row>
    <row r="4489" spans="1:1">
      <c r="A4489" s="382"/>
    </row>
    <row r="4490" spans="1:1">
      <c r="A4490" s="382"/>
    </row>
    <row r="4491" spans="1:1">
      <c r="A4491" s="382"/>
    </row>
    <row r="4492" spans="1:1">
      <c r="A4492" s="382"/>
    </row>
    <row r="4493" spans="1:1">
      <c r="A4493" s="382"/>
    </row>
    <row r="4494" spans="1:1">
      <c r="A4494" s="382"/>
    </row>
    <row r="4495" spans="1:1">
      <c r="A4495" s="382"/>
    </row>
    <row r="4496" spans="1:1">
      <c r="A4496" s="382"/>
    </row>
    <row r="4497" spans="1:1">
      <c r="A4497" s="382"/>
    </row>
    <row r="4498" spans="1:1">
      <c r="A4498" s="382"/>
    </row>
    <row r="4499" spans="1:1">
      <c r="A4499" s="382"/>
    </row>
    <row r="4500" spans="1:1">
      <c r="A4500" s="382"/>
    </row>
    <row r="4501" spans="1:1">
      <c r="A4501" s="382"/>
    </row>
    <row r="4502" spans="1:1">
      <c r="A4502" s="382"/>
    </row>
    <row r="4503" spans="1:1">
      <c r="A4503" s="382"/>
    </row>
    <row r="4504" spans="1:1">
      <c r="A4504" s="382"/>
    </row>
    <row r="4505" spans="1:1">
      <c r="A4505" s="382"/>
    </row>
    <row r="4506" spans="1:1">
      <c r="A4506" s="382"/>
    </row>
    <row r="4507" spans="1:1">
      <c r="A4507" s="382"/>
    </row>
    <row r="4508" spans="1:1">
      <c r="A4508" s="382"/>
    </row>
    <row r="4509" spans="1:1">
      <c r="A4509" s="382"/>
    </row>
    <row r="4510" spans="1:1">
      <c r="A4510" s="382"/>
    </row>
    <row r="4511" spans="1:1">
      <c r="A4511" s="382"/>
    </row>
    <row r="4512" spans="1:1">
      <c r="A4512" s="382"/>
    </row>
    <row r="4513" spans="1:1">
      <c r="A4513" s="382"/>
    </row>
    <row r="4514" spans="1:1">
      <c r="A4514" s="382"/>
    </row>
    <row r="4515" spans="1:1">
      <c r="A4515" s="382"/>
    </row>
    <row r="4516" spans="1:1">
      <c r="A4516" s="382"/>
    </row>
    <row r="4517" spans="1:1">
      <c r="A4517" s="382"/>
    </row>
    <row r="4518" spans="1:1">
      <c r="A4518" s="382"/>
    </row>
    <row r="4519" spans="1:1">
      <c r="A4519" s="382"/>
    </row>
    <row r="4520" spans="1:1">
      <c r="A4520" s="382"/>
    </row>
    <row r="4521" spans="1:1">
      <c r="A4521" s="382"/>
    </row>
    <row r="4522" spans="1:1">
      <c r="A4522" s="382"/>
    </row>
    <row r="4523" spans="1:1">
      <c r="A4523" s="382"/>
    </row>
    <row r="4524" spans="1:1">
      <c r="A4524" s="382"/>
    </row>
    <row r="4525" spans="1:1">
      <c r="A4525" s="382"/>
    </row>
    <row r="4526" spans="1:1">
      <c r="A4526" s="382"/>
    </row>
    <row r="4527" spans="1:1">
      <c r="A4527" s="382"/>
    </row>
    <row r="4528" spans="1:1">
      <c r="A4528" s="382"/>
    </row>
    <row r="4529" spans="1:1">
      <c r="A4529" s="382"/>
    </row>
    <row r="4530" spans="1:1">
      <c r="A4530" s="382"/>
    </row>
    <row r="4531" spans="1:1">
      <c r="A4531" s="382"/>
    </row>
    <row r="4532" spans="1:1">
      <c r="A4532" s="382"/>
    </row>
    <row r="4533" spans="1:1">
      <c r="A4533" s="382"/>
    </row>
    <row r="4534" spans="1:1">
      <c r="A4534" s="382"/>
    </row>
    <row r="4535" spans="1:1">
      <c r="A4535" s="382"/>
    </row>
    <row r="4536" spans="1:1">
      <c r="A4536" s="382"/>
    </row>
    <row r="4537" spans="1:1">
      <c r="A4537" s="382"/>
    </row>
    <row r="4538" spans="1:1">
      <c r="A4538" s="382"/>
    </row>
    <row r="4539" spans="1:1">
      <c r="A4539" s="382"/>
    </row>
    <row r="4540" spans="1:1">
      <c r="A4540" s="382"/>
    </row>
    <row r="4541" spans="1:1">
      <c r="A4541" s="382"/>
    </row>
    <row r="4542" spans="1:1">
      <c r="A4542" s="382"/>
    </row>
    <row r="4543" spans="1:1">
      <c r="A4543" s="382"/>
    </row>
    <row r="4544" spans="1:1">
      <c r="A4544" s="382"/>
    </row>
    <row r="4545" spans="1:1">
      <c r="A4545" s="382"/>
    </row>
    <row r="4546" spans="1:1">
      <c r="A4546" s="382"/>
    </row>
    <row r="4547" spans="1:1">
      <c r="A4547" s="382"/>
    </row>
    <row r="4548" spans="1:1">
      <c r="A4548" s="382"/>
    </row>
    <row r="4549" spans="1:1">
      <c r="A4549" s="382"/>
    </row>
    <row r="4550" spans="1:1">
      <c r="A4550" s="382"/>
    </row>
    <row r="4551" spans="1:1">
      <c r="A4551" s="382"/>
    </row>
    <row r="4552" spans="1:1">
      <c r="A4552" s="382"/>
    </row>
    <row r="4553" spans="1:1">
      <c r="A4553" s="382"/>
    </row>
    <row r="4554" spans="1:1">
      <c r="A4554" s="382"/>
    </row>
    <row r="4555" spans="1:1">
      <c r="A4555" s="382"/>
    </row>
    <row r="4556" spans="1:1">
      <c r="A4556" s="382"/>
    </row>
    <row r="4557" spans="1:1">
      <c r="A4557" s="382"/>
    </row>
    <row r="4558" spans="1:1">
      <c r="A4558" s="382"/>
    </row>
    <row r="4559" spans="1:1">
      <c r="A4559" s="382"/>
    </row>
    <row r="4560" spans="1:1">
      <c r="A4560" s="382"/>
    </row>
    <row r="4561" spans="1:1">
      <c r="A4561" s="382"/>
    </row>
    <row r="4562" spans="1:1">
      <c r="A4562" s="382"/>
    </row>
    <row r="4563" spans="1:1">
      <c r="A4563" s="382"/>
    </row>
    <row r="4564" spans="1:1">
      <c r="A4564" s="382"/>
    </row>
    <row r="4565" spans="1:1">
      <c r="A4565" s="382"/>
    </row>
    <row r="4566" spans="1:1">
      <c r="A4566" s="382"/>
    </row>
    <row r="4567" spans="1:1">
      <c r="A4567" s="382"/>
    </row>
    <row r="4568" spans="1:1">
      <c r="A4568" s="382"/>
    </row>
    <row r="4569" spans="1:1">
      <c r="A4569" s="382"/>
    </row>
    <row r="4570" spans="1:1">
      <c r="A4570" s="382"/>
    </row>
    <row r="4571" spans="1:1">
      <c r="A4571" s="382"/>
    </row>
    <row r="4572" spans="1:1">
      <c r="A4572" s="382"/>
    </row>
    <row r="4573" spans="1:1">
      <c r="A4573" s="382"/>
    </row>
    <row r="4574" spans="1:1">
      <c r="A4574" s="382"/>
    </row>
    <row r="4575" spans="1:1">
      <c r="A4575" s="382"/>
    </row>
    <row r="4576" spans="1:1">
      <c r="A4576" s="382"/>
    </row>
    <row r="4577" spans="1:1">
      <c r="A4577" s="382"/>
    </row>
    <row r="4578" spans="1:1">
      <c r="A4578" s="382"/>
    </row>
    <row r="4579" spans="1:1">
      <c r="A4579" s="382"/>
    </row>
    <row r="4580" spans="1:1">
      <c r="A4580" s="382"/>
    </row>
    <row r="4581" spans="1:1">
      <c r="A4581" s="382"/>
    </row>
    <row r="4582" spans="1:1">
      <c r="A4582" s="382"/>
    </row>
    <row r="4583" spans="1:1">
      <c r="A4583" s="382"/>
    </row>
    <row r="4584" spans="1:1">
      <c r="A4584" s="382"/>
    </row>
    <row r="4585" spans="1:1">
      <c r="A4585" s="382"/>
    </row>
    <row r="4586" spans="1:1">
      <c r="A4586" s="382"/>
    </row>
    <row r="4587" spans="1:1">
      <c r="A4587" s="382"/>
    </row>
    <row r="4588" spans="1:1">
      <c r="A4588" s="382"/>
    </row>
    <row r="4589" spans="1:1">
      <c r="A4589" s="382"/>
    </row>
    <row r="4590" spans="1:1">
      <c r="A4590" s="382"/>
    </row>
    <row r="4591" spans="1:1">
      <c r="A4591" s="382"/>
    </row>
    <row r="4592" spans="1:1">
      <c r="A4592" s="382"/>
    </row>
    <row r="4593" spans="1:1">
      <c r="A4593" s="382"/>
    </row>
    <row r="4594" spans="1:1">
      <c r="A4594" s="382"/>
    </row>
    <row r="4595" spans="1:1">
      <c r="A4595" s="382"/>
    </row>
    <row r="4596" spans="1:1">
      <c r="A4596" s="382"/>
    </row>
    <row r="4597" spans="1:1">
      <c r="A4597" s="382"/>
    </row>
    <row r="4598" spans="1:1">
      <c r="A4598" s="382"/>
    </row>
    <row r="4599" spans="1:1">
      <c r="A4599" s="382"/>
    </row>
    <row r="4600" spans="1:1">
      <c r="A4600" s="382"/>
    </row>
    <row r="4601" spans="1:1">
      <c r="A4601" s="382"/>
    </row>
    <row r="4602" spans="1:1">
      <c r="A4602" s="382"/>
    </row>
    <row r="4603" spans="1:1">
      <c r="A4603" s="382"/>
    </row>
    <row r="4604" spans="1:1">
      <c r="A4604" s="382"/>
    </row>
    <row r="4605" spans="1:1">
      <c r="A4605" s="382"/>
    </row>
    <row r="4606" spans="1:1">
      <c r="A4606" s="382"/>
    </row>
    <row r="4607" spans="1:1">
      <c r="A4607" s="382"/>
    </row>
    <row r="4608" spans="1:1">
      <c r="A4608" s="382"/>
    </row>
    <row r="4609" spans="1:1">
      <c r="A4609" s="382"/>
    </row>
    <row r="4610" spans="1:1">
      <c r="A4610" s="382"/>
    </row>
    <row r="4611" spans="1:1">
      <c r="A4611" s="382"/>
    </row>
    <row r="4612" spans="1:1">
      <c r="A4612" s="382"/>
    </row>
    <row r="4613" spans="1:1">
      <c r="A4613" s="382"/>
    </row>
    <row r="4614" spans="1:1">
      <c r="A4614" s="382"/>
    </row>
    <row r="4615" spans="1:1">
      <c r="A4615" s="382"/>
    </row>
    <row r="4616" spans="1:1">
      <c r="A4616" s="382"/>
    </row>
    <row r="4617" spans="1:1">
      <c r="A4617" s="382"/>
    </row>
    <row r="4618" spans="1:1">
      <c r="A4618" s="382"/>
    </row>
    <row r="4619" spans="1:1">
      <c r="A4619" s="382"/>
    </row>
    <row r="4620" spans="1:1">
      <c r="A4620" s="382"/>
    </row>
    <row r="4621" spans="1:1">
      <c r="A4621" s="382"/>
    </row>
    <row r="4622" spans="1:1">
      <c r="A4622" s="382"/>
    </row>
    <row r="4623" spans="1:1">
      <c r="A4623" s="382"/>
    </row>
    <row r="4624" spans="1:1">
      <c r="A4624" s="382"/>
    </row>
    <row r="4625" spans="1:1">
      <c r="A4625" s="382"/>
    </row>
    <row r="4626" spans="1:1">
      <c r="A4626" s="382"/>
    </row>
    <row r="4627" spans="1:1">
      <c r="A4627" s="382"/>
    </row>
    <row r="4628" spans="1:1">
      <c r="A4628" s="382"/>
    </row>
    <row r="4629" spans="1:1">
      <c r="A4629" s="382"/>
    </row>
    <row r="4630" spans="1:1">
      <c r="A4630" s="382"/>
    </row>
    <row r="4631" spans="1:1">
      <c r="A4631" s="382"/>
    </row>
    <row r="4632" spans="1:1">
      <c r="A4632" s="382"/>
    </row>
    <row r="4633" spans="1:1">
      <c r="A4633" s="382"/>
    </row>
    <row r="4634" spans="1:1">
      <c r="A4634" s="382"/>
    </row>
    <row r="4635" spans="1:1">
      <c r="A4635" s="382"/>
    </row>
    <row r="4636" spans="1:1">
      <c r="A4636" s="382"/>
    </row>
    <row r="4637" spans="1:1">
      <c r="A4637" s="382"/>
    </row>
    <row r="4638" spans="1:1">
      <c r="A4638" s="382"/>
    </row>
    <row r="4639" spans="1:1">
      <c r="A4639" s="382"/>
    </row>
    <row r="4640" spans="1:1">
      <c r="A4640" s="382"/>
    </row>
    <row r="4641" spans="1:1">
      <c r="A4641" s="382"/>
    </row>
    <row r="4642" spans="1:1">
      <c r="A4642" s="382"/>
    </row>
    <row r="4643" spans="1:1">
      <c r="A4643" s="382"/>
    </row>
    <row r="4644" spans="1:1">
      <c r="A4644" s="382"/>
    </row>
    <row r="4645" spans="1:1">
      <c r="A4645" s="382"/>
    </row>
    <row r="4646" spans="1:1">
      <c r="A4646" s="382"/>
    </row>
    <row r="4647" spans="1:1">
      <c r="A4647" s="382"/>
    </row>
    <row r="4648" spans="1:1">
      <c r="A4648" s="382"/>
    </row>
    <row r="4649" spans="1:1">
      <c r="A4649" s="382"/>
    </row>
    <row r="4650" spans="1:1">
      <c r="A4650" s="382"/>
    </row>
    <row r="4651" spans="1:1">
      <c r="A4651" s="382"/>
    </row>
    <row r="4652" spans="1:1">
      <c r="A4652" s="382"/>
    </row>
    <row r="4653" spans="1:1">
      <c r="A4653" s="382"/>
    </row>
    <row r="4654" spans="1:1">
      <c r="A4654" s="382"/>
    </row>
    <row r="4655" spans="1:1">
      <c r="A4655" s="382"/>
    </row>
    <row r="4656" spans="1:1">
      <c r="A4656" s="382"/>
    </row>
    <row r="4657" spans="1:1">
      <c r="A4657" s="382"/>
    </row>
    <row r="4658" spans="1:1">
      <c r="A4658" s="382"/>
    </row>
    <row r="4659" spans="1:1">
      <c r="A4659" s="382"/>
    </row>
    <row r="4660" spans="1:1">
      <c r="A4660" s="382"/>
    </row>
    <row r="4661" spans="1:1">
      <c r="A4661" s="382"/>
    </row>
    <row r="4662" spans="1:1">
      <c r="A4662" s="382"/>
    </row>
    <row r="4663" spans="1:1">
      <c r="A4663" s="382"/>
    </row>
    <row r="4664" spans="1:1">
      <c r="A4664" s="382"/>
    </row>
    <row r="4665" spans="1:1">
      <c r="A4665" s="382"/>
    </row>
    <row r="4666" spans="1:1">
      <c r="A4666" s="382"/>
    </row>
    <row r="4667" spans="1:1">
      <c r="A4667" s="382"/>
    </row>
    <row r="4668" spans="1:1">
      <c r="A4668" s="382"/>
    </row>
    <row r="4669" spans="1:1">
      <c r="A4669" s="382"/>
    </row>
    <row r="4670" spans="1:1">
      <c r="A4670" s="382"/>
    </row>
    <row r="4671" spans="1:1">
      <c r="A4671" s="382"/>
    </row>
    <row r="4672" spans="1:1">
      <c r="A4672" s="382"/>
    </row>
    <row r="4673" spans="1:1">
      <c r="A4673" s="382"/>
    </row>
    <row r="4674" spans="1:1">
      <c r="A4674" s="382"/>
    </row>
    <row r="4675" spans="1:1">
      <c r="A4675" s="382"/>
    </row>
    <row r="4676" spans="1:1">
      <c r="A4676" s="382"/>
    </row>
    <row r="4677" spans="1:1">
      <c r="A4677" s="382"/>
    </row>
    <row r="4678" spans="1:1">
      <c r="A4678" s="382"/>
    </row>
    <row r="4679" spans="1:1">
      <c r="A4679" s="382"/>
    </row>
    <row r="4680" spans="1:1">
      <c r="A4680" s="382"/>
    </row>
    <row r="4681" spans="1:1">
      <c r="A4681" s="382"/>
    </row>
    <row r="4682" spans="1:1">
      <c r="A4682" s="382"/>
    </row>
    <row r="4683" spans="1:1">
      <c r="A4683" s="382"/>
    </row>
    <row r="4684" spans="1:1">
      <c r="A4684" s="382"/>
    </row>
    <row r="4685" spans="1:1">
      <c r="A4685" s="382"/>
    </row>
    <row r="4686" spans="1:1">
      <c r="A4686" s="382"/>
    </row>
    <row r="4687" spans="1:1">
      <c r="A4687" s="382"/>
    </row>
    <row r="4688" spans="1:1">
      <c r="A4688" s="382"/>
    </row>
    <row r="4689" spans="1:1">
      <c r="A4689" s="382"/>
    </row>
    <row r="4690" spans="1:1">
      <c r="A4690" s="382"/>
    </row>
    <row r="4691" spans="1:1">
      <c r="A4691" s="382"/>
    </row>
    <row r="4692" spans="1:1">
      <c r="A4692" s="382"/>
    </row>
    <row r="4693" spans="1:1">
      <c r="A4693" s="382"/>
    </row>
    <row r="4694" spans="1:1">
      <c r="A4694" s="382"/>
    </row>
    <row r="4695" spans="1:1">
      <c r="A4695" s="382"/>
    </row>
    <row r="4696" spans="1:1">
      <c r="A4696" s="382"/>
    </row>
    <row r="4697" spans="1:1">
      <c r="A4697" s="382"/>
    </row>
    <row r="4698" spans="1:1">
      <c r="A4698" s="382"/>
    </row>
    <row r="4699" spans="1:1">
      <c r="A4699" s="382"/>
    </row>
    <row r="4700" spans="1:1">
      <c r="A4700" s="382"/>
    </row>
    <row r="4701" spans="1:1">
      <c r="A4701" s="382"/>
    </row>
    <row r="4702" spans="1:1">
      <c r="A4702" s="382"/>
    </row>
    <row r="4703" spans="1:1">
      <c r="A4703" s="382"/>
    </row>
    <row r="4704" spans="1:1">
      <c r="A4704" s="382"/>
    </row>
    <row r="4705" spans="1:1">
      <c r="A4705" s="382"/>
    </row>
    <row r="4706" spans="1:1">
      <c r="A4706" s="382"/>
    </row>
    <row r="4707" spans="1:1">
      <c r="A4707" s="382"/>
    </row>
    <row r="4708" spans="1:1">
      <c r="A4708" s="382"/>
    </row>
    <row r="4709" spans="1:1">
      <c r="A4709" s="382"/>
    </row>
    <row r="4710" spans="1:1">
      <c r="A4710" s="382"/>
    </row>
    <row r="4711" spans="1:1">
      <c r="A4711" s="382"/>
    </row>
    <row r="4712" spans="1:1">
      <c r="A4712" s="382"/>
    </row>
    <row r="4713" spans="1:1">
      <c r="A4713" s="382"/>
    </row>
    <row r="4714" spans="1:1">
      <c r="A4714" s="382"/>
    </row>
    <row r="4715" spans="1:1">
      <c r="A4715" s="382"/>
    </row>
    <row r="4716" spans="1:1">
      <c r="A4716" s="382"/>
    </row>
    <row r="4717" spans="1:1">
      <c r="A4717" s="382"/>
    </row>
    <row r="4718" spans="1:1">
      <c r="A4718" s="382"/>
    </row>
    <row r="4719" spans="1:1">
      <c r="A4719" s="382"/>
    </row>
    <row r="4720" spans="1:1">
      <c r="A4720" s="382"/>
    </row>
    <row r="4721" spans="1:1">
      <c r="A4721" s="382"/>
    </row>
    <row r="4722" spans="1:1">
      <c r="A4722" s="382"/>
    </row>
    <row r="4723" spans="1:1">
      <c r="A4723" s="382"/>
    </row>
    <row r="4724" spans="1:1">
      <c r="A4724" s="382"/>
    </row>
    <row r="4725" spans="1:1">
      <c r="A4725" s="382"/>
    </row>
    <row r="4726" spans="1:1">
      <c r="A4726" s="382"/>
    </row>
    <row r="4727" spans="1:1">
      <c r="A4727" s="382"/>
    </row>
    <row r="4728" spans="1:1">
      <c r="A4728" s="382"/>
    </row>
    <row r="4729" spans="1:1">
      <c r="A4729" s="382"/>
    </row>
    <row r="4730" spans="1:1">
      <c r="A4730" s="382"/>
    </row>
    <row r="4731" spans="1:1">
      <c r="A4731" s="382"/>
    </row>
    <row r="4732" spans="1:1">
      <c r="A4732" s="382"/>
    </row>
    <row r="4733" spans="1:1">
      <c r="A4733" s="382"/>
    </row>
    <row r="4734" spans="1:1">
      <c r="A4734" s="382"/>
    </row>
    <row r="4735" spans="1:1">
      <c r="A4735" s="382"/>
    </row>
    <row r="4736" spans="1:1">
      <c r="A4736" s="382"/>
    </row>
    <row r="4737" spans="1:1">
      <c r="A4737" s="382"/>
    </row>
    <row r="4738" spans="1:1">
      <c r="A4738" s="382"/>
    </row>
    <row r="4739" spans="1:1">
      <c r="A4739" s="382"/>
    </row>
    <row r="4740" spans="1:1">
      <c r="A4740" s="382"/>
    </row>
    <row r="4741" spans="1:1">
      <c r="A4741" s="382"/>
    </row>
    <row r="4742" spans="1:1">
      <c r="A4742" s="382"/>
    </row>
    <row r="4743" spans="1:1">
      <c r="A4743" s="382"/>
    </row>
    <row r="4744" spans="1:1">
      <c r="A4744" s="382"/>
    </row>
    <row r="4745" spans="1:1">
      <c r="A4745" s="382"/>
    </row>
    <row r="4746" spans="1:1">
      <c r="A4746" s="382"/>
    </row>
    <row r="4747" spans="1:1">
      <c r="A4747" s="382"/>
    </row>
    <row r="4748" spans="1:1">
      <c r="A4748" s="382"/>
    </row>
    <row r="4749" spans="1:1">
      <c r="A4749" s="382"/>
    </row>
    <row r="4750" spans="1:1">
      <c r="A4750" s="382"/>
    </row>
    <row r="4751" spans="1:1">
      <c r="A4751" s="382"/>
    </row>
    <row r="4752" spans="1:1">
      <c r="A4752" s="382"/>
    </row>
    <row r="4753" spans="1:1">
      <c r="A4753" s="382"/>
    </row>
    <row r="4754" spans="1:1">
      <c r="A4754" s="382"/>
    </row>
    <row r="4755" spans="1:1">
      <c r="A4755" s="382"/>
    </row>
    <row r="4756" spans="1:1">
      <c r="A4756" s="382"/>
    </row>
    <row r="4757" spans="1:1">
      <c r="A4757" s="382"/>
    </row>
    <row r="4758" spans="1:1">
      <c r="A4758" s="382"/>
    </row>
    <row r="4759" spans="1:1">
      <c r="A4759" s="382"/>
    </row>
    <row r="4760" spans="1:1">
      <c r="A4760" s="382"/>
    </row>
    <row r="4761" spans="1:1">
      <c r="A4761" s="382"/>
    </row>
    <row r="4762" spans="1:1">
      <c r="A4762" s="382"/>
    </row>
    <row r="4763" spans="1:1">
      <c r="A4763" s="382"/>
    </row>
    <row r="4764" spans="1:1">
      <c r="A4764" s="382"/>
    </row>
    <row r="4765" spans="1:1">
      <c r="A4765" s="382"/>
    </row>
    <row r="4766" spans="1:1">
      <c r="A4766" s="382"/>
    </row>
    <row r="4767" spans="1:1">
      <c r="A4767" s="382"/>
    </row>
    <row r="4768" spans="1:1">
      <c r="A4768" s="382"/>
    </row>
    <row r="4769" spans="1:1">
      <c r="A4769" s="382"/>
    </row>
    <row r="4770" spans="1:1">
      <c r="A4770" s="382"/>
    </row>
    <row r="4771" spans="1:1">
      <c r="A4771" s="382"/>
    </row>
    <row r="4772" spans="1:1">
      <c r="A4772" s="382"/>
    </row>
    <row r="4773" spans="1:1">
      <c r="A4773" s="382"/>
    </row>
    <row r="4774" spans="1:1">
      <c r="A4774" s="382"/>
    </row>
    <row r="4775" spans="1:1">
      <c r="A4775" s="382"/>
    </row>
    <row r="4776" spans="1:1">
      <c r="A4776" s="382"/>
    </row>
    <row r="4777" spans="1:1">
      <c r="A4777" s="382"/>
    </row>
    <row r="4778" spans="1:1">
      <c r="A4778" s="382"/>
    </row>
    <row r="4779" spans="1:1">
      <c r="A4779" s="382"/>
    </row>
    <row r="4780" spans="1:1">
      <c r="A4780" s="382"/>
    </row>
    <row r="4781" spans="1:1">
      <c r="A4781" s="382"/>
    </row>
    <row r="4782" spans="1:1">
      <c r="A4782" s="382"/>
    </row>
    <row r="4783" spans="1:1">
      <c r="A4783" s="382"/>
    </row>
    <row r="4784" spans="1:1">
      <c r="A4784" s="382"/>
    </row>
    <row r="4785" spans="1:1">
      <c r="A4785" s="382"/>
    </row>
    <row r="4786" spans="1:1">
      <c r="A4786" s="382"/>
    </row>
    <row r="4787" spans="1:1">
      <c r="A4787" s="382"/>
    </row>
    <row r="4788" spans="1:1">
      <c r="A4788" s="382"/>
    </row>
    <row r="4789" spans="1:1">
      <c r="A4789" s="382"/>
    </row>
    <row r="4790" spans="1:1">
      <c r="A4790" s="382"/>
    </row>
    <row r="4791" spans="1:1">
      <c r="A4791" s="382"/>
    </row>
    <row r="4792" spans="1:1">
      <c r="A4792" s="382"/>
    </row>
    <row r="4793" spans="1:1">
      <c r="A4793" s="382"/>
    </row>
    <row r="4794" spans="1:1">
      <c r="A4794" s="382"/>
    </row>
    <row r="4795" spans="1:1">
      <c r="A4795" s="382"/>
    </row>
    <row r="4796" spans="1:1">
      <c r="A4796" s="382"/>
    </row>
    <row r="4797" spans="1:1">
      <c r="A4797" s="382"/>
    </row>
    <row r="4798" spans="1:1">
      <c r="A4798" s="382"/>
    </row>
    <row r="4799" spans="1:1">
      <c r="A4799" s="382"/>
    </row>
    <row r="4800" spans="1:1">
      <c r="A4800" s="382"/>
    </row>
    <row r="4801" spans="1:1">
      <c r="A4801" s="382"/>
    </row>
    <row r="4802" spans="1:1">
      <c r="A4802" s="382"/>
    </row>
    <row r="4803" spans="1:1">
      <c r="A4803" s="382"/>
    </row>
    <row r="4804" spans="1:1">
      <c r="A4804" s="382"/>
    </row>
    <row r="4805" spans="1:1">
      <c r="A4805" s="382"/>
    </row>
    <row r="4806" spans="1:1">
      <c r="A4806" s="382"/>
    </row>
    <row r="4807" spans="1:1">
      <c r="A4807" s="382"/>
    </row>
    <row r="4808" spans="1:1">
      <c r="A4808" s="382"/>
    </row>
    <row r="4809" spans="1:1">
      <c r="A4809" s="382"/>
    </row>
    <row r="4810" spans="1:1">
      <c r="A4810" s="382"/>
    </row>
    <row r="4811" spans="1:1">
      <c r="A4811" s="382"/>
    </row>
    <row r="4812" spans="1:1">
      <c r="A4812" s="382"/>
    </row>
    <row r="4813" spans="1:1">
      <c r="A4813" s="382"/>
    </row>
    <row r="4814" spans="1:1">
      <c r="A4814" s="382"/>
    </row>
    <row r="4815" spans="1:1">
      <c r="A4815" s="382"/>
    </row>
    <row r="4816" spans="1:1">
      <c r="A4816" s="382"/>
    </row>
    <row r="4817" spans="1:1">
      <c r="A4817" s="382"/>
    </row>
    <row r="4818" spans="1:1">
      <c r="A4818" s="382"/>
    </row>
    <row r="4819" spans="1:1">
      <c r="A4819" s="382"/>
    </row>
    <row r="4820" spans="1:1">
      <c r="A4820" s="382"/>
    </row>
    <row r="4821" spans="1:1">
      <c r="A4821" s="382"/>
    </row>
    <row r="4822" spans="1:1">
      <c r="A4822" s="382"/>
    </row>
    <row r="4823" spans="1:1">
      <c r="A4823" s="382"/>
    </row>
    <row r="4824" spans="1:1">
      <c r="A4824" s="382"/>
    </row>
    <row r="4825" spans="1:1">
      <c r="A4825" s="382"/>
    </row>
    <row r="4826" spans="1:1">
      <c r="A4826" s="382"/>
    </row>
    <row r="4827" spans="1:1">
      <c r="A4827" s="382"/>
    </row>
    <row r="4828" spans="1:1">
      <c r="A4828" s="382"/>
    </row>
    <row r="4829" spans="1:1">
      <c r="A4829" s="382"/>
    </row>
    <row r="4830" spans="1:1">
      <c r="A4830" s="382"/>
    </row>
    <row r="4831" spans="1:1">
      <c r="A4831" s="382"/>
    </row>
    <row r="4832" spans="1:1">
      <c r="A4832" s="382"/>
    </row>
    <row r="4833" spans="1:1">
      <c r="A4833" s="382"/>
    </row>
    <row r="4834" spans="1:1">
      <c r="A4834" s="382"/>
    </row>
    <row r="4835" spans="1:1">
      <c r="A4835" s="382"/>
    </row>
    <row r="4836" spans="1:1">
      <c r="A4836" s="382"/>
    </row>
    <row r="4837" spans="1:1">
      <c r="A4837" s="382"/>
    </row>
    <row r="4838" spans="1:1">
      <c r="A4838" s="382"/>
    </row>
    <row r="4839" spans="1:1">
      <c r="A4839" s="382"/>
    </row>
    <row r="4840" spans="1:1">
      <c r="A4840" s="382"/>
    </row>
    <row r="4841" spans="1:1">
      <c r="A4841" s="382"/>
    </row>
    <row r="4842" spans="1:1">
      <c r="A4842" s="382"/>
    </row>
    <row r="4843" spans="1:1">
      <c r="A4843" s="382"/>
    </row>
    <row r="4844" spans="1:1">
      <c r="A4844" s="382"/>
    </row>
    <row r="4845" spans="1:1">
      <c r="A4845" s="382"/>
    </row>
    <row r="4846" spans="1:1">
      <c r="A4846" s="382"/>
    </row>
    <row r="4847" spans="1:1">
      <c r="A4847" s="382"/>
    </row>
    <row r="4848" spans="1:1">
      <c r="A4848" s="382"/>
    </row>
    <row r="4849" spans="1:1">
      <c r="A4849" s="382"/>
    </row>
    <row r="4850" spans="1:1">
      <c r="A4850" s="382"/>
    </row>
    <row r="4851" spans="1:1">
      <c r="A4851" s="382"/>
    </row>
    <row r="4852" spans="1:1">
      <c r="A4852" s="382"/>
    </row>
    <row r="4853" spans="1:1">
      <c r="A4853" s="382"/>
    </row>
    <row r="4854" spans="1:1">
      <c r="A4854" s="382"/>
    </row>
    <row r="4855" spans="1:1">
      <c r="A4855" s="382"/>
    </row>
    <row r="4856" spans="1:1">
      <c r="A4856" s="382"/>
    </row>
    <row r="4857" spans="1:1">
      <c r="A4857" s="382"/>
    </row>
    <row r="4858" spans="1:1">
      <c r="A4858" s="382"/>
    </row>
    <row r="4859" spans="1:1">
      <c r="A4859" s="382"/>
    </row>
    <row r="4860" spans="1:1">
      <c r="A4860" s="382"/>
    </row>
    <row r="4861" spans="1:1">
      <c r="A4861" s="382"/>
    </row>
    <row r="4862" spans="1:1">
      <c r="A4862" s="382"/>
    </row>
    <row r="4863" spans="1:1">
      <c r="A4863" s="382"/>
    </row>
    <row r="4864" spans="1:1">
      <c r="A4864" s="382"/>
    </row>
    <row r="4865" spans="1:1">
      <c r="A4865" s="382"/>
    </row>
    <row r="4866" spans="1:1">
      <c r="A4866" s="382"/>
    </row>
    <row r="4867" spans="1:1">
      <c r="A4867" s="382"/>
    </row>
    <row r="4868" spans="1:1">
      <c r="A4868" s="382"/>
    </row>
    <row r="4869" spans="1:1">
      <c r="A4869" s="382"/>
    </row>
    <row r="4870" spans="1:1">
      <c r="A4870" s="382"/>
    </row>
    <row r="4871" spans="1:1">
      <c r="A4871" s="382"/>
    </row>
    <row r="4872" spans="1:1">
      <c r="A4872" s="382"/>
    </row>
    <row r="4873" spans="1:1">
      <c r="A4873" s="382"/>
    </row>
    <row r="4874" spans="1:1">
      <c r="A4874" s="382"/>
    </row>
    <row r="4875" spans="1:1">
      <c r="A4875" s="382"/>
    </row>
    <row r="4876" spans="1:1">
      <c r="A4876" s="382"/>
    </row>
    <row r="4877" spans="1:1">
      <c r="A4877" s="382"/>
    </row>
    <row r="4878" spans="1:1">
      <c r="A4878" s="382"/>
    </row>
    <row r="4879" spans="1:1">
      <c r="A4879" s="382"/>
    </row>
    <row r="4880" spans="1:1">
      <c r="A4880" s="382"/>
    </row>
    <row r="4881" spans="1:1">
      <c r="A4881" s="382"/>
    </row>
    <row r="4882" spans="1:1">
      <c r="A4882" s="382"/>
    </row>
    <row r="4883" spans="1:1">
      <c r="A4883" s="382"/>
    </row>
    <row r="4884" spans="1:1">
      <c r="A4884" s="382"/>
    </row>
    <row r="4885" spans="1:1">
      <c r="A4885" s="382"/>
    </row>
    <row r="4886" spans="1:1">
      <c r="A4886" s="382"/>
    </row>
    <row r="4887" spans="1:1">
      <c r="A4887" s="382"/>
    </row>
    <row r="4888" spans="1:1">
      <c r="A4888" s="382"/>
    </row>
    <row r="4889" spans="1:1">
      <c r="A4889" s="382"/>
    </row>
    <row r="4890" spans="1:1">
      <c r="A4890" s="382"/>
    </row>
    <row r="4891" spans="1:1">
      <c r="A4891" s="382"/>
    </row>
    <row r="4892" spans="1:1">
      <c r="A4892" s="382"/>
    </row>
    <row r="4893" spans="1:1">
      <c r="A4893" s="382"/>
    </row>
    <row r="4894" spans="1:1">
      <c r="A4894" s="382"/>
    </row>
    <row r="4895" spans="1:1">
      <c r="A4895" s="382"/>
    </row>
    <row r="4896" spans="1:1">
      <c r="A4896" s="382"/>
    </row>
    <row r="4897" spans="1:1">
      <c r="A4897" s="382"/>
    </row>
    <row r="4898" spans="1:1">
      <c r="A4898" s="382"/>
    </row>
    <row r="4899" spans="1:1">
      <c r="A4899" s="382"/>
    </row>
    <row r="4900" spans="1:1">
      <c r="A4900" s="382"/>
    </row>
    <row r="4901" spans="1:1">
      <c r="A4901" s="382"/>
    </row>
    <row r="4902" spans="1:1">
      <c r="A4902" s="382"/>
    </row>
    <row r="4903" spans="1:1">
      <c r="A4903" s="382"/>
    </row>
    <row r="4904" spans="1:1">
      <c r="A4904" s="382"/>
    </row>
    <row r="4905" spans="1:1">
      <c r="A4905" s="382"/>
    </row>
    <row r="4906" spans="1:1">
      <c r="A4906" s="382"/>
    </row>
    <row r="4907" spans="1:1">
      <c r="A4907" s="382"/>
    </row>
    <row r="4908" spans="1:1">
      <c r="A4908" s="382"/>
    </row>
    <row r="4909" spans="1:1">
      <c r="A4909" s="382"/>
    </row>
    <row r="4910" spans="1:1">
      <c r="A4910" s="382"/>
    </row>
    <row r="4911" spans="1:1">
      <c r="A4911" s="382"/>
    </row>
    <row r="4912" spans="1:1">
      <c r="A4912" s="382"/>
    </row>
    <row r="4913" spans="1:1">
      <c r="A4913" s="382"/>
    </row>
    <row r="4914" spans="1:1">
      <c r="A4914" s="382"/>
    </row>
    <row r="4915" spans="1:1">
      <c r="A4915" s="382"/>
    </row>
    <row r="4916" spans="1:1">
      <c r="A4916" s="382"/>
    </row>
    <row r="4917" spans="1:1">
      <c r="A4917" s="382"/>
    </row>
    <row r="4918" spans="1:1">
      <c r="A4918" s="382"/>
    </row>
    <row r="4919" spans="1:1">
      <c r="A4919" s="382"/>
    </row>
    <row r="4920" spans="1:1">
      <c r="A4920" s="382"/>
    </row>
    <row r="4921" spans="1:1">
      <c r="A4921" s="382"/>
    </row>
    <row r="4922" spans="1:1">
      <c r="A4922" s="382"/>
    </row>
    <row r="4923" spans="1:1">
      <c r="A4923" s="382"/>
    </row>
    <row r="4924" spans="1:1">
      <c r="A4924" s="382"/>
    </row>
    <row r="4925" spans="1:1">
      <c r="A4925" s="382"/>
    </row>
    <row r="4926" spans="1:1">
      <c r="A4926" s="382"/>
    </row>
    <row r="4927" spans="1:1">
      <c r="A4927" s="382"/>
    </row>
    <row r="4928" spans="1:1">
      <c r="A4928" s="382"/>
    </row>
    <row r="4929" spans="1:1">
      <c r="A4929" s="382"/>
    </row>
    <row r="4930" spans="1:1">
      <c r="A4930" s="382"/>
    </row>
    <row r="4931" spans="1:1">
      <c r="A4931" s="382"/>
    </row>
    <row r="4932" spans="1:1">
      <c r="A4932" s="382"/>
    </row>
    <row r="4933" spans="1:1">
      <c r="A4933" s="382"/>
    </row>
    <row r="4934" spans="1:1">
      <c r="A4934" s="382"/>
    </row>
    <row r="4935" spans="1:1">
      <c r="A4935" s="382"/>
    </row>
    <row r="4936" spans="1:1">
      <c r="A4936" s="382"/>
    </row>
    <row r="4937" spans="1:1">
      <c r="A4937" s="382"/>
    </row>
    <row r="4938" spans="1:1">
      <c r="A4938" s="382"/>
    </row>
    <row r="4939" spans="1:1">
      <c r="A4939" s="382"/>
    </row>
    <row r="4940" spans="1:1">
      <c r="A4940" s="382"/>
    </row>
    <row r="4941" spans="1:1">
      <c r="A4941" s="382"/>
    </row>
    <row r="4942" spans="1:1">
      <c r="A4942" s="382"/>
    </row>
    <row r="4943" spans="1:1">
      <c r="A4943" s="382"/>
    </row>
    <row r="4944" spans="1:1">
      <c r="A4944" s="382"/>
    </row>
    <row r="4945" spans="1:1">
      <c r="A4945" s="382"/>
    </row>
    <row r="4946" spans="1:1">
      <c r="A4946" s="382"/>
    </row>
    <row r="4947" spans="1:1">
      <c r="A4947" s="382"/>
    </row>
    <row r="4948" spans="1:1">
      <c r="A4948" s="382"/>
    </row>
    <row r="4949" spans="1:1">
      <c r="A4949" s="382"/>
    </row>
    <row r="4950" spans="1:1">
      <c r="A4950" s="382"/>
    </row>
    <row r="4951" spans="1:1">
      <c r="A4951" s="382"/>
    </row>
    <row r="4952" spans="1:1">
      <c r="A4952" s="382"/>
    </row>
    <row r="4953" spans="1:1">
      <c r="A4953" s="382"/>
    </row>
    <row r="4954" spans="1:1">
      <c r="A4954" s="382"/>
    </row>
    <row r="4955" spans="1:1">
      <c r="A4955" s="382"/>
    </row>
    <row r="4956" spans="1:1">
      <c r="A4956" s="382"/>
    </row>
    <row r="4957" spans="1:1">
      <c r="A4957" s="382"/>
    </row>
    <row r="4958" spans="1:1">
      <c r="A4958" s="382"/>
    </row>
    <row r="4959" spans="1:1">
      <c r="A4959" s="382"/>
    </row>
    <row r="4960" spans="1:1">
      <c r="A4960" s="382"/>
    </row>
    <row r="4961" spans="1:1">
      <c r="A4961" s="382"/>
    </row>
    <row r="4962" spans="1:1">
      <c r="A4962" s="382"/>
    </row>
    <row r="4963" spans="1:1">
      <c r="A4963" s="382"/>
    </row>
    <row r="4964" spans="1:1">
      <c r="A4964" s="382"/>
    </row>
    <row r="4965" spans="1:1">
      <c r="A4965" s="382"/>
    </row>
    <row r="4966" spans="1:1">
      <c r="A4966" s="382"/>
    </row>
    <row r="4967" spans="1:1">
      <c r="A4967" s="382"/>
    </row>
    <row r="4968" spans="1:1">
      <c r="A4968" s="382"/>
    </row>
    <row r="4969" spans="1:1">
      <c r="A4969" s="382"/>
    </row>
    <row r="4970" spans="1:1">
      <c r="A4970" s="382"/>
    </row>
    <row r="4971" spans="1:1">
      <c r="A4971" s="382"/>
    </row>
    <row r="4972" spans="1:1">
      <c r="A4972" s="382"/>
    </row>
    <row r="4973" spans="1:1">
      <c r="A4973" s="382"/>
    </row>
    <row r="4974" spans="1:1">
      <c r="A4974" s="382"/>
    </row>
    <row r="4975" spans="1:1">
      <c r="A4975" s="382"/>
    </row>
    <row r="4976" spans="1:1">
      <c r="A4976" s="382"/>
    </row>
    <row r="4977" spans="1:1">
      <c r="A4977" s="382"/>
    </row>
    <row r="4978" spans="1:1">
      <c r="A4978" s="382"/>
    </row>
    <row r="4979" spans="1:1">
      <c r="A4979" s="382"/>
    </row>
    <row r="4980" spans="1:1">
      <c r="A4980" s="382"/>
    </row>
    <row r="4981" spans="1:1">
      <c r="A4981" s="382"/>
    </row>
    <row r="4982" spans="1:1">
      <c r="A4982" s="382"/>
    </row>
    <row r="4983" spans="1:1">
      <c r="A4983" s="382"/>
    </row>
    <row r="4984" spans="1:1">
      <c r="A4984" s="382"/>
    </row>
    <row r="4985" spans="1:1">
      <c r="A4985" s="382"/>
    </row>
    <row r="4986" spans="1:1">
      <c r="A4986" s="382"/>
    </row>
    <row r="4987" spans="1:1">
      <c r="A4987" s="382"/>
    </row>
    <row r="4988" spans="1:1">
      <c r="A4988" s="382"/>
    </row>
    <row r="4989" spans="1:1">
      <c r="A4989" s="382"/>
    </row>
    <row r="4990" spans="1:1">
      <c r="A4990" s="382"/>
    </row>
    <row r="4991" spans="1:1">
      <c r="A4991" s="382"/>
    </row>
    <row r="4992" spans="1:1">
      <c r="A4992" s="382"/>
    </row>
    <row r="4993" spans="1:1">
      <c r="A4993" s="382"/>
    </row>
    <row r="4994" spans="1:1">
      <c r="A4994" s="382"/>
    </row>
    <row r="4995" spans="1:1">
      <c r="A4995" s="382"/>
    </row>
    <row r="4996" spans="1:1">
      <c r="A4996" s="382"/>
    </row>
    <row r="4997" spans="1:1">
      <c r="A4997" s="382"/>
    </row>
    <row r="4998" spans="1:1">
      <c r="A4998" s="382"/>
    </row>
    <row r="4999" spans="1:1">
      <c r="A4999" s="382"/>
    </row>
    <row r="5000" spans="1:1">
      <c r="A5000" s="382"/>
    </row>
    <row r="5001" spans="1:1">
      <c r="A5001" s="382"/>
    </row>
    <row r="5002" spans="1:1">
      <c r="A5002" s="382"/>
    </row>
    <row r="5003" spans="1:1">
      <c r="A5003" s="382"/>
    </row>
    <row r="5004" spans="1:1">
      <c r="A5004" s="382"/>
    </row>
    <row r="5005" spans="1:1">
      <c r="A5005" s="382"/>
    </row>
    <row r="5006" spans="1:1">
      <c r="A5006" s="382"/>
    </row>
    <row r="5007" spans="1:1">
      <c r="A5007" s="382"/>
    </row>
    <row r="5008" spans="1:1">
      <c r="A5008" s="382"/>
    </row>
    <row r="5009" spans="1:1">
      <c r="A5009" s="382"/>
    </row>
    <row r="5010" spans="1:1">
      <c r="A5010" s="382"/>
    </row>
    <row r="5011" spans="1:1">
      <c r="A5011" s="382"/>
    </row>
    <row r="5012" spans="1:1">
      <c r="A5012" s="382"/>
    </row>
    <row r="5013" spans="1:1">
      <c r="A5013" s="382"/>
    </row>
    <row r="5014" spans="1:1">
      <c r="A5014" s="382"/>
    </row>
    <row r="5015" spans="1:1">
      <c r="A5015" s="382"/>
    </row>
    <row r="5016" spans="1:1">
      <c r="A5016" s="382"/>
    </row>
    <row r="5017" spans="1:1">
      <c r="A5017" s="382"/>
    </row>
    <row r="5018" spans="1:1">
      <c r="A5018" s="382"/>
    </row>
    <row r="5019" spans="1:1">
      <c r="A5019" s="382"/>
    </row>
    <row r="5020" spans="1:1">
      <c r="A5020" s="382"/>
    </row>
    <row r="5021" spans="1:1">
      <c r="A5021" s="382"/>
    </row>
    <row r="5022" spans="1:1">
      <c r="A5022" s="382"/>
    </row>
    <row r="5023" spans="1:1">
      <c r="A5023" s="382"/>
    </row>
    <row r="5024" spans="1:1">
      <c r="A5024" s="382"/>
    </row>
    <row r="5025" spans="1:1">
      <c r="A5025" s="382"/>
    </row>
    <row r="5026" spans="1:1">
      <c r="A5026" s="382"/>
    </row>
    <row r="5027" spans="1:1">
      <c r="A5027" s="382"/>
    </row>
    <row r="5028" spans="1:1">
      <c r="A5028" s="382"/>
    </row>
    <row r="5029" spans="1:1">
      <c r="A5029" s="382"/>
    </row>
    <row r="5030" spans="1:1">
      <c r="A5030" s="382"/>
    </row>
    <row r="5031" spans="1:1">
      <c r="A5031" s="382"/>
    </row>
    <row r="5032" spans="1:1">
      <c r="A5032" s="382"/>
    </row>
    <row r="5033" spans="1:1">
      <c r="A5033" s="382"/>
    </row>
    <row r="5034" spans="1:1">
      <c r="A5034" s="382"/>
    </row>
    <row r="5035" spans="1:1">
      <c r="A5035" s="382"/>
    </row>
    <row r="5036" spans="1:1">
      <c r="A5036" s="382"/>
    </row>
    <row r="5037" spans="1:1">
      <c r="A5037" s="382"/>
    </row>
    <row r="5038" spans="1:1">
      <c r="A5038" s="382"/>
    </row>
    <row r="5039" spans="1:1">
      <c r="A5039" s="382"/>
    </row>
    <row r="5040" spans="1:1">
      <c r="A5040" s="382"/>
    </row>
    <row r="5041" spans="1:1">
      <c r="A5041" s="382"/>
    </row>
    <row r="5042" spans="1:1">
      <c r="A5042" s="382"/>
    </row>
    <row r="5043" spans="1:1">
      <c r="A5043" s="382"/>
    </row>
    <row r="5044" spans="1:1">
      <c r="A5044" s="382"/>
    </row>
    <row r="5045" spans="1:1">
      <c r="A5045" s="382"/>
    </row>
    <row r="5046" spans="1:1">
      <c r="A5046" s="382"/>
    </row>
    <row r="5047" spans="1:1">
      <c r="A5047" s="382"/>
    </row>
    <row r="5048" spans="1:1">
      <c r="A5048" s="382"/>
    </row>
    <row r="5049" spans="1:1">
      <c r="A5049" s="382"/>
    </row>
    <row r="5050" spans="1:1">
      <c r="A5050" s="382"/>
    </row>
    <row r="5051" spans="1:1">
      <c r="A5051" s="382"/>
    </row>
    <row r="5052" spans="1:1">
      <c r="A5052" s="382"/>
    </row>
    <row r="5053" spans="1:1">
      <c r="A5053" s="382"/>
    </row>
    <row r="5054" spans="1:1">
      <c r="A5054" s="382"/>
    </row>
    <row r="5055" spans="1:1">
      <c r="A5055" s="382"/>
    </row>
    <row r="5056" spans="1:1">
      <c r="A5056" s="382"/>
    </row>
    <row r="5057" spans="1:1">
      <c r="A5057" s="382"/>
    </row>
    <row r="5058" spans="1:1">
      <c r="A5058" s="382"/>
    </row>
    <row r="5059" spans="1:1">
      <c r="A5059" s="382"/>
    </row>
    <row r="5060" spans="1:1">
      <c r="A5060" s="382"/>
    </row>
    <row r="5061" spans="1:1">
      <c r="A5061" s="382"/>
    </row>
    <row r="5062" spans="1:1">
      <c r="A5062" s="382"/>
    </row>
    <row r="5063" spans="1:1">
      <c r="A5063" s="382"/>
    </row>
    <row r="5064" spans="1:1">
      <c r="A5064" s="382"/>
    </row>
    <row r="5065" spans="1:1">
      <c r="A5065" s="382"/>
    </row>
    <row r="5066" spans="1:1">
      <c r="A5066" s="382"/>
    </row>
    <row r="5067" spans="1:1">
      <c r="A5067" s="382"/>
    </row>
    <row r="5068" spans="1:1">
      <c r="A5068" s="382"/>
    </row>
    <row r="5069" spans="1:1">
      <c r="A5069" s="382"/>
    </row>
    <row r="5070" spans="1:1">
      <c r="A5070" s="382"/>
    </row>
    <row r="5071" spans="1:1">
      <c r="A5071" s="382"/>
    </row>
    <row r="5072" spans="1:1">
      <c r="A5072" s="382"/>
    </row>
    <row r="5073" spans="1:1">
      <c r="A5073" s="382"/>
    </row>
    <row r="5074" spans="1:1">
      <c r="A5074" s="382"/>
    </row>
    <row r="5075" spans="1:1">
      <c r="A5075" s="382"/>
    </row>
    <row r="5076" spans="1:1">
      <c r="A5076" s="382"/>
    </row>
    <row r="5077" spans="1:1">
      <c r="A5077" s="382"/>
    </row>
    <row r="5078" spans="1:1">
      <c r="A5078" s="382"/>
    </row>
    <row r="5079" spans="1:1">
      <c r="A5079" s="382"/>
    </row>
    <row r="5080" spans="1:1">
      <c r="A5080" s="382"/>
    </row>
    <row r="5081" spans="1:1">
      <c r="A5081" s="382"/>
    </row>
    <row r="5082" spans="1:1">
      <c r="A5082" s="382"/>
    </row>
    <row r="5083" spans="1:1">
      <c r="A5083" s="382"/>
    </row>
    <row r="5084" spans="1:1">
      <c r="A5084" s="382"/>
    </row>
    <row r="5085" spans="1:1">
      <c r="A5085" s="382"/>
    </row>
    <row r="5086" spans="1:1">
      <c r="A5086" s="382"/>
    </row>
    <row r="5087" spans="1:1">
      <c r="A5087" s="382"/>
    </row>
    <row r="5088" spans="1:1">
      <c r="A5088" s="382"/>
    </row>
    <row r="5089" spans="1:1">
      <c r="A5089" s="382"/>
    </row>
    <row r="5090" spans="1:1">
      <c r="A5090" s="382"/>
    </row>
    <row r="5091" spans="1:1">
      <c r="A5091" s="382"/>
    </row>
    <row r="5092" spans="1:1">
      <c r="A5092" s="382"/>
    </row>
    <row r="5093" spans="1:1">
      <c r="A5093" s="382"/>
    </row>
    <row r="5094" spans="1:1">
      <c r="A5094" s="382"/>
    </row>
    <row r="5095" spans="1:1">
      <c r="A5095" s="382"/>
    </row>
    <row r="5096" spans="1:1">
      <c r="A5096" s="382"/>
    </row>
    <row r="5097" spans="1:1">
      <c r="A5097" s="382"/>
    </row>
    <row r="5098" spans="1:1">
      <c r="A5098" s="382"/>
    </row>
    <row r="5099" spans="1:1">
      <c r="A5099" s="382"/>
    </row>
    <row r="5100" spans="1:1">
      <c r="A5100" s="382"/>
    </row>
    <row r="5101" spans="1:1">
      <c r="A5101" s="382"/>
    </row>
    <row r="5102" spans="1:1">
      <c r="A5102" s="382"/>
    </row>
    <row r="5103" spans="1:1">
      <c r="A5103" s="382"/>
    </row>
    <row r="5104" spans="1:1">
      <c r="A5104" s="382"/>
    </row>
    <row r="5105" spans="1:1">
      <c r="A5105" s="382"/>
    </row>
    <row r="5106" spans="1:1">
      <c r="A5106" s="382"/>
    </row>
    <row r="5107" spans="1:1">
      <c r="A5107" s="382"/>
    </row>
    <row r="5108" spans="1:1">
      <c r="A5108" s="382"/>
    </row>
    <row r="5109" spans="1:1">
      <c r="A5109" s="382"/>
    </row>
    <row r="5110" spans="1:1">
      <c r="A5110" s="382"/>
    </row>
    <row r="5111" spans="1:1">
      <c r="A5111" s="382"/>
    </row>
    <row r="5112" spans="1:1">
      <c r="A5112" s="382"/>
    </row>
    <row r="5113" spans="1:1">
      <c r="A5113" s="382"/>
    </row>
    <row r="5114" spans="1:1">
      <c r="A5114" s="382"/>
    </row>
    <row r="5115" spans="1:1">
      <c r="A5115" s="382"/>
    </row>
    <row r="5116" spans="1:1">
      <c r="A5116" s="382"/>
    </row>
    <row r="5117" spans="1:1">
      <c r="A5117" s="382"/>
    </row>
    <row r="5118" spans="1:1">
      <c r="A5118" s="382"/>
    </row>
    <row r="5119" spans="1:1">
      <c r="A5119" s="382"/>
    </row>
    <row r="5120" spans="1:1">
      <c r="A5120" s="382"/>
    </row>
    <row r="5121" spans="1:1">
      <c r="A5121" s="382"/>
    </row>
    <row r="5122" spans="1:1">
      <c r="A5122" s="382"/>
    </row>
    <row r="5123" spans="1:1">
      <c r="A5123" s="382"/>
    </row>
    <row r="5124" spans="1:1">
      <c r="A5124" s="382"/>
    </row>
    <row r="5125" spans="1:1">
      <c r="A5125" s="382"/>
    </row>
    <row r="5126" spans="1:1">
      <c r="A5126" s="382"/>
    </row>
    <row r="5127" spans="1:1">
      <c r="A5127" s="382"/>
    </row>
    <row r="5128" spans="1:1">
      <c r="A5128" s="382"/>
    </row>
    <row r="5129" spans="1:1">
      <c r="A5129" s="382"/>
    </row>
    <row r="5130" spans="1:1">
      <c r="A5130" s="382"/>
    </row>
    <row r="5131" spans="1:1">
      <c r="A5131" s="382"/>
    </row>
    <row r="5132" spans="1:1">
      <c r="A5132" s="382"/>
    </row>
    <row r="5133" spans="1:1">
      <c r="A5133" s="382"/>
    </row>
    <row r="5134" spans="1:1">
      <c r="A5134" s="382"/>
    </row>
    <row r="5135" spans="1:1">
      <c r="A5135" s="382"/>
    </row>
    <row r="5136" spans="1:1">
      <c r="A5136" s="382"/>
    </row>
    <row r="5137" spans="1:1">
      <c r="A5137" s="382"/>
    </row>
    <row r="5138" spans="1:1">
      <c r="A5138" s="382"/>
    </row>
    <row r="5139" spans="1:1">
      <c r="A5139" s="382"/>
    </row>
    <row r="5140" spans="1:1">
      <c r="A5140" s="382"/>
    </row>
    <row r="5141" spans="1:1">
      <c r="A5141" s="382"/>
    </row>
    <row r="5142" spans="1:1">
      <c r="A5142" s="382"/>
    </row>
    <row r="5143" spans="1:1">
      <c r="A5143" s="382"/>
    </row>
    <row r="5144" spans="1:1">
      <c r="A5144" s="382"/>
    </row>
    <row r="5145" spans="1:1">
      <c r="A5145" s="382"/>
    </row>
    <row r="5146" spans="1:1">
      <c r="A5146" s="382"/>
    </row>
    <row r="5147" spans="1:1">
      <c r="A5147" s="382"/>
    </row>
    <row r="5148" spans="1:1">
      <c r="A5148" s="382"/>
    </row>
    <row r="5149" spans="1:1">
      <c r="A5149" s="382"/>
    </row>
    <row r="5150" spans="1:1">
      <c r="A5150" s="382"/>
    </row>
    <row r="5151" spans="1:1">
      <c r="A5151" s="382"/>
    </row>
    <row r="5152" spans="1:1">
      <c r="A5152" s="382"/>
    </row>
    <row r="5153" spans="1:1">
      <c r="A5153" s="382"/>
    </row>
    <row r="5154" spans="1:1">
      <c r="A5154" s="382"/>
    </row>
    <row r="5155" spans="1:1">
      <c r="A5155" s="382"/>
    </row>
    <row r="5156" spans="1:1">
      <c r="A5156" s="382"/>
    </row>
    <row r="5157" spans="1:1">
      <c r="A5157" s="382"/>
    </row>
    <row r="5158" spans="1:1">
      <c r="A5158" s="382"/>
    </row>
    <row r="5159" spans="1:1">
      <c r="A5159" s="382"/>
    </row>
    <row r="5160" spans="1:1">
      <c r="A5160" s="382"/>
    </row>
    <row r="5161" spans="1:1">
      <c r="A5161" s="382"/>
    </row>
    <row r="5162" spans="1:1">
      <c r="A5162" s="382"/>
    </row>
    <row r="5163" spans="1:1">
      <c r="A5163" s="382"/>
    </row>
    <row r="5164" spans="1:1">
      <c r="A5164" s="382"/>
    </row>
    <row r="5165" spans="1:1">
      <c r="A5165" s="382"/>
    </row>
    <row r="5166" spans="1:1">
      <c r="A5166" s="382"/>
    </row>
    <row r="5167" spans="1:1">
      <c r="A5167" s="382"/>
    </row>
    <row r="5168" spans="1:1">
      <c r="A5168" s="382"/>
    </row>
    <row r="5169" spans="1:1">
      <c r="A5169" s="382"/>
    </row>
    <row r="5170" spans="1:1">
      <c r="A5170" s="382"/>
    </row>
    <row r="5171" spans="1:1">
      <c r="A5171" s="382"/>
    </row>
    <row r="5172" spans="1:1">
      <c r="A5172" s="382"/>
    </row>
    <row r="5173" spans="1:1">
      <c r="A5173" s="382"/>
    </row>
    <row r="5174" spans="1:1">
      <c r="A5174" s="382"/>
    </row>
    <row r="5175" spans="1:1">
      <c r="A5175" s="382"/>
    </row>
    <row r="5176" spans="1:1">
      <c r="A5176" s="382"/>
    </row>
    <row r="5177" spans="1:1">
      <c r="A5177" s="382"/>
    </row>
    <row r="5178" spans="1:1">
      <c r="A5178" s="382"/>
    </row>
    <row r="5179" spans="1:1">
      <c r="A5179" s="382"/>
    </row>
    <row r="5180" spans="1:1">
      <c r="A5180" s="382"/>
    </row>
    <row r="5181" spans="1:1">
      <c r="A5181" s="382"/>
    </row>
    <row r="5182" spans="1:1">
      <c r="A5182" s="382"/>
    </row>
    <row r="5183" spans="1:1">
      <c r="A5183" s="382"/>
    </row>
    <row r="5184" spans="1:1">
      <c r="A5184" s="382"/>
    </row>
    <row r="5185" spans="1:1">
      <c r="A5185" s="382"/>
    </row>
    <row r="5186" spans="1:1">
      <c r="A5186" s="382"/>
    </row>
    <row r="5187" spans="1:1">
      <c r="A5187" s="382"/>
    </row>
    <row r="5188" spans="1:1">
      <c r="A5188" s="382"/>
    </row>
    <row r="5189" spans="1:1">
      <c r="A5189" s="382"/>
    </row>
    <row r="5190" spans="1:1">
      <c r="A5190" s="382"/>
    </row>
    <row r="5191" spans="1:1">
      <c r="A5191" s="382"/>
    </row>
    <row r="5192" spans="1:1">
      <c r="A5192" s="382"/>
    </row>
    <row r="5193" spans="1:1">
      <c r="A5193" s="382"/>
    </row>
    <row r="5194" spans="1:1">
      <c r="A5194" s="382"/>
    </row>
    <row r="5195" spans="1:1">
      <c r="A5195" s="382"/>
    </row>
    <row r="5196" spans="1:1">
      <c r="A5196" s="382"/>
    </row>
    <row r="5197" spans="1:1">
      <c r="A5197" s="382"/>
    </row>
    <row r="5198" spans="1:1">
      <c r="A5198" s="382"/>
    </row>
    <row r="5199" spans="1:1">
      <c r="A5199" s="382"/>
    </row>
    <row r="5200" spans="1:1">
      <c r="A5200" s="382"/>
    </row>
    <row r="5201" spans="1:1">
      <c r="A5201" s="382"/>
    </row>
    <row r="5202" spans="1:1">
      <c r="A5202" s="382"/>
    </row>
    <row r="5203" spans="1:1">
      <c r="A5203" s="382"/>
    </row>
    <row r="5204" spans="1:1">
      <c r="A5204" s="382"/>
    </row>
    <row r="5205" spans="1:1">
      <c r="A5205" s="382"/>
    </row>
    <row r="5206" spans="1:1">
      <c r="A5206" s="382"/>
    </row>
    <row r="5207" spans="1:1">
      <c r="A5207" s="382"/>
    </row>
    <row r="5208" spans="1:1">
      <c r="A5208" s="382"/>
    </row>
    <row r="5209" spans="1:1">
      <c r="A5209" s="382"/>
    </row>
    <row r="5210" spans="1:1">
      <c r="A5210" s="382"/>
    </row>
    <row r="5211" spans="1:1">
      <c r="A5211" s="382"/>
    </row>
    <row r="5212" spans="1:1">
      <c r="A5212" s="382"/>
    </row>
    <row r="5213" spans="1:1">
      <c r="A5213" s="382"/>
    </row>
    <row r="5214" spans="1:1">
      <c r="A5214" s="382"/>
    </row>
    <row r="5215" spans="1:1">
      <c r="A5215" s="382"/>
    </row>
    <row r="5216" spans="1:1">
      <c r="A5216" s="382"/>
    </row>
    <row r="5217" spans="1:1">
      <c r="A5217" s="382"/>
    </row>
    <row r="5218" spans="1:1">
      <c r="A5218" s="382"/>
    </row>
    <row r="5219" spans="1:1">
      <c r="A5219" s="382"/>
    </row>
    <row r="5220" spans="1:1">
      <c r="A5220" s="382"/>
    </row>
    <row r="5221" spans="1:1">
      <c r="A5221" s="382"/>
    </row>
    <row r="5222" spans="1:1">
      <c r="A5222" s="382"/>
    </row>
    <row r="5223" spans="1:1">
      <c r="A5223" s="382"/>
    </row>
    <row r="5224" spans="1:1">
      <c r="A5224" s="382"/>
    </row>
    <row r="5225" spans="1:1">
      <c r="A5225" s="382"/>
    </row>
    <row r="5226" spans="1:1">
      <c r="A5226" s="382"/>
    </row>
    <row r="5227" spans="1:1">
      <c r="A5227" s="382"/>
    </row>
    <row r="5228" spans="1:1">
      <c r="A5228" s="382"/>
    </row>
    <row r="5229" spans="1:1">
      <c r="A5229" s="382"/>
    </row>
    <row r="5230" spans="1:1">
      <c r="A5230" s="382"/>
    </row>
    <row r="5231" spans="1:1">
      <c r="A5231" s="382"/>
    </row>
    <row r="5232" spans="1:1">
      <c r="A5232" s="382"/>
    </row>
    <row r="5233" spans="1:1">
      <c r="A5233" s="382"/>
    </row>
    <row r="5234" spans="1:1">
      <c r="A5234" s="382"/>
    </row>
    <row r="5235" spans="1:1">
      <c r="A5235" s="382"/>
    </row>
    <row r="5236" spans="1:1">
      <c r="A5236" s="382"/>
    </row>
    <row r="5237" spans="1:1">
      <c r="A5237" s="382"/>
    </row>
    <row r="5238" spans="1:1">
      <c r="A5238" s="382"/>
    </row>
    <row r="5239" spans="1:1">
      <c r="A5239" s="382"/>
    </row>
    <row r="5240" spans="1:1">
      <c r="A5240" s="382"/>
    </row>
    <row r="5241" spans="1:1">
      <c r="A5241" s="382"/>
    </row>
    <row r="5242" spans="1:1">
      <c r="A5242" s="382"/>
    </row>
    <row r="5243" spans="1:1">
      <c r="A5243" s="382"/>
    </row>
    <row r="5244" spans="1:1">
      <c r="A5244" s="382"/>
    </row>
    <row r="5245" spans="1:1">
      <c r="A5245" s="382"/>
    </row>
    <row r="5246" spans="1:1">
      <c r="A5246" s="382"/>
    </row>
    <row r="5247" spans="1:1">
      <c r="A5247" s="382"/>
    </row>
    <row r="5248" spans="1:1">
      <c r="A5248" s="382"/>
    </row>
    <row r="5249" spans="1:1">
      <c r="A5249" s="382"/>
    </row>
    <row r="5250" spans="1:1">
      <c r="A5250" s="382"/>
    </row>
    <row r="5251" spans="1:1">
      <c r="A5251" s="382"/>
    </row>
    <row r="5252" spans="1:1">
      <c r="A5252" s="382"/>
    </row>
    <row r="5253" spans="1:1">
      <c r="A5253" s="382"/>
    </row>
    <row r="5254" spans="1:1">
      <c r="A5254" s="382"/>
    </row>
    <row r="5255" spans="1:1">
      <c r="A5255" s="382"/>
    </row>
    <row r="5256" spans="1:1">
      <c r="A5256" s="382"/>
    </row>
    <row r="5257" spans="1:1">
      <c r="A5257" s="382"/>
    </row>
    <row r="5258" spans="1:1">
      <c r="A5258" s="382"/>
    </row>
    <row r="5259" spans="1:1">
      <c r="A5259" s="382"/>
    </row>
    <row r="5260" spans="1:1">
      <c r="A5260" s="382"/>
    </row>
    <row r="5261" spans="1:1">
      <c r="A5261" s="382"/>
    </row>
    <row r="5262" spans="1:1">
      <c r="A5262" s="382"/>
    </row>
    <row r="5263" spans="1:1">
      <c r="A5263" s="382"/>
    </row>
    <row r="5264" spans="1:1">
      <c r="A5264" s="382"/>
    </row>
    <row r="5265" spans="1:1">
      <c r="A5265" s="382"/>
    </row>
    <row r="5266" spans="1:1">
      <c r="A5266" s="382"/>
    </row>
    <row r="5267" spans="1:1">
      <c r="A5267" s="382"/>
    </row>
    <row r="5268" spans="1:1">
      <c r="A5268" s="382"/>
    </row>
    <row r="5269" spans="1:1">
      <c r="A5269" s="382"/>
    </row>
    <row r="5270" spans="1:1">
      <c r="A5270" s="382"/>
    </row>
    <row r="5271" spans="1:1">
      <c r="A5271" s="382"/>
    </row>
    <row r="5272" spans="1:1">
      <c r="A5272" s="382"/>
    </row>
    <row r="5273" spans="1:1">
      <c r="A5273" s="382"/>
    </row>
    <row r="5274" spans="1:1">
      <c r="A5274" s="382"/>
    </row>
    <row r="5275" spans="1:1">
      <c r="A5275" s="382"/>
    </row>
    <row r="5276" spans="1:1">
      <c r="A5276" s="382"/>
    </row>
    <row r="5277" spans="1:1">
      <c r="A5277" s="382"/>
    </row>
    <row r="5278" spans="1:1">
      <c r="A5278" s="382"/>
    </row>
    <row r="5279" spans="1:1">
      <c r="A5279" s="382"/>
    </row>
    <row r="5280" spans="1:1">
      <c r="A5280" s="382"/>
    </row>
    <row r="5281" spans="1:1">
      <c r="A5281" s="382"/>
    </row>
    <row r="5282" spans="1:1">
      <c r="A5282" s="382"/>
    </row>
    <row r="5283" spans="1:1">
      <c r="A5283" s="382"/>
    </row>
    <row r="5284" spans="1:1">
      <c r="A5284" s="382"/>
    </row>
    <row r="5285" spans="1:1">
      <c r="A5285" s="382"/>
    </row>
    <row r="5286" spans="1:1">
      <c r="A5286" s="382"/>
    </row>
    <row r="5287" spans="1:1">
      <c r="A5287" s="382"/>
    </row>
    <row r="5288" spans="1:1">
      <c r="A5288" s="382"/>
    </row>
    <row r="5289" spans="1:1">
      <c r="A5289" s="382"/>
    </row>
    <row r="5290" spans="1:1">
      <c r="A5290" s="382"/>
    </row>
    <row r="5291" spans="1:1">
      <c r="A5291" s="382"/>
    </row>
    <row r="5292" spans="1:1">
      <c r="A5292" s="382"/>
    </row>
    <row r="5293" spans="1:1">
      <c r="A5293" s="382"/>
    </row>
    <row r="5294" spans="1:1">
      <c r="A5294" s="382"/>
    </row>
    <row r="5295" spans="1:1">
      <c r="A5295" s="382"/>
    </row>
    <row r="5296" spans="1:1">
      <c r="A5296" s="382"/>
    </row>
    <row r="5297" spans="1:1">
      <c r="A5297" s="382"/>
    </row>
    <row r="5298" spans="1:1">
      <c r="A5298" s="382"/>
    </row>
    <row r="5299" spans="1:1">
      <c r="A5299" s="382"/>
    </row>
    <row r="5300" spans="1:1">
      <c r="A5300" s="382"/>
    </row>
    <row r="5301" spans="1:1">
      <c r="A5301" s="382"/>
    </row>
    <row r="5302" spans="1:1">
      <c r="A5302" s="382"/>
    </row>
    <row r="5303" spans="1:1">
      <c r="A5303" s="382"/>
    </row>
    <row r="5304" spans="1:1">
      <c r="A5304" s="382"/>
    </row>
    <row r="5305" spans="1:1">
      <c r="A5305" s="382"/>
    </row>
    <row r="5306" spans="1:1">
      <c r="A5306" s="382"/>
    </row>
    <row r="5307" spans="1:1">
      <c r="A5307" s="382"/>
    </row>
    <row r="5308" spans="1:1">
      <c r="A5308" s="382"/>
    </row>
    <row r="5309" spans="1:1">
      <c r="A5309" s="382"/>
    </row>
    <row r="5310" spans="1:1">
      <c r="A5310" s="382"/>
    </row>
    <row r="5311" spans="1:1">
      <c r="A5311" s="382"/>
    </row>
    <row r="5312" spans="1:1">
      <c r="A5312" s="382"/>
    </row>
    <row r="5313" spans="1:1">
      <c r="A5313" s="382"/>
    </row>
    <row r="5314" spans="1:1">
      <c r="A5314" s="382"/>
    </row>
    <row r="5315" spans="1:1">
      <c r="A5315" s="382"/>
    </row>
    <row r="5316" spans="1:1">
      <c r="A5316" s="382"/>
    </row>
    <row r="5317" spans="1:1">
      <c r="A5317" s="382"/>
    </row>
    <row r="5318" spans="1:1">
      <c r="A5318" s="382"/>
    </row>
    <row r="5319" spans="1:1">
      <c r="A5319" s="382"/>
    </row>
    <row r="5320" spans="1:1">
      <c r="A5320" s="382"/>
    </row>
    <row r="5321" spans="1:1">
      <c r="A5321" s="382"/>
    </row>
    <row r="5322" spans="1:1">
      <c r="A5322" s="382"/>
    </row>
    <row r="5323" spans="1:1">
      <c r="A5323" s="382"/>
    </row>
    <row r="5324" spans="1:1">
      <c r="A5324" s="382"/>
    </row>
    <row r="5325" spans="1:1">
      <c r="A5325" s="382"/>
    </row>
    <row r="5326" spans="1:1">
      <c r="A5326" s="382"/>
    </row>
    <row r="5327" spans="1:1">
      <c r="A5327" s="382"/>
    </row>
    <row r="5328" spans="1:1">
      <c r="A5328" s="382"/>
    </row>
    <row r="5329" spans="1:1">
      <c r="A5329" s="382"/>
    </row>
    <row r="5330" spans="1:1">
      <c r="A5330" s="382"/>
    </row>
    <row r="5331" spans="1:1">
      <c r="A5331" s="382"/>
    </row>
    <row r="5332" spans="1:1">
      <c r="A5332" s="382"/>
    </row>
    <row r="5333" spans="1:1">
      <c r="A5333" s="382"/>
    </row>
    <row r="5334" spans="1:1">
      <c r="A5334" s="382"/>
    </row>
    <row r="5335" spans="1:1">
      <c r="A5335" s="382"/>
    </row>
    <row r="5336" spans="1:1">
      <c r="A5336" s="382"/>
    </row>
    <row r="5337" spans="1:1">
      <c r="A5337" s="382"/>
    </row>
    <row r="5338" spans="1:1">
      <c r="A5338" s="382"/>
    </row>
    <row r="5339" spans="1:1">
      <c r="A5339" s="382"/>
    </row>
    <row r="5340" spans="1:1">
      <c r="A5340" s="382"/>
    </row>
    <row r="5341" spans="1:1">
      <c r="A5341" s="382"/>
    </row>
    <row r="5342" spans="1:1">
      <c r="A5342" s="382"/>
    </row>
    <row r="5343" spans="1:1">
      <c r="A5343" s="382"/>
    </row>
    <row r="5344" spans="1:1">
      <c r="A5344" s="382"/>
    </row>
    <row r="5345" spans="1:1">
      <c r="A5345" s="382"/>
    </row>
    <row r="5346" spans="1:1">
      <c r="A5346" s="382"/>
    </row>
    <row r="5347" spans="1:1">
      <c r="A5347" s="382"/>
    </row>
    <row r="5348" spans="1:1">
      <c r="A5348" s="382"/>
    </row>
    <row r="5349" spans="1:1">
      <c r="A5349" s="382"/>
    </row>
    <row r="5350" spans="1:1">
      <c r="A5350" s="382"/>
    </row>
    <row r="5351" spans="1:1">
      <c r="A5351" s="382"/>
    </row>
    <row r="5352" spans="1:1">
      <c r="A5352" s="382"/>
    </row>
    <row r="5353" spans="1:1">
      <c r="A5353" s="382"/>
    </row>
    <row r="5354" spans="1:1">
      <c r="A5354" s="382"/>
    </row>
    <row r="5355" spans="1:1">
      <c r="A5355" s="382"/>
    </row>
    <row r="5356" spans="1:1">
      <c r="A5356" s="382"/>
    </row>
    <row r="5357" spans="1:1">
      <c r="A5357" s="382"/>
    </row>
    <row r="5358" spans="1:1">
      <c r="A5358" s="382"/>
    </row>
    <row r="5359" spans="1:1">
      <c r="A5359" s="382"/>
    </row>
    <row r="5360" spans="1:1">
      <c r="A5360" s="382"/>
    </row>
    <row r="5361" spans="1:1">
      <c r="A5361" s="382"/>
    </row>
    <row r="5362" spans="1:1">
      <c r="A5362" s="382"/>
    </row>
    <row r="5363" spans="1:1">
      <c r="A5363" s="382"/>
    </row>
    <row r="5364" spans="1:1">
      <c r="A5364" s="382"/>
    </row>
    <row r="5365" spans="1:1">
      <c r="A5365" s="382"/>
    </row>
    <row r="5366" spans="1:1">
      <c r="A5366" s="382"/>
    </row>
    <row r="5367" spans="1:1">
      <c r="A5367" s="382"/>
    </row>
    <row r="5368" spans="1:1">
      <c r="A5368" s="382"/>
    </row>
    <row r="5369" spans="1:1">
      <c r="A5369" s="382"/>
    </row>
    <row r="5370" spans="1:1">
      <c r="A5370" s="382"/>
    </row>
    <row r="5371" spans="1:1">
      <c r="A5371" s="382"/>
    </row>
    <row r="5372" spans="1:1">
      <c r="A5372" s="382"/>
    </row>
    <row r="5373" spans="1:1">
      <c r="A5373" s="382"/>
    </row>
    <row r="5374" spans="1:1">
      <c r="A5374" s="382"/>
    </row>
    <row r="5375" spans="1:1">
      <c r="A5375" s="382"/>
    </row>
    <row r="5376" spans="1:1">
      <c r="A5376" s="382"/>
    </row>
    <row r="5377" spans="1:1">
      <c r="A5377" s="382"/>
    </row>
    <row r="5378" spans="1:1">
      <c r="A5378" s="382"/>
    </row>
    <row r="5379" spans="1:1">
      <c r="A5379" s="382"/>
    </row>
    <row r="5380" spans="1:1">
      <c r="A5380" s="382"/>
    </row>
    <row r="5381" spans="1:1">
      <c r="A5381" s="382"/>
    </row>
    <row r="5382" spans="1:1">
      <c r="A5382" s="382"/>
    </row>
    <row r="5383" spans="1:1">
      <c r="A5383" s="382"/>
    </row>
    <row r="5384" spans="1:1">
      <c r="A5384" s="382"/>
    </row>
    <row r="5385" spans="1:1">
      <c r="A5385" s="382"/>
    </row>
    <row r="5386" spans="1:1">
      <c r="A5386" s="382"/>
    </row>
    <row r="5387" spans="1:1">
      <c r="A5387" s="382"/>
    </row>
    <row r="5388" spans="1:1">
      <c r="A5388" s="382"/>
    </row>
    <row r="5389" spans="1:1">
      <c r="A5389" s="382"/>
    </row>
    <row r="5390" spans="1:1">
      <c r="A5390" s="382"/>
    </row>
    <row r="5391" spans="1:1">
      <c r="A5391" s="382"/>
    </row>
    <row r="5392" spans="1:1">
      <c r="A5392" s="382"/>
    </row>
    <row r="5393" spans="1:1">
      <c r="A5393" s="382"/>
    </row>
    <row r="5394" spans="1:1">
      <c r="A5394" s="382"/>
    </row>
    <row r="5395" spans="1:1">
      <c r="A5395" s="382"/>
    </row>
    <row r="5396" spans="1:1">
      <c r="A5396" s="382"/>
    </row>
    <row r="5397" spans="1:1">
      <c r="A5397" s="382"/>
    </row>
    <row r="5398" spans="1:1">
      <c r="A5398" s="382"/>
    </row>
    <row r="5399" spans="1:1">
      <c r="A5399" s="382"/>
    </row>
    <row r="5400" spans="1:1">
      <c r="A5400" s="382"/>
    </row>
    <row r="5401" spans="1:1">
      <c r="A5401" s="382"/>
    </row>
    <row r="5402" spans="1:1">
      <c r="A5402" s="382"/>
    </row>
    <row r="5403" spans="1:1">
      <c r="A5403" s="382"/>
    </row>
    <row r="5404" spans="1:1">
      <c r="A5404" s="382"/>
    </row>
    <row r="5405" spans="1:1">
      <c r="A5405" s="382"/>
    </row>
    <row r="5406" spans="1:1">
      <c r="A5406" s="382"/>
    </row>
    <row r="5407" spans="1:1">
      <c r="A5407" s="382"/>
    </row>
    <row r="5408" spans="1:1">
      <c r="A5408" s="382"/>
    </row>
    <row r="5409" spans="1:1">
      <c r="A5409" s="382"/>
    </row>
    <row r="5410" spans="1:1">
      <c r="A5410" s="382"/>
    </row>
    <row r="5411" spans="1:1">
      <c r="A5411" s="382"/>
    </row>
    <row r="5412" spans="1:1">
      <c r="A5412" s="382"/>
    </row>
    <row r="5413" spans="1:1">
      <c r="A5413" s="382"/>
    </row>
    <row r="5414" spans="1:1">
      <c r="A5414" s="382"/>
    </row>
    <row r="5415" spans="1:1">
      <c r="A5415" s="382"/>
    </row>
    <row r="5416" spans="1:1">
      <c r="A5416" s="382"/>
    </row>
    <row r="5417" spans="1:1">
      <c r="A5417" s="382"/>
    </row>
    <row r="5418" spans="1:1">
      <c r="A5418" s="382"/>
    </row>
    <row r="5419" spans="1:1">
      <c r="A5419" s="382"/>
    </row>
    <row r="5420" spans="1:1">
      <c r="A5420" s="382"/>
    </row>
    <row r="5421" spans="1:1">
      <c r="A5421" s="382"/>
    </row>
    <row r="5422" spans="1:1">
      <c r="A5422" s="382"/>
    </row>
    <row r="5423" spans="1:1">
      <c r="A5423" s="382"/>
    </row>
    <row r="5424" spans="1:1">
      <c r="A5424" s="382"/>
    </row>
    <row r="5425" spans="1:1">
      <c r="A5425" s="382"/>
    </row>
    <row r="5426" spans="1:1">
      <c r="A5426" s="382"/>
    </row>
    <row r="5427" spans="1:1">
      <c r="A5427" s="382"/>
    </row>
    <row r="5428" spans="1:1">
      <c r="A5428" s="382"/>
    </row>
    <row r="5429" spans="1:1">
      <c r="A5429" s="382"/>
    </row>
    <row r="5430" spans="1:1">
      <c r="A5430" s="382"/>
    </row>
    <row r="5431" spans="1:1">
      <c r="A5431" s="382"/>
    </row>
    <row r="5432" spans="1:1">
      <c r="A5432" s="382"/>
    </row>
    <row r="5433" spans="1:1">
      <c r="A5433" s="382"/>
    </row>
    <row r="5434" spans="1:1">
      <c r="A5434" s="382"/>
    </row>
    <row r="5435" spans="1:1">
      <c r="A5435" s="382"/>
    </row>
    <row r="5436" spans="1:1">
      <c r="A5436" s="382"/>
    </row>
    <row r="5437" spans="1:1">
      <c r="A5437" s="382"/>
    </row>
    <row r="5438" spans="1:1">
      <c r="A5438" s="382"/>
    </row>
    <row r="5439" spans="1:1">
      <c r="A5439" s="382"/>
    </row>
    <row r="5440" spans="1:1">
      <c r="A5440" s="382"/>
    </row>
    <row r="5441" spans="1:1">
      <c r="A5441" s="382"/>
    </row>
    <row r="5442" spans="1:1">
      <c r="A5442" s="382"/>
    </row>
    <row r="5443" spans="1:1">
      <c r="A5443" s="382"/>
    </row>
    <row r="5444" spans="1:1">
      <c r="A5444" s="382"/>
    </row>
    <row r="5445" spans="1:1">
      <c r="A5445" s="382"/>
    </row>
    <row r="5446" spans="1:1">
      <c r="A5446" s="382"/>
    </row>
    <row r="5447" spans="1:1">
      <c r="A5447" s="382"/>
    </row>
    <row r="5448" spans="1:1">
      <c r="A5448" s="382"/>
    </row>
    <row r="5449" spans="1:1">
      <c r="A5449" s="382"/>
    </row>
    <row r="5450" spans="1:1">
      <c r="A5450" s="382"/>
    </row>
    <row r="5451" spans="1:1">
      <c r="A5451" s="382"/>
    </row>
    <row r="5452" spans="1:1">
      <c r="A5452" s="382"/>
    </row>
    <row r="5453" spans="1:1">
      <c r="A5453" s="382"/>
    </row>
    <row r="5454" spans="1:1">
      <c r="A5454" s="382"/>
    </row>
    <row r="5455" spans="1:1">
      <c r="A5455" s="382"/>
    </row>
    <row r="5456" spans="1:1">
      <c r="A5456" s="382"/>
    </row>
    <row r="5457" spans="1:1">
      <c r="A5457" s="382"/>
    </row>
    <row r="5458" spans="1:1">
      <c r="A5458" s="382"/>
    </row>
    <row r="5459" spans="1:1">
      <c r="A5459" s="382"/>
    </row>
    <row r="5460" spans="1:1">
      <c r="A5460" s="382"/>
    </row>
    <row r="5461" spans="1:1">
      <c r="A5461" s="382"/>
    </row>
    <row r="5462" spans="1:1">
      <c r="A5462" s="382"/>
    </row>
    <row r="5463" spans="1:1">
      <c r="A5463" s="382"/>
    </row>
    <row r="5464" spans="1:1">
      <c r="A5464" s="382"/>
    </row>
    <row r="5465" spans="1:1">
      <c r="A5465" s="382"/>
    </row>
    <row r="5466" spans="1:1">
      <c r="A5466" s="382"/>
    </row>
    <row r="5467" spans="1:1">
      <c r="A5467" s="382"/>
    </row>
    <row r="5468" spans="1:1">
      <c r="A5468" s="382"/>
    </row>
    <row r="5469" spans="1:1">
      <c r="A5469" s="382"/>
    </row>
    <row r="5470" spans="1:1">
      <c r="A5470" s="382"/>
    </row>
    <row r="5471" spans="1:1">
      <c r="A5471" s="382"/>
    </row>
    <row r="5472" spans="1:1">
      <c r="A5472" s="382"/>
    </row>
    <row r="5473" spans="1:1">
      <c r="A5473" s="382"/>
    </row>
    <row r="5474" spans="1:1">
      <c r="A5474" s="382"/>
    </row>
    <row r="5475" spans="1:1">
      <c r="A5475" s="382"/>
    </row>
    <row r="5476" spans="1:1">
      <c r="A5476" s="382"/>
    </row>
    <row r="5477" spans="1:1">
      <c r="A5477" s="382"/>
    </row>
    <row r="5478" spans="1:1">
      <c r="A5478" s="382"/>
    </row>
    <row r="5479" spans="1:1">
      <c r="A5479" s="382"/>
    </row>
    <row r="5480" spans="1:1">
      <c r="A5480" s="382"/>
    </row>
    <row r="5481" spans="1:1">
      <c r="A5481" s="382"/>
    </row>
    <row r="5482" spans="1:1">
      <c r="A5482" s="382"/>
    </row>
    <row r="5483" spans="1:1">
      <c r="A5483" s="382"/>
    </row>
    <row r="5484" spans="1:1">
      <c r="A5484" s="382"/>
    </row>
    <row r="5485" spans="1:1">
      <c r="A5485" s="382"/>
    </row>
    <row r="5486" spans="1:1">
      <c r="A5486" s="382"/>
    </row>
    <row r="5487" spans="1:1">
      <c r="A5487" s="382"/>
    </row>
    <row r="5488" spans="1:1">
      <c r="A5488" s="382"/>
    </row>
    <row r="5489" spans="1:1">
      <c r="A5489" s="382"/>
    </row>
    <row r="5490" spans="1:1">
      <c r="A5490" s="382"/>
    </row>
    <row r="5491" spans="1:1">
      <c r="A5491" s="382"/>
    </row>
    <row r="5492" spans="1:1">
      <c r="A5492" s="382"/>
    </row>
    <row r="5493" spans="1:1">
      <c r="A5493" s="382"/>
    </row>
    <row r="5494" spans="1:1">
      <c r="A5494" s="382"/>
    </row>
    <row r="5495" spans="1:1">
      <c r="A5495" s="382"/>
    </row>
    <row r="5496" spans="1:1">
      <c r="A5496" s="382"/>
    </row>
    <row r="5497" spans="1:1">
      <c r="A5497" s="382"/>
    </row>
    <row r="5498" spans="1:1">
      <c r="A5498" s="382"/>
    </row>
    <row r="5499" spans="1:1">
      <c r="A5499" s="382"/>
    </row>
    <row r="5500" spans="1:1">
      <c r="A5500" s="382"/>
    </row>
    <row r="5501" spans="1:1">
      <c r="A5501" s="382"/>
    </row>
    <row r="5502" spans="1:1">
      <c r="A5502" s="382"/>
    </row>
    <row r="5503" spans="1:1">
      <c r="A5503" s="382"/>
    </row>
    <row r="5504" spans="1:1">
      <c r="A5504" s="382"/>
    </row>
    <row r="5505" spans="1:1">
      <c r="A5505" s="382"/>
    </row>
    <row r="5506" spans="1:1">
      <c r="A5506" s="382"/>
    </row>
    <row r="5507" spans="1:1">
      <c r="A5507" s="382"/>
    </row>
    <row r="5508" spans="1:1">
      <c r="A5508" s="382"/>
    </row>
    <row r="5509" spans="1:1">
      <c r="A5509" s="382"/>
    </row>
    <row r="5510" spans="1:1">
      <c r="A5510" s="382"/>
    </row>
    <row r="5511" spans="1:1">
      <c r="A5511" s="382"/>
    </row>
    <row r="5512" spans="1:1">
      <c r="A5512" s="382"/>
    </row>
    <row r="5513" spans="1:1">
      <c r="A5513" s="382"/>
    </row>
    <row r="5514" spans="1:1">
      <c r="A5514" s="382"/>
    </row>
    <row r="5515" spans="1:1">
      <c r="A5515" s="382"/>
    </row>
    <row r="5516" spans="1:1">
      <c r="A5516" s="382"/>
    </row>
    <row r="5517" spans="1:1">
      <c r="A5517" s="382"/>
    </row>
    <row r="5518" spans="1:1">
      <c r="A5518" s="382"/>
    </row>
    <row r="5519" spans="1:1">
      <c r="A5519" s="382"/>
    </row>
    <row r="5520" spans="1:1">
      <c r="A5520" s="382"/>
    </row>
    <row r="5521" spans="1:1">
      <c r="A5521" s="382"/>
    </row>
    <row r="5522" spans="1:1">
      <c r="A5522" s="382"/>
    </row>
    <row r="5523" spans="1:1">
      <c r="A5523" s="382"/>
    </row>
    <row r="5524" spans="1:1">
      <c r="A5524" s="382"/>
    </row>
    <row r="5525" spans="1:1">
      <c r="A5525" s="382"/>
    </row>
    <row r="5526" spans="1:1">
      <c r="A5526" s="382"/>
    </row>
    <row r="5527" spans="1:1">
      <c r="A5527" s="382"/>
    </row>
    <row r="5528" spans="1:1">
      <c r="A5528" s="382"/>
    </row>
    <row r="5529" spans="1:1">
      <c r="A5529" s="382"/>
    </row>
    <row r="5530" spans="1:1">
      <c r="A5530" s="382"/>
    </row>
    <row r="5531" spans="1:1">
      <c r="A5531" s="382"/>
    </row>
    <row r="5532" spans="1:1">
      <c r="A5532" s="382"/>
    </row>
    <row r="5533" spans="1:1">
      <c r="A5533" s="382"/>
    </row>
    <row r="5534" spans="1:1">
      <c r="A5534" s="382"/>
    </row>
    <row r="5535" spans="1:1">
      <c r="A5535" s="382"/>
    </row>
    <row r="5536" spans="1:1">
      <c r="A5536" s="382"/>
    </row>
    <row r="5537" spans="1:1">
      <c r="A5537" s="382"/>
    </row>
    <row r="5538" spans="1:1">
      <c r="A5538" s="382"/>
    </row>
    <row r="5539" spans="1:1">
      <c r="A5539" s="382"/>
    </row>
    <row r="5540" spans="1:1">
      <c r="A5540" s="382"/>
    </row>
    <row r="5541" spans="1:1">
      <c r="A5541" s="382"/>
    </row>
    <row r="5542" spans="1:1">
      <c r="A5542" s="382"/>
    </row>
    <row r="5543" spans="1:1">
      <c r="A5543" s="382"/>
    </row>
    <row r="5544" spans="1:1">
      <c r="A5544" s="382"/>
    </row>
    <row r="5545" spans="1:1">
      <c r="A5545" s="382"/>
    </row>
    <row r="5546" spans="1:1">
      <c r="A5546" s="382"/>
    </row>
    <row r="5547" spans="1:1">
      <c r="A5547" s="382"/>
    </row>
    <row r="5548" spans="1:1">
      <c r="A5548" s="382"/>
    </row>
    <row r="5549" spans="1:1">
      <c r="A5549" s="382"/>
    </row>
    <row r="5550" spans="1:1">
      <c r="A5550" s="382"/>
    </row>
    <row r="5551" spans="1:1">
      <c r="A5551" s="382"/>
    </row>
    <row r="5552" spans="1:1">
      <c r="A5552" s="382"/>
    </row>
    <row r="5553" spans="1:1">
      <c r="A5553" s="382"/>
    </row>
    <row r="5554" spans="1:1">
      <c r="A5554" s="382"/>
    </row>
    <row r="5555" spans="1:1">
      <c r="A5555" s="382"/>
    </row>
    <row r="5556" spans="1:1">
      <c r="A5556" s="382"/>
    </row>
    <row r="5557" spans="1:1">
      <c r="A5557" s="382"/>
    </row>
    <row r="5558" spans="1:1">
      <c r="A5558" s="382"/>
    </row>
    <row r="5559" spans="1:1">
      <c r="A5559" s="382"/>
    </row>
    <row r="5560" spans="1:1">
      <c r="A5560" s="382"/>
    </row>
    <row r="5561" spans="1:1">
      <c r="A5561" s="382"/>
    </row>
    <row r="5562" spans="1:1">
      <c r="A5562" s="382"/>
    </row>
    <row r="5563" spans="1:1">
      <c r="A5563" s="382"/>
    </row>
    <row r="5564" spans="1:1">
      <c r="A5564" s="382"/>
    </row>
    <row r="5565" spans="1:1">
      <c r="A5565" s="382"/>
    </row>
    <row r="5566" spans="1:1">
      <c r="A5566" s="382"/>
    </row>
    <row r="5567" spans="1:1">
      <c r="A5567" s="382"/>
    </row>
    <row r="5568" spans="1:1">
      <c r="A5568" s="382"/>
    </row>
    <row r="5569" spans="1:1">
      <c r="A5569" s="382"/>
    </row>
    <row r="5570" spans="1:1">
      <c r="A5570" s="382"/>
    </row>
    <row r="5571" spans="1:1">
      <c r="A5571" s="382"/>
    </row>
    <row r="5572" spans="1:1">
      <c r="A5572" s="382"/>
    </row>
    <row r="5573" spans="1:1">
      <c r="A5573" s="382"/>
    </row>
    <row r="5574" spans="1:1">
      <c r="A5574" s="382"/>
    </row>
    <row r="5575" spans="1:1">
      <c r="A5575" s="382"/>
    </row>
    <row r="5576" spans="1:1">
      <c r="A5576" s="382"/>
    </row>
    <row r="5577" spans="1:1">
      <c r="A5577" s="382"/>
    </row>
    <row r="5578" spans="1:1">
      <c r="A5578" s="382"/>
    </row>
    <row r="5579" spans="1:1">
      <c r="A5579" s="382"/>
    </row>
    <row r="5580" spans="1:1">
      <c r="A5580" s="382"/>
    </row>
    <row r="5581" spans="1:1">
      <c r="A5581" s="382"/>
    </row>
    <row r="5582" spans="1:1">
      <c r="A5582" s="382"/>
    </row>
    <row r="5583" spans="1:1">
      <c r="A5583" s="382"/>
    </row>
    <row r="5584" spans="1:1">
      <c r="A5584" s="382"/>
    </row>
    <row r="5585" spans="1:1">
      <c r="A5585" s="382"/>
    </row>
    <row r="5586" spans="1:1">
      <c r="A5586" s="382"/>
    </row>
    <row r="5587" spans="1:1">
      <c r="A5587" s="382"/>
    </row>
    <row r="5588" spans="1:1">
      <c r="A5588" s="382"/>
    </row>
    <row r="5589" spans="1:1">
      <c r="A5589" s="382"/>
    </row>
    <row r="5590" spans="1:1">
      <c r="A5590" s="382"/>
    </row>
    <row r="5591" spans="1:1">
      <c r="A5591" s="382"/>
    </row>
    <row r="5592" spans="1:1">
      <c r="A5592" s="382"/>
    </row>
    <row r="5593" spans="1:1">
      <c r="A5593" s="382"/>
    </row>
    <row r="5594" spans="1:1">
      <c r="A5594" s="382"/>
    </row>
    <row r="5595" spans="1:1">
      <c r="A5595" s="382"/>
    </row>
    <row r="5596" spans="1:1">
      <c r="A5596" s="382"/>
    </row>
    <row r="5597" spans="1:1">
      <c r="A5597" s="382"/>
    </row>
    <row r="5598" spans="1:1">
      <c r="A5598" s="382"/>
    </row>
    <row r="5599" spans="1:1">
      <c r="A5599" s="382"/>
    </row>
    <row r="5600" spans="1:1">
      <c r="A5600" s="382"/>
    </row>
    <row r="5601" spans="1:1">
      <c r="A5601" s="382"/>
    </row>
    <row r="5602" spans="1:1">
      <c r="A5602" s="382"/>
    </row>
    <row r="5603" spans="1:1">
      <c r="A5603" s="382"/>
    </row>
    <row r="5604" spans="1:1">
      <c r="A5604" s="382"/>
    </row>
    <row r="5605" spans="1:1">
      <c r="A5605" s="382"/>
    </row>
    <row r="5606" spans="1:1">
      <c r="A5606" s="382"/>
    </row>
    <row r="5607" spans="1:1">
      <c r="A5607" s="382"/>
    </row>
    <row r="5608" spans="1:1">
      <c r="A5608" s="382"/>
    </row>
    <row r="5609" spans="1:1">
      <c r="A5609" s="382"/>
    </row>
    <row r="5610" spans="1:1">
      <c r="A5610" s="382"/>
    </row>
    <row r="5611" spans="1:1">
      <c r="A5611" s="382"/>
    </row>
    <row r="5612" spans="1:1">
      <c r="A5612" s="382"/>
    </row>
    <row r="5613" spans="1:1">
      <c r="A5613" s="382"/>
    </row>
    <row r="5614" spans="1:1">
      <c r="A5614" s="382"/>
    </row>
    <row r="5615" spans="1:1">
      <c r="A5615" s="382"/>
    </row>
    <row r="5616" spans="1:1">
      <c r="A5616" s="382"/>
    </row>
    <row r="5617" spans="1:1">
      <c r="A5617" s="382"/>
    </row>
    <row r="5618" spans="1:1">
      <c r="A5618" s="382"/>
    </row>
    <row r="5619" spans="1:1">
      <c r="A5619" s="382"/>
    </row>
    <row r="5620" spans="1:1">
      <c r="A5620" s="382"/>
    </row>
    <row r="5621" spans="1:1">
      <c r="A5621" s="382"/>
    </row>
    <row r="5622" spans="1:1">
      <c r="A5622" s="382"/>
    </row>
    <row r="5623" spans="1:1">
      <c r="A5623" s="382"/>
    </row>
    <row r="5624" spans="1:1">
      <c r="A5624" s="382"/>
    </row>
    <row r="5625" spans="1:1">
      <c r="A5625" s="382"/>
    </row>
    <row r="5626" spans="1:1">
      <c r="A5626" s="382"/>
    </row>
    <row r="5627" spans="1:1">
      <c r="A5627" s="382"/>
    </row>
    <row r="5628" spans="1:1">
      <c r="A5628" s="382"/>
    </row>
    <row r="5629" spans="1:1">
      <c r="A5629" s="382"/>
    </row>
    <row r="5630" spans="1:1">
      <c r="A5630" s="382"/>
    </row>
    <row r="5631" spans="1:1">
      <c r="A5631" s="382"/>
    </row>
    <row r="5632" spans="1:1">
      <c r="A5632" s="382"/>
    </row>
    <row r="5633" spans="1:1">
      <c r="A5633" s="382"/>
    </row>
    <row r="5634" spans="1:1">
      <c r="A5634" s="382"/>
    </row>
    <row r="5635" spans="1:1">
      <c r="A5635" s="382"/>
    </row>
    <row r="5636" spans="1:1">
      <c r="A5636" s="382"/>
    </row>
    <row r="5637" spans="1:1">
      <c r="A5637" s="382"/>
    </row>
    <row r="5638" spans="1:1">
      <c r="A5638" s="382"/>
    </row>
    <row r="5639" spans="1:1">
      <c r="A5639" s="382"/>
    </row>
    <row r="5640" spans="1:1">
      <c r="A5640" s="382"/>
    </row>
    <row r="5641" spans="1:1">
      <c r="A5641" s="382"/>
    </row>
    <row r="5642" spans="1:1">
      <c r="A5642" s="382"/>
    </row>
    <row r="5643" spans="1:1">
      <c r="A5643" s="382"/>
    </row>
    <row r="5644" spans="1:1">
      <c r="A5644" s="382"/>
    </row>
    <row r="5645" spans="1:1">
      <c r="A5645" s="382"/>
    </row>
    <row r="5646" spans="1:1">
      <c r="A5646" s="382"/>
    </row>
    <row r="5647" spans="1:1">
      <c r="A5647" s="382"/>
    </row>
    <row r="5648" spans="1:1">
      <c r="A5648" s="382"/>
    </row>
    <row r="5649" spans="1:1">
      <c r="A5649" s="382"/>
    </row>
    <row r="5650" spans="1:1">
      <c r="A5650" s="382"/>
    </row>
    <row r="5651" spans="1:1">
      <c r="A5651" s="382"/>
    </row>
    <row r="5652" spans="1:1">
      <c r="A5652" s="382"/>
    </row>
    <row r="5653" spans="1:1">
      <c r="A5653" s="382"/>
    </row>
    <row r="5654" spans="1:1">
      <c r="A5654" s="382"/>
    </row>
    <row r="5655" spans="1:1">
      <c r="A5655" s="382"/>
    </row>
    <row r="5656" spans="1:1">
      <c r="A5656" s="382"/>
    </row>
    <row r="5657" spans="1:1">
      <c r="A5657" s="382"/>
    </row>
    <row r="5658" spans="1:1">
      <c r="A5658" s="382"/>
    </row>
    <row r="5659" spans="1:1">
      <c r="A5659" s="382"/>
    </row>
    <row r="5660" spans="1:1">
      <c r="A5660" s="382"/>
    </row>
    <row r="5661" spans="1:1">
      <c r="A5661" s="382"/>
    </row>
    <row r="5662" spans="1:1">
      <c r="A5662" s="382"/>
    </row>
    <row r="5663" spans="1:1">
      <c r="A5663" s="382"/>
    </row>
    <row r="5664" spans="1:1">
      <c r="A5664" s="382"/>
    </row>
    <row r="5665" spans="1:1">
      <c r="A5665" s="382"/>
    </row>
    <row r="5666" spans="1:1">
      <c r="A5666" s="382"/>
    </row>
    <row r="5667" spans="1:1">
      <c r="A5667" s="382"/>
    </row>
    <row r="5668" spans="1:1">
      <c r="A5668" s="382"/>
    </row>
    <row r="5669" spans="1:1">
      <c r="A5669" s="382"/>
    </row>
    <row r="5670" spans="1:1">
      <c r="A5670" s="382"/>
    </row>
    <row r="5671" spans="1:1">
      <c r="A5671" s="382"/>
    </row>
    <row r="5672" spans="1:1">
      <c r="A5672" s="382"/>
    </row>
    <row r="5673" spans="1:1">
      <c r="A5673" s="382"/>
    </row>
    <row r="5674" spans="1:1">
      <c r="A5674" s="382"/>
    </row>
    <row r="5675" spans="1:1">
      <c r="A5675" s="382"/>
    </row>
    <row r="5676" spans="1:1">
      <c r="A5676" s="382"/>
    </row>
    <row r="5677" spans="1:1">
      <c r="A5677" s="382"/>
    </row>
    <row r="5678" spans="1:1">
      <c r="A5678" s="382"/>
    </row>
    <row r="5679" spans="1:1">
      <c r="A5679" s="382"/>
    </row>
    <row r="5680" spans="1:1">
      <c r="A5680" s="382"/>
    </row>
    <row r="5681" spans="1:1">
      <c r="A5681" s="382"/>
    </row>
    <row r="5682" spans="1:1">
      <c r="A5682" s="382"/>
    </row>
    <row r="5683" spans="1:1">
      <c r="A5683" s="382"/>
    </row>
    <row r="5684" spans="1:1">
      <c r="A5684" s="382"/>
    </row>
    <row r="5685" spans="1:1">
      <c r="A5685" s="382"/>
    </row>
    <row r="5686" spans="1:1">
      <c r="A5686" s="382"/>
    </row>
    <row r="5687" spans="1:1">
      <c r="A5687" s="382"/>
    </row>
    <row r="5688" spans="1:1">
      <c r="A5688" s="382"/>
    </row>
    <row r="5689" spans="1:1">
      <c r="A5689" s="382"/>
    </row>
    <row r="5690" spans="1:1">
      <c r="A5690" s="382"/>
    </row>
    <row r="5691" spans="1:1">
      <c r="A5691" s="382"/>
    </row>
    <row r="5692" spans="1:1">
      <c r="A5692" s="382"/>
    </row>
    <row r="5693" spans="1:1">
      <c r="A5693" s="382"/>
    </row>
    <row r="5694" spans="1:1">
      <c r="A5694" s="382"/>
    </row>
    <row r="5695" spans="1:1">
      <c r="A5695" s="382"/>
    </row>
    <row r="5696" spans="1:1">
      <c r="A5696" s="382"/>
    </row>
    <row r="5697" spans="1:1">
      <c r="A5697" s="382"/>
    </row>
    <row r="5698" spans="1:1">
      <c r="A5698" s="382"/>
    </row>
    <row r="5699" spans="1:1">
      <c r="A5699" s="382"/>
    </row>
    <row r="5700" spans="1:1">
      <c r="A5700" s="382"/>
    </row>
    <row r="5701" spans="1:1">
      <c r="A5701" s="382"/>
    </row>
    <row r="5702" spans="1:1">
      <c r="A5702" s="382"/>
    </row>
    <row r="5703" spans="1:1">
      <c r="A5703" s="382"/>
    </row>
    <row r="5704" spans="1:1">
      <c r="A5704" s="382"/>
    </row>
    <row r="5705" spans="1:1">
      <c r="A5705" s="382"/>
    </row>
    <row r="5706" spans="1:1">
      <c r="A5706" s="382"/>
    </row>
    <row r="5707" spans="1:1">
      <c r="A5707" s="382"/>
    </row>
    <row r="5708" spans="1:1">
      <c r="A5708" s="382"/>
    </row>
    <row r="5709" spans="1:1">
      <c r="A5709" s="382"/>
    </row>
    <row r="5710" spans="1:1">
      <c r="A5710" s="382"/>
    </row>
    <row r="5711" spans="1:1">
      <c r="A5711" s="382"/>
    </row>
    <row r="5712" spans="1:1">
      <c r="A5712" s="382"/>
    </row>
    <row r="5713" spans="1:1">
      <c r="A5713" s="382"/>
    </row>
    <row r="5714" spans="1:1">
      <c r="A5714" s="382"/>
    </row>
    <row r="5715" spans="1:1">
      <c r="A5715" s="382"/>
    </row>
    <row r="5716" spans="1:1">
      <c r="A5716" s="382"/>
    </row>
    <row r="5717" spans="1:1">
      <c r="A5717" s="382"/>
    </row>
    <row r="5718" spans="1:1">
      <c r="A5718" s="382"/>
    </row>
    <row r="5719" spans="1:1">
      <c r="A5719" s="382"/>
    </row>
    <row r="5720" spans="1:1">
      <c r="A5720" s="382"/>
    </row>
    <row r="5721" spans="1:1">
      <c r="A5721" s="382"/>
    </row>
    <row r="5722" spans="1:1">
      <c r="A5722" s="382"/>
    </row>
    <row r="5723" spans="1:1">
      <c r="A5723" s="382"/>
    </row>
    <row r="5724" spans="1:1">
      <c r="A5724" s="382"/>
    </row>
    <row r="5725" spans="1:1">
      <c r="A5725" s="382"/>
    </row>
    <row r="5726" spans="1:1">
      <c r="A5726" s="382"/>
    </row>
    <row r="5727" spans="1:1">
      <c r="A5727" s="382"/>
    </row>
    <row r="5728" spans="1:1">
      <c r="A5728" s="382"/>
    </row>
    <row r="5729" spans="1:1">
      <c r="A5729" s="382"/>
    </row>
    <row r="5730" spans="1:1">
      <c r="A5730" s="382"/>
    </row>
    <row r="5731" spans="1:1">
      <c r="A5731" s="382"/>
    </row>
    <row r="5732" spans="1:1">
      <c r="A5732" s="382"/>
    </row>
    <row r="5733" spans="1:1">
      <c r="A5733" s="382"/>
    </row>
    <row r="5734" spans="1:1">
      <c r="A5734" s="382"/>
    </row>
    <row r="5735" spans="1:1">
      <c r="A5735" s="382"/>
    </row>
    <row r="5736" spans="1:1">
      <c r="A5736" s="382"/>
    </row>
    <row r="5737" spans="1:1">
      <c r="A5737" s="382"/>
    </row>
    <row r="5738" spans="1:1">
      <c r="A5738" s="382"/>
    </row>
    <row r="5739" spans="1:1">
      <c r="A5739" s="382"/>
    </row>
    <row r="5740" spans="1:1">
      <c r="A5740" s="382"/>
    </row>
    <row r="5741" spans="1:1">
      <c r="A5741" s="382"/>
    </row>
    <row r="5742" spans="1:1">
      <c r="A5742" s="382"/>
    </row>
    <row r="5743" spans="1:1">
      <c r="A5743" s="382"/>
    </row>
    <row r="5744" spans="1:1">
      <c r="A5744" s="382"/>
    </row>
    <row r="5745" spans="1:1">
      <c r="A5745" s="382"/>
    </row>
    <row r="5746" spans="1:1">
      <c r="A5746" s="382"/>
    </row>
    <row r="5747" spans="1:1">
      <c r="A5747" s="382"/>
    </row>
    <row r="5748" spans="1:1">
      <c r="A5748" s="382"/>
    </row>
    <row r="5749" spans="1:1">
      <c r="A5749" s="382"/>
    </row>
    <row r="5750" spans="1:1">
      <c r="A5750" s="382"/>
    </row>
    <row r="5751" spans="1:1">
      <c r="A5751" s="382"/>
    </row>
    <row r="5752" spans="1:1">
      <c r="A5752" s="382"/>
    </row>
    <row r="5753" spans="1:1">
      <c r="A5753" s="382"/>
    </row>
    <row r="5754" spans="1:1">
      <c r="A5754" s="382"/>
    </row>
    <row r="5755" spans="1:1">
      <c r="A5755" s="382"/>
    </row>
    <row r="5756" spans="1:1">
      <c r="A5756" s="382"/>
    </row>
    <row r="5757" spans="1:1">
      <c r="A5757" s="382"/>
    </row>
    <row r="5758" spans="1:1">
      <c r="A5758" s="382"/>
    </row>
    <row r="5759" spans="1:1">
      <c r="A5759" s="382"/>
    </row>
    <row r="5760" spans="1:1">
      <c r="A5760" s="382"/>
    </row>
    <row r="5761" spans="1:1">
      <c r="A5761" s="382"/>
    </row>
    <row r="5762" spans="1:1">
      <c r="A5762" s="382"/>
    </row>
    <row r="5763" spans="1:1">
      <c r="A5763" s="382"/>
    </row>
    <row r="5764" spans="1:1">
      <c r="A5764" s="382"/>
    </row>
    <row r="5765" spans="1:1">
      <c r="A5765" s="382"/>
    </row>
    <row r="5766" spans="1:1">
      <c r="A5766" s="382"/>
    </row>
    <row r="5767" spans="1:1">
      <c r="A5767" s="382"/>
    </row>
    <row r="5768" spans="1:1">
      <c r="A5768" s="382"/>
    </row>
    <row r="5769" spans="1:1">
      <c r="A5769" s="382"/>
    </row>
    <row r="5770" spans="1:1">
      <c r="A5770" s="382"/>
    </row>
    <row r="5771" spans="1:1">
      <c r="A5771" s="382"/>
    </row>
    <row r="5772" spans="1:1">
      <c r="A5772" s="382"/>
    </row>
    <row r="5773" spans="1:1">
      <c r="A5773" s="382"/>
    </row>
    <row r="5774" spans="1:1">
      <c r="A5774" s="382"/>
    </row>
    <row r="5775" spans="1:1">
      <c r="A5775" s="382"/>
    </row>
    <row r="5776" spans="1:1">
      <c r="A5776" s="382"/>
    </row>
    <row r="5777" spans="1:1">
      <c r="A5777" s="382"/>
    </row>
    <row r="5778" spans="1:1">
      <c r="A5778" s="382"/>
    </row>
    <row r="5779" spans="1:1">
      <c r="A5779" s="382"/>
    </row>
    <row r="5780" spans="1:1">
      <c r="A5780" s="382"/>
    </row>
    <row r="5781" spans="1:1">
      <c r="A5781" s="382"/>
    </row>
    <row r="5782" spans="1:1">
      <c r="A5782" s="382"/>
    </row>
    <row r="5783" spans="1:1">
      <c r="A5783" s="382"/>
    </row>
    <row r="5784" spans="1:1">
      <c r="A5784" s="382"/>
    </row>
    <row r="5785" spans="1:1">
      <c r="A5785" s="382"/>
    </row>
    <row r="5786" spans="1:1">
      <c r="A5786" s="382"/>
    </row>
    <row r="5787" spans="1:1">
      <c r="A5787" s="382"/>
    </row>
    <row r="5788" spans="1:1">
      <c r="A5788" s="382"/>
    </row>
    <row r="5789" spans="1:1">
      <c r="A5789" s="382"/>
    </row>
    <row r="5790" spans="1:1">
      <c r="A5790" s="382"/>
    </row>
    <row r="5791" spans="1:1">
      <c r="A5791" s="382"/>
    </row>
    <row r="5792" spans="1:1">
      <c r="A5792" s="382"/>
    </row>
    <row r="5793" spans="1:1">
      <c r="A5793" s="382"/>
    </row>
    <row r="5794" spans="1:1">
      <c r="A5794" s="382"/>
    </row>
    <row r="5795" spans="1:1">
      <c r="A5795" s="382"/>
    </row>
    <row r="5796" spans="1:1">
      <c r="A5796" s="382"/>
    </row>
    <row r="5797" spans="1:1">
      <c r="A5797" s="382"/>
    </row>
    <row r="5798" spans="1:1">
      <c r="A5798" s="382"/>
    </row>
    <row r="5799" spans="1:1">
      <c r="A5799" s="382"/>
    </row>
    <row r="5800" spans="1:1">
      <c r="A5800" s="382"/>
    </row>
    <row r="5801" spans="1:1">
      <c r="A5801" s="382"/>
    </row>
    <row r="5802" spans="1:1">
      <c r="A5802" s="382"/>
    </row>
    <row r="5803" spans="1:1">
      <c r="A5803" s="382"/>
    </row>
    <row r="5804" spans="1:1">
      <c r="A5804" s="382"/>
    </row>
    <row r="5805" spans="1:1">
      <c r="A5805" s="382"/>
    </row>
    <row r="5806" spans="1:1">
      <c r="A5806" s="382"/>
    </row>
    <row r="5807" spans="1:1">
      <c r="A5807" s="382"/>
    </row>
    <row r="5808" spans="1:1">
      <c r="A5808" s="382"/>
    </row>
    <row r="5809" spans="1:1">
      <c r="A5809" s="382"/>
    </row>
    <row r="5810" spans="1:1">
      <c r="A5810" s="382"/>
    </row>
    <row r="5811" spans="1:1">
      <c r="A5811" s="382"/>
    </row>
    <row r="5812" spans="1:1">
      <c r="A5812" s="382"/>
    </row>
    <row r="5813" spans="1:1">
      <c r="A5813" s="382"/>
    </row>
    <row r="5814" spans="1:1">
      <c r="A5814" s="382"/>
    </row>
    <row r="5815" spans="1:1">
      <c r="A5815" s="382"/>
    </row>
    <row r="5816" spans="1:1">
      <c r="A5816" s="382"/>
    </row>
    <row r="5817" spans="1:1">
      <c r="A5817" s="382"/>
    </row>
    <row r="5818" spans="1:1">
      <c r="A5818" s="382"/>
    </row>
    <row r="5819" spans="1:1">
      <c r="A5819" s="382"/>
    </row>
    <row r="5820" spans="1:1">
      <c r="A5820" s="382"/>
    </row>
    <row r="5821" spans="1:1">
      <c r="A5821" s="382"/>
    </row>
    <row r="5822" spans="1:1">
      <c r="A5822" s="382"/>
    </row>
    <row r="5823" spans="1:1">
      <c r="A5823" s="382"/>
    </row>
    <row r="5824" spans="1:1">
      <c r="A5824" s="382"/>
    </row>
    <row r="5825" spans="1:1">
      <c r="A5825" s="382"/>
    </row>
    <row r="5826" spans="1:1">
      <c r="A5826" s="382"/>
    </row>
    <row r="5827" spans="1:1">
      <c r="A5827" s="382"/>
    </row>
    <row r="5828" spans="1:1">
      <c r="A5828" s="382"/>
    </row>
    <row r="5829" spans="1:1">
      <c r="A5829" s="382"/>
    </row>
    <row r="5830" spans="1:1">
      <c r="A5830" s="382"/>
    </row>
    <row r="5831" spans="1:1">
      <c r="A5831" s="382"/>
    </row>
    <row r="5832" spans="1:1">
      <c r="A5832" s="382"/>
    </row>
    <row r="5833" spans="1:1">
      <c r="A5833" s="382"/>
    </row>
    <row r="5834" spans="1:1">
      <c r="A5834" s="382"/>
    </row>
    <row r="5835" spans="1:1">
      <c r="A5835" s="382"/>
    </row>
    <row r="5836" spans="1:1">
      <c r="A5836" s="382"/>
    </row>
    <row r="5837" spans="1:1">
      <c r="A5837" s="382"/>
    </row>
    <row r="5838" spans="1:1">
      <c r="A5838" s="382"/>
    </row>
    <row r="5839" spans="1:1">
      <c r="A5839" s="382"/>
    </row>
    <row r="5840" spans="1:1">
      <c r="A5840" s="382"/>
    </row>
    <row r="5841" spans="1:1">
      <c r="A5841" s="382"/>
    </row>
    <row r="5842" spans="1:1">
      <c r="A5842" s="382"/>
    </row>
    <row r="5843" spans="1:1">
      <c r="A5843" s="382"/>
    </row>
    <row r="5844" spans="1:1">
      <c r="A5844" s="382"/>
    </row>
    <row r="5845" spans="1:1">
      <c r="A5845" s="382"/>
    </row>
    <row r="5846" spans="1:1">
      <c r="A5846" s="382"/>
    </row>
    <row r="5847" spans="1:1">
      <c r="A5847" s="382"/>
    </row>
    <row r="5848" spans="1:1">
      <c r="A5848" s="382"/>
    </row>
    <row r="5849" spans="1:1">
      <c r="A5849" s="382"/>
    </row>
    <row r="5850" spans="1:1">
      <c r="A5850" s="382"/>
    </row>
    <row r="5851" spans="1:1">
      <c r="A5851" s="382"/>
    </row>
    <row r="5852" spans="1:1">
      <c r="A5852" s="382"/>
    </row>
    <row r="5853" spans="1:1">
      <c r="A5853" s="382"/>
    </row>
    <row r="5854" spans="1:1">
      <c r="A5854" s="382"/>
    </row>
    <row r="5855" spans="1:1">
      <c r="A5855" s="382"/>
    </row>
    <row r="5856" spans="1:1">
      <c r="A5856" s="382"/>
    </row>
    <row r="5857" spans="1:1">
      <c r="A5857" s="382"/>
    </row>
    <row r="5858" spans="1:1">
      <c r="A5858" s="382"/>
    </row>
    <row r="5859" spans="1:1">
      <c r="A5859" s="382"/>
    </row>
    <row r="5860" spans="1:1">
      <c r="A5860" s="382"/>
    </row>
    <row r="5861" spans="1:1">
      <c r="A5861" s="382"/>
    </row>
    <row r="5862" spans="1:1">
      <c r="A5862" s="382"/>
    </row>
    <row r="5863" spans="1:1">
      <c r="A5863" s="382"/>
    </row>
    <row r="5864" spans="1:1">
      <c r="A5864" s="382"/>
    </row>
    <row r="5865" spans="1:1">
      <c r="A5865" s="382"/>
    </row>
    <row r="5866" spans="1:1">
      <c r="A5866" s="382"/>
    </row>
    <row r="5867" spans="1:1">
      <c r="A5867" s="382"/>
    </row>
    <row r="5868" spans="1:1">
      <c r="A5868" s="382"/>
    </row>
    <row r="5869" spans="1:1">
      <c r="A5869" s="382"/>
    </row>
    <row r="5870" spans="1:1">
      <c r="A5870" s="382"/>
    </row>
    <row r="5871" spans="1:1">
      <c r="A5871" s="382"/>
    </row>
    <row r="5872" spans="1:1">
      <c r="A5872" s="382"/>
    </row>
    <row r="5873" spans="1:1">
      <c r="A5873" s="382"/>
    </row>
    <row r="5874" spans="1:1">
      <c r="A5874" s="382"/>
    </row>
    <row r="5875" spans="1:1">
      <c r="A5875" s="382"/>
    </row>
    <row r="5876" spans="1:1">
      <c r="A5876" s="382"/>
    </row>
    <row r="5877" spans="1:1">
      <c r="A5877" s="382"/>
    </row>
    <row r="5878" spans="1:1">
      <c r="A5878" s="382"/>
    </row>
    <row r="5879" spans="1:1">
      <c r="A5879" s="382"/>
    </row>
    <row r="5880" spans="1:1">
      <c r="A5880" s="382"/>
    </row>
    <row r="5881" spans="1:1">
      <c r="A5881" s="382"/>
    </row>
    <row r="5882" spans="1:1">
      <c r="A5882" s="382"/>
    </row>
    <row r="5883" spans="1:1">
      <c r="A5883" s="382"/>
    </row>
    <row r="5884" spans="1:1">
      <c r="A5884" s="382"/>
    </row>
    <row r="5885" spans="1:1">
      <c r="A5885" s="382"/>
    </row>
    <row r="5886" spans="1:1">
      <c r="A5886" s="382"/>
    </row>
    <row r="5887" spans="1:1">
      <c r="A5887" s="382"/>
    </row>
    <row r="5888" spans="1:1">
      <c r="A5888" s="382"/>
    </row>
    <row r="5889" spans="1:1">
      <c r="A5889" s="382"/>
    </row>
    <row r="5890" spans="1:1">
      <c r="A5890" s="382"/>
    </row>
    <row r="5891" spans="1:1">
      <c r="A5891" s="382"/>
    </row>
    <row r="5892" spans="1:1">
      <c r="A5892" s="382"/>
    </row>
    <row r="5893" spans="1:1">
      <c r="A5893" s="382"/>
    </row>
    <row r="5894" spans="1:1">
      <c r="A5894" s="382"/>
    </row>
    <row r="5895" spans="1:1">
      <c r="A5895" s="382"/>
    </row>
    <row r="5896" spans="1:1">
      <c r="A5896" s="382"/>
    </row>
    <row r="5897" spans="1:1">
      <c r="A5897" s="382"/>
    </row>
    <row r="5898" spans="1:1">
      <c r="A5898" s="382"/>
    </row>
    <row r="5899" spans="1:1">
      <c r="A5899" s="382"/>
    </row>
    <row r="5900" spans="1:1">
      <c r="A5900" s="382"/>
    </row>
    <row r="5901" spans="1:1">
      <c r="A5901" s="382"/>
    </row>
    <row r="5902" spans="1:1">
      <c r="A5902" s="382"/>
    </row>
    <row r="5903" spans="1:1">
      <c r="A5903" s="382"/>
    </row>
    <row r="5904" spans="1:1">
      <c r="A5904" s="382"/>
    </row>
    <row r="5905" spans="1:1">
      <c r="A5905" s="382"/>
    </row>
    <row r="5906" spans="1:1">
      <c r="A5906" s="382"/>
    </row>
    <row r="5907" spans="1:1">
      <c r="A5907" s="382"/>
    </row>
    <row r="5908" spans="1:1">
      <c r="A5908" s="382"/>
    </row>
    <row r="5909" spans="1:1">
      <c r="A5909" s="382"/>
    </row>
    <row r="5910" spans="1:1">
      <c r="A5910" s="382"/>
    </row>
    <row r="5911" spans="1:1">
      <c r="A5911" s="382"/>
    </row>
    <row r="5912" spans="1:1">
      <c r="A5912" s="382"/>
    </row>
    <row r="5913" spans="1:1">
      <c r="A5913" s="382"/>
    </row>
    <row r="5914" spans="1:1">
      <c r="A5914" s="382"/>
    </row>
    <row r="5915" spans="1:1">
      <c r="A5915" s="382"/>
    </row>
    <row r="5916" spans="1:1">
      <c r="A5916" s="382"/>
    </row>
    <row r="5917" spans="1:1">
      <c r="A5917" s="382"/>
    </row>
    <row r="5918" spans="1:1">
      <c r="A5918" s="382"/>
    </row>
    <row r="5919" spans="1:1">
      <c r="A5919" s="382"/>
    </row>
    <row r="5920" spans="1:1">
      <c r="A5920" s="382"/>
    </row>
    <row r="5921" spans="1:1">
      <c r="A5921" s="382"/>
    </row>
    <row r="5922" spans="1:1">
      <c r="A5922" s="382"/>
    </row>
    <row r="5923" spans="1:1">
      <c r="A5923" s="382"/>
    </row>
    <row r="5924" spans="1:1">
      <c r="A5924" s="382"/>
    </row>
    <row r="5925" spans="1:1">
      <c r="A5925" s="382"/>
    </row>
    <row r="5926" spans="1:1">
      <c r="A5926" s="382"/>
    </row>
    <row r="5927" spans="1:1">
      <c r="A5927" s="382"/>
    </row>
    <row r="5928" spans="1:1">
      <c r="A5928" s="382"/>
    </row>
    <row r="5929" spans="1:1">
      <c r="A5929" s="382"/>
    </row>
    <row r="5930" spans="1:1">
      <c r="A5930" s="382"/>
    </row>
    <row r="5931" spans="1:1">
      <c r="A5931" s="382"/>
    </row>
    <row r="5932" spans="1:1">
      <c r="A5932" s="382"/>
    </row>
    <row r="5933" spans="1:1">
      <c r="A5933" s="382"/>
    </row>
    <row r="5934" spans="1:1">
      <c r="A5934" s="382"/>
    </row>
    <row r="5935" spans="1:1">
      <c r="A5935" s="382"/>
    </row>
    <row r="5936" spans="1:1">
      <c r="A5936" s="382"/>
    </row>
    <row r="5937" spans="1:1">
      <c r="A5937" s="382"/>
    </row>
    <row r="5938" spans="1:1">
      <c r="A5938" s="382"/>
    </row>
    <row r="5939" spans="1:1">
      <c r="A5939" s="382"/>
    </row>
    <row r="5940" spans="1:1">
      <c r="A5940" s="382"/>
    </row>
    <row r="5941" spans="1:1">
      <c r="A5941" s="382"/>
    </row>
    <row r="5942" spans="1:1">
      <c r="A5942" s="382"/>
    </row>
    <row r="5943" spans="1:1">
      <c r="A5943" s="382"/>
    </row>
    <row r="5944" spans="1:1">
      <c r="A5944" s="382"/>
    </row>
    <row r="5945" spans="1:1">
      <c r="A5945" s="382"/>
    </row>
    <row r="5946" spans="1:1">
      <c r="A5946" s="382"/>
    </row>
    <row r="5947" spans="1:1">
      <c r="A5947" s="382"/>
    </row>
    <row r="5948" spans="1:1">
      <c r="A5948" s="382"/>
    </row>
    <row r="5949" spans="1:1">
      <c r="A5949" s="382"/>
    </row>
    <row r="5950" spans="1:1">
      <c r="A5950" s="382"/>
    </row>
    <row r="5951" spans="1:1">
      <c r="A5951" s="382"/>
    </row>
    <row r="5952" spans="1:1">
      <c r="A5952" s="382"/>
    </row>
    <row r="5953" spans="1:1">
      <c r="A5953" s="382"/>
    </row>
    <row r="5954" spans="1:1">
      <c r="A5954" s="382"/>
    </row>
    <row r="5955" spans="1:1">
      <c r="A5955" s="382"/>
    </row>
    <row r="5956" spans="1:1">
      <c r="A5956" s="382"/>
    </row>
    <row r="5957" spans="1:1">
      <c r="A5957" s="382"/>
    </row>
    <row r="5958" spans="1:1">
      <c r="A5958" s="382"/>
    </row>
    <row r="5959" spans="1:1">
      <c r="A5959" s="382"/>
    </row>
    <row r="5960" spans="1:1">
      <c r="A5960" s="382"/>
    </row>
    <row r="5961" spans="1:1">
      <c r="A5961" s="382"/>
    </row>
    <row r="5962" spans="1:1">
      <c r="A5962" s="382"/>
    </row>
    <row r="5963" spans="1:1">
      <c r="A5963" s="382"/>
    </row>
    <row r="5964" spans="1:1">
      <c r="A5964" s="382"/>
    </row>
    <row r="5965" spans="1:1">
      <c r="A5965" s="382"/>
    </row>
    <row r="5966" spans="1:1">
      <c r="A5966" s="382"/>
    </row>
    <row r="5967" spans="1:1">
      <c r="A5967" s="382"/>
    </row>
    <row r="5968" spans="1:1">
      <c r="A5968" s="382"/>
    </row>
    <row r="5969" spans="1:1">
      <c r="A5969" s="382"/>
    </row>
    <row r="5970" spans="1:1">
      <c r="A5970" s="382"/>
    </row>
    <row r="5971" spans="1:1">
      <c r="A5971" s="382"/>
    </row>
    <row r="5972" spans="1:1">
      <c r="A5972" s="382"/>
    </row>
    <row r="5973" spans="1:1">
      <c r="A5973" s="382"/>
    </row>
    <row r="5974" spans="1:1">
      <c r="A5974" s="382"/>
    </row>
    <row r="5975" spans="1:1">
      <c r="A5975" s="382"/>
    </row>
    <row r="5976" spans="1:1">
      <c r="A5976" s="382"/>
    </row>
    <row r="5977" spans="1:1">
      <c r="A5977" s="382"/>
    </row>
    <row r="5978" spans="1:1">
      <c r="A5978" s="382"/>
    </row>
    <row r="5979" spans="1:1">
      <c r="A5979" s="382"/>
    </row>
    <row r="5980" spans="1:1">
      <c r="A5980" s="382"/>
    </row>
    <row r="5981" spans="1:1">
      <c r="A5981" s="382"/>
    </row>
    <row r="5982" spans="1:1">
      <c r="A5982" s="382"/>
    </row>
    <row r="5983" spans="1:1">
      <c r="A5983" s="382"/>
    </row>
    <row r="5984" spans="1:1">
      <c r="A5984" s="382"/>
    </row>
    <row r="5985" spans="1:1">
      <c r="A5985" s="382"/>
    </row>
    <row r="5986" spans="1:1">
      <c r="A5986" s="382"/>
    </row>
    <row r="5987" spans="1:1">
      <c r="A5987" s="382"/>
    </row>
    <row r="5988" spans="1:1">
      <c r="A5988" s="382"/>
    </row>
    <row r="5989" spans="1:1">
      <c r="A5989" s="382"/>
    </row>
    <row r="5990" spans="1:1">
      <c r="A5990" s="382"/>
    </row>
    <row r="5991" spans="1:1">
      <c r="A5991" s="382"/>
    </row>
    <row r="5992" spans="1:1">
      <c r="A5992" s="382"/>
    </row>
    <row r="5993" spans="1:1">
      <c r="A5993" s="382"/>
    </row>
    <row r="5994" spans="1:1">
      <c r="A5994" s="382"/>
    </row>
    <row r="5995" spans="1:1">
      <c r="A5995" s="382"/>
    </row>
    <row r="5996" spans="1:1">
      <c r="A5996" s="382"/>
    </row>
    <row r="5997" spans="1:1">
      <c r="A5997" s="382"/>
    </row>
    <row r="5998" spans="1:1">
      <c r="A5998" s="382"/>
    </row>
    <row r="5999" spans="1:1">
      <c r="A5999" s="382"/>
    </row>
    <row r="6000" spans="1:1">
      <c r="A6000" s="382"/>
    </row>
    <row r="6001" spans="1:1">
      <c r="A6001" s="382"/>
    </row>
    <row r="6002" spans="1:1">
      <c r="A6002" s="382"/>
    </row>
    <row r="6003" spans="1:1">
      <c r="A6003" s="382"/>
    </row>
    <row r="6004" spans="1:1">
      <c r="A6004" s="382"/>
    </row>
    <row r="6005" spans="1:1">
      <c r="A6005" s="382"/>
    </row>
    <row r="6006" spans="1:1">
      <c r="A6006" s="382"/>
    </row>
    <row r="6007" spans="1:1">
      <c r="A6007" s="382"/>
    </row>
    <row r="6008" spans="1:1">
      <c r="A6008" s="382"/>
    </row>
    <row r="6009" spans="1:1">
      <c r="A6009" s="382"/>
    </row>
    <row r="6010" spans="1:1">
      <c r="A6010" s="382"/>
    </row>
    <row r="6011" spans="1:1">
      <c r="A6011" s="382"/>
    </row>
    <row r="6012" spans="1:1">
      <c r="A6012" s="382"/>
    </row>
    <row r="6013" spans="1:1">
      <c r="A6013" s="382"/>
    </row>
    <row r="6014" spans="1:1">
      <c r="A6014" s="382"/>
    </row>
    <row r="6015" spans="1:1">
      <c r="A6015" s="382"/>
    </row>
    <row r="6016" spans="1:1">
      <c r="A6016" s="382"/>
    </row>
    <row r="6017" spans="1:1">
      <c r="A6017" s="382"/>
    </row>
    <row r="6018" spans="1:1">
      <c r="A6018" s="382"/>
    </row>
    <row r="6019" spans="1:1">
      <c r="A6019" s="382"/>
    </row>
    <row r="6020" spans="1:1">
      <c r="A6020" s="382"/>
    </row>
    <row r="6021" spans="1:1">
      <c r="A6021" s="382"/>
    </row>
    <row r="6022" spans="1:1">
      <c r="A6022" s="382"/>
    </row>
    <row r="6023" spans="1:1">
      <c r="A6023" s="382"/>
    </row>
    <row r="6024" spans="1:1">
      <c r="A6024" s="382"/>
    </row>
    <row r="6025" spans="1:1">
      <c r="A6025" s="382"/>
    </row>
    <row r="6026" spans="1:1">
      <c r="A6026" s="382"/>
    </row>
    <row r="6027" spans="1:1">
      <c r="A6027" s="382"/>
    </row>
    <row r="6028" spans="1:1">
      <c r="A6028" s="382"/>
    </row>
    <row r="6029" spans="1:1">
      <c r="A6029" s="382"/>
    </row>
    <row r="6030" spans="1:1">
      <c r="A6030" s="382"/>
    </row>
    <row r="6031" spans="1:1">
      <c r="A6031" s="382"/>
    </row>
    <row r="6032" spans="1:1">
      <c r="A6032" s="382"/>
    </row>
    <row r="6033" spans="1:1">
      <c r="A6033" s="382"/>
    </row>
    <row r="6034" spans="1:1">
      <c r="A6034" s="382"/>
    </row>
    <row r="6035" spans="1:1">
      <c r="A6035" s="382"/>
    </row>
    <row r="6036" spans="1:1">
      <c r="A6036" s="382"/>
    </row>
    <row r="6037" spans="1:1">
      <c r="A6037" s="382"/>
    </row>
    <row r="6038" spans="1:1">
      <c r="A6038" s="382"/>
    </row>
    <row r="6039" spans="1:1">
      <c r="A6039" s="382"/>
    </row>
    <row r="6040" spans="1:1">
      <c r="A6040" s="382"/>
    </row>
    <row r="6041" spans="1:1">
      <c r="A6041" s="382"/>
    </row>
    <row r="6042" spans="1:1">
      <c r="A6042" s="382"/>
    </row>
    <row r="6043" spans="1:1">
      <c r="A6043" s="382"/>
    </row>
    <row r="6044" spans="1:1">
      <c r="A6044" s="382"/>
    </row>
    <row r="6045" spans="1:1">
      <c r="A6045" s="382"/>
    </row>
    <row r="6046" spans="1:1">
      <c r="A6046" s="382"/>
    </row>
    <row r="6047" spans="1:1">
      <c r="A6047" s="382"/>
    </row>
    <row r="6048" spans="1:1">
      <c r="A6048" s="382"/>
    </row>
    <row r="6049" spans="1:1">
      <c r="A6049" s="382"/>
    </row>
    <row r="6050" spans="1:1">
      <c r="A6050" s="382"/>
    </row>
    <row r="6051" spans="1:1">
      <c r="A6051" s="382"/>
    </row>
    <row r="6052" spans="1:1">
      <c r="A6052" s="382"/>
    </row>
    <row r="6053" spans="1:1">
      <c r="A6053" s="382"/>
    </row>
    <row r="6054" spans="1:1">
      <c r="A6054" s="382"/>
    </row>
    <row r="6055" spans="1:1">
      <c r="A6055" s="382"/>
    </row>
    <row r="6056" spans="1:1">
      <c r="A6056" s="382"/>
    </row>
    <row r="6057" spans="1:1">
      <c r="A6057" s="382"/>
    </row>
    <row r="6058" spans="1:1">
      <c r="A6058" s="382"/>
    </row>
    <row r="6059" spans="1:1">
      <c r="A6059" s="382"/>
    </row>
    <row r="6060" spans="1:1">
      <c r="A6060" s="382"/>
    </row>
    <row r="6061" spans="1:1">
      <c r="A6061" s="382"/>
    </row>
    <row r="6062" spans="1:1">
      <c r="A6062" s="382"/>
    </row>
    <row r="6063" spans="1:1">
      <c r="A6063" s="382"/>
    </row>
    <row r="6064" spans="1:1">
      <c r="A6064" s="382"/>
    </row>
    <row r="6065" spans="1:1">
      <c r="A6065" s="382"/>
    </row>
    <row r="6066" spans="1:1">
      <c r="A6066" s="382"/>
    </row>
    <row r="6067" spans="1:1">
      <c r="A6067" s="382"/>
    </row>
    <row r="6068" spans="1:1">
      <c r="A6068" s="382"/>
    </row>
    <row r="6069" spans="1:1">
      <c r="A6069" s="382"/>
    </row>
    <row r="6070" spans="1:1">
      <c r="A6070" s="382"/>
    </row>
    <row r="6071" spans="1:1">
      <c r="A6071" s="382"/>
    </row>
    <row r="6072" spans="1:1">
      <c r="A6072" s="382"/>
    </row>
    <row r="6073" spans="1:1">
      <c r="A6073" s="382"/>
    </row>
    <row r="6074" spans="1:1">
      <c r="A6074" s="382"/>
    </row>
    <row r="6075" spans="1:1">
      <c r="A6075" s="382"/>
    </row>
    <row r="6076" spans="1:1">
      <c r="A6076" s="382"/>
    </row>
    <row r="6077" spans="1:1">
      <c r="A6077" s="382"/>
    </row>
    <row r="6078" spans="1:1">
      <c r="A6078" s="382"/>
    </row>
    <row r="6079" spans="1:1">
      <c r="A6079" s="382"/>
    </row>
    <row r="6080" spans="1:1">
      <c r="A6080" s="382"/>
    </row>
    <row r="6081" spans="1:1">
      <c r="A6081" s="382"/>
    </row>
    <row r="6082" spans="1:1">
      <c r="A6082" s="382"/>
    </row>
    <row r="6083" spans="1:1">
      <c r="A6083" s="382"/>
    </row>
    <row r="6084" spans="1:1">
      <c r="A6084" s="382"/>
    </row>
    <row r="6085" spans="1:1">
      <c r="A6085" s="382"/>
    </row>
    <row r="6086" spans="1:1">
      <c r="A6086" s="382"/>
    </row>
    <row r="6087" spans="1:1">
      <c r="A6087" s="382"/>
    </row>
    <row r="6088" spans="1:1">
      <c r="A6088" s="382"/>
    </row>
    <row r="6089" spans="1:1">
      <c r="A6089" s="382"/>
    </row>
    <row r="6090" spans="1:1">
      <c r="A6090" s="382"/>
    </row>
    <row r="6091" spans="1:1">
      <c r="A6091" s="382"/>
    </row>
    <row r="6092" spans="1:1">
      <c r="A6092" s="382"/>
    </row>
    <row r="6093" spans="1:1">
      <c r="A6093" s="382"/>
    </row>
    <row r="6094" spans="1:1">
      <c r="A6094" s="382"/>
    </row>
    <row r="6095" spans="1:1">
      <c r="A6095" s="382"/>
    </row>
    <row r="6096" spans="1:1">
      <c r="A6096" s="382"/>
    </row>
    <row r="6097" spans="1:1">
      <c r="A6097" s="382"/>
    </row>
    <row r="6098" spans="1:1">
      <c r="A6098" s="382"/>
    </row>
    <row r="6099" spans="1:1">
      <c r="A6099" s="382"/>
    </row>
    <row r="6100" spans="1:1">
      <c r="A6100" s="382"/>
    </row>
    <row r="6101" spans="1:1">
      <c r="A6101" s="382"/>
    </row>
    <row r="6102" spans="1:1">
      <c r="A6102" s="382"/>
    </row>
    <row r="6103" spans="1:1">
      <c r="A6103" s="382"/>
    </row>
    <row r="6104" spans="1:1">
      <c r="A6104" s="382"/>
    </row>
    <row r="6105" spans="1:1">
      <c r="A6105" s="382"/>
    </row>
    <row r="6106" spans="1:1">
      <c r="A6106" s="382"/>
    </row>
    <row r="6107" spans="1:1">
      <c r="A6107" s="382"/>
    </row>
    <row r="6108" spans="1:1">
      <c r="A6108" s="382"/>
    </row>
    <row r="6109" spans="1:1">
      <c r="A6109" s="382"/>
    </row>
    <row r="6110" spans="1:1">
      <c r="A6110" s="382"/>
    </row>
    <row r="6111" spans="1:1">
      <c r="A6111" s="382"/>
    </row>
    <row r="6112" spans="1:1">
      <c r="A6112" s="382"/>
    </row>
    <row r="6113" spans="1:1">
      <c r="A6113" s="382"/>
    </row>
    <row r="6114" spans="1:1">
      <c r="A6114" s="382"/>
    </row>
    <row r="6115" spans="1:1">
      <c r="A6115" s="382"/>
    </row>
    <row r="6116" spans="1:1">
      <c r="A6116" s="382"/>
    </row>
    <row r="6117" spans="1:1">
      <c r="A6117" s="382"/>
    </row>
    <row r="6118" spans="1:1">
      <c r="A6118" s="382"/>
    </row>
    <row r="6119" spans="1:1">
      <c r="A6119" s="382"/>
    </row>
    <row r="6120" spans="1:1">
      <c r="A6120" s="382"/>
    </row>
    <row r="6121" spans="1:1">
      <c r="A6121" s="382"/>
    </row>
    <row r="6122" spans="1:1">
      <c r="A6122" s="382"/>
    </row>
    <row r="6123" spans="1:1">
      <c r="A6123" s="382"/>
    </row>
    <row r="6124" spans="1:1">
      <c r="A6124" s="382"/>
    </row>
    <row r="6125" spans="1:1">
      <c r="A6125" s="382"/>
    </row>
    <row r="6126" spans="1:1">
      <c r="A6126" s="382"/>
    </row>
    <row r="6127" spans="1:1">
      <c r="A6127" s="382"/>
    </row>
    <row r="6128" spans="1:1">
      <c r="A6128" s="382"/>
    </row>
    <row r="6129" spans="1:1">
      <c r="A6129" s="382"/>
    </row>
    <row r="6130" spans="1:1">
      <c r="A6130" s="382"/>
    </row>
    <row r="6131" spans="1:1">
      <c r="A6131" s="382"/>
    </row>
    <row r="6132" spans="1:1">
      <c r="A6132" s="382"/>
    </row>
    <row r="6133" spans="1:1">
      <c r="A6133" s="382"/>
    </row>
    <row r="6134" spans="1:1">
      <c r="A6134" s="382"/>
    </row>
    <row r="6135" spans="1:1">
      <c r="A6135" s="382"/>
    </row>
    <row r="6136" spans="1:1">
      <c r="A6136" s="382"/>
    </row>
    <row r="6137" spans="1:1">
      <c r="A6137" s="382"/>
    </row>
    <row r="6138" spans="1:1">
      <c r="A6138" s="382"/>
    </row>
    <row r="6139" spans="1:1">
      <c r="A6139" s="382"/>
    </row>
    <row r="6140" spans="1:1">
      <c r="A6140" s="382"/>
    </row>
    <row r="6141" spans="1:1">
      <c r="A6141" s="382"/>
    </row>
    <row r="6142" spans="1:1">
      <c r="A6142" s="382"/>
    </row>
    <row r="6143" spans="1:1">
      <c r="A6143" s="382"/>
    </row>
    <row r="6144" spans="1:1">
      <c r="A6144" s="382"/>
    </row>
    <row r="6145" spans="1:1">
      <c r="A6145" s="382"/>
    </row>
    <row r="6146" spans="1:1">
      <c r="A6146" s="382"/>
    </row>
    <row r="6147" spans="1:1">
      <c r="A6147" s="382"/>
    </row>
    <row r="6148" spans="1:1">
      <c r="A6148" s="382"/>
    </row>
    <row r="6149" spans="1:1">
      <c r="A6149" s="382"/>
    </row>
    <row r="6150" spans="1:1">
      <c r="A6150" s="382"/>
    </row>
    <row r="6151" spans="1:1">
      <c r="A6151" s="382"/>
    </row>
    <row r="6152" spans="1:1">
      <c r="A6152" s="382"/>
    </row>
    <row r="6153" spans="1:1">
      <c r="A6153" s="382"/>
    </row>
    <row r="6154" spans="1:1">
      <c r="A6154" s="382"/>
    </row>
    <row r="6155" spans="1:1">
      <c r="A6155" s="382"/>
    </row>
    <row r="6156" spans="1:1">
      <c r="A6156" s="382"/>
    </row>
    <row r="6157" spans="1:1">
      <c r="A6157" s="382"/>
    </row>
    <row r="6158" spans="1:1">
      <c r="A6158" s="382"/>
    </row>
    <row r="6159" spans="1:1">
      <c r="A6159" s="382"/>
    </row>
    <row r="6160" spans="1:1">
      <c r="A6160" s="382"/>
    </row>
    <row r="6161" spans="1:1">
      <c r="A6161" s="382"/>
    </row>
    <row r="6162" spans="1:1">
      <c r="A6162" s="382"/>
    </row>
    <row r="6163" spans="1:1">
      <c r="A6163" s="382"/>
    </row>
    <row r="6164" spans="1:1">
      <c r="A6164" s="382"/>
    </row>
    <row r="6165" spans="1:1">
      <c r="A6165" s="382"/>
    </row>
    <row r="6166" spans="1:1">
      <c r="A6166" s="382"/>
    </row>
    <row r="6167" spans="1:1">
      <c r="A6167" s="382"/>
    </row>
    <row r="6168" spans="1:1">
      <c r="A6168" s="382"/>
    </row>
    <row r="6169" spans="1:1">
      <c r="A6169" s="382"/>
    </row>
    <row r="6170" spans="1:1">
      <c r="A6170" s="382"/>
    </row>
    <row r="6171" spans="1:1">
      <c r="A6171" s="382"/>
    </row>
    <row r="6172" spans="1:1">
      <c r="A6172" s="382"/>
    </row>
    <row r="6173" spans="1:1">
      <c r="A6173" s="382"/>
    </row>
    <row r="6174" spans="1:1">
      <c r="A6174" s="382"/>
    </row>
    <row r="6175" spans="1:1">
      <c r="A6175" s="382"/>
    </row>
    <row r="6176" spans="1:1">
      <c r="A6176" s="382"/>
    </row>
    <row r="6177" spans="1:1">
      <c r="A6177" s="382"/>
    </row>
    <row r="6178" spans="1:1">
      <c r="A6178" s="382"/>
    </row>
    <row r="6179" spans="1:1">
      <c r="A6179" s="382"/>
    </row>
    <row r="6180" spans="1:1">
      <c r="A6180" s="382"/>
    </row>
    <row r="6181" spans="1:1">
      <c r="A6181" s="382"/>
    </row>
    <row r="6182" spans="1:1">
      <c r="A6182" s="382"/>
    </row>
    <row r="6183" spans="1:1">
      <c r="A6183" s="382"/>
    </row>
    <row r="6184" spans="1:1">
      <c r="A6184" s="382"/>
    </row>
    <row r="6185" spans="1:1">
      <c r="A6185" s="382"/>
    </row>
    <row r="6186" spans="1:1">
      <c r="A6186" s="382"/>
    </row>
    <row r="6187" spans="1:1">
      <c r="A6187" s="382"/>
    </row>
    <row r="6188" spans="1:1">
      <c r="A6188" s="382"/>
    </row>
    <row r="6189" spans="1:1">
      <c r="A6189" s="382"/>
    </row>
    <row r="6190" spans="1:1">
      <c r="A6190" s="382"/>
    </row>
    <row r="6191" spans="1:1">
      <c r="A6191" s="382"/>
    </row>
    <row r="6192" spans="1:1">
      <c r="A6192" s="382"/>
    </row>
    <row r="6193" spans="1:1">
      <c r="A6193" s="382"/>
    </row>
    <row r="6194" spans="1:1">
      <c r="A6194" s="382"/>
    </row>
    <row r="6195" spans="1:1">
      <c r="A6195" s="382"/>
    </row>
    <row r="6196" spans="1:1">
      <c r="A6196" s="382"/>
    </row>
    <row r="6197" spans="1:1">
      <c r="A6197" s="382"/>
    </row>
    <row r="6198" spans="1:1">
      <c r="A6198" s="382"/>
    </row>
    <row r="6199" spans="1:1">
      <c r="A6199" s="382"/>
    </row>
    <row r="6200" spans="1:1">
      <c r="A6200" s="382"/>
    </row>
    <row r="6201" spans="1:1">
      <c r="A6201" s="382"/>
    </row>
    <row r="6202" spans="1:1">
      <c r="A6202" s="382"/>
    </row>
    <row r="6203" spans="1:1">
      <c r="A6203" s="382"/>
    </row>
    <row r="6204" spans="1:1">
      <c r="A6204" s="382"/>
    </row>
    <row r="6205" spans="1:1">
      <c r="A6205" s="382"/>
    </row>
    <row r="6206" spans="1:1">
      <c r="A6206" s="382"/>
    </row>
    <row r="6207" spans="1:1">
      <c r="A6207" s="382"/>
    </row>
    <row r="6208" spans="1:1">
      <c r="A6208" s="382"/>
    </row>
    <row r="6209" spans="1:1">
      <c r="A6209" s="382"/>
    </row>
    <row r="6210" spans="1:1">
      <c r="A6210" s="382"/>
    </row>
    <row r="6211" spans="1:1">
      <c r="A6211" s="382"/>
    </row>
    <row r="6212" spans="1:1">
      <c r="A6212" s="382"/>
    </row>
    <row r="6213" spans="1:1">
      <c r="A6213" s="382"/>
    </row>
    <row r="6214" spans="1:1">
      <c r="A6214" s="382"/>
    </row>
    <row r="6215" spans="1:1">
      <c r="A6215" s="382"/>
    </row>
    <row r="6216" spans="1:1">
      <c r="A6216" s="382"/>
    </row>
    <row r="6217" spans="1:1">
      <c r="A6217" s="382"/>
    </row>
    <row r="6218" spans="1:1">
      <c r="A6218" s="382"/>
    </row>
    <row r="6219" spans="1:1">
      <c r="A6219" s="382"/>
    </row>
    <row r="6220" spans="1:1">
      <c r="A6220" s="382"/>
    </row>
    <row r="6221" spans="1:1">
      <c r="A6221" s="382"/>
    </row>
    <row r="6222" spans="1:1">
      <c r="A6222" s="382"/>
    </row>
    <row r="6223" spans="1:1">
      <c r="A6223" s="382"/>
    </row>
    <row r="6224" spans="1:1">
      <c r="A6224" s="382"/>
    </row>
    <row r="6225" spans="1:1">
      <c r="A6225" s="382"/>
    </row>
    <row r="6226" spans="1:1">
      <c r="A6226" s="382"/>
    </row>
    <row r="6227" spans="1:1">
      <c r="A6227" s="382"/>
    </row>
    <row r="6228" spans="1:1">
      <c r="A6228" s="382"/>
    </row>
    <row r="6229" spans="1:1">
      <c r="A6229" s="382"/>
    </row>
    <row r="6230" spans="1:1">
      <c r="A6230" s="382"/>
    </row>
    <row r="6231" spans="1:1">
      <c r="A6231" s="382"/>
    </row>
    <row r="6232" spans="1:1">
      <c r="A6232" s="382"/>
    </row>
    <row r="6233" spans="1:1">
      <c r="A6233" s="382"/>
    </row>
    <row r="6234" spans="1:1">
      <c r="A6234" s="382"/>
    </row>
    <row r="6235" spans="1:1">
      <c r="A6235" s="382"/>
    </row>
    <row r="6236" spans="1:1">
      <c r="A6236" s="382"/>
    </row>
    <row r="6237" spans="1:1">
      <c r="A6237" s="382"/>
    </row>
    <row r="6238" spans="1:1">
      <c r="A6238" s="382"/>
    </row>
    <row r="6239" spans="1:1">
      <c r="A6239" s="382"/>
    </row>
    <row r="6240" spans="1:1">
      <c r="A6240" s="382"/>
    </row>
    <row r="6241" spans="1:1">
      <c r="A6241" s="382"/>
    </row>
    <row r="6242" spans="1:1">
      <c r="A6242" s="382"/>
    </row>
    <row r="6243" spans="1:1">
      <c r="A6243" s="382"/>
    </row>
    <row r="6244" spans="1:1">
      <c r="A6244" s="382"/>
    </row>
    <row r="6245" spans="1:1">
      <c r="A6245" s="382"/>
    </row>
    <row r="6246" spans="1:1">
      <c r="A6246" s="382"/>
    </row>
    <row r="6247" spans="1:1">
      <c r="A6247" s="382"/>
    </row>
    <row r="6248" spans="1:1">
      <c r="A6248" s="382"/>
    </row>
    <row r="6249" spans="1:1">
      <c r="A6249" s="382"/>
    </row>
    <row r="6250" spans="1:1">
      <c r="A6250" s="382"/>
    </row>
    <row r="6251" spans="1:1">
      <c r="A6251" s="382"/>
    </row>
    <row r="6252" spans="1:1">
      <c r="A6252" s="382"/>
    </row>
    <row r="6253" spans="1:1">
      <c r="A6253" s="382"/>
    </row>
    <row r="6254" spans="1:1">
      <c r="A6254" s="382"/>
    </row>
    <row r="6255" spans="1:1">
      <c r="A6255" s="382"/>
    </row>
    <row r="6256" spans="1:1">
      <c r="A6256" s="382"/>
    </row>
    <row r="6257" spans="1:1">
      <c r="A6257" s="382"/>
    </row>
    <row r="6258" spans="1:1">
      <c r="A6258" s="382"/>
    </row>
    <row r="6259" spans="1:1">
      <c r="A6259" s="382"/>
    </row>
    <row r="6260" spans="1:1">
      <c r="A6260" s="382"/>
    </row>
    <row r="6261" spans="1:1">
      <c r="A6261" s="382"/>
    </row>
    <row r="6262" spans="1:1">
      <c r="A6262" s="382"/>
    </row>
    <row r="6263" spans="1:1">
      <c r="A6263" s="382"/>
    </row>
    <row r="6264" spans="1:1">
      <c r="A6264" s="382"/>
    </row>
    <row r="6265" spans="1:1">
      <c r="A6265" s="382"/>
    </row>
    <row r="6266" spans="1:1">
      <c r="A6266" s="382"/>
    </row>
    <row r="6267" spans="1:1">
      <c r="A6267" s="382"/>
    </row>
    <row r="6268" spans="1:1">
      <c r="A6268" s="382"/>
    </row>
    <row r="6269" spans="1:1">
      <c r="A6269" s="382"/>
    </row>
    <row r="6270" spans="1:1">
      <c r="A6270" s="382"/>
    </row>
    <row r="6271" spans="1:1">
      <c r="A6271" s="382"/>
    </row>
    <row r="6272" spans="1:1">
      <c r="A6272" s="382"/>
    </row>
    <row r="6273" spans="1:1">
      <c r="A6273" s="382"/>
    </row>
    <row r="6274" spans="1:1">
      <c r="A6274" s="382"/>
    </row>
    <row r="6275" spans="1:1">
      <c r="A6275" s="382"/>
    </row>
    <row r="6276" spans="1:1">
      <c r="A6276" s="382"/>
    </row>
    <row r="6277" spans="1:1">
      <c r="A6277" s="382"/>
    </row>
    <row r="6278" spans="1:1">
      <c r="A6278" s="382"/>
    </row>
    <row r="6279" spans="1:1">
      <c r="A6279" s="382"/>
    </row>
    <row r="6280" spans="1:1">
      <c r="A6280" s="382"/>
    </row>
    <row r="6281" spans="1:1">
      <c r="A6281" s="382"/>
    </row>
    <row r="6282" spans="1:1">
      <c r="A6282" s="382"/>
    </row>
    <row r="6283" spans="1:1">
      <c r="A6283" s="382"/>
    </row>
    <row r="6284" spans="1:1">
      <c r="A6284" s="382"/>
    </row>
    <row r="6285" spans="1:1">
      <c r="A6285" s="382"/>
    </row>
    <row r="6286" spans="1:1">
      <c r="A6286" s="382"/>
    </row>
    <row r="6287" spans="1:1">
      <c r="A6287" s="382"/>
    </row>
    <row r="6288" spans="1:1">
      <c r="A6288" s="382"/>
    </row>
    <row r="6289" spans="1:1">
      <c r="A6289" s="382"/>
    </row>
    <row r="6290" spans="1:1">
      <c r="A6290" s="382"/>
    </row>
    <row r="6291" spans="1:1">
      <c r="A6291" s="382"/>
    </row>
    <row r="6292" spans="1:1">
      <c r="A6292" s="382"/>
    </row>
    <row r="6293" spans="1:1">
      <c r="A6293" s="382"/>
    </row>
    <row r="6294" spans="1:1">
      <c r="A6294" s="382"/>
    </row>
    <row r="6295" spans="1:1">
      <c r="A6295" s="382"/>
    </row>
    <row r="6296" spans="1:1">
      <c r="A6296" s="382"/>
    </row>
    <row r="6297" spans="1:1">
      <c r="A6297" s="382"/>
    </row>
    <row r="6298" spans="1:1">
      <c r="A6298" s="382"/>
    </row>
    <row r="6299" spans="1:1">
      <c r="A6299" s="382"/>
    </row>
    <row r="6300" spans="1:1">
      <c r="A6300" s="382"/>
    </row>
    <row r="6301" spans="1:1">
      <c r="A6301" s="382"/>
    </row>
    <row r="6302" spans="1:1">
      <c r="A6302" s="382"/>
    </row>
    <row r="6303" spans="1:1">
      <c r="A6303" s="382"/>
    </row>
    <row r="6304" spans="1:1">
      <c r="A6304" s="382"/>
    </row>
    <row r="6305" spans="1:1">
      <c r="A6305" s="382"/>
    </row>
    <row r="6306" spans="1:1">
      <c r="A6306" s="382"/>
    </row>
    <row r="6307" spans="1:1">
      <c r="A6307" s="382"/>
    </row>
    <row r="6308" spans="1:1">
      <c r="A6308" s="382"/>
    </row>
    <row r="6309" spans="1:1">
      <c r="A6309" s="382"/>
    </row>
    <row r="6310" spans="1:1">
      <c r="A6310" s="382"/>
    </row>
    <row r="6311" spans="1:1">
      <c r="A6311" s="382"/>
    </row>
    <row r="6312" spans="1:1">
      <c r="A6312" s="382"/>
    </row>
    <row r="6313" spans="1:1">
      <c r="A6313" s="382"/>
    </row>
    <row r="6314" spans="1:1">
      <c r="A6314" s="382"/>
    </row>
    <row r="6315" spans="1:1">
      <c r="A6315" s="382"/>
    </row>
    <row r="6316" spans="1:1">
      <c r="A6316" s="382"/>
    </row>
    <row r="6317" spans="1:1">
      <c r="A6317" s="382"/>
    </row>
    <row r="6318" spans="1:1">
      <c r="A6318" s="382"/>
    </row>
    <row r="6319" spans="1:1">
      <c r="A6319" s="382"/>
    </row>
    <row r="6320" spans="1:1">
      <c r="A6320" s="382"/>
    </row>
    <row r="6321" spans="1:1">
      <c r="A6321" s="382"/>
    </row>
    <row r="6322" spans="1:1">
      <c r="A6322" s="382"/>
    </row>
    <row r="6323" spans="1:1">
      <c r="A6323" s="382"/>
    </row>
    <row r="6324" spans="1:1">
      <c r="A6324" s="382"/>
    </row>
    <row r="6325" spans="1:1">
      <c r="A6325" s="382"/>
    </row>
    <row r="6326" spans="1:1">
      <c r="A6326" s="382"/>
    </row>
    <row r="6327" spans="1:1">
      <c r="A6327" s="382"/>
    </row>
    <row r="6328" spans="1:1">
      <c r="A6328" s="382"/>
    </row>
    <row r="6329" spans="1:1">
      <c r="A6329" s="382"/>
    </row>
    <row r="6330" spans="1:1">
      <c r="A6330" s="382"/>
    </row>
    <row r="6331" spans="1:1">
      <c r="A6331" s="382"/>
    </row>
    <row r="6332" spans="1:1">
      <c r="A6332" s="382"/>
    </row>
    <row r="6333" spans="1:1">
      <c r="A6333" s="382"/>
    </row>
    <row r="6334" spans="1:1">
      <c r="A6334" s="382"/>
    </row>
    <row r="6335" spans="1:1">
      <c r="A6335" s="382"/>
    </row>
    <row r="6336" spans="1:1">
      <c r="A6336" s="382"/>
    </row>
    <row r="6337" spans="1:1">
      <c r="A6337" s="382"/>
    </row>
    <row r="6338" spans="1:1">
      <c r="A6338" s="382"/>
    </row>
    <row r="6339" spans="1:1">
      <c r="A6339" s="382"/>
    </row>
    <row r="6340" spans="1:1">
      <c r="A6340" s="382"/>
    </row>
    <row r="6341" spans="1:1">
      <c r="A6341" s="382"/>
    </row>
    <row r="6342" spans="1:1">
      <c r="A6342" s="382"/>
    </row>
    <row r="6343" spans="1:1">
      <c r="A6343" s="382"/>
    </row>
    <row r="6344" spans="1:1">
      <c r="A6344" s="382"/>
    </row>
    <row r="6345" spans="1:1">
      <c r="A6345" s="382"/>
    </row>
    <row r="6346" spans="1:1">
      <c r="A6346" s="382"/>
    </row>
    <row r="6347" spans="1:1">
      <c r="A6347" s="382"/>
    </row>
    <row r="6348" spans="1:1">
      <c r="A6348" s="382"/>
    </row>
    <row r="6349" spans="1:1">
      <c r="A6349" s="382"/>
    </row>
    <row r="6350" spans="1:1">
      <c r="A6350" s="382"/>
    </row>
    <row r="6351" spans="1:1">
      <c r="A6351" s="382"/>
    </row>
    <row r="6352" spans="1:1">
      <c r="A6352" s="382"/>
    </row>
    <row r="6353" spans="1:1">
      <c r="A6353" s="382"/>
    </row>
    <row r="6354" spans="1:1">
      <c r="A6354" s="382"/>
    </row>
    <row r="6355" spans="1:1">
      <c r="A6355" s="382"/>
    </row>
    <row r="6356" spans="1:1">
      <c r="A6356" s="382"/>
    </row>
    <row r="6357" spans="1:1">
      <c r="A6357" s="382"/>
    </row>
    <row r="6358" spans="1:1">
      <c r="A6358" s="382"/>
    </row>
    <row r="6359" spans="1:1">
      <c r="A6359" s="382"/>
    </row>
    <row r="6360" spans="1:1">
      <c r="A6360" s="382"/>
    </row>
    <row r="6361" spans="1:1">
      <c r="A6361" s="382"/>
    </row>
    <row r="6362" spans="1:1">
      <c r="A6362" s="382"/>
    </row>
    <row r="6363" spans="1:1">
      <c r="A6363" s="382"/>
    </row>
    <row r="6364" spans="1:1">
      <c r="A6364" s="382"/>
    </row>
    <row r="6365" spans="1:1">
      <c r="A6365" s="382"/>
    </row>
    <row r="6366" spans="1:1">
      <c r="A6366" s="382"/>
    </row>
    <row r="6367" spans="1:1">
      <c r="A6367" s="382"/>
    </row>
    <row r="6368" spans="1:1">
      <c r="A6368" s="382"/>
    </row>
    <row r="6369" spans="1:1">
      <c r="A6369" s="382"/>
    </row>
    <row r="6370" spans="1:1">
      <c r="A6370" s="382"/>
    </row>
    <row r="6371" spans="1:1">
      <c r="A6371" s="382"/>
    </row>
    <row r="6372" spans="1:1">
      <c r="A6372" s="382"/>
    </row>
    <row r="6373" spans="1:1">
      <c r="A6373" s="382"/>
    </row>
    <row r="6374" spans="1:1">
      <c r="A6374" s="382"/>
    </row>
    <row r="6375" spans="1:1">
      <c r="A6375" s="382"/>
    </row>
    <row r="6376" spans="1:1">
      <c r="A6376" s="382"/>
    </row>
    <row r="6377" spans="1:1">
      <c r="A6377" s="382"/>
    </row>
    <row r="6378" spans="1:1">
      <c r="A6378" s="382"/>
    </row>
    <row r="6379" spans="1:1">
      <c r="A6379" s="382"/>
    </row>
    <row r="6380" spans="1:1">
      <c r="A6380" s="382"/>
    </row>
    <row r="6381" spans="1:1">
      <c r="A6381" s="382"/>
    </row>
    <row r="6382" spans="1:1">
      <c r="A6382" s="382"/>
    </row>
    <row r="6383" spans="1:1">
      <c r="A6383" s="382"/>
    </row>
    <row r="6384" spans="1:1">
      <c r="A6384" s="382"/>
    </row>
    <row r="6385" spans="1:1">
      <c r="A6385" s="382"/>
    </row>
    <row r="6386" spans="1:1">
      <c r="A6386" s="382"/>
    </row>
    <row r="6387" spans="1:1">
      <c r="A6387" s="382"/>
    </row>
    <row r="6388" spans="1:1">
      <c r="A6388" s="382"/>
    </row>
    <row r="6389" spans="1:1">
      <c r="A6389" s="382"/>
    </row>
    <row r="6390" spans="1:1">
      <c r="A6390" s="382"/>
    </row>
    <row r="6391" spans="1:1">
      <c r="A6391" s="382"/>
    </row>
    <row r="6392" spans="1:1">
      <c r="A6392" s="382"/>
    </row>
    <row r="6393" spans="1:1">
      <c r="A6393" s="382"/>
    </row>
    <row r="6394" spans="1:1">
      <c r="A6394" s="382"/>
    </row>
    <row r="6395" spans="1:1">
      <c r="A6395" s="382"/>
    </row>
    <row r="6396" spans="1:1">
      <c r="A6396" s="382"/>
    </row>
    <row r="6397" spans="1:1">
      <c r="A6397" s="382"/>
    </row>
    <row r="6398" spans="1:1">
      <c r="A6398" s="382"/>
    </row>
    <row r="6399" spans="1:1">
      <c r="A6399" s="382"/>
    </row>
    <row r="6400" spans="1:1">
      <c r="A6400" s="382"/>
    </row>
    <row r="6401" spans="1:1">
      <c r="A6401" s="382"/>
    </row>
    <row r="6402" spans="1:1">
      <c r="A6402" s="382"/>
    </row>
    <row r="6403" spans="1:1">
      <c r="A6403" s="382"/>
    </row>
    <row r="6404" spans="1:1">
      <c r="A6404" s="382"/>
    </row>
    <row r="6405" spans="1:1">
      <c r="A6405" s="382"/>
    </row>
    <row r="6406" spans="1:1">
      <c r="A6406" s="382"/>
    </row>
    <row r="6407" spans="1:1">
      <c r="A6407" s="382"/>
    </row>
    <row r="6408" spans="1:1">
      <c r="A6408" s="382"/>
    </row>
    <row r="6409" spans="1:1">
      <c r="A6409" s="382"/>
    </row>
    <row r="6410" spans="1:1">
      <c r="A6410" s="382"/>
    </row>
    <row r="6411" spans="1:1">
      <c r="A6411" s="382"/>
    </row>
    <row r="6412" spans="1:1">
      <c r="A6412" s="382"/>
    </row>
    <row r="6413" spans="1:1">
      <c r="A6413" s="382"/>
    </row>
    <row r="6414" spans="1:1">
      <c r="A6414" s="382"/>
    </row>
    <row r="6415" spans="1:1">
      <c r="A6415" s="382"/>
    </row>
    <row r="6416" spans="1:1">
      <c r="A6416" s="382"/>
    </row>
    <row r="6417" spans="1:1">
      <c r="A6417" s="382"/>
    </row>
    <row r="6418" spans="1:1">
      <c r="A6418" s="382"/>
    </row>
    <row r="6419" spans="1:1">
      <c r="A6419" s="382"/>
    </row>
    <row r="6420" spans="1:1">
      <c r="A6420" s="382"/>
    </row>
    <row r="6421" spans="1:1">
      <c r="A6421" s="382"/>
    </row>
    <row r="6422" spans="1:1">
      <c r="A6422" s="382"/>
    </row>
    <row r="6423" spans="1:1">
      <c r="A6423" s="382"/>
    </row>
    <row r="6424" spans="1:1">
      <c r="A6424" s="382"/>
    </row>
    <row r="6425" spans="1:1">
      <c r="A6425" s="382"/>
    </row>
    <row r="6426" spans="1:1">
      <c r="A6426" s="382"/>
    </row>
    <row r="6427" spans="1:1">
      <c r="A6427" s="382"/>
    </row>
    <row r="6428" spans="1:1">
      <c r="A6428" s="382"/>
    </row>
    <row r="6429" spans="1:1">
      <c r="A6429" s="382"/>
    </row>
    <row r="6430" spans="1:1">
      <c r="A6430" s="382"/>
    </row>
    <row r="6431" spans="1:1">
      <c r="A6431" s="382"/>
    </row>
    <row r="6432" spans="1:1">
      <c r="A6432" s="382"/>
    </row>
    <row r="6433" spans="1:1">
      <c r="A6433" s="382"/>
    </row>
    <row r="6434" spans="1:1">
      <c r="A6434" s="382"/>
    </row>
    <row r="6435" spans="1:1">
      <c r="A6435" s="382"/>
    </row>
    <row r="6436" spans="1:1">
      <c r="A6436" s="382"/>
    </row>
    <row r="6437" spans="1:1">
      <c r="A6437" s="382"/>
    </row>
    <row r="6438" spans="1:1">
      <c r="A6438" s="382"/>
    </row>
    <row r="6439" spans="1:1">
      <c r="A6439" s="382"/>
    </row>
    <row r="6440" spans="1:1">
      <c r="A6440" s="382"/>
    </row>
    <row r="6441" spans="1:1">
      <c r="A6441" s="382"/>
    </row>
    <row r="6442" spans="1:1">
      <c r="A6442" s="382"/>
    </row>
    <row r="6443" spans="1:1">
      <c r="A6443" s="382"/>
    </row>
    <row r="6444" spans="1:1">
      <c r="A6444" s="382"/>
    </row>
    <row r="6445" spans="1:1">
      <c r="A6445" s="382"/>
    </row>
    <row r="6446" spans="1:1">
      <c r="A6446" s="382"/>
    </row>
    <row r="6447" spans="1:1">
      <c r="A6447" s="382"/>
    </row>
    <row r="6448" spans="1:1">
      <c r="A6448" s="382"/>
    </row>
    <row r="6449" spans="1:1">
      <c r="A6449" s="382"/>
    </row>
    <row r="6450" spans="1:1">
      <c r="A6450" s="382"/>
    </row>
    <row r="6451" spans="1:1">
      <c r="A6451" s="382"/>
    </row>
    <row r="6452" spans="1:1">
      <c r="A6452" s="382"/>
    </row>
    <row r="6453" spans="1:1">
      <c r="A6453" s="382"/>
    </row>
    <row r="6454" spans="1:1">
      <c r="A6454" s="382"/>
    </row>
    <row r="6455" spans="1:1">
      <c r="A6455" s="382"/>
    </row>
    <row r="6456" spans="1:1">
      <c r="A6456" s="382"/>
    </row>
    <row r="6457" spans="1:1">
      <c r="A6457" s="382"/>
    </row>
    <row r="6458" spans="1:1">
      <c r="A6458" s="382"/>
    </row>
    <row r="6459" spans="1:1">
      <c r="A6459" s="382"/>
    </row>
    <row r="6460" spans="1:1">
      <c r="A6460" s="382"/>
    </row>
    <row r="6461" spans="1:1">
      <c r="A6461" s="382"/>
    </row>
    <row r="6462" spans="1:1">
      <c r="A6462" s="382"/>
    </row>
    <row r="6463" spans="1:1">
      <c r="A6463" s="382"/>
    </row>
    <row r="6464" spans="1:1">
      <c r="A6464" s="382"/>
    </row>
    <row r="6465" spans="1:1">
      <c r="A6465" s="382"/>
    </row>
    <row r="6466" spans="1:1">
      <c r="A6466" s="382"/>
    </row>
    <row r="6467" spans="1:1">
      <c r="A6467" s="382"/>
    </row>
    <row r="6468" spans="1:1">
      <c r="A6468" s="382"/>
    </row>
    <row r="6469" spans="1:1">
      <c r="A6469" s="382"/>
    </row>
    <row r="6470" spans="1:1">
      <c r="A6470" s="382"/>
    </row>
    <row r="6471" spans="1:1">
      <c r="A6471" s="382"/>
    </row>
    <row r="6472" spans="1:1">
      <c r="A6472" s="382"/>
    </row>
    <row r="6473" spans="1:1">
      <c r="A6473" s="382"/>
    </row>
    <row r="6474" spans="1:1">
      <c r="A6474" s="382"/>
    </row>
    <row r="6475" spans="1:1">
      <c r="A6475" s="382"/>
    </row>
    <row r="6476" spans="1:1">
      <c r="A6476" s="382"/>
    </row>
    <row r="6477" spans="1:1">
      <c r="A6477" s="382"/>
    </row>
    <row r="6478" spans="1:1">
      <c r="A6478" s="382"/>
    </row>
    <row r="6479" spans="1:1">
      <c r="A6479" s="382"/>
    </row>
    <row r="6480" spans="1:1">
      <c r="A6480" s="382"/>
    </row>
    <row r="6481" spans="1:1">
      <c r="A6481" s="382"/>
    </row>
    <row r="6482" spans="1:1">
      <c r="A6482" s="382"/>
    </row>
    <row r="6483" spans="1:1">
      <c r="A6483" s="382"/>
    </row>
    <row r="6484" spans="1:1">
      <c r="A6484" s="382"/>
    </row>
    <row r="6485" spans="1:1">
      <c r="A6485" s="382"/>
    </row>
    <row r="6486" spans="1:1">
      <c r="A6486" s="382"/>
    </row>
    <row r="6487" spans="1:1">
      <c r="A6487" s="382"/>
    </row>
    <row r="6488" spans="1:1">
      <c r="A6488" s="382"/>
    </row>
    <row r="6489" spans="1:1">
      <c r="A6489" s="382"/>
    </row>
    <row r="6490" spans="1:1">
      <c r="A6490" s="382"/>
    </row>
    <row r="6491" spans="1:1">
      <c r="A6491" s="382"/>
    </row>
    <row r="6492" spans="1:1">
      <c r="A6492" s="382"/>
    </row>
    <row r="6493" spans="1:1">
      <c r="A6493" s="382"/>
    </row>
    <row r="6494" spans="1:1">
      <c r="A6494" s="382"/>
    </row>
    <row r="6495" spans="1:1">
      <c r="A6495" s="382"/>
    </row>
    <row r="6496" spans="1:1">
      <c r="A6496" s="382"/>
    </row>
    <row r="6497" spans="1:1">
      <c r="A6497" s="382"/>
    </row>
    <row r="6498" spans="1:1">
      <c r="A6498" s="382"/>
    </row>
    <row r="6499" spans="1:1">
      <c r="A6499" s="382"/>
    </row>
    <row r="6500" spans="1:1">
      <c r="A6500" s="382"/>
    </row>
    <row r="6501" spans="1:1">
      <c r="A6501" s="382"/>
    </row>
    <row r="6502" spans="1:1">
      <c r="A6502" s="382"/>
    </row>
    <row r="6503" spans="1:1">
      <c r="A6503" s="382"/>
    </row>
    <row r="6504" spans="1:1">
      <c r="A6504" s="382"/>
    </row>
    <row r="6505" spans="1:1">
      <c r="A6505" s="382"/>
    </row>
    <row r="6506" spans="1:1">
      <c r="A6506" s="382"/>
    </row>
    <row r="6507" spans="1:1">
      <c r="A6507" s="382"/>
    </row>
    <row r="6508" spans="1:1">
      <c r="A6508" s="382"/>
    </row>
    <row r="6509" spans="1:1">
      <c r="A6509" s="382"/>
    </row>
    <row r="6510" spans="1:1">
      <c r="A6510" s="382"/>
    </row>
    <row r="6511" spans="1:1">
      <c r="A6511" s="382"/>
    </row>
    <row r="6512" spans="1:1">
      <c r="A6512" s="382"/>
    </row>
    <row r="6513" spans="1:1">
      <c r="A6513" s="382"/>
    </row>
    <row r="6514" spans="1:1">
      <c r="A6514" s="382"/>
    </row>
    <row r="6515" spans="1:1">
      <c r="A6515" s="382"/>
    </row>
    <row r="6516" spans="1:1">
      <c r="A6516" s="382"/>
    </row>
    <row r="6517" spans="1:1">
      <c r="A6517" s="382"/>
    </row>
    <row r="6518" spans="1:1">
      <c r="A6518" s="382"/>
    </row>
    <row r="6519" spans="1:1">
      <c r="A6519" s="382"/>
    </row>
    <row r="6520" spans="1:1">
      <c r="A6520" s="382"/>
    </row>
    <row r="6521" spans="1:1">
      <c r="A6521" s="382"/>
    </row>
    <row r="6522" spans="1:1">
      <c r="A6522" s="382"/>
    </row>
    <row r="6523" spans="1:1">
      <c r="A6523" s="382"/>
    </row>
    <row r="6524" spans="1:1">
      <c r="A6524" s="382"/>
    </row>
    <row r="6525" spans="1:1">
      <c r="A6525" s="382"/>
    </row>
    <row r="6526" spans="1:1">
      <c r="A6526" s="382"/>
    </row>
    <row r="6527" spans="1:1">
      <c r="A6527" s="382"/>
    </row>
    <row r="6528" spans="1:1">
      <c r="A6528" s="382"/>
    </row>
    <row r="6529" spans="1:1">
      <c r="A6529" s="382"/>
    </row>
    <row r="6530" spans="1:1">
      <c r="A6530" s="382"/>
    </row>
    <row r="6531" spans="1:1">
      <c r="A6531" s="382"/>
    </row>
    <row r="6532" spans="1:1">
      <c r="A6532" s="382"/>
    </row>
    <row r="6533" spans="1:1">
      <c r="A6533" s="382"/>
    </row>
    <row r="6534" spans="1:1">
      <c r="A6534" s="382"/>
    </row>
    <row r="6535" spans="1:1">
      <c r="A6535" s="382"/>
    </row>
    <row r="6536" spans="1:1">
      <c r="A6536" s="382"/>
    </row>
    <row r="6537" spans="1:1">
      <c r="A6537" s="382"/>
    </row>
    <row r="6538" spans="1:1">
      <c r="A6538" s="382"/>
    </row>
    <row r="6539" spans="1:1">
      <c r="A6539" s="382"/>
    </row>
    <row r="6540" spans="1:1">
      <c r="A6540" s="382"/>
    </row>
    <row r="6541" spans="1:1">
      <c r="A6541" s="382"/>
    </row>
    <row r="6542" spans="1:1">
      <c r="A6542" s="382"/>
    </row>
    <row r="6543" spans="1:1">
      <c r="A6543" s="382"/>
    </row>
    <row r="6544" spans="1:1">
      <c r="A6544" s="382"/>
    </row>
    <row r="6545" spans="1:1">
      <c r="A6545" s="382"/>
    </row>
    <row r="6546" spans="1:1">
      <c r="A6546" s="382"/>
    </row>
    <row r="6547" spans="1:1">
      <c r="A6547" s="382"/>
    </row>
    <row r="6548" spans="1:1">
      <c r="A6548" s="382"/>
    </row>
    <row r="6549" spans="1:1">
      <c r="A6549" s="382"/>
    </row>
    <row r="6550" spans="1:1">
      <c r="A6550" s="382"/>
    </row>
    <row r="6551" spans="1:1">
      <c r="A6551" s="382"/>
    </row>
    <row r="6552" spans="1:1">
      <c r="A6552" s="382"/>
    </row>
    <row r="6553" spans="1:1">
      <c r="A6553" s="382"/>
    </row>
    <row r="6554" spans="1:1">
      <c r="A6554" s="382"/>
    </row>
    <row r="6555" spans="1:1">
      <c r="A6555" s="382"/>
    </row>
    <row r="6556" spans="1:1">
      <c r="A6556" s="382"/>
    </row>
    <row r="6557" spans="1:1">
      <c r="A6557" s="382"/>
    </row>
    <row r="6558" spans="1:1">
      <c r="A6558" s="382"/>
    </row>
    <row r="6559" spans="1:1">
      <c r="A6559" s="382"/>
    </row>
    <row r="6560" spans="1:1">
      <c r="A6560" s="382"/>
    </row>
    <row r="6561" spans="1:1">
      <c r="A6561" s="382"/>
    </row>
    <row r="6562" spans="1:1">
      <c r="A6562" s="382"/>
    </row>
    <row r="6563" spans="1:1">
      <c r="A6563" s="382"/>
    </row>
    <row r="6564" spans="1:1">
      <c r="A6564" s="382"/>
    </row>
    <row r="6565" spans="1:1">
      <c r="A6565" s="382"/>
    </row>
    <row r="6566" spans="1:1">
      <c r="A6566" s="382"/>
    </row>
    <row r="6567" spans="1:1">
      <c r="A6567" s="382"/>
    </row>
    <row r="6568" spans="1:1">
      <c r="A6568" s="382"/>
    </row>
    <row r="6569" spans="1:1">
      <c r="A6569" s="382"/>
    </row>
    <row r="6570" spans="1:1">
      <c r="A6570" s="382"/>
    </row>
    <row r="6571" spans="1:1">
      <c r="A6571" s="382"/>
    </row>
    <row r="6572" spans="1:1">
      <c r="A6572" s="382"/>
    </row>
    <row r="6573" spans="1:1">
      <c r="A6573" s="382"/>
    </row>
    <row r="6574" spans="1:1">
      <c r="A6574" s="382"/>
    </row>
    <row r="6575" spans="1:1">
      <c r="A6575" s="382"/>
    </row>
    <row r="6576" spans="1:1">
      <c r="A6576" s="382"/>
    </row>
    <row r="6577" spans="1:1">
      <c r="A6577" s="382"/>
    </row>
    <row r="6578" spans="1:1">
      <c r="A6578" s="382"/>
    </row>
    <row r="6579" spans="1:1">
      <c r="A6579" s="382"/>
    </row>
    <row r="6580" spans="1:1">
      <c r="A6580" s="382"/>
    </row>
    <row r="6581" spans="1:1">
      <c r="A6581" s="382"/>
    </row>
    <row r="6582" spans="1:1">
      <c r="A6582" s="382"/>
    </row>
    <row r="6583" spans="1:1">
      <c r="A6583" s="382"/>
    </row>
    <row r="6584" spans="1:1">
      <c r="A6584" s="382"/>
    </row>
    <row r="6585" spans="1:1">
      <c r="A6585" s="382"/>
    </row>
    <row r="6586" spans="1:1">
      <c r="A6586" s="382"/>
    </row>
    <row r="6587" spans="1:1">
      <c r="A6587" s="382"/>
    </row>
    <row r="6588" spans="1:1">
      <c r="A6588" s="382"/>
    </row>
    <row r="6589" spans="1:1">
      <c r="A6589" s="382"/>
    </row>
    <row r="6590" spans="1:1">
      <c r="A6590" s="382"/>
    </row>
    <row r="6591" spans="1:1">
      <c r="A6591" s="382"/>
    </row>
    <row r="6592" spans="1:1">
      <c r="A6592" s="382"/>
    </row>
    <row r="6593" spans="1:1">
      <c r="A6593" s="382"/>
    </row>
    <row r="6594" spans="1:1">
      <c r="A6594" s="382"/>
    </row>
    <row r="6595" spans="1:1">
      <c r="A6595" s="382"/>
    </row>
    <row r="6596" spans="1:1">
      <c r="A6596" s="382"/>
    </row>
    <row r="6597" spans="1:1">
      <c r="A6597" s="382"/>
    </row>
    <row r="6598" spans="1:1">
      <c r="A6598" s="382"/>
    </row>
    <row r="6599" spans="1:1">
      <c r="A6599" s="382"/>
    </row>
    <row r="6600" spans="1:1">
      <c r="A6600" s="382"/>
    </row>
    <row r="6601" spans="1:1">
      <c r="A6601" s="382"/>
    </row>
    <row r="6602" spans="1:1">
      <c r="A6602" s="382"/>
    </row>
    <row r="6603" spans="1:1">
      <c r="A6603" s="382"/>
    </row>
    <row r="6604" spans="1:1">
      <c r="A6604" s="382"/>
    </row>
    <row r="6605" spans="1:1">
      <c r="A6605" s="382"/>
    </row>
    <row r="6606" spans="1:1">
      <c r="A6606" s="382"/>
    </row>
    <row r="6607" spans="1:1">
      <c r="A6607" s="382"/>
    </row>
    <row r="6608" spans="1:1">
      <c r="A6608" s="382"/>
    </row>
    <row r="6609" spans="1:1">
      <c r="A6609" s="382"/>
    </row>
    <row r="6610" spans="1:1">
      <c r="A6610" s="382"/>
    </row>
    <row r="6611" spans="1:1">
      <c r="A6611" s="382"/>
    </row>
    <row r="6612" spans="1:1">
      <c r="A6612" s="382"/>
    </row>
    <row r="6613" spans="1:1">
      <c r="A6613" s="382"/>
    </row>
    <row r="6614" spans="1:1">
      <c r="A6614" s="382"/>
    </row>
    <row r="6615" spans="1:1">
      <c r="A6615" s="382"/>
    </row>
    <row r="6616" spans="1:1">
      <c r="A6616" s="382"/>
    </row>
    <row r="6617" spans="1:1">
      <c r="A6617" s="382"/>
    </row>
    <row r="6618" spans="1:1">
      <c r="A6618" s="382"/>
    </row>
    <row r="6619" spans="1:1">
      <c r="A6619" s="382"/>
    </row>
    <row r="6620" spans="1:1">
      <c r="A6620" s="382"/>
    </row>
    <row r="6621" spans="1:1">
      <c r="A6621" s="382"/>
    </row>
    <row r="6622" spans="1:1">
      <c r="A6622" s="382"/>
    </row>
    <row r="6623" spans="1:1">
      <c r="A6623" s="382"/>
    </row>
    <row r="6624" spans="1:1">
      <c r="A6624" s="382"/>
    </row>
    <row r="6625" spans="1:1">
      <c r="A6625" s="382"/>
    </row>
    <row r="6626" spans="1:1">
      <c r="A6626" s="382"/>
    </row>
    <row r="6627" spans="1:1">
      <c r="A6627" s="382"/>
    </row>
    <row r="6628" spans="1:1">
      <c r="A6628" s="382"/>
    </row>
    <row r="6629" spans="1:1">
      <c r="A6629" s="382"/>
    </row>
    <row r="6630" spans="1:1">
      <c r="A6630" s="382"/>
    </row>
    <row r="6631" spans="1:1">
      <c r="A6631" s="382"/>
    </row>
    <row r="6632" spans="1:1">
      <c r="A6632" s="382"/>
    </row>
    <row r="6633" spans="1:1">
      <c r="A6633" s="382"/>
    </row>
    <row r="6634" spans="1:1">
      <c r="A6634" s="382"/>
    </row>
    <row r="6635" spans="1:1">
      <c r="A6635" s="382"/>
    </row>
    <row r="6636" spans="1:1">
      <c r="A6636" s="382"/>
    </row>
    <row r="6637" spans="1:1">
      <c r="A6637" s="382"/>
    </row>
    <row r="6638" spans="1:1">
      <c r="A6638" s="382"/>
    </row>
    <row r="6639" spans="1:1">
      <c r="A6639" s="382"/>
    </row>
    <row r="6640" spans="1:1">
      <c r="A6640" s="382"/>
    </row>
    <row r="6641" spans="1:1">
      <c r="A6641" s="382"/>
    </row>
    <row r="6642" spans="1:1">
      <c r="A6642" s="382"/>
    </row>
    <row r="6643" spans="1:1">
      <c r="A6643" s="382"/>
    </row>
    <row r="6644" spans="1:1">
      <c r="A6644" s="382"/>
    </row>
    <row r="6645" spans="1:1">
      <c r="A6645" s="382"/>
    </row>
    <row r="6646" spans="1:1">
      <c r="A6646" s="382"/>
    </row>
    <row r="6647" spans="1:1">
      <c r="A6647" s="382"/>
    </row>
    <row r="6648" spans="1:1">
      <c r="A6648" s="382"/>
    </row>
    <row r="6649" spans="1:1">
      <c r="A6649" s="382"/>
    </row>
    <row r="6650" spans="1:1">
      <c r="A6650" s="382"/>
    </row>
    <row r="6651" spans="1:1">
      <c r="A6651" s="382"/>
    </row>
    <row r="6652" spans="1:1">
      <c r="A6652" s="382"/>
    </row>
    <row r="6653" spans="1:1">
      <c r="A6653" s="382"/>
    </row>
    <row r="6654" spans="1:1">
      <c r="A6654" s="382"/>
    </row>
    <row r="6655" spans="1:1">
      <c r="A6655" s="382"/>
    </row>
    <row r="6656" spans="1:1">
      <c r="A6656" s="382"/>
    </row>
    <row r="6657" spans="1:1">
      <c r="A6657" s="382"/>
    </row>
    <row r="6658" spans="1:1">
      <c r="A6658" s="382"/>
    </row>
    <row r="6659" spans="1:1">
      <c r="A6659" s="382"/>
    </row>
    <row r="6660" spans="1:1">
      <c r="A6660" s="382"/>
    </row>
    <row r="6661" spans="1:1">
      <c r="A6661" s="382"/>
    </row>
    <row r="6662" spans="1:1">
      <c r="A6662" s="382"/>
    </row>
    <row r="6663" spans="1:1">
      <c r="A6663" s="382"/>
    </row>
    <row r="6664" spans="1:1">
      <c r="A6664" s="382"/>
    </row>
    <row r="6665" spans="1:1">
      <c r="A6665" s="382"/>
    </row>
    <row r="6666" spans="1:1">
      <c r="A6666" s="382"/>
    </row>
    <row r="6667" spans="1:1">
      <c r="A6667" s="382"/>
    </row>
    <row r="6668" spans="1:1">
      <c r="A6668" s="382"/>
    </row>
    <row r="6669" spans="1:1">
      <c r="A6669" s="382"/>
    </row>
    <row r="6670" spans="1:1">
      <c r="A6670" s="382"/>
    </row>
    <row r="6671" spans="1:1">
      <c r="A6671" s="382"/>
    </row>
    <row r="6672" spans="1:1">
      <c r="A6672" s="382"/>
    </row>
    <row r="6673" spans="1:1">
      <c r="A6673" s="382"/>
    </row>
    <row r="6674" spans="1:1">
      <c r="A6674" s="382"/>
    </row>
    <row r="6675" spans="1:1">
      <c r="A6675" s="382"/>
    </row>
    <row r="6676" spans="1:1">
      <c r="A6676" s="382"/>
    </row>
    <row r="6677" spans="1:1">
      <c r="A6677" s="382"/>
    </row>
    <row r="6678" spans="1:1">
      <c r="A6678" s="382"/>
    </row>
    <row r="6679" spans="1:1">
      <c r="A6679" s="382"/>
    </row>
    <row r="6680" spans="1:1">
      <c r="A6680" s="382"/>
    </row>
    <row r="6681" spans="1:1">
      <c r="A6681" s="382"/>
    </row>
    <row r="6682" spans="1:1">
      <c r="A6682" s="382"/>
    </row>
    <row r="6683" spans="1:1">
      <c r="A6683" s="382"/>
    </row>
    <row r="6684" spans="1:1">
      <c r="A6684" s="382"/>
    </row>
    <row r="6685" spans="1:1">
      <c r="A6685" s="382"/>
    </row>
    <row r="6686" spans="1:1">
      <c r="A6686" s="382"/>
    </row>
    <row r="6687" spans="1:1">
      <c r="A6687" s="382"/>
    </row>
    <row r="6688" spans="1:1">
      <c r="A6688" s="382"/>
    </row>
    <row r="6689" spans="1:1">
      <c r="A6689" s="382"/>
    </row>
    <row r="6690" spans="1:1">
      <c r="A6690" s="382"/>
    </row>
    <row r="6691" spans="1:1">
      <c r="A6691" s="382"/>
    </row>
    <row r="6692" spans="1:1">
      <c r="A6692" s="382"/>
    </row>
    <row r="6693" spans="1:1">
      <c r="A6693" s="382"/>
    </row>
    <row r="6694" spans="1:1">
      <c r="A6694" s="382"/>
    </row>
    <row r="6695" spans="1:1">
      <c r="A6695" s="382"/>
    </row>
    <row r="6696" spans="1:1">
      <c r="A6696" s="382"/>
    </row>
    <row r="6697" spans="1:1">
      <c r="A6697" s="382"/>
    </row>
    <row r="6698" spans="1:1">
      <c r="A6698" s="382"/>
    </row>
    <row r="6699" spans="1:1">
      <c r="A6699" s="382"/>
    </row>
    <row r="6700" spans="1:1">
      <c r="A6700" s="382"/>
    </row>
    <row r="6701" spans="1:1">
      <c r="A6701" s="382"/>
    </row>
    <row r="6702" spans="1:1">
      <c r="A6702" s="382"/>
    </row>
    <row r="6703" spans="1:1">
      <c r="A6703" s="382"/>
    </row>
    <row r="6704" spans="1:1">
      <c r="A6704" s="382"/>
    </row>
    <row r="6705" spans="1:1">
      <c r="A6705" s="382"/>
    </row>
    <row r="6706" spans="1:1">
      <c r="A6706" s="382"/>
    </row>
    <row r="6707" spans="1:1">
      <c r="A6707" s="382"/>
    </row>
    <row r="6708" spans="1:1">
      <c r="A6708" s="382"/>
    </row>
    <row r="6709" spans="1:1">
      <c r="A6709" s="382"/>
    </row>
    <row r="6710" spans="1:1">
      <c r="A6710" s="382"/>
    </row>
    <row r="6711" spans="1:1">
      <c r="A6711" s="382"/>
    </row>
    <row r="6712" spans="1:1">
      <c r="A6712" s="382"/>
    </row>
    <row r="6713" spans="1:1">
      <c r="A6713" s="382"/>
    </row>
    <row r="6714" spans="1:1">
      <c r="A6714" s="382"/>
    </row>
    <row r="6715" spans="1:1">
      <c r="A6715" s="382"/>
    </row>
    <row r="6716" spans="1:1">
      <c r="A6716" s="382"/>
    </row>
    <row r="6717" spans="1:1">
      <c r="A6717" s="382"/>
    </row>
    <row r="6718" spans="1:1">
      <c r="A6718" s="382"/>
    </row>
    <row r="6719" spans="1:1">
      <c r="A6719" s="382"/>
    </row>
    <row r="6720" spans="1:1">
      <c r="A6720" s="382"/>
    </row>
    <row r="6721" spans="1:1">
      <c r="A6721" s="382"/>
    </row>
    <row r="6722" spans="1:1">
      <c r="A6722" s="382"/>
    </row>
    <row r="6723" spans="1:1">
      <c r="A6723" s="382"/>
    </row>
    <row r="6724" spans="1:1">
      <c r="A6724" s="382"/>
    </row>
    <row r="6725" spans="1:1">
      <c r="A6725" s="382"/>
    </row>
    <row r="6726" spans="1:1">
      <c r="A6726" s="382"/>
    </row>
    <row r="6727" spans="1:1">
      <c r="A6727" s="382"/>
    </row>
    <row r="6728" spans="1:1">
      <c r="A6728" s="382"/>
    </row>
    <row r="6729" spans="1:1">
      <c r="A6729" s="382"/>
    </row>
    <row r="6730" spans="1:1">
      <c r="A6730" s="382"/>
    </row>
    <row r="6731" spans="1:1">
      <c r="A6731" s="382"/>
    </row>
    <row r="6732" spans="1:1">
      <c r="A6732" s="382"/>
    </row>
    <row r="6733" spans="1:1">
      <c r="A6733" s="382"/>
    </row>
    <row r="6734" spans="1:1">
      <c r="A6734" s="382"/>
    </row>
    <row r="6735" spans="1:1">
      <c r="A6735" s="382"/>
    </row>
    <row r="6736" spans="1:1">
      <c r="A6736" s="382"/>
    </row>
    <row r="6737" spans="1:1">
      <c r="A6737" s="382"/>
    </row>
    <row r="6738" spans="1:1">
      <c r="A6738" s="382"/>
    </row>
    <row r="6739" spans="1:1">
      <c r="A6739" s="382"/>
    </row>
    <row r="6740" spans="1:1">
      <c r="A6740" s="382"/>
    </row>
    <row r="6741" spans="1:1">
      <c r="A6741" s="382"/>
    </row>
    <row r="6742" spans="1:1">
      <c r="A6742" s="382"/>
    </row>
    <row r="6743" spans="1:1">
      <c r="A6743" s="382"/>
    </row>
    <row r="6744" spans="1:1">
      <c r="A6744" s="382"/>
    </row>
    <row r="6745" spans="1:1">
      <c r="A6745" s="382"/>
    </row>
    <row r="6746" spans="1:1">
      <c r="A6746" s="382"/>
    </row>
    <row r="6747" spans="1:1">
      <c r="A6747" s="382"/>
    </row>
    <row r="6748" spans="1:1">
      <c r="A6748" s="382"/>
    </row>
    <row r="6749" spans="1:1">
      <c r="A6749" s="382"/>
    </row>
    <row r="6750" spans="1:1">
      <c r="A6750" s="382"/>
    </row>
    <row r="6751" spans="1:1">
      <c r="A6751" s="382"/>
    </row>
    <row r="6752" spans="1:1">
      <c r="A6752" s="382"/>
    </row>
    <row r="6753" spans="1:1">
      <c r="A6753" s="382"/>
    </row>
    <row r="6754" spans="1:1">
      <c r="A6754" s="382"/>
    </row>
    <row r="6755" spans="1:1">
      <c r="A6755" s="382"/>
    </row>
    <row r="6756" spans="1:1">
      <c r="A6756" s="382"/>
    </row>
    <row r="6757" spans="1:1">
      <c r="A6757" s="382"/>
    </row>
    <row r="6758" spans="1:1">
      <c r="A6758" s="382"/>
    </row>
    <row r="6759" spans="1:1">
      <c r="A6759" s="382"/>
    </row>
    <row r="6760" spans="1:1">
      <c r="A6760" s="382"/>
    </row>
    <row r="6761" spans="1:1">
      <c r="A6761" s="382"/>
    </row>
    <row r="6762" spans="1:1">
      <c r="A6762" s="382"/>
    </row>
    <row r="6763" spans="1:1">
      <c r="A6763" s="382"/>
    </row>
    <row r="6764" spans="1:1">
      <c r="A6764" s="382"/>
    </row>
    <row r="6765" spans="1:1">
      <c r="A6765" s="382"/>
    </row>
    <row r="6766" spans="1:1">
      <c r="A6766" s="382"/>
    </row>
    <row r="6767" spans="1:1">
      <c r="A6767" s="382"/>
    </row>
    <row r="6768" spans="1:1">
      <c r="A6768" s="382"/>
    </row>
    <row r="6769" spans="1:1">
      <c r="A6769" s="382"/>
    </row>
    <row r="6770" spans="1:1">
      <c r="A6770" s="382"/>
    </row>
    <row r="6771" spans="1:1">
      <c r="A6771" s="382"/>
    </row>
    <row r="6772" spans="1:1">
      <c r="A6772" s="382"/>
    </row>
    <row r="6773" spans="1:1">
      <c r="A6773" s="382"/>
    </row>
    <row r="6774" spans="1:1">
      <c r="A6774" s="382"/>
    </row>
    <row r="6775" spans="1:1">
      <c r="A6775" s="382"/>
    </row>
    <row r="6776" spans="1:1">
      <c r="A6776" s="382"/>
    </row>
    <row r="6777" spans="1:1">
      <c r="A6777" s="382"/>
    </row>
    <row r="6778" spans="1:1">
      <c r="A6778" s="382"/>
    </row>
    <row r="6779" spans="1:1">
      <c r="A6779" s="382"/>
    </row>
    <row r="6780" spans="1:1">
      <c r="A6780" s="382"/>
    </row>
    <row r="6781" spans="1:1">
      <c r="A6781" s="382"/>
    </row>
    <row r="6782" spans="1:1">
      <c r="A6782" s="382"/>
    </row>
    <row r="6783" spans="1:1">
      <c r="A6783" s="382"/>
    </row>
    <row r="6784" spans="1:1">
      <c r="A6784" s="382"/>
    </row>
    <row r="6785" spans="1:1">
      <c r="A6785" s="382"/>
    </row>
    <row r="6786" spans="1:1">
      <c r="A6786" s="382"/>
    </row>
    <row r="6787" spans="1:1">
      <c r="A6787" s="382"/>
    </row>
    <row r="6788" spans="1:1">
      <c r="A6788" s="382"/>
    </row>
    <row r="6789" spans="1:1">
      <c r="A6789" s="382"/>
    </row>
    <row r="6790" spans="1:1">
      <c r="A6790" s="382"/>
    </row>
    <row r="6791" spans="1:1">
      <c r="A6791" s="382"/>
    </row>
    <row r="6792" spans="1:1">
      <c r="A6792" s="382"/>
    </row>
    <row r="6793" spans="1:1">
      <c r="A6793" s="382"/>
    </row>
    <row r="6794" spans="1:1">
      <c r="A6794" s="382"/>
    </row>
    <row r="6795" spans="1:1">
      <c r="A6795" s="382"/>
    </row>
    <row r="6796" spans="1:1">
      <c r="A6796" s="382"/>
    </row>
    <row r="6797" spans="1:1">
      <c r="A6797" s="382"/>
    </row>
    <row r="6798" spans="1:1">
      <c r="A6798" s="382"/>
    </row>
    <row r="6799" spans="1:1">
      <c r="A6799" s="382"/>
    </row>
    <row r="6800" spans="1:1">
      <c r="A6800" s="382"/>
    </row>
    <row r="6801" spans="1:1">
      <c r="A6801" s="382"/>
    </row>
    <row r="6802" spans="1:1">
      <c r="A6802" s="382"/>
    </row>
    <row r="6803" spans="1:1">
      <c r="A6803" s="382"/>
    </row>
    <row r="6804" spans="1:1">
      <c r="A6804" s="382"/>
    </row>
    <row r="6805" spans="1:1">
      <c r="A6805" s="382"/>
    </row>
    <row r="6806" spans="1:1">
      <c r="A6806" s="382"/>
    </row>
    <row r="6807" spans="1:1">
      <c r="A6807" s="382"/>
    </row>
    <row r="6808" spans="1:1">
      <c r="A6808" s="382"/>
    </row>
    <row r="6809" spans="1:1">
      <c r="A6809" s="382"/>
    </row>
    <row r="6810" spans="1:1">
      <c r="A6810" s="382"/>
    </row>
    <row r="6811" spans="1:1">
      <c r="A6811" s="382"/>
    </row>
    <row r="6812" spans="1:1">
      <c r="A6812" s="382"/>
    </row>
    <row r="6813" spans="1:1">
      <c r="A6813" s="382"/>
    </row>
    <row r="6814" spans="1:1">
      <c r="A6814" s="382"/>
    </row>
    <row r="6815" spans="1:1">
      <c r="A6815" s="382"/>
    </row>
    <row r="6816" spans="1:1">
      <c r="A6816" s="382"/>
    </row>
    <row r="6817" spans="1:1">
      <c r="A6817" s="382"/>
    </row>
    <row r="6818" spans="1:1">
      <c r="A6818" s="382"/>
    </row>
    <row r="6819" spans="1:1">
      <c r="A6819" s="382"/>
    </row>
    <row r="6820" spans="1:1">
      <c r="A6820" s="382"/>
    </row>
    <row r="6821" spans="1:1">
      <c r="A6821" s="382"/>
    </row>
    <row r="6822" spans="1:1">
      <c r="A6822" s="382"/>
    </row>
    <row r="6823" spans="1:1">
      <c r="A6823" s="382"/>
    </row>
    <row r="6824" spans="1:1">
      <c r="A6824" s="382"/>
    </row>
    <row r="6825" spans="1:1">
      <c r="A6825" s="382"/>
    </row>
    <row r="6826" spans="1:1">
      <c r="A6826" s="382"/>
    </row>
    <row r="6827" spans="1:1">
      <c r="A6827" s="382"/>
    </row>
    <row r="6828" spans="1:1">
      <c r="A6828" s="382"/>
    </row>
    <row r="6829" spans="1:1">
      <c r="A6829" s="382"/>
    </row>
    <row r="6830" spans="1:1">
      <c r="A6830" s="382"/>
    </row>
    <row r="6831" spans="1:1">
      <c r="A6831" s="382"/>
    </row>
    <row r="6832" spans="1:1">
      <c r="A6832" s="382"/>
    </row>
    <row r="6833" spans="1:1">
      <c r="A6833" s="382"/>
    </row>
    <row r="6834" spans="1:1">
      <c r="A6834" s="382"/>
    </row>
    <row r="6835" spans="1:1">
      <c r="A6835" s="382"/>
    </row>
    <row r="6836" spans="1:1">
      <c r="A6836" s="382"/>
    </row>
    <row r="6837" spans="1:1">
      <c r="A6837" s="382"/>
    </row>
    <row r="6838" spans="1:1">
      <c r="A6838" s="382"/>
    </row>
    <row r="6839" spans="1:1">
      <c r="A6839" s="382"/>
    </row>
    <row r="6840" spans="1:1">
      <c r="A6840" s="382"/>
    </row>
    <row r="6841" spans="1:1">
      <c r="A6841" s="382"/>
    </row>
    <row r="6842" spans="1:1">
      <c r="A6842" s="382"/>
    </row>
    <row r="6843" spans="1:1">
      <c r="A6843" s="382"/>
    </row>
    <row r="6844" spans="1:1">
      <c r="A6844" s="382"/>
    </row>
    <row r="6845" spans="1:1">
      <c r="A6845" s="382"/>
    </row>
    <row r="6846" spans="1:1">
      <c r="A6846" s="382"/>
    </row>
    <row r="6847" spans="1:1">
      <c r="A6847" s="382"/>
    </row>
    <row r="6848" spans="1:1">
      <c r="A6848" s="382"/>
    </row>
    <row r="6849" spans="1:1">
      <c r="A6849" s="382"/>
    </row>
    <row r="6850" spans="1:1">
      <c r="A6850" s="382"/>
    </row>
    <row r="6851" spans="1:1">
      <c r="A6851" s="382"/>
    </row>
    <row r="6852" spans="1:1">
      <c r="A6852" s="382"/>
    </row>
    <row r="6853" spans="1:1">
      <c r="A6853" s="382"/>
    </row>
    <row r="6854" spans="1:1">
      <c r="A6854" s="382"/>
    </row>
    <row r="6855" spans="1:1">
      <c r="A6855" s="382"/>
    </row>
    <row r="6856" spans="1:1">
      <c r="A6856" s="382"/>
    </row>
    <row r="6857" spans="1:1">
      <c r="A6857" s="382"/>
    </row>
    <row r="6858" spans="1:1">
      <c r="A6858" s="382"/>
    </row>
    <row r="6859" spans="1:1">
      <c r="A6859" s="382"/>
    </row>
    <row r="6860" spans="1:1">
      <c r="A6860" s="382"/>
    </row>
    <row r="6861" spans="1:1">
      <c r="A6861" s="382"/>
    </row>
    <row r="6862" spans="1:1">
      <c r="A6862" s="382"/>
    </row>
    <row r="6863" spans="1:1">
      <c r="A6863" s="382"/>
    </row>
    <row r="6864" spans="1:1">
      <c r="A6864" s="382"/>
    </row>
    <row r="6865" spans="1:1">
      <c r="A6865" s="382"/>
    </row>
    <row r="6866" spans="1:1">
      <c r="A6866" s="382"/>
    </row>
    <row r="6867" spans="1:1">
      <c r="A6867" s="382"/>
    </row>
    <row r="6868" spans="1:1">
      <c r="A6868" s="382"/>
    </row>
    <row r="6869" spans="1:1">
      <c r="A6869" s="382"/>
    </row>
    <row r="6870" spans="1:1">
      <c r="A6870" s="382"/>
    </row>
    <row r="6871" spans="1:1">
      <c r="A6871" s="382"/>
    </row>
    <row r="6872" spans="1:1">
      <c r="A6872" s="382"/>
    </row>
    <row r="6873" spans="1:1">
      <c r="A6873" s="382"/>
    </row>
    <row r="6874" spans="1:1">
      <c r="A6874" s="382"/>
    </row>
    <row r="6875" spans="1:1">
      <c r="A6875" s="382"/>
    </row>
    <row r="6876" spans="1:1">
      <c r="A6876" s="382"/>
    </row>
    <row r="6877" spans="1:1">
      <c r="A6877" s="382"/>
    </row>
    <row r="6878" spans="1:1">
      <c r="A6878" s="382"/>
    </row>
    <row r="6879" spans="1:1">
      <c r="A6879" s="382"/>
    </row>
    <row r="6880" spans="1:1">
      <c r="A6880" s="382"/>
    </row>
    <row r="6881" spans="1:1">
      <c r="A6881" s="382"/>
    </row>
    <row r="6882" spans="1:1">
      <c r="A6882" s="382"/>
    </row>
    <row r="6883" spans="1:1">
      <c r="A6883" s="382"/>
    </row>
    <row r="6884" spans="1:1">
      <c r="A6884" s="382"/>
    </row>
    <row r="6885" spans="1:1">
      <c r="A6885" s="382"/>
    </row>
    <row r="6886" spans="1:1">
      <c r="A6886" s="382"/>
    </row>
    <row r="6887" spans="1:1">
      <c r="A6887" s="382"/>
    </row>
    <row r="6888" spans="1:1">
      <c r="A6888" s="382"/>
    </row>
    <row r="6889" spans="1:1">
      <c r="A6889" s="382"/>
    </row>
    <row r="6890" spans="1:1">
      <c r="A6890" s="382"/>
    </row>
    <row r="6891" spans="1:1">
      <c r="A6891" s="382"/>
    </row>
    <row r="6892" spans="1:1">
      <c r="A6892" s="382"/>
    </row>
    <row r="6893" spans="1:1">
      <c r="A6893" s="382"/>
    </row>
    <row r="6894" spans="1:1">
      <c r="A6894" s="382"/>
    </row>
    <row r="6895" spans="1:1">
      <c r="A6895" s="382"/>
    </row>
    <row r="6896" spans="1:1">
      <c r="A6896" s="382"/>
    </row>
    <row r="6897" spans="1:1">
      <c r="A6897" s="382"/>
    </row>
    <row r="6898" spans="1:1">
      <c r="A6898" s="382"/>
    </row>
    <row r="6899" spans="1:1">
      <c r="A6899" s="382"/>
    </row>
    <row r="6900" spans="1:1">
      <c r="A6900" s="382"/>
    </row>
    <row r="6901" spans="1:1">
      <c r="A6901" s="382"/>
    </row>
    <row r="6902" spans="1:1">
      <c r="A6902" s="382"/>
    </row>
    <row r="6903" spans="1:1">
      <c r="A6903" s="382"/>
    </row>
    <row r="6904" spans="1:1">
      <c r="A6904" s="382"/>
    </row>
    <row r="6905" spans="1:1">
      <c r="A6905" s="382"/>
    </row>
    <row r="6906" spans="1:1">
      <c r="A6906" s="382"/>
    </row>
    <row r="6907" spans="1:1">
      <c r="A6907" s="382"/>
    </row>
    <row r="6908" spans="1:1">
      <c r="A6908" s="382"/>
    </row>
    <row r="6909" spans="1:1">
      <c r="A6909" s="382"/>
    </row>
    <row r="6910" spans="1:1">
      <c r="A6910" s="382"/>
    </row>
    <row r="6911" spans="1:1">
      <c r="A6911" s="382"/>
    </row>
    <row r="6912" spans="1:1">
      <c r="A6912" s="382"/>
    </row>
    <row r="6913" spans="1:1">
      <c r="A6913" s="382"/>
    </row>
    <row r="6914" spans="1:1">
      <c r="A6914" s="382"/>
    </row>
    <row r="6915" spans="1:1">
      <c r="A6915" s="382"/>
    </row>
    <row r="6916" spans="1:1">
      <c r="A6916" s="382"/>
    </row>
    <row r="6917" spans="1:1">
      <c r="A6917" s="382"/>
    </row>
    <row r="6918" spans="1:1">
      <c r="A6918" s="382"/>
    </row>
    <row r="6919" spans="1:1">
      <c r="A6919" s="382"/>
    </row>
    <row r="6920" spans="1:1">
      <c r="A6920" s="382"/>
    </row>
    <row r="6921" spans="1:1">
      <c r="A6921" s="382"/>
    </row>
    <row r="6922" spans="1:1">
      <c r="A6922" s="382"/>
    </row>
    <row r="6923" spans="1:1">
      <c r="A6923" s="382"/>
    </row>
    <row r="6924" spans="1:1">
      <c r="A6924" s="382"/>
    </row>
    <row r="6925" spans="1:1">
      <c r="A6925" s="382"/>
    </row>
    <row r="6926" spans="1:1">
      <c r="A6926" s="382"/>
    </row>
    <row r="6927" spans="1:1">
      <c r="A6927" s="382"/>
    </row>
    <row r="6928" spans="1:1">
      <c r="A6928" s="382"/>
    </row>
    <row r="6929" spans="1:1">
      <c r="A6929" s="382"/>
    </row>
    <row r="6930" spans="1:1">
      <c r="A6930" s="382"/>
    </row>
    <row r="6931" spans="1:1">
      <c r="A6931" s="382"/>
    </row>
    <row r="6932" spans="1:1">
      <c r="A6932" s="382"/>
    </row>
    <row r="6933" spans="1:1">
      <c r="A6933" s="382"/>
    </row>
    <row r="6934" spans="1:1">
      <c r="A6934" s="382"/>
    </row>
    <row r="6935" spans="1:1">
      <c r="A6935" s="382"/>
    </row>
    <row r="6936" spans="1:1">
      <c r="A6936" s="382"/>
    </row>
    <row r="6937" spans="1:1">
      <c r="A6937" s="382"/>
    </row>
    <row r="6938" spans="1:1">
      <c r="A6938" s="382"/>
    </row>
    <row r="6939" spans="1:1">
      <c r="A6939" s="382"/>
    </row>
    <row r="6940" spans="1:1">
      <c r="A6940" s="382"/>
    </row>
    <row r="6941" spans="1:1">
      <c r="A6941" s="382"/>
    </row>
    <row r="6942" spans="1:1">
      <c r="A6942" s="382"/>
    </row>
    <row r="6943" spans="1:1">
      <c r="A6943" s="382"/>
    </row>
    <row r="6944" spans="1:1">
      <c r="A6944" s="382"/>
    </row>
    <row r="6945" spans="1:1">
      <c r="A6945" s="382"/>
    </row>
    <row r="6946" spans="1:1">
      <c r="A6946" s="382"/>
    </row>
    <row r="6947" spans="1:1">
      <c r="A6947" s="382"/>
    </row>
    <row r="6948" spans="1:1">
      <c r="A6948" s="382"/>
    </row>
    <row r="6949" spans="1:1">
      <c r="A6949" s="382"/>
    </row>
    <row r="6950" spans="1:1">
      <c r="A6950" s="382"/>
    </row>
    <row r="6951" spans="1:1">
      <c r="A6951" s="382"/>
    </row>
    <row r="6952" spans="1:1">
      <c r="A6952" s="382"/>
    </row>
    <row r="6953" spans="1:1">
      <c r="A6953" s="382"/>
    </row>
    <row r="6954" spans="1:1">
      <c r="A6954" s="382"/>
    </row>
    <row r="6955" spans="1:1">
      <c r="A6955" s="382"/>
    </row>
    <row r="6956" spans="1:1">
      <c r="A6956" s="382"/>
    </row>
    <row r="6957" spans="1:1">
      <c r="A6957" s="382"/>
    </row>
    <row r="6958" spans="1:1">
      <c r="A6958" s="382"/>
    </row>
    <row r="6959" spans="1:1">
      <c r="A6959" s="382"/>
    </row>
    <row r="6960" spans="1:1">
      <c r="A6960" s="382"/>
    </row>
    <row r="6961" spans="1:1">
      <c r="A6961" s="382"/>
    </row>
    <row r="6962" spans="1:1">
      <c r="A6962" s="382"/>
    </row>
    <row r="6963" spans="1:1">
      <c r="A6963" s="382"/>
    </row>
    <row r="6964" spans="1:1">
      <c r="A6964" s="382"/>
    </row>
    <row r="6965" spans="1:1">
      <c r="A6965" s="382"/>
    </row>
    <row r="6966" spans="1:1">
      <c r="A6966" s="382"/>
    </row>
    <row r="6967" spans="1:1">
      <c r="A6967" s="382"/>
    </row>
    <row r="6968" spans="1:1">
      <c r="A6968" s="382"/>
    </row>
    <row r="6969" spans="1:1">
      <c r="A6969" s="382"/>
    </row>
    <row r="6970" spans="1:1">
      <c r="A6970" s="382"/>
    </row>
    <row r="6971" spans="1:1">
      <c r="A6971" s="382"/>
    </row>
    <row r="6972" spans="1:1">
      <c r="A6972" s="382"/>
    </row>
    <row r="6973" spans="1:1">
      <c r="A6973" s="382"/>
    </row>
    <row r="6974" spans="1:1">
      <c r="A6974" s="382"/>
    </row>
    <row r="6975" spans="1:1">
      <c r="A6975" s="382"/>
    </row>
    <row r="6976" spans="1:1">
      <c r="A6976" s="382"/>
    </row>
    <row r="6977" spans="1:1">
      <c r="A6977" s="382"/>
    </row>
    <row r="6978" spans="1:1">
      <c r="A6978" s="382"/>
    </row>
    <row r="6979" spans="1:1">
      <c r="A6979" s="382"/>
    </row>
    <row r="6980" spans="1:1">
      <c r="A6980" s="382"/>
    </row>
    <row r="6981" spans="1:1">
      <c r="A6981" s="382"/>
    </row>
    <row r="6982" spans="1:1">
      <c r="A6982" s="382"/>
    </row>
    <row r="6983" spans="1:1">
      <c r="A6983" s="382"/>
    </row>
    <row r="6984" spans="1:1">
      <c r="A6984" s="382"/>
    </row>
    <row r="6985" spans="1:1">
      <c r="A6985" s="382"/>
    </row>
    <row r="6986" spans="1:1">
      <c r="A6986" s="382"/>
    </row>
    <row r="6987" spans="1:1">
      <c r="A6987" s="382"/>
    </row>
    <row r="6988" spans="1:1">
      <c r="A6988" s="382"/>
    </row>
    <row r="6989" spans="1:1">
      <c r="A6989" s="382"/>
    </row>
    <row r="6990" spans="1:1">
      <c r="A6990" s="382"/>
    </row>
    <row r="6991" spans="1:1">
      <c r="A6991" s="382"/>
    </row>
    <row r="6992" spans="1:1">
      <c r="A6992" s="382"/>
    </row>
    <row r="6993" spans="1:1">
      <c r="A6993" s="382"/>
    </row>
    <row r="6994" spans="1:1">
      <c r="A6994" s="382"/>
    </row>
    <row r="6995" spans="1:1">
      <c r="A6995" s="382"/>
    </row>
    <row r="6996" spans="1:1">
      <c r="A6996" s="382"/>
    </row>
    <row r="6997" spans="1:1">
      <c r="A6997" s="382"/>
    </row>
    <row r="6998" spans="1:1">
      <c r="A6998" s="382"/>
    </row>
    <row r="6999" spans="1:1">
      <c r="A6999" s="382"/>
    </row>
    <row r="7000" spans="1:1">
      <c r="A7000" s="382"/>
    </row>
    <row r="7001" spans="1:1">
      <c r="A7001" s="382"/>
    </row>
    <row r="7002" spans="1:1">
      <c r="A7002" s="382"/>
    </row>
    <row r="7003" spans="1:1">
      <c r="A7003" s="382"/>
    </row>
    <row r="7004" spans="1:1">
      <c r="A7004" s="382"/>
    </row>
    <row r="7005" spans="1:1">
      <c r="A7005" s="382"/>
    </row>
    <row r="7006" spans="1:1">
      <c r="A7006" s="382"/>
    </row>
    <row r="7007" spans="1:1">
      <c r="A7007" s="382"/>
    </row>
    <row r="7008" spans="1:1">
      <c r="A7008" s="382"/>
    </row>
    <row r="7009" spans="1:1">
      <c r="A7009" s="382"/>
    </row>
    <row r="7010" spans="1:1">
      <c r="A7010" s="382"/>
    </row>
    <row r="7011" spans="1:1">
      <c r="A7011" s="382"/>
    </row>
    <row r="7012" spans="1:1">
      <c r="A7012" s="382"/>
    </row>
    <row r="7013" spans="1:1">
      <c r="A7013" s="382"/>
    </row>
    <row r="7014" spans="1:1">
      <c r="A7014" s="382"/>
    </row>
    <row r="7015" spans="1:1">
      <c r="A7015" s="382"/>
    </row>
    <row r="7016" spans="1:1">
      <c r="A7016" s="382"/>
    </row>
    <row r="7017" spans="1:1">
      <c r="A7017" s="382"/>
    </row>
    <row r="7018" spans="1:1">
      <c r="A7018" s="382"/>
    </row>
    <row r="7019" spans="1:1">
      <c r="A7019" s="382"/>
    </row>
    <row r="7020" spans="1:1">
      <c r="A7020" s="382"/>
    </row>
    <row r="7021" spans="1:1">
      <c r="A7021" s="382"/>
    </row>
    <row r="7022" spans="1:1">
      <c r="A7022" s="382"/>
    </row>
    <row r="7023" spans="1:1">
      <c r="A7023" s="382"/>
    </row>
    <row r="7024" spans="1:1">
      <c r="A7024" s="382"/>
    </row>
    <row r="7025" spans="1:1">
      <c r="A7025" s="382"/>
    </row>
    <row r="7026" spans="1:1">
      <c r="A7026" s="382"/>
    </row>
    <row r="7027" spans="1:1">
      <c r="A7027" s="382"/>
    </row>
    <row r="7028" spans="1:1">
      <c r="A7028" s="382"/>
    </row>
    <row r="7029" spans="1:1">
      <c r="A7029" s="382"/>
    </row>
    <row r="7030" spans="1:1">
      <c r="A7030" s="382"/>
    </row>
    <row r="7031" spans="1:1">
      <c r="A7031" s="382"/>
    </row>
    <row r="7032" spans="1:1">
      <c r="A7032" s="382"/>
    </row>
    <row r="7033" spans="1:1">
      <c r="A7033" s="382"/>
    </row>
    <row r="7034" spans="1:1">
      <c r="A7034" s="382"/>
    </row>
    <row r="7035" spans="1:1">
      <c r="A7035" s="382"/>
    </row>
    <row r="7036" spans="1:1">
      <c r="A7036" s="382"/>
    </row>
    <row r="7037" spans="1:1">
      <c r="A7037" s="382"/>
    </row>
    <row r="7038" spans="1:1">
      <c r="A7038" s="382"/>
    </row>
    <row r="7039" spans="1:1">
      <c r="A7039" s="382"/>
    </row>
    <row r="7040" spans="1:1">
      <c r="A7040" s="382"/>
    </row>
    <row r="7041" spans="1:1">
      <c r="A7041" s="382"/>
    </row>
    <row r="7042" spans="1:1">
      <c r="A7042" s="382"/>
    </row>
    <row r="7043" spans="1:1">
      <c r="A7043" s="382"/>
    </row>
    <row r="7044" spans="1:1">
      <c r="A7044" s="382"/>
    </row>
    <row r="7045" spans="1:1">
      <c r="A7045" s="382"/>
    </row>
    <row r="7046" spans="1:1">
      <c r="A7046" s="382"/>
    </row>
    <row r="7047" spans="1:1">
      <c r="A7047" s="382"/>
    </row>
    <row r="7048" spans="1:1">
      <c r="A7048" s="382"/>
    </row>
    <row r="7049" spans="1:1">
      <c r="A7049" s="382"/>
    </row>
    <row r="7050" spans="1:1">
      <c r="A7050" s="382"/>
    </row>
    <row r="7051" spans="1:1">
      <c r="A7051" s="382"/>
    </row>
    <row r="7052" spans="1:1">
      <c r="A7052" s="382"/>
    </row>
    <row r="7053" spans="1:1">
      <c r="A7053" s="382"/>
    </row>
    <row r="7054" spans="1:1">
      <c r="A7054" s="382"/>
    </row>
    <row r="7055" spans="1:1">
      <c r="A7055" s="382"/>
    </row>
    <row r="7056" spans="1:1">
      <c r="A7056" s="382"/>
    </row>
    <row r="7057" spans="1:1">
      <c r="A7057" s="382"/>
    </row>
    <row r="7058" spans="1:1">
      <c r="A7058" s="382"/>
    </row>
    <row r="7059" spans="1:1">
      <c r="A7059" s="382"/>
    </row>
    <row r="7060" spans="1:1">
      <c r="A7060" s="382"/>
    </row>
    <row r="7061" spans="1:1">
      <c r="A7061" s="382"/>
    </row>
    <row r="7062" spans="1:1">
      <c r="A7062" s="382"/>
    </row>
    <row r="7063" spans="1:1">
      <c r="A7063" s="382"/>
    </row>
    <row r="7064" spans="1:1">
      <c r="A7064" s="382"/>
    </row>
    <row r="7065" spans="1:1">
      <c r="A7065" s="382"/>
    </row>
    <row r="7066" spans="1:1">
      <c r="A7066" s="382"/>
    </row>
    <row r="7067" spans="1:1">
      <c r="A7067" s="382"/>
    </row>
    <row r="7068" spans="1:1">
      <c r="A7068" s="382"/>
    </row>
    <row r="7069" spans="1:1">
      <c r="A7069" s="382"/>
    </row>
    <row r="7070" spans="1:1">
      <c r="A7070" s="382"/>
    </row>
    <row r="7071" spans="1:1">
      <c r="A7071" s="382"/>
    </row>
    <row r="7072" spans="1:1">
      <c r="A7072" s="382"/>
    </row>
    <row r="7073" spans="1:1">
      <c r="A7073" s="382"/>
    </row>
    <row r="7074" spans="1:1">
      <c r="A7074" s="382"/>
    </row>
    <row r="7075" spans="1:1">
      <c r="A7075" s="382"/>
    </row>
    <row r="7076" spans="1:1">
      <c r="A7076" s="382"/>
    </row>
    <row r="7077" spans="1:1">
      <c r="A7077" s="382"/>
    </row>
    <row r="7078" spans="1:1">
      <c r="A7078" s="382"/>
    </row>
    <row r="7079" spans="1:1">
      <c r="A7079" s="382"/>
    </row>
    <row r="7080" spans="1:1">
      <c r="A7080" s="382"/>
    </row>
    <row r="7081" spans="1:1">
      <c r="A7081" s="382"/>
    </row>
    <row r="7082" spans="1:1">
      <c r="A7082" s="382"/>
    </row>
    <row r="7083" spans="1:1">
      <c r="A7083" s="382"/>
    </row>
    <row r="7084" spans="1:1">
      <c r="A7084" s="382"/>
    </row>
    <row r="7085" spans="1:1">
      <c r="A7085" s="382"/>
    </row>
    <row r="7086" spans="1:1">
      <c r="A7086" s="382"/>
    </row>
    <row r="7087" spans="1:1">
      <c r="A7087" s="382"/>
    </row>
    <row r="7088" spans="1:1">
      <c r="A7088" s="382"/>
    </row>
    <row r="7089" spans="1:1">
      <c r="A7089" s="382"/>
    </row>
    <row r="7090" spans="1:1">
      <c r="A7090" s="382"/>
    </row>
    <row r="7091" spans="1:1">
      <c r="A7091" s="382"/>
    </row>
    <row r="7092" spans="1:1">
      <c r="A7092" s="382"/>
    </row>
    <row r="7093" spans="1:1">
      <c r="A7093" s="382"/>
    </row>
    <row r="7094" spans="1:1">
      <c r="A7094" s="382"/>
    </row>
    <row r="7095" spans="1:1">
      <c r="A7095" s="382"/>
    </row>
    <row r="7096" spans="1:1">
      <c r="A7096" s="382"/>
    </row>
    <row r="7097" spans="1:1">
      <c r="A7097" s="382"/>
    </row>
    <row r="7098" spans="1:1">
      <c r="A7098" s="382"/>
    </row>
    <row r="7099" spans="1:1">
      <c r="A7099" s="382"/>
    </row>
    <row r="7100" spans="1:1">
      <c r="A7100" s="382"/>
    </row>
    <row r="7101" spans="1:1">
      <c r="A7101" s="382"/>
    </row>
    <row r="7102" spans="1:1">
      <c r="A7102" s="382"/>
    </row>
    <row r="7103" spans="1:1">
      <c r="A7103" s="382"/>
    </row>
    <row r="7104" spans="1:1">
      <c r="A7104" s="382"/>
    </row>
    <row r="7105" spans="1:1">
      <c r="A7105" s="382"/>
    </row>
    <row r="7106" spans="1:1">
      <c r="A7106" s="382"/>
    </row>
    <row r="7107" spans="1:1">
      <c r="A7107" s="382"/>
    </row>
    <row r="7108" spans="1:1">
      <c r="A7108" s="382"/>
    </row>
    <row r="7109" spans="1:1">
      <c r="A7109" s="382"/>
    </row>
    <row r="7110" spans="1:1">
      <c r="A7110" s="382"/>
    </row>
    <row r="7111" spans="1:1">
      <c r="A7111" s="382"/>
    </row>
    <row r="7112" spans="1:1">
      <c r="A7112" s="382"/>
    </row>
    <row r="7113" spans="1:1">
      <c r="A7113" s="382"/>
    </row>
    <row r="7114" spans="1:1">
      <c r="A7114" s="382"/>
    </row>
    <row r="7115" spans="1:1">
      <c r="A7115" s="382"/>
    </row>
    <row r="7116" spans="1:1">
      <c r="A7116" s="382"/>
    </row>
    <row r="7117" spans="1:1">
      <c r="A7117" s="382"/>
    </row>
    <row r="7118" spans="1:1">
      <c r="A7118" s="382"/>
    </row>
    <row r="7119" spans="1:1">
      <c r="A7119" s="382"/>
    </row>
    <row r="7120" spans="1:1">
      <c r="A7120" s="382"/>
    </row>
    <row r="7121" spans="1:1">
      <c r="A7121" s="382"/>
    </row>
    <row r="7122" spans="1:1">
      <c r="A7122" s="382"/>
    </row>
    <row r="7123" spans="1:1">
      <c r="A7123" s="382"/>
    </row>
    <row r="7124" spans="1:1">
      <c r="A7124" s="382"/>
    </row>
    <row r="7125" spans="1:1">
      <c r="A7125" s="382"/>
    </row>
    <row r="7126" spans="1:1">
      <c r="A7126" s="382"/>
    </row>
    <row r="7127" spans="1:1">
      <c r="A7127" s="382"/>
    </row>
    <row r="7128" spans="1:1">
      <c r="A7128" s="382"/>
    </row>
    <row r="7129" spans="1:1">
      <c r="A7129" s="382"/>
    </row>
    <row r="7130" spans="1:1">
      <c r="A7130" s="382"/>
    </row>
    <row r="7131" spans="1:1">
      <c r="A7131" s="382"/>
    </row>
    <row r="7132" spans="1:1">
      <c r="A7132" s="382"/>
    </row>
    <row r="7133" spans="1:1">
      <c r="A7133" s="382"/>
    </row>
    <row r="7134" spans="1:1">
      <c r="A7134" s="382"/>
    </row>
    <row r="7135" spans="1:1">
      <c r="A7135" s="382"/>
    </row>
    <row r="7136" spans="1:1">
      <c r="A7136" s="382"/>
    </row>
    <row r="7137" spans="1:1">
      <c r="A7137" s="382"/>
    </row>
    <row r="7138" spans="1:1">
      <c r="A7138" s="382"/>
    </row>
    <row r="7139" spans="1:1">
      <c r="A7139" s="382"/>
    </row>
    <row r="7140" spans="1:1">
      <c r="A7140" s="382"/>
    </row>
    <row r="7141" spans="1:1">
      <c r="A7141" s="382"/>
    </row>
    <row r="7142" spans="1:1">
      <c r="A7142" s="382"/>
    </row>
    <row r="7143" spans="1:1">
      <c r="A7143" s="382"/>
    </row>
    <row r="7144" spans="1:1">
      <c r="A7144" s="382"/>
    </row>
    <row r="7145" spans="1:1">
      <c r="A7145" s="382"/>
    </row>
    <row r="7146" spans="1:1">
      <c r="A7146" s="382"/>
    </row>
    <row r="7147" spans="1:1">
      <c r="A7147" s="382"/>
    </row>
    <row r="7148" spans="1:1">
      <c r="A7148" s="382"/>
    </row>
    <row r="7149" spans="1:1">
      <c r="A7149" s="382"/>
    </row>
    <row r="7150" spans="1:1">
      <c r="A7150" s="382"/>
    </row>
    <row r="7151" spans="1:1">
      <c r="A7151" s="382"/>
    </row>
    <row r="7152" spans="1:1">
      <c r="A7152" s="382"/>
    </row>
    <row r="7153" spans="1:1">
      <c r="A7153" s="382"/>
    </row>
    <row r="7154" spans="1:1">
      <c r="A7154" s="382"/>
    </row>
    <row r="7155" spans="1:1">
      <c r="A7155" s="382"/>
    </row>
    <row r="7156" spans="1:1">
      <c r="A7156" s="382"/>
    </row>
    <row r="7157" spans="1:1">
      <c r="A7157" s="382"/>
    </row>
    <row r="7158" spans="1:1">
      <c r="A7158" s="382"/>
    </row>
    <row r="7159" spans="1:1">
      <c r="A7159" s="382"/>
    </row>
    <row r="7160" spans="1:1">
      <c r="A7160" s="382"/>
    </row>
    <row r="7161" spans="1:1">
      <c r="A7161" s="382"/>
    </row>
    <row r="7162" spans="1:1">
      <c r="A7162" s="382"/>
    </row>
    <row r="7163" spans="1:1">
      <c r="A7163" s="382"/>
    </row>
    <row r="7164" spans="1:1">
      <c r="A7164" s="382"/>
    </row>
    <row r="7165" spans="1:1">
      <c r="A7165" s="382"/>
    </row>
    <row r="7166" spans="1:1">
      <c r="A7166" s="382"/>
    </row>
    <row r="7167" spans="1:1">
      <c r="A7167" s="382"/>
    </row>
    <row r="7168" spans="1:1">
      <c r="A7168" s="382"/>
    </row>
    <row r="7169" spans="1:1">
      <c r="A7169" s="382"/>
    </row>
    <row r="7170" spans="1:1">
      <c r="A7170" s="382"/>
    </row>
    <row r="7171" spans="1:1">
      <c r="A7171" s="382"/>
    </row>
    <row r="7172" spans="1:1">
      <c r="A7172" s="382"/>
    </row>
    <row r="7173" spans="1:1">
      <c r="A7173" s="382"/>
    </row>
    <row r="7174" spans="1:1">
      <c r="A7174" s="382"/>
    </row>
    <row r="7175" spans="1:1">
      <c r="A7175" s="382"/>
    </row>
    <row r="7176" spans="1:1">
      <c r="A7176" s="382"/>
    </row>
    <row r="7177" spans="1:1">
      <c r="A7177" s="382"/>
    </row>
    <row r="7178" spans="1:1">
      <c r="A7178" s="382"/>
    </row>
    <row r="7179" spans="1:1">
      <c r="A7179" s="382"/>
    </row>
    <row r="7180" spans="1:1">
      <c r="A7180" s="382"/>
    </row>
    <row r="7181" spans="1:1">
      <c r="A7181" s="382"/>
    </row>
    <row r="7182" spans="1:1">
      <c r="A7182" s="382"/>
    </row>
    <row r="7183" spans="1:1">
      <c r="A7183" s="382"/>
    </row>
    <row r="7184" spans="1:1">
      <c r="A7184" s="382"/>
    </row>
    <row r="7185" spans="1:1">
      <c r="A7185" s="382"/>
    </row>
    <row r="7186" spans="1:1">
      <c r="A7186" s="382"/>
    </row>
    <row r="7187" spans="1:1">
      <c r="A7187" s="382"/>
    </row>
    <row r="7188" spans="1:1">
      <c r="A7188" s="382"/>
    </row>
    <row r="7189" spans="1:1">
      <c r="A7189" s="382"/>
    </row>
    <row r="7190" spans="1:1">
      <c r="A7190" s="382"/>
    </row>
    <row r="7191" spans="1:1">
      <c r="A7191" s="382"/>
    </row>
    <row r="7192" spans="1:1">
      <c r="A7192" s="382"/>
    </row>
    <row r="7193" spans="1:1">
      <c r="A7193" s="382"/>
    </row>
    <row r="7194" spans="1:1">
      <c r="A7194" s="382"/>
    </row>
    <row r="7195" spans="1:1">
      <c r="A7195" s="382"/>
    </row>
    <row r="7196" spans="1:1">
      <c r="A7196" s="382"/>
    </row>
    <row r="7197" spans="1:1">
      <c r="A7197" s="382"/>
    </row>
    <row r="7198" spans="1:1">
      <c r="A7198" s="382"/>
    </row>
    <row r="7199" spans="1:1">
      <c r="A7199" s="382"/>
    </row>
    <row r="7200" spans="1:1">
      <c r="A7200" s="382"/>
    </row>
    <row r="7201" spans="1:1">
      <c r="A7201" s="382"/>
    </row>
    <row r="7202" spans="1:1">
      <c r="A7202" s="382"/>
    </row>
    <row r="7203" spans="1:1">
      <c r="A7203" s="382"/>
    </row>
    <row r="7204" spans="1:1">
      <c r="A7204" s="382"/>
    </row>
    <row r="7205" spans="1:1">
      <c r="A7205" s="382"/>
    </row>
    <row r="7206" spans="1:1">
      <c r="A7206" s="382"/>
    </row>
    <row r="7207" spans="1:1">
      <c r="A7207" s="382"/>
    </row>
    <row r="7208" spans="1:1">
      <c r="A7208" s="382"/>
    </row>
    <row r="7209" spans="1:1">
      <c r="A7209" s="382"/>
    </row>
    <row r="7210" spans="1:1">
      <c r="A7210" s="382"/>
    </row>
    <row r="7211" spans="1:1">
      <c r="A7211" s="382"/>
    </row>
    <row r="7212" spans="1:1">
      <c r="A7212" s="382"/>
    </row>
    <row r="7213" spans="1:1">
      <c r="A7213" s="382"/>
    </row>
    <row r="7214" spans="1:1">
      <c r="A7214" s="382"/>
    </row>
    <row r="7215" spans="1:1">
      <c r="A7215" s="382"/>
    </row>
    <row r="7216" spans="1:1">
      <c r="A7216" s="382"/>
    </row>
    <row r="7217" spans="1:1">
      <c r="A7217" s="382"/>
    </row>
    <row r="7218" spans="1:1">
      <c r="A7218" s="382"/>
    </row>
    <row r="7219" spans="1:1">
      <c r="A7219" s="382"/>
    </row>
    <row r="7220" spans="1:1">
      <c r="A7220" s="382"/>
    </row>
    <row r="7221" spans="1:1">
      <c r="A7221" s="382"/>
    </row>
    <row r="7222" spans="1:1">
      <c r="A7222" s="382"/>
    </row>
    <row r="7223" spans="1:1">
      <c r="A7223" s="382"/>
    </row>
    <row r="7224" spans="1:1">
      <c r="A7224" s="382"/>
    </row>
    <row r="7225" spans="1:1">
      <c r="A7225" s="382"/>
    </row>
    <row r="7226" spans="1:1">
      <c r="A7226" s="382"/>
    </row>
    <row r="7227" spans="1:1">
      <c r="A7227" s="382"/>
    </row>
    <row r="7228" spans="1:1">
      <c r="A7228" s="382"/>
    </row>
    <row r="7229" spans="1:1">
      <c r="A7229" s="382"/>
    </row>
    <row r="7230" spans="1:1">
      <c r="A7230" s="382"/>
    </row>
    <row r="7231" spans="1:1">
      <c r="A7231" s="382"/>
    </row>
    <row r="7232" spans="1:1">
      <c r="A7232" s="382"/>
    </row>
    <row r="7233" spans="1:1">
      <c r="A7233" s="382"/>
    </row>
    <row r="7234" spans="1:1">
      <c r="A7234" s="382"/>
    </row>
    <row r="7235" spans="1:1">
      <c r="A7235" s="382"/>
    </row>
    <row r="7236" spans="1:1">
      <c r="A7236" s="382"/>
    </row>
    <row r="7237" spans="1:1">
      <c r="A7237" s="382"/>
    </row>
    <row r="7238" spans="1:1">
      <c r="A7238" s="382"/>
    </row>
    <row r="7239" spans="1:1">
      <c r="A7239" s="382"/>
    </row>
    <row r="7240" spans="1:1">
      <c r="A7240" s="382"/>
    </row>
    <row r="7241" spans="1:1">
      <c r="A7241" s="382"/>
    </row>
    <row r="7242" spans="1:1">
      <c r="A7242" s="382"/>
    </row>
    <row r="7243" spans="1:1">
      <c r="A7243" s="382"/>
    </row>
    <row r="7244" spans="1:1">
      <c r="A7244" s="382"/>
    </row>
    <row r="7245" spans="1:1">
      <c r="A7245" s="382"/>
    </row>
    <row r="7246" spans="1:1">
      <c r="A7246" s="382"/>
    </row>
    <row r="7247" spans="1:1">
      <c r="A7247" s="382"/>
    </row>
    <row r="7248" spans="1:1">
      <c r="A7248" s="382"/>
    </row>
    <row r="7249" spans="1:1">
      <c r="A7249" s="382"/>
    </row>
    <row r="7250" spans="1:1">
      <c r="A7250" s="382"/>
    </row>
    <row r="7251" spans="1:1">
      <c r="A7251" s="382"/>
    </row>
    <row r="7252" spans="1:1">
      <c r="A7252" s="382"/>
    </row>
    <row r="7253" spans="1:1">
      <c r="A7253" s="382"/>
    </row>
    <row r="7254" spans="1:1">
      <c r="A7254" s="382"/>
    </row>
    <row r="7255" spans="1:1">
      <c r="A7255" s="382"/>
    </row>
    <row r="7256" spans="1:1">
      <c r="A7256" s="382"/>
    </row>
    <row r="7257" spans="1:1">
      <c r="A7257" s="382"/>
    </row>
    <row r="7258" spans="1:1">
      <c r="A7258" s="382"/>
    </row>
    <row r="7259" spans="1:1">
      <c r="A7259" s="382"/>
    </row>
    <row r="7260" spans="1:1">
      <c r="A7260" s="382"/>
    </row>
    <row r="7261" spans="1:1">
      <c r="A7261" s="382"/>
    </row>
    <row r="7262" spans="1:1">
      <c r="A7262" s="382"/>
    </row>
    <row r="7263" spans="1:1">
      <c r="A7263" s="382"/>
    </row>
    <row r="7264" spans="1:1">
      <c r="A7264" s="382"/>
    </row>
    <row r="7265" spans="1:1">
      <c r="A7265" s="382"/>
    </row>
    <row r="7266" spans="1:1">
      <c r="A7266" s="382"/>
    </row>
    <row r="7267" spans="1:1">
      <c r="A7267" s="382"/>
    </row>
    <row r="7268" spans="1:1">
      <c r="A7268" s="382"/>
    </row>
    <row r="7269" spans="1:1">
      <c r="A7269" s="382"/>
    </row>
    <row r="7270" spans="1:1">
      <c r="A7270" s="382"/>
    </row>
    <row r="7271" spans="1:1">
      <c r="A7271" s="382"/>
    </row>
    <row r="7272" spans="1:1">
      <c r="A7272" s="382"/>
    </row>
    <row r="7273" spans="1:1">
      <c r="A7273" s="382"/>
    </row>
    <row r="7274" spans="1:1">
      <c r="A7274" s="382"/>
    </row>
    <row r="7275" spans="1:1">
      <c r="A7275" s="382"/>
    </row>
    <row r="7276" spans="1:1">
      <c r="A7276" s="382"/>
    </row>
    <row r="7277" spans="1:1">
      <c r="A7277" s="382"/>
    </row>
    <row r="7278" spans="1:1">
      <c r="A7278" s="382"/>
    </row>
    <row r="7279" spans="1:1">
      <c r="A7279" s="382"/>
    </row>
    <row r="7280" spans="1:1">
      <c r="A7280" s="382"/>
    </row>
    <row r="7281" spans="1:1">
      <c r="A7281" s="382"/>
    </row>
    <row r="7282" spans="1:1">
      <c r="A7282" s="382"/>
    </row>
    <row r="7283" spans="1:1">
      <c r="A7283" s="382"/>
    </row>
    <row r="7284" spans="1:1">
      <c r="A7284" s="382"/>
    </row>
    <row r="7285" spans="1:1">
      <c r="A7285" s="382"/>
    </row>
    <row r="7286" spans="1:1">
      <c r="A7286" s="382"/>
    </row>
    <row r="7287" spans="1:1">
      <c r="A7287" s="382"/>
    </row>
    <row r="7288" spans="1:1">
      <c r="A7288" s="382"/>
    </row>
    <row r="7289" spans="1:1">
      <c r="A7289" s="382"/>
    </row>
    <row r="7290" spans="1:1">
      <c r="A7290" s="382"/>
    </row>
    <row r="7291" spans="1:1">
      <c r="A7291" s="382"/>
    </row>
    <row r="7292" spans="1:1">
      <c r="A7292" s="382"/>
    </row>
    <row r="7293" spans="1:1">
      <c r="A7293" s="382"/>
    </row>
    <row r="7294" spans="1:1">
      <c r="A7294" s="382"/>
    </row>
    <row r="7295" spans="1:1">
      <c r="A7295" s="382"/>
    </row>
    <row r="7296" spans="1:1">
      <c r="A7296" s="382"/>
    </row>
    <row r="7297" spans="1:1">
      <c r="A7297" s="382"/>
    </row>
    <row r="7298" spans="1:1">
      <c r="A7298" s="382"/>
    </row>
    <row r="7299" spans="1:1">
      <c r="A7299" s="382"/>
    </row>
    <row r="7300" spans="1:1">
      <c r="A7300" s="382"/>
    </row>
    <row r="7301" spans="1:1">
      <c r="A7301" s="382"/>
    </row>
    <row r="7302" spans="1:1">
      <c r="A7302" s="382"/>
    </row>
    <row r="7303" spans="1:1">
      <c r="A7303" s="382"/>
    </row>
    <row r="7304" spans="1:1">
      <c r="A7304" s="382"/>
    </row>
    <row r="7305" spans="1:1">
      <c r="A7305" s="382"/>
    </row>
    <row r="7306" spans="1:1">
      <c r="A7306" s="382"/>
    </row>
    <row r="7307" spans="1:1">
      <c r="A7307" s="382"/>
    </row>
    <row r="7308" spans="1:1">
      <c r="A7308" s="382"/>
    </row>
    <row r="7309" spans="1:1">
      <c r="A7309" s="382"/>
    </row>
    <row r="7310" spans="1:1">
      <c r="A7310" s="382"/>
    </row>
    <row r="7311" spans="1:1">
      <c r="A7311" s="382"/>
    </row>
    <row r="7312" spans="1:1">
      <c r="A7312" s="382"/>
    </row>
    <row r="7313" spans="1:1">
      <c r="A7313" s="382"/>
    </row>
    <row r="7314" spans="1:1">
      <c r="A7314" s="382"/>
    </row>
    <row r="7315" spans="1:1">
      <c r="A7315" s="382"/>
    </row>
    <row r="7316" spans="1:1">
      <c r="A7316" s="382"/>
    </row>
    <row r="7317" spans="1:1">
      <c r="A7317" s="382"/>
    </row>
    <row r="7318" spans="1:1">
      <c r="A7318" s="382"/>
    </row>
    <row r="7319" spans="1:1">
      <c r="A7319" s="382"/>
    </row>
    <row r="7320" spans="1:1">
      <c r="A7320" s="382"/>
    </row>
    <row r="7321" spans="1:1">
      <c r="A7321" s="382"/>
    </row>
    <row r="7322" spans="1:1">
      <c r="A7322" s="382"/>
    </row>
    <row r="7323" spans="1:1">
      <c r="A7323" s="382"/>
    </row>
    <row r="7324" spans="1:1">
      <c r="A7324" s="382"/>
    </row>
    <row r="7325" spans="1:1">
      <c r="A7325" s="382"/>
    </row>
    <row r="7326" spans="1:1">
      <c r="A7326" s="382"/>
    </row>
    <row r="7327" spans="1:1">
      <c r="A7327" s="382"/>
    </row>
    <row r="7328" spans="1:1">
      <c r="A7328" s="382"/>
    </row>
    <row r="7329" spans="1:1">
      <c r="A7329" s="382"/>
    </row>
    <row r="7330" spans="1:1">
      <c r="A7330" s="382"/>
    </row>
    <row r="7331" spans="1:1">
      <c r="A7331" s="382"/>
    </row>
    <row r="7332" spans="1:1">
      <c r="A7332" s="382"/>
    </row>
    <row r="7333" spans="1:1">
      <c r="A7333" s="382"/>
    </row>
    <row r="7334" spans="1:1">
      <c r="A7334" s="382"/>
    </row>
    <row r="7335" spans="1:1">
      <c r="A7335" s="382"/>
    </row>
    <row r="7336" spans="1:1">
      <c r="A7336" s="382"/>
    </row>
    <row r="7337" spans="1:1">
      <c r="A7337" s="382"/>
    </row>
    <row r="7338" spans="1:1">
      <c r="A7338" s="382"/>
    </row>
    <row r="7339" spans="1:1">
      <c r="A7339" s="382"/>
    </row>
    <row r="7340" spans="1:1">
      <c r="A7340" s="382"/>
    </row>
    <row r="7341" spans="1:1">
      <c r="A7341" s="382"/>
    </row>
    <row r="7342" spans="1:1">
      <c r="A7342" s="382"/>
    </row>
    <row r="7343" spans="1:1">
      <c r="A7343" s="382"/>
    </row>
    <row r="7344" spans="1:1">
      <c r="A7344" s="382"/>
    </row>
    <row r="7345" spans="1:1">
      <c r="A7345" s="382"/>
    </row>
    <row r="7346" spans="1:1">
      <c r="A7346" s="382"/>
    </row>
    <row r="7347" spans="1:1">
      <c r="A7347" s="382"/>
    </row>
    <row r="7348" spans="1:1">
      <c r="A7348" s="382"/>
    </row>
    <row r="7349" spans="1:1">
      <c r="A7349" s="382"/>
    </row>
    <row r="7350" spans="1:1">
      <c r="A7350" s="382"/>
    </row>
    <row r="7351" spans="1:1">
      <c r="A7351" s="382"/>
    </row>
    <row r="7352" spans="1:1">
      <c r="A7352" s="382"/>
    </row>
    <row r="7353" spans="1:1">
      <c r="A7353" s="382"/>
    </row>
    <row r="7354" spans="1:1">
      <c r="A7354" s="382"/>
    </row>
    <row r="7355" spans="1:1">
      <c r="A7355" s="382"/>
    </row>
    <row r="7356" spans="1:1">
      <c r="A7356" s="382"/>
    </row>
    <row r="7357" spans="1:1">
      <c r="A7357" s="382"/>
    </row>
    <row r="7358" spans="1:1">
      <c r="A7358" s="382"/>
    </row>
    <row r="7359" spans="1:1">
      <c r="A7359" s="382"/>
    </row>
    <row r="7360" spans="1:1">
      <c r="A7360" s="382"/>
    </row>
    <row r="7361" spans="1:1">
      <c r="A7361" s="382"/>
    </row>
    <row r="7362" spans="1:1">
      <c r="A7362" s="382"/>
    </row>
    <row r="7363" spans="1:1">
      <c r="A7363" s="382"/>
    </row>
    <row r="7364" spans="1:1">
      <c r="A7364" s="382"/>
    </row>
    <row r="7365" spans="1:1">
      <c r="A7365" s="382"/>
    </row>
    <row r="7366" spans="1:1">
      <c r="A7366" s="382"/>
    </row>
    <row r="7367" spans="1:1">
      <c r="A7367" s="382"/>
    </row>
    <row r="7368" spans="1:1">
      <c r="A7368" s="382"/>
    </row>
    <row r="7369" spans="1:1">
      <c r="A7369" s="382"/>
    </row>
    <row r="7370" spans="1:1">
      <c r="A7370" s="382"/>
    </row>
    <row r="7371" spans="1:1">
      <c r="A7371" s="382"/>
    </row>
    <row r="7372" spans="1:1">
      <c r="A7372" s="382"/>
    </row>
    <row r="7373" spans="1:1">
      <c r="A7373" s="382"/>
    </row>
    <row r="7374" spans="1:1">
      <c r="A7374" s="382"/>
    </row>
    <row r="7375" spans="1:1">
      <c r="A7375" s="382"/>
    </row>
    <row r="7376" spans="1:1">
      <c r="A7376" s="382"/>
    </row>
    <row r="7377" spans="1:1">
      <c r="A7377" s="382"/>
    </row>
    <row r="7378" spans="1:1">
      <c r="A7378" s="382"/>
    </row>
    <row r="7379" spans="1:1">
      <c r="A7379" s="382"/>
    </row>
    <row r="7380" spans="1:1">
      <c r="A7380" s="382"/>
    </row>
    <row r="7381" spans="1:1">
      <c r="A7381" s="382"/>
    </row>
    <row r="7382" spans="1:1">
      <c r="A7382" s="382"/>
    </row>
    <row r="7383" spans="1:1">
      <c r="A7383" s="382"/>
    </row>
    <row r="7384" spans="1:1">
      <c r="A7384" s="382"/>
    </row>
    <row r="7385" spans="1:1">
      <c r="A7385" s="382"/>
    </row>
    <row r="7386" spans="1:1">
      <c r="A7386" s="382"/>
    </row>
    <row r="7387" spans="1:1">
      <c r="A7387" s="382"/>
    </row>
    <row r="7388" spans="1:1">
      <c r="A7388" s="382"/>
    </row>
    <row r="7389" spans="1:1">
      <c r="A7389" s="382"/>
    </row>
    <row r="7390" spans="1:1">
      <c r="A7390" s="382"/>
    </row>
    <row r="7391" spans="1:1">
      <c r="A7391" s="382"/>
    </row>
    <row r="7392" spans="1:1">
      <c r="A7392" s="382"/>
    </row>
    <row r="7393" spans="1:1">
      <c r="A7393" s="382"/>
    </row>
    <row r="7394" spans="1:1">
      <c r="A7394" s="382"/>
    </row>
    <row r="7395" spans="1:1">
      <c r="A7395" s="382"/>
    </row>
    <row r="7396" spans="1:1">
      <c r="A7396" s="382"/>
    </row>
    <row r="7397" spans="1:1">
      <c r="A7397" s="382"/>
    </row>
    <row r="7398" spans="1:1">
      <c r="A7398" s="382"/>
    </row>
    <row r="7399" spans="1:1">
      <c r="A7399" s="382"/>
    </row>
    <row r="7400" spans="1:1">
      <c r="A7400" s="382"/>
    </row>
    <row r="7401" spans="1:1">
      <c r="A7401" s="382"/>
    </row>
    <row r="7402" spans="1:1">
      <c r="A7402" s="382"/>
    </row>
    <row r="7403" spans="1:1">
      <c r="A7403" s="382"/>
    </row>
    <row r="7404" spans="1:1">
      <c r="A7404" s="382"/>
    </row>
    <row r="7405" spans="1:1">
      <c r="A7405" s="382"/>
    </row>
    <row r="7406" spans="1:1">
      <c r="A7406" s="382"/>
    </row>
    <row r="7407" spans="1:1">
      <c r="A7407" s="382"/>
    </row>
    <row r="7408" spans="1:1">
      <c r="A7408" s="382"/>
    </row>
    <row r="7409" spans="1:1">
      <c r="A7409" s="382"/>
    </row>
    <row r="7410" spans="1:1">
      <c r="A7410" s="382"/>
    </row>
    <row r="7411" spans="1:1">
      <c r="A7411" s="382"/>
    </row>
    <row r="7412" spans="1:1">
      <c r="A7412" s="382"/>
    </row>
    <row r="7413" spans="1:1">
      <c r="A7413" s="382"/>
    </row>
    <row r="7414" spans="1:1">
      <c r="A7414" s="382"/>
    </row>
    <row r="7415" spans="1:1">
      <c r="A7415" s="382"/>
    </row>
    <row r="7416" spans="1:1">
      <c r="A7416" s="382"/>
    </row>
    <row r="7417" spans="1:1">
      <c r="A7417" s="382"/>
    </row>
    <row r="7418" spans="1:1">
      <c r="A7418" s="382"/>
    </row>
    <row r="7419" spans="1:1">
      <c r="A7419" s="382"/>
    </row>
    <row r="7420" spans="1:1">
      <c r="A7420" s="382"/>
    </row>
    <row r="7421" spans="1:1">
      <c r="A7421" s="382"/>
    </row>
    <row r="7422" spans="1:1">
      <c r="A7422" s="382"/>
    </row>
    <row r="7423" spans="1:1">
      <c r="A7423" s="382"/>
    </row>
    <row r="7424" spans="1:1">
      <c r="A7424" s="382"/>
    </row>
    <row r="7425" spans="1:1">
      <c r="A7425" s="382"/>
    </row>
    <row r="7426" spans="1:1">
      <c r="A7426" s="382"/>
    </row>
    <row r="7427" spans="1:1">
      <c r="A7427" s="382"/>
    </row>
    <row r="7428" spans="1:1">
      <c r="A7428" s="382"/>
    </row>
    <row r="7429" spans="1:1">
      <c r="A7429" s="382"/>
    </row>
    <row r="7430" spans="1:1">
      <c r="A7430" s="382"/>
    </row>
    <row r="7431" spans="1:1">
      <c r="A7431" s="382"/>
    </row>
    <row r="7432" spans="1:1">
      <c r="A7432" s="382"/>
    </row>
    <row r="7433" spans="1:1">
      <c r="A7433" s="382"/>
    </row>
    <row r="7434" spans="1:1">
      <c r="A7434" s="382"/>
    </row>
    <row r="7435" spans="1:1">
      <c r="A7435" s="382"/>
    </row>
    <row r="7436" spans="1:1">
      <c r="A7436" s="382"/>
    </row>
    <row r="7437" spans="1:1">
      <c r="A7437" s="382"/>
    </row>
    <row r="7438" spans="1:1">
      <c r="A7438" s="382"/>
    </row>
    <row r="7439" spans="1:1">
      <c r="A7439" s="382"/>
    </row>
    <row r="7440" spans="1:1">
      <c r="A7440" s="382"/>
    </row>
    <row r="7441" spans="1:1">
      <c r="A7441" s="382"/>
    </row>
    <row r="7442" spans="1:1">
      <c r="A7442" s="382"/>
    </row>
    <row r="7443" spans="1:1">
      <c r="A7443" s="382"/>
    </row>
    <row r="7444" spans="1:1">
      <c r="A7444" s="382"/>
    </row>
    <row r="7445" spans="1:1">
      <c r="A7445" s="382"/>
    </row>
    <row r="7446" spans="1:1">
      <c r="A7446" s="382"/>
    </row>
    <row r="7447" spans="1:1">
      <c r="A7447" s="382"/>
    </row>
    <row r="7448" spans="1:1">
      <c r="A7448" s="382"/>
    </row>
    <row r="7449" spans="1:1">
      <c r="A7449" s="382"/>
    </row>
    <row r="7450" spans="1:1">
      <c r="A7450" s="382"/>
    </row>
    <row r="7451" spans="1:1">
      <c r="A7451" s="382"/>
    </row>
    <row r="7452" spans="1:1">
      <c r="A7452" s="382"/>
    </row>
    <row r="7453" spans="1:1">
      <c r="A7453" s="382"/>
    </row>
    <row r="7454" spans="1:1">
      <c r="A7454" s="382"/>
    </row>
    <row r="7455" spans="1:1">
      <c r="A7455" s="382"/>
    </row>
    <row r="7456" spans="1:1">
      <c r="A7456" s="382"/>
    </row>
    <row r="7457" spans="1:1">
      <c r="A7457" s="382"/>
    </row>
    <row r="7458" spans="1:1">
      <c r="A7458" s="382"/>
    </row>
    <row r="7459" spans="1:1">
      <c r="A7459" s="382"/>
    </row>
    <row r="7460" spans="1:1">
      <c r="A7460" s="382"/>
    </row>
    <row r="7461" spans="1:1">
      <c r="A7461" s="382"/>
    </row>
    <row r="7462" spans="1:1">
      <c r="A7462" s="382"/>
    </row>
    <row r="7463" spans="1:1">
      <c r="A7463" s="382"/>
    </row>
    <row r="7464" spans="1:1">
      <c r="A7464" s="382"/>
    </row>
    <row r="7465" spans="1:1">
      <c r="A7465" s="382"/>
    </row>
    <row r="7466" spans="1:1">
      <c r="A7466" s="382"/>
    </row>
    <row r="7467" spans="1:1">
      <c r="A7467" s="382"/>
    </row>
    <row r="7468" spans="1:1">
      <c r="A7468" s="382"/>
    </row>
    <row r="7469" spans="1:1">
      <c r="A7469" s="382"/>
    </row>
    <row r="7470" spans="1:1">
      <c r="A7470" s="382"/>
    </row>
    <row r="7471" spans="1:1">
      <c r="A7471" s="382"/>
    </row>
    <row r="7472" spans="1:1">
      <c r="A7472" s="382"/>
    </row>
    <row r="7473" spans="1:1">
      <c r="A7473" s="382"/>
    </row>
    <row r="7474" spans="1:1">
      <c r="A7474" s="382"/>
    </row>
    <row r="7475" spans="1:1">
      <c r="A7475" s="382"/>
    </row>
    <row r="7476" spans="1:1">
      <c r="A7476" s="382"/>
    </row>
    <row r="7477" spans="1:1">
      <c r="A7477" s="382"/>
    </row>
    <row r="7478" spans="1:1">
      <c r="A7478" s="382"/>
    </row>
    <row r="7479" spans="1:1">
      <c r="A7479" s="382"/>
    </row>
    <row r="7480" spans="1:1">
      <c r="A7480" s="382"/>
    </row>
    <row r="7481" spans="1:1">
      <c r="A7481" s="382"/>
    </row>
    <row r="7482" spans="1:1">
      <c r="A7482" s="382"/>
    </row>
    <row r="7483" spans="1:1">
      <c r="A7483" s="382"/>
    </row>
    <row r="7484" spans="1:1">
      <c r="A7484" s="382"/>
    </row>
    <row r="7485" spans="1:1">
      <c r="A7485" s="382"/>
    </row>
    <row r="7486" spans="1:1">
      <c r="A7486" s="382"/>
    </row>
    <row r="7487" spans="1:1">
      <c r="A7487" s="382"/>
    </row>
    <row r="7488" spans="1:1">
      <c r="A7488" s="382"/>
    </row>
    <row r="7489" spans="1:1">
      <c r="A7489" s="382"/>
    </row>
    <row r="7490" spans="1:1">
      <c r="A7490" s="382"/>
    </row>
    <row r="7491" spans="1:1">
      <c r="A7491" s="382"/>
    </row>
    <row r="7492" spans="1:1">
      <c r="A7492" s="382"/>
    </row>
    <row r="7493" spans="1:1">
      <c r="A7493" s="382"/>
    </row>
    <row r="7494" spans="1:1">
      <c r="A7494" s="382"/>
    </row>
    <row r="7495" spans="1:1">
      <c r="A7495" s="382"/>
    </row>
    <row r="7496" spans="1:1">
      <c r="A7496" s="382"/>
    </row>
    <row r="7497" spans="1:1">
      <c r="A7497" s="382"/>
    </row>
    <row r="7498" spans="1:1">
      <c r="A7498" s="382"/>
    </row>
    <row r="7499" spans="1:1">
      <c r="A7499" s="382"/>
    </row>
    <row r="7500" spans="1:1">
      <c r="A7500" s="382"/>
    </row>
    <row r="7501" spans="1:1">
      <c r="A7501" s="382"/>
    </row>
    <row r="7502" spans="1:1">
      <c r="A7502" s="382"/>
    </row>
    <row r="7503" spans="1:1">
      <c r="A7503" s="382"/>
    </row>
    <row r="7504" spans="1:1">
      <c r="A7504" s="382"/>
    </row>
    <row r="7505" spans="1:1">
      <c r="A7505" s="382"/>
    </row>
    <row r="7506" spans="1:1">
      <c r="A7506" s="382"/>
    </row>
    <row r="7507" spans="1:1">
      <c r="A7507" s="382"/>
    </row>
    <row r="7508" spans="1:1">
      <c r="A7508" s="382"/>
    </row>
    <row r="7509" spans="1:1">
      <c r="A7509" s="382"/>
    </row>
    <row r="7510" spans="1:1">
      <c r="A7510" s="382"/>
    </row>
    <row r="7511" spans="1:1">
      <c r="A7511" s="382"/>
    </row>
    <row r="7512" spans="1:1">
      <c r="A7512" s="382"/>
    </row>
    <row r="7513" spans="1:1">
      <c r="A7513" s="382"/>
    </row>
    <row r="7514" spans="1:1">
      <c r="A7514" s="382"/>
    </row>
    <row r="7515" spans="1:1">
      <c r="A7515" s="382"/>
    </row>
    <row r="7516" spans="1:1">
      <c r="A7516" s="382"/>
    </row>
    <row r="7517" spans="1:1">
      <c r="A7517" s="382"/>
    </row>
    <row r="7518" spans="1:1">
      <c r="A7518" s="382"/>
    </row>
    <row r="7519" spans="1:1">
      <c r="A7519" s="382"/>
    </row>
    <row r="7520" spans="1:1">
      <c r="A7520" s="382"/>
    </row>
    <row r="7521" spans="1:1">
      <c r="A7521" s="382"/>
    </row>
    <row r="7522" spans="1:1">
      <c r="A7522" s="382"/>
    </row>
    <row r="7523" spans="1:1">
      <c r="A7523" s="382"/>
    </row>
    <row r="7524" spans="1:1">
      <c r="A7524" s="382"/>
    </row>
    <row r="7525" spans="1:1">
      <c r="A7525" s="382"/>
    </row>
    <row r="7526" spans="1:1">
      <c r="A7526" s="382"/>
    </row>
    <row r="7527" spans="1:1">
      <c r="A7527" s="382"/>
    </row>
    <row r="7528" spans="1:1">
      <c r="A7528" s="382"/>
    </row>
    <row r="7529" spans="1:1">
      <c r="A7529" s="382"/>
    </row>
    <row r="7530" spans="1:1">
      <c r="A7530" s="382"/>
    </row>
    <row r="7531" spans="1:1">
      <c r="A7531" s="382"/>
    </row>
    <row r="7532" spans="1:1">
      <c r="A7532" s="382"/>
    </row>
    <row r="7533" spans="1:1">
      <c r="A7533" s="382"/>
    </row>
    <row r="7534" spans="1:1">
      <c r="A7534" s="382"/>
    </row>
    <row r="7535" spans="1:1">
      <c r="A7535" s="382"/>
    </row>
    <row r="7536" spans="1:1">
      <c r="A7536" s="382"/>
    </row>
    <row r="7537" spans="1:1">
      <c r="A7537" s="382"/>
    </row>
    <row r="7538" spans="1:1">
      <c r="A7538" s="382"/>
    </row>
    <row r="7539" spans="1:1">
      <c r="A7539" s="382"/>
    </row>
    <row r="7540" spans="1:1">
      <c r="A7540" s="382"/>
    </row>
    <row r="7541" spans="1:1">
      <c r="A7541" s="382"/>
    </row>
    <row r="7542" spans="1:1">
      <c r="A7542" s="382"/>
    </row>
    <row r="7543" spans="1:1">
      <c r="A7543" s="382"/>
    </row>
    <row r="7544" spans="1:1">
      <c r="A7544" s="382"/>
    </row>
    <row r="7545" spans="1:1">
      <c r="A7545" s="382"/>
    </row>
    <row r="7546" spans="1:1">
      <c r="A7546" s="382"/>
    </row>
    <row r="7547" spans="1:1">
      <c r="A7547" s="382"/>
    </row>
    <row r="7548" spans="1:1">
      <c r="A7548" s="382"/>
    </row>
    <row r="7549" spans="1:1">
      <c r="A7549" s="382"/>
    </row>
    <row r="7550" spans="1:1">
      <c r="A7550" s="382"/>
    </row>
    <row r="7551" spans="1:1">
      <c r="A7551" s="382"/>
    </row>
    <row r="7552" spans="1:1">
      <c r="A7552" s="382"/>
    </row>
    <row r="7553" spans="1:1">
      <c r="A7553" s="382"/>
    </row>
    <row r="7554" spans="1:1">
      <c r="A7554" s="382"/>
    </row>
    <row r="7555" spans="1:1">
      <c r="A7555" s="382"/>
    </row>
    <row r="7556" spans="1:1">
      <c r="A7556" s="382"/>
    </row>
    <row r="7557" spans="1:1">
      <c r="A7557" s="382"/>
    </row>
    <row r="7558" spans="1:1">
      <c r="A7558" s="382"/>
    </row>
    <row r="7559" spans="1:1">
      <c r="A7559" s="382"/>
    </row>
    <row r="7560" spans="1:1">
      <c r="A7560" s="382"/>
    </row>
    <row r="7561" spans="1:1">
      <c r="A7561" s="382"/>
    </row>
    <row r="7562" spans="1:1">
      <c r="A7562" s="382"/>
    </row>
    <row r="7563" spans="1:1">
      <c r="A7563" s="382"/>
    </row>
    <row r="7564" spans="1:1">
      <c r="A7564" s="382"/>
    </row>
    <row r="7565" spans="1:1">
      <c r="A7565" s="382"/>
    </row>
    <row r="7566" spans="1:1">
      <c r="A7566" s="382"/>
    </row>
    <row r="7567" spans="1:1">
      <c r="A7567" s="382"/>
    </row>
    <row r="7568" spans="1:1">
      <c r="A7568" s="382"/>
    </row>
    <row r="7569" spans="1:1">
      <c r="A7569" s="382"/>
    </row>
    <row r="7570" spans="1:1">
      <c r="A7570" s="382"/>
    </row>
    <row r="7571" spans="1:1">
      <c r="A7571" s="382"/>
    </row>
    <row r="7572" spans="1:1">
      <c r="A7572" s="382"/>
    </row>
    <row r="7573" spans="1:1">
      <c r="A7573" s="382"/>
    </row>
    <row r="7574" spans="1:1">
      <c r="A7574" s="382"/>
    </row>
    <row r="7575" spans="1:1">
      <c r="A7575" s="382"/>
    </row>
    <row r="7576" spans="1:1">
      <c r="A7576" s="382"/>
    </row>
    <row r="7577" spans="1:1">
      <c r="A7577" s="382"/>
    </row>
    <row r="7578" spans="1:1">
      <c r="A7578" s="382"/>
    </row>
    <row r="7579" spans="1:1">
      <c r="A7579" s="382"/>
    </row>
    <row r="7580" spans="1:1">
      <c r="A7580" s="382"/>
    </row>
    <row r="7581" spans="1:1">
      <c r="A7581" s="382"/>
    </row>
    <row r="7582" spans="1:1">
      <c r="A7582" s="382"/>
    </row>
    <row r="7583" spans="1:1">
      <c r="A7583" s="382"/>
    </row>
    <row r="7584" spans="1:1">
      <c r="A7584" s="382"/>
    </row>
    <row r="7585" spans="1:1">
      <c r="A7585" s="382"/>
    </row>
    <row r="7586" spans="1:1">
      <c r="A7586" s="382"/>
    </row>
    <row r="7587" spans="1:1">
      <c r="A7587" s="382"/>
    </row>
    <row r="7588" spans="1:1">
      <c r="A7588" s="382"/>
    </row>
    <row r="7589" spans="1:1">
      <c r="A7589" s="382"/>
    </row>
    <row r="7590" spans="1:1">
      <c r="A7590" s="382"/>
    </row>
    <row r="7591" spans="1:1">
      <c r="A7591" s="382"/>
    </row>
    <row r="7592" spans="1:1">
      <c r="A7592" s="382"/>
    </row>
    <row r="7593" spans="1:1">
      <c r="A7593" s="382"/>
    </row>
    <row r="7594" spans="1:1">
      <c r="A7594" s="382"/>
    </row>
    <row r="7595" spans="1:1">
      <c r="A7595" s="382"/>
    </row>
    <row r="7596" spans="1:1">
      <c r="A7596" s="382"/>
    </row>
    <row r="7597" spans="1:1">
      <c r="A7597" s="382"/>
    </row>
    <row r="7598" spans="1:1">
      <c r="A7598" s="382"/>
    </row>
    <row r="7599" spans="1:1">
      <c r="A7599" s="382"/>
    </row>
    <row r="7600" spans="1:1">
      <c r="A7600" s="382"/>
    </row>
    <row r="7601" spans="1:1">
      <c r="A7601" s="382"/>
    </row>
    <row r="7602" spans="1:1">
      <c r="A7602" s="382"/>
    </row>
    <row r="7603" spans="1:1">
      <c r="A7603" s="382"/>
    </row>
    <row r="7604" spans="1:1">
      <c r="A7604" s="382"/>
    </row>
    <row r="7605" spans="1:1">
      <c r="A7605" s="382"/>
    </row>
    <row r="7606" spans="1:1">
      <c r="A7606" s="382"/>
    </row>
    <row r="7607" spans="1:1">
      <c r="A7607" s="382"/>
    </row>
    <row r="7608" spans="1:1">
      <c r="A7608" s="382"/>
    </row>
    <row r="7609" spans="1:1">
      <c r="A7609" s="382"/>
    </row>
    <row r="7610" spans="1:1">
      <c r="A7610" s="382"/>
    </row>
    <row r="7611" spans="1:1">
      <c r="A7611" s="382"/>
    </row>
    <row r="7612" spans="1:1">
      <c r="A7612" s="382"/>
    </row>
    <row r="7613" spans="1:1">
      <c r="A7613" s="382"/>
    </row>
    <row r="7614" spans="1:1">
      <c r="A7614" s="382"/>
    </row>
    <row r="7615" spans="1:1">
      <c r="A7615" s="382"/>
    </row>
    <row r="7616" spans="1:1">
      <c r="A7616" s="382"/>
    </row>
    <row r="7617" spans="1:1">
      <c r="A7617" s="382"/>
    </row>
    <row r="7618" spans="1:1">
      <c r="A7618" s="382"/>
    </row>
    <row r="7619" spans="1:1">
      <c r="A7619" s="382"/>
    </row>
    <row r="7620" spans="1:1">
      <c r="A7620" s="382"/>
    </row>
    <row r="7621" spans="1:1">
      <c r="A7621" s="382"/>
    </row>
    <row r="7622" spans="1:1">
      <c r="A7622" s="382"/>
    </row>
    <row r="7623" spans="1:1">
      <c r="A7623" s="382"/>
    </row>
    <row r="7624" spans="1:1">
      <c r="A7624" s="382"/>
    </row>
    <row r="7625" spans="1:1">
      <c r="A7625" s="382"/>
    </row>
    <row r="7626" spans="1:1">
      <c r="A7626" s="382"/>
    </row>
    <row r="7627" spans="1:1">
      <c r="A7627" s="382"/>
    </row>
    <row r="7628" spans="1:1">
      <c r="A7628" s="382"/>
    </row>
    <row r="7629" spans="1:1">
      <c r="A7629" s="382"/>
    </row>
    <row r="7630" spans="1:1">
      <c r="A7630" s="382"/>
    </row>
    <row r="7631" spans="1:1">
      <c r="A7631" s="382"/>
    </row>
    <row r="7632" spans="1:1">
      <c r="A7632" s="382"/>
    </row>
    <row r="7633" spans="1:1">
      <c r="A7633" s="382"/>
    </row>
    <row r="7634" spans="1:1">
      <c r="A7634" s="382"/>
    </row>
    <row r="7635" spans="1:1">
      <c r="A7635" s="382"/>
    </row>
    <row r="7636" spans="1:1">
      <c r="A7636" s="382"/>
    </row>
    <row r="7637" spans="1:1">
      <c r="A7637" s="382"/>
    </row>
    <row r="7638" spans="1:1">
      <c r="A7638" s="382"/>
    </row>
    <row r="7639" spans="1:1">
      <c r="A7639" s="382"/>
    </row>
    <row r="7640" spans="1:1">
      <c r="A7640" s="382"/>
    </row>
    <row r="7641" spans="1:1">
      <c r="A7641" s="382"/>
    </row>
    <row r="7642" spans="1:1">
      <c r="A7642" s="382"/>
    </row>
    <row r="7643" spans="1:1">
      <c r="A7643" s="382"/>
    </row>
    <row r="7644" spans="1:1">
      <c r="A7644" s="382"/>
    </row>
    <row r="7645" spans="1:1">
      <c r="A7645" s="382"/>
    </row>
    <row r="7646" spans="1:1">
      <c r="A7646" s="382"/>
    </row>
    <row r="7647" spans="1:1">
      <c r="A7647" s="382"/>
    </row>
    <row r="7648" spans="1:1">
      <c r="A7648" s="382"/>
    </row>
    <row r="7649" spans="1:1">
      <c r="A7649" s="382"/>
    </row>
    <row r="7650" spans="1:1">
      <c r="A7650" s="382"/>
    </row>
    <row r="7651" spans="1:1">
      <c r="A7651" s="382"/>
    </row>
    <row r="7652" spans="1:1">
      <c r="A7652" s="382"/>
    </row>
    <row r="7653" spans="1:1">
      <c r="A7653" s="382"/>
    </row>
    <row r="7654" spans="1:1">
      <c r="A7654" s="382"/>
    </row>
    <row r="7655" spans="1:1">
      <c r="A7655" s="382"/>
    </row>
    <row r="7656" spans="1:1">
      <c r="A7656" s="382"/>
    </row>
    <row r="7657" spans="1:1">
      <c r="A7657" s="382"/>
    </row>
    <row r="7658" spans="1:1">
      <c r="A7658" s="382"/>
    </row>
    <row r="7659" spans="1:1">
      <c r="A7659" s="382"/>
    </row>
    <row r="7660" spans="1:1">
      <c r="A7660" s="382"/>
    </row>
    <row r="7661" spans="1:1">
      <c r="A7661" s="382"/>
    </row>
    <row r="7662" spans="1:1">
      <c r="A7662" s="382"/>
    </row>
    <row r="7663" spans="1:1">
      <c r="A7663" s="382"/>
    </row>
    <row r="7664" spans="1:1">
      <c r="A7664" s="382"/>
    </row>
    <row r="7665" spans="1:1">
      <c r="A7665" s="382"/>
    </row>
    <row r="7666" spans="1:1">
      <c r="A7666" s="382"/>
    </row>
    <row r="7667" spans="1:1">
      <c r="A7667" s="382"/>
    </row>
    <row r="7668" spans="1:1">
      <c r="A7668" s="382"/>
    </row>
    <row r="7669" spans="1:1">
      <c r="A7669" s="382"/>
    </row>
    <row r="7670" spans="1:1">
      <c r="A7670" s="382"/>
    </row>
    <row r="7671" spans="1:1">
      <c r="A7671" s="382"/>
    </row>
    <row r="7672" spans="1:1">
      <c r="A7672" s="382"/>
    </row>
    <row r="7673" spans="1:1">
      <c r="A7673" s="382"/>
    </row>
    <row r="7674" spans="1:1">
      <c r="A7674" s="382"/>
    </row>
    <row r="7675" spans="1:1">
      <c r="A7675" s="382"/>
    </row>
    <row r="7676" spans="1:1">
      <c r="A7676" s="382"/>
    </row>
    <row r="7677" spans="1:1">
      <c r="A7677" s="382"/>
    </row>
    <row r="7678" spans="1:1">
      <c r="A7678" s="382"/>
    </row>
    <row r="7679" spans="1:1">
      <c r="A7679" s="382"/>
    </row>
    <row r="7680" spans="1:1">
      <c r="A7680" s="382"/>
    </row>
    <row r="7681" spans="1:1">
      <c r="A7681" s="382"/>
    </row>
    <row r="7682" spans="1:1">
      <c r="A7682" s="382"/>
    </row>
    <row r="7683" spans="1:1">
      <c r="A7683" s="382"/>
    </row>
    <row r="7684" spans="1:1">
      <c r="A7684" s="382"/>
    </row>
    <row r="7685" spans="1:1">
      <c r="A7685" s="382"/>
    </row>
    <row r="7686" spans="1:1">
      <c r="A7686" s="382"/>
    </row>
    <row r="7687" spans="1:1">
      <c r="A7687" s="382"/>
    </row>
    <row r="7688" spans="1:1">
      <c r="A7688" s="382"/>
    </row>
    <row r="7689" spans="1:1">
      <c r="A7689" s="382"/>
    </row>
    <row r="7690" spans="1:1">
      <c r="A7690" s="382"/>
    </row>
    <row r="7691" spans="1:1">
      <c r="A7691" s="382"/>
    </row>
    <row r="7692" spans="1:1">
      <c r="A7692" s="382"/>
    </row>
    <row r="7693" spans="1:1">
      <c r="A7693" s="382"/>
    </row>
    <row r="7694" spans="1:1">
      <c r="A7694" s="382"/>
    </row>
    <row r="7695" spans="1:1">
      <c r="A7695" s="382"/>
    </row>
    <row r="7696" spans="1:1">
      <c r="A7696" s="382"/>
    </row>
    <row r="7697" spans="1:1">
      <c r="A7697" s="382"/>
    </row>
    <row r="7698" spans="1:1">
      <c r="A7698" s="382"/>
    </row>
    <row r="7699" spans="1:1">
      <c r="A7699" s="382"/>
    </row>
    <row r="7700" spans="1:1">
      <c r="A7700" s="382"/>
    </row>
    <row r="7701" spans="1:1">
      <c r="A7701" s="382"/>
    </row>
    <row r="7702" spans="1:1">
      <c r="A7702" s="382"/>
    </row>
    <row r="7703" spans="1:1">
      <c r="A7703" s="382"/>
    </row>
    <row r="7704" spans="1:1">
      <c r="A7704" s="382"/>
    </row>
    <row r="7705" spans="1:1">
      <c r="A7705" s="382"/>
    </row>
    <row r="7706" spans="1:1">
      <c r="A7706" s="382"/>
    </row>
    <row r="7707" spans="1:1">
      <c r="A7707" s="382"/>
    </row>
    <row r="7708" spans="1:1">
      <c r="A7708" s="382"/>
    </row>
    <row r="7709" spans="1:1">
      <c r="A7709" s="382"/>
    </row>
    <row r="7710" spans="1:1">
      <c r="A7710" s="382"/>
    </row>
    <row r="7711" spans="1:1">
      <c r="A7711" s="382"/>
    </row>
    <row r="7712" spans="1:1">
      <c r="A7712" s="382"/>
    </row>
    <row r="7713" spans="1:1">
      <c r="A7713" s="382"/>
    </row>
    <row r="7714" spans="1:1">
      <c r="A7714" s="382"/>
    </row>
    <row r="7715" spans="1:1">
      <c r="A7715" s="382"/>
    </row>
    <row r="7716" spans="1:1">
      <c r="A7716" s="382"/>
    </row>
    <row r="7717" spans="1:1">
      <c r="A7717" s="382"/>
    </row>
    <row r="7718" spans="1:1">
      <c r="A7718" s="382"/>
    </row>
    <row r="7719" spans="1:1">
      <c r="A7719" s="382"/>
    </row>
    <row r="7720" spans="1:1">
      <c r="A7720" s="382"/>
    </row>
    <row r="7721" spans="1:1">
      <c r="A7721" s="382"/>
    </row>
    <row r="7722" spans="1:1">
      <c r="A7722" s="382"/>
    </row>
    <row r="7723" spans="1:1">
      <c r="A7723" s="382"/>
    </row>
    <row r="7724" spans="1:1">
      <c r="A7724" s="382"/>
    </row>
    <row r="7725" spans="1:1">
      <c r="A7725" s="382"/>
    </row>
    <row r="7726" spans="1:1">
      <c r="A7726" s="382"/>
    </row>
    <row r="7727" spans="1:1">
      <c r="A7727" s="382"/>
    </row>
    <row r="7728" spans="1:1">
      <c r="A7728" s="382"/>
    </row>
    <row r="7729" spans="1:1">
      <c r="A7729" s="382"/>
    </row>
    <row r="7730" spans="1:1">
      <c r="A7730" s="382"/>
    </row>
    <row r="7731" spans="1:1">
      <c r="A7731" s="382"/>
    </row>
    <row r="7732" spans="1:1">
      <c r="A7732" s="382"/>
    </row>
    <row r="7733" spans="1:1">
      <c r="A7733" s="382"/>
    </row>
    <row r="7734" spans="1:1">
      <c r="A7734" s="382"/>
    </row>
    <row r="7735" spans="1:1">
      <c r="A7735" s="382"/>
    </row>
    <row r="7736" spans="1:1">
      <c r="A7736" s="382"/>
    </row>
    <row r="7737" spans="1:1">
      <c r="A7737" s="382"/>
    </row>
    <row r="7738" spans="1:1">
      <c r="A7738" s="382"/>
    </row>
    <row r="7739" spans="1:1">
      <c r="A7739" s="382"/>
    </row>
    <row r="7740" spans="1:1">
      <c r="A7740" s="382"/>
    </row>
    <row r="7741" spans="1:1">
      <c r="A7741" s="382"/>
    </row>
    <row r="7742" spans="1:1">
      <c r="A7742" s="382"/>
    </row>
    <row r="7743" spans="1:1">
      <c r="A7743" s="382"/>
    </row>
    <row r="7744" spans="1:1">
      <c r="A7744" s="382"/>
    </row>
    <row r="7745" spans="1:1">
      <c r="A7745" s="382"/>
    </row>
    <row r="7746" spans="1:1">
      <c r="A7746" s="382"/>
    </row>
    <row r="7747" spans="1:1">
      <c r="A7747" s="382"/>
    </row>
    <row r="7748" spans="1:1">
      <c r="A7748" s="382"/>
    </row>
    <row r="7749" spans="1:1">
      <c r="A7749" s="382"/>
    </row>
    <row r="7750" spans="1:1">
      <c r="A7750" s="382"/>
    </row>
    <row r="7751" spans="1:1">
      <c r="A7751" s="382"/>
    </row>
    <row r="7752" spans="1:1">
      <c r="A7752" s="382"/>
    </row>
    <row r="7753" spans="1:1">
      <c r="A7753" s="382"/>
    </row>
    <row r="7754" spans="1:1">
      <c r="A7754" s="382"/>
    </row>
    <row r="7755" spans="1:1">
      <c r="A7755" s="382"/>
    </row>
    <row r="7756" spans="1:1">
      <c r="A7756" s="382"/>
    </row>
    <row r="7757" spans="1:1">
      <c r="A7757" s="382"/>
    </row>
    <row r="7758" spans="1:1">
      <c r="A7758" s="382"/>
    </row>
    <row r="7759" spans="1:1">
      <c r="A7759" s="382"/>
    </row>
    <row r="7760" spans="1:1">
      <c r="A7760" s="382"/>
    </row>
    <row r="7761" spans="1:1">
      <c r="A7761" s="382"/>
    </row>
    <row r="7762" spans="1:1">
      <c r="A7762" s="382"/>
    </row>
    <row r="7763" spans="1:1">
      <c r="A7763" s="382"/>
    </row>
    <row r="7764" spans="1:1">
      <c r="A7764" s="382"/>
    </row>
    <row r="7765" spans="1:1">
      <c r="A7765" s="382"/>
    </row>
    <row r="7766" spans="1:1">
      <c r="A7766" s="382"/>
    </row>
    <row r="7767" spans="1:1">
      <c r="A7767" s="382"/>
    </row>
    <row r="7768" spans="1:1">
      <c r="A7768" s="382"/>
    </row>
    <row r="7769" spans="1:1">
      <c r="A7769" s="382"/>
    </row>
    <row r="7770" spans="1:1">
      <c r="A7770" s="382"/>
    </row>
    <row r="7771" spans="1:1">
      <c r="A7771" s="382"/>
    </row>
    <row r="7772" spans="1:1">
      <c r="A7772" s="382"/>
    </row>
    <row r="7773" spans="1:1">
      <c r="A7773" s="382"/>
    </row>
    <row r="7774" spans="1:1">
      <c r="A7774" s="382"/>
    </row>
    <row r="7775" spans="1:1">
      <c r="A7775" s="382"/>
    </row>
    <row r="7776" spans="1:1">
      <c r="A7776" s="382"/>
    </row>
    <row r="7777" spans="1:1">
      <c r="A7777" s="382"/>
    </row>
    <row r="7778" spans="1:1">
      <c r="A7778" s="382"/>
    </row>
    <row r="7779" spans="1:1">
      <c r="A7779" s="382"/>
    </row>
    <row r="7780" spans="1:1">
      <c r="A7780" s="382"/>
    </row>
    <row r="7781" spans="1:1">
      <c r="A7781" s="382"/>
    </row>
    <row r="7782" spans="1:1">
      <c r="A7782" s="382"/>
    </row>
    <row r="7783" spans="1:1">
      <c r="A7783" s="382"/>
    </row>
    <row r="7784" spans="1:1">
      <c r="A7784" s="382"/>
    </row>
    <row r="7785" spans="1:1">
      <c r="A7785" s="382"/>
    </row>
    <row r="7786" spans="1:1">
      <c r="A7786" s="382"/>
    </row>
    <row r="7787" spans="1:1">
      <c r="A7787" s="382"/>
    </row>
    <row r="7788" spans="1:1">
      <c r="A7788" s="382"/>
    </row>
    <row r="7789" spans="1:1">
      <c r="A7789" s="382"/>
    </row>
    <row r="7790" spans="1:1">
      <c r="A7790" s="382"/>
    </row>
    <row r="7791" spans="1:1">
      <c r="A7791" s="382"/>
    </row>
    <row r="7792" spans="1:1">
      <c r="A7792" s="382"/>
    </row>
    <row r="7793" spans="1:1">
      <c r="A7793" s="382"/>
    </row>
    <row r="7794" spans="1:1">
      <c r="A7794" s="382"/>
    </row>
    <row r="7795" spans="1:1">
      <c r="A7795" s="382"/>
    </row>
    <row r="7796" spans="1:1">
      <c r="A7796" s="382"/>
    </row>
    <row r="7797" spans="1:1">
      <c r="A7797" s="382"/>
    </row>
    <row r="7798" spans="1:1">
      <c r="A7798" s="382"/>
    </row>
    <row r="7799" spans="1:1">
      <c r="A7799" s="382"/>
    </row>
    <row r="7800" spans="1:1">
      <c r="A7800" s="382"/>
    </row>
    <row r="7801" spans="1:1">
      <c r="A7801" s="382"/>
    </row>
    <row r="7802" spans="1:1">
      <c r="A7802" s="382"/>
    </row>
    <row r="7803" spans="1:1">
      <c r="A7803" s="382"/>
    </row>
    <row r="7804" spans="1:1">
      <c r="A7804" s="382"/>
    </row>
    <row r="7805" spans="1:1">
      <c r="A7805" s="382"/>
    </row>
    <row r="7806" spans="1:1">
      <c r="A7806" s="382"/>
    </row>
    <row r="7807" spans="1:1">
      <c r="A7807" s="382"/>
    </row>
    <row r="7808" spans="1:1">
      <c r="A7808" s="382"/>
    </row>
    <row r="7809" spans="1:1">
      <c r="A7809" s="382"/>
    </row>
    <row r="7810" spans="1:1">
      <c r="A7810" s="382"/>
    </row>
    <row r="7811" spans="1:1">
      <c r="A7811" s="382"/>
    </row>
    <row r="7812" spans="1:1">
      <c r="A7812" s="382"/>
    </row>
    <row r="7813" spans="1:1">
      <c r="A7813" s="382"/>
    </row>
    <row r="7814" spans="1:1">
      <c r="A7814" s="382"/>
    </row>
    <row r="7815" spans="1:1">
      <c r="A7815" s="382"/>
    </row>
    <row r="7816" spans="1:1">
      <c r="A7816" s="382"/>
    </row>
    <row r="7817" spans="1:1">
      <c r="A7817" s="382"/>
    </row>
    <row r="7818" spans="1:1">
      <c r="A7818" s="382"/>
    </row>
    <row r="7819" spans="1:1">
      <c r="A7819" s="382"/>
    </row>
    <row r="7820" spans="1:1">
      <c r="A7820" s="382"/>
    </row>
    <row r="7821" spans="1:1">
      <c r="A7821" s="382"/>
    </row>
    <row r="7822" spans="1:1">
      <c r="A7822" s="382"/>
    </row>
    <row r="7823" spans="1:1">
      <c r="A7823" s="382"/>
    </row>
    <row r="7824" spans="1:1">
      <c r="A7824" s="382"/>
    </row>
    <row r="7825" spans="1:1">
      <c r="A7825" s="382"/>
    </row>
    <row r="7826" spans="1:1">
      <c r="A7826" s="382"/>
    </row>
    <row r="7827" spans="1:1">
      <c r="A7827" s="382"/>
    </row>
    <row r="7828" spans="1:1">
      <c r="A7828" s="382"/>
    </row>
    <row r="7829" spans="1:1">
      <c r="A7829" s="382"/>
    </row>
    <row r="7830" spans="1:1">
      <c r="A7830" s="382"/>
    </row>
    <row r="7831" spans="1:1">
      <c r="A7831" s="382"/>
    </row>
    <row r="7832" spans="1:1">
      <c r="A7832" s="382"/>
    </row>
    <row r="7833" spans="1:1">
      <c r="A7833" s="382"/>
    </row>
    <row r="7834" spans="1:1">
      <c r="A7834" s="382"/>
    </row>
    <row r="7835" spans="1:1">
      <c r="A7835" s="382"/>
    </row>
    <row r="7836" spans="1:1">
      <c r="A7836" s="382"/>
    </row>
    <row r="7837" spans="1:1">
      <c r="A7837" s="382"/>
    </row>
    <row r="7838" spans="1:1">
      <c r="A7838" s="382"/>
    </row>
    <row r="7839" spans="1:1">
      <c r="A7839" s="382"/>
    </row>
    <row r="7840" spans="1:1">
      <c r="A7840" s="382"/>
    </row>
    <row r="7841" spans="1:1">
      <c r="A7841" s="382"/>
    </row>
    <row r="7842" spans="1:1">
      <c r="A7842" s="382"/>
    </row>
    <row r="7843" spans="1:1">
      <c r="A7843" s="382"/>
    </row>
    <row r="7844" spans="1:1">
      <c r="A7844" s="382"/>
    </row>
    <row r="7845" spans="1:1">
      <c r="A7845" s="382"/>
    </row>
    <row r="7846" spans="1:1">
      <c r="A7846" s="382"/>
    </row>
    <row r="7847" spans="1:1">
      <c r="A7847" s="382"/>
    </row>
    <row r="7848" spans="1:1">
      <c r="A7848" s="382"/>
    </row>
    <row r="7849" spans="1:1">
      <c r="A7849" s="382"/>
    </row>
    <row r="7850" spans="1:1">
      <c r="A7850" s="382"/>
    </row>
    <row r="7851" spans="1:1">
      <c r="A7851" s="382"/>
    </row>
    <row r="7852" spans="1:1">
      <c r="A7852" s="382"/>
    </row>
    <row r="7853" spans="1:1">
      <c r="A7853" s="382"/>
    </row>
    <row r="7854" spans="1:1">
      <c r="A7854" s="382"/>
    </row>
    <row r="7855" spans="1:1">
      <c r="A7855" s="382"/>
    </row>
    <row r="7856" spans="1:1">
      <c r="A7856" s="382"/>
    </row>
    <row r="7857" spans="1:1">
      <c r="A7857" s="382"/>
    </row>
    <row r="7858" spans="1:1">
      <c r="A7858" s="382"/>
    </row>
    <row r="7859" spans="1:1">
      <c r="A7859" s="382"/>
    </row>
    <row r="7860" spans="1:1">
      <c r="A7860" s="382"/>
    </row>
    <row r="7861" spans="1:1">
      <c r="A7861" s="382"/>
    </row>
    <row r="7862" spans="1:1">
      <c r="A7862" s="382"/>
    </row>
    <row r="7863" spans="1:1">
      <c r="A7863" s="382"/>
    </row>
    <row r="7864" spans="1:1">
      <c r="A7864" s="382"/>
    </row>
    <row r="7865" spans="1:1">
      <c r="A7865" s="382"/>
    </row>
    <row r="7866" spans="1:1">
      <c r="A7866" s="382"/>
    </row>
    <row r="7867" spans="1:1">
      <c r="A7867" s="382"/>
    </row>
    <row r="7868" spans="1:1">
      <c r="A7868" s="382"/>
    </row>
    <row r="7869" spans="1:1">
      <c r="A7869" s="382"/>
    </row>
    <row r="7870" spans="1:1">
      <c r="A7870" s="382"/>
    </row>
    <row r="7871" spans="1:1">
      <c r="A7871" s="382"/>
    </row>
    <row r="7872" spans="1:1">
      <c r="A7872" s="382"/>
    </row>
    <row r="7873" spans="1:1">
      <c r="A7873" s="382"/>
    </row>
    <row r="7874" spans="1:1">
      <c r="A7874" s="382"/>
    </row>
    <row r="7875" spans="1:1">
      <c r="A7875" s="382"/>
    </row>
    <row r="7876" spans="1:1">
      <c r="A7876" s="382"/>
    </row>
    <row r="7877" spans="1:1">
      <c r="A7877" s="382"/>
    </row>
    <row r="7878" spans="1:1">
      <c r="A7878" s="382"/>
    </row>
    <row r="7879" spans="1:1">
      <c r="A7879" s="382"/>
    </row>
    <row r="7880" spans="1:1">
      <c r="A7880" s="382"/>
    </row>
    <row r="7881" spans="1:1">
      <c r="A7881" s="382"/>
    </row>
    <row r="7882" spans="1:1">
      <c r="A7882" s="382"/>
    </row>
    <row r="7883" spans="1:1">
      <c r="A7883" s="382"/>
    </row>
    <row r="7884" spans="1:1">
      <c r="A7884" s="382"/>
    </row>
    <row r="7885" spans="1:1">
      <c r="A7885" s="382"/>
    </row>
    <row r="7886" spans="1:1">
      <c r="A7886" s="382"/>
    </row>
    <row r="7887" spans="1:1">
      <c r="A7887" s="382"/>
    </row>
    <row r="7888" spans="1:1">
      <c r="A7888" s="382"/>
    </row>
    <row r="7889" spans="1:1">
      <c r="A7889" s="382"/>
    </row>
    <row r="7890" spans="1:1">
      <c r="A7890" s="382"/>
    </row>
    <row r="7891" spans="1:1">
      <c r="A7891" s="382"/>
    </row>
    <row r="7892" spans="1:1">
      <c r="A7892" s="382"/>
    </row>
    <row r="7893" spans="1:1">
      <c r="A7893" s="382"/>
    </row>
    <row r="7894" spans="1:1">
      <c r="A7894" s="382"/>
    </row>
    <row r="7895" spans="1:1">
      <c r="A7895" s="382"/>
    </row>
    <row r="7896" spans="1:1">
      <c r="A7896" s="382"/>
    </row>
    <row r="7897" spans="1:1">
      <c r="A7897" s="382"/>
    </row>
    <row r="7898" spans="1:1">
      <c r="A7898" s="382"/>
    </row>
    <row r="7899" spans="1:1">
      <c r="A7899" s="382"/>
    </row>
    <row r="7900" spans="1:1">
      <c r="A7900" s="382"/>
    </row>
    <row r="7901" spans="1:1">
      <c r="A7901" s="382"/>
    </row>
    <row r="7902" spans="1:1">
      <c r="A7902" s="382"/>
    </row>
    <row r="7903" spans="1:1">
      <c r="A7903" s="382"/>
    </row>
    <row r="7904" spans="1:1">
      <c r="A7904" s="382"/>
    </row>
    <row r="7905" spans="1:1">
      <c r="A7905" s="382"/>
    </row>
    <row r="7906" spans="1:1">
      <c r="A7906" s="382"/>
    </row>
    <row r="7907" spans="1:1">
      <c r="A7907" s="382"/>
    </row>
    <row r="7908" spans="1:1">
      <c r="A7908" s="382"/>
    </row>
    <row r="7909" spans="1:1">
      <c r="A7909" s="382"/>
    </row>
    <row r="7910" spans="1:1">
      <c r="A7910" s="382"/>
    </row>
    <row r="7911" spans="1:1">
      <c r="A7911" s="382"/>
    </row>
    <row r="7912" spans="1:1">
      <c r="A7912" s="382"/>
    </row>
    <row r="7913" spans="1:1">
      <c r="A7913" s="382"/>
    </row>
    <row r="7914" spans="1:1">
      <c r="A7914" s="382"/>
    </row>
    <row r="7915" spans="1:1">
      <c r="A7915" s="382"/>
    </row>
    <row r="7916" spans="1:1">
      <c r="A7916" s="382"/>
    </row>
    <row r="7917" spans="1:1">
      <c r="A7917" s="382"/>
    </row>
    <row r="7918" spans="1:1">
      <c r="A7918" s="382"/>
    </row>
    <row r="7919" spans="1:1">
      <c r="A7919" s="382"/>
    </row>
    <row r="7920" spans="1:1">
      <c r="A7920" s="382"/>
    </row>
    <row r="7921" spans="1:1">
      <c r="A7921" s="382"/>
    </row>
    <row r="7922" spans="1:1">
      <c r="A7922" s="382"/>
    </row>
    <row r="7923" spans="1:1">
      <c r="A7923" s="382"/>
    </row>
    <row r="7924" spans="1:1">
      <c r="A7924" s="382"/>
    </row>
    <row r="7925" spans="1:1">
      <c r="A7925" s="382"/>
    </row>
    <row r="7926" spans="1:1">
      <c r="A7926" s="382"/>
    </row>
    <row r="7927" spans="1:1">
      <c r="A7927" s="382"/>
    </row>
    <row r="7928" spans="1:1">
      <c r="A7928" s="382"/>
    </row>
    <row r="7929" spans="1:1">
      <c r="A7929" s="382"/>
    </row>
    <row r="7930" spans="1:1">
      <c r="A7930" s="382"/>
    </row>
    <row r="7931" spans="1:1">
      <c r="A7931" s="382"/>
    </row>
    <row r="7932" spans="1:1">
      <c r="A7932" s="382"/>
    </row>
    <row r="7933" spans="1:1">
      <c r="A7933" s="382"/>
    </row>
    <row r="7934" spans="1:1">
      <c r="A7934" s="382"/>
    </row>
    <row r="7935" spans="1:1">
      <c r="A7935" s="382"/>
    </row>
    <row r="7936" spans="1:1">
      <c r="A7936" s="382"/>
    </row>
    <row r="7937" spans="1:1">
      <c r="A7937" s="382"/>
    </row>
    <row r="7938" spans="1:1">
      <c r="A7938" s="382"/>
    </row>
    <row r="7939" spans="1:1">
      <c r="A7939" s="382"/>
    </row>
    <row r="7940" spans="1:1">
      <c r="A7940" s="382"/>
    </row>
    <row r="7941" spans="1:1">
      <c r="A7941" s="382"/>
    </row>
    <row r="7942" spans="1:1">
      <c r="A7942" s="382"/>
    </row>
    <row r="7943" spans="1:1">
      <c r="A7943" s="382"/>
    </row>
    <row r="7944" spans="1:1">
      <c r="A7944" s="382"/>
    </row>
    <row r="7945" spans="1:1">
      <c r="A7945" s="382"/>
    </row>
    <row r="7946" spans="1:1">
      <c r="A7946" s="382"/>
    </row>
    <row r="7947" spans="1:1">
      <c r="A7947" s="382"/>
    </row>
    <row r="7948" spans="1:1">
      <c r="A7948" s="382"/>
    </row>
    <row r="7949" spans="1:1">
      <c r="A7949" s="382"/>
    </row>
    <row r="7950" spans="1:1">
      <c r="A7950" s="382"/>
    </row>
    <row r="7951" spans="1:1">
      <c r="A7951" s="382"/>
    </row>
    <row r="7952" spans="1:1">
      <c r="A7952" s="382"/>
    </row>
    <row r="7953" spans="1:1">
      <c r="A7953" s="382"/>
    </row>
    <row r="7954" spans="1:1">
      <c r="A7954" s="382"/>
    </row>
    <row r="7955" spans="1:1">
      <c r="A7955" s="382"/>
    </row>
    <row r="7956" spans="1:1">
      <c r="A7956" s="382"/>
    </row>
    <row r="7957" spans="1:1">
      <c r="A7957" s="382"/>
    </row>
    <row r="7958" spans="1:1">
      <c r="A7958" s="382"/>
    </row>
    <row r="7959" spans="1:1">
      <c r="A7959" s="382"/>
    </row>
    <row r="7960" spans="1:1">
      <c r="A7960" s="382"/>
    </row>
    <row r="7961" spans="1:1">
      <c r="A7961" s="382"/>
    </row>
    <row r="7962" spans="1:1">
      <c r="A7962" s="382"/>
    </row>
    <row r="7963" spans="1:1">
      <c r="A7963" s="382"/>
    </row>
    <row r="7964" spans="1:1">
      <c r="A7964" s="382"/>
    </row>
    <row r="7965" spans="1:1">
      <c r="A7965" s="382"/>
    </row>
    <row r="7966" spans="1:1">
      <c r="A7966" s="382"/>
    </row>
    <row r="7967" spans="1:1">
      <c r="A7967" s="382"/>
    </row>
    <row r="7968" spans="1:1">
      <c r="A7968" s="382"/>
    </row>
    <row r="7969" spans="1:1">
      <c r="A7969" s="382"/>
    </row>
    <row r="7970" spans="1:1">
      <c r="A7970" s="382"/>
    </row>
    <row r="7971" spans="1:1">
      <c r="A7971" s="382"/>
    </row>
    <row r="7972" spans="1:1">
      <c r="A7972" s="382"/>
    </row>
    <row r="7973" spans="1:1">
      <c r="A7973" s="382"/>
    </row>
    <row r="7974" spans="1:1">
      <c r="A7974" s="382"/>
    </row>
    <row r="7975" spans="1:1">
      <c r="A7975" s="382"/>
    </row>
    <row r="7976" spans="1:1">
      <c r="A7976" s="382"/>
    </row>
    <row r="7977" spans="1:1">
      <c r="A7977" s="382"/>
    </row>
    <row r="7978" spans="1:1">
      <c r="A7978" s="382"/>
    </row>
    <row r="7979" spans="1:1">
      <c r="A7979" s="382"/>
    </row>
    <row r="7980" spans="1:1">
      <c r="A7980" s="382"/>
    </row>
    <row r="7981" spans="1:1">
      <c r="A7981" s="382"/>
    </row>
    <row r="7982" spans="1:1">
      <c r="A7982" s="382"/>
    </row>
    <row r="7983" spans="1:1">
      <c r="A7983" s="382"/>
    </row>
    <row r="7984" spans="1:1">
      <c r="A7984" s="382"/>
    </row>
    <row r="7985" spans="1:1">
      <c r="A7985" s="382"/>
    </row>
    <row r="7986" spans="1:1">
      <c r="A7986" s="382"/>
    </row>
    <row r="7987" spans="1:1">
      <c r="A7987" s="382"/>
    </row>
    <row r="7988" spans="1:1">
      <c r="A7988" s="382"/>
    </row>
    <row r="7989" spans="1:1">
      <c r="A7989" s="382"/>
    </row>
    <row r="7990" spans="1:1">
      <c r="A7990" s="382"/>
    </row>
    <row r="7991" spans="1:1">
      <c r="A7991" s="382"/>
    </row>
    <row r="7992" spans="1:1">
      <c r="A7992" s="382"/>
    </row>
    <row r="7993" spans="1:1">
      <c r="A7993" s="382"/>
    </row>
    <row r="7994" spans="1:1">
      <c r="A7994" s="382"/>
    </row>
    <row r="7995" spans="1:1">
      <c r="A7995" s="382"/>
    </row>
    <row r="7996" spans="1:1">
      <c r="A7996" s="382"/>
    </row>
    <row r="7997" spans="1:1">
      <c r="A7997" s="382"/>
    </row>
    <row r="7998" spans="1:1">
      <c r="A7998" s="382"/>
    </row>
    <row r="7999" spans="1:1">
      <c r="A7999" s="382"/>
    </row>
    <row r="8000" spans="1:1">
      <c r="A8000" s="382"/>
    </row>
    <row r="8001" spans="1:1">
      <c r="A8001" s="382"/>
    </row>
    <row r="8002" spans="1:1">
      <c r="A8002" s="382"/>
    </row>
    <row r="8003" spans="1:1">
      <c r="A8003" s="382"/>
    </row>
    <row r="8004" spans="1:1">
      <c r="A8004" s="382"/>
    </row>
    <row r="8005" spans="1:1">
      <c r="A8005" s="382"/>
    </row>
    <row r="8006" spans="1:1">
      <c r="A8006" s="382"/>
    </row>
    <row r="8007" spans="1:1">
      <c r="A8007" s="382"/>
    </row>
    <row r="8008" spans="1:1">
      <c r="A8008" s="382"/>
    </row>
    <row r="8009" spans="1:1">
      <c r="A8009" s="382"/>
    </row>
    <row r="8010" spans="1:1">
      <c r="A8010" s="382"/>
    </row>
    <row r="8011" spans="1:1">
      <c r="A8011" s="382"/>
    </row>
    <row r="8012" spans="1:1">
      <c r="A8012" s="382"/>
    </row>
    <row r="8013" spans="1:1">
      <c r="A8013" s="382"/>
    </row>
    <row r="8014" spans="1:1">
      <c r="A8014" s="382"/>
    </row>
    <row r="8015" spans="1:1">
      <c r="A8015" s="382"/>
    </row>
    <row r="8016" spans="1:1">
      <c r="A8016" s="382"/>
    </row>
    <row r="8017" spans="1:1">
      <c r="A8017" s="382"/>
    </row>
    <row r="8018" spans="1:1">
      <c r="A8018" s="382"/>
    </row>
    <row r="8019" spans="1:1">
      <c r="A8019" s="382"/>
    </row>
    <row r="8020" spans="1:1">
      <c r="A8020" s="382"/>
    </row>
    <row r="8021" spans="1:1">
      <c r="A8021" s="382"/>
    </row>
    <row r="8022" spans="1:1">
      <c r="A8022" s="382"/>
    </row>
    <row r="8023" spans="1:1">
      <c r="A8023" s="382"/>
    </row>
    <row r="8024" spans="1:1">
      <c r="A8024" s="382"/>
    </row>
    <row r="8025" spans="1:1">
      <c r="A8025" s="382"/>
    </row>
    <row r="8026" spans="1:1">
      <c r="A8026" s="382"/>
    </row>
    <row r="8027" spans="1:1">
      <c r="A8027" s="382"/>
    </row>
    <row r="8028" spans="1:1">
      <c r="A8028" s="382"/>
    </row>
    <row r="8029" spans="1:1">
      <c r="A8029" s="382"/>
    </row>
    <row r="8030" spans="1:1">
      <c r="A8030" s="382"/>
    </row>
    <row r="8031" spans="1:1">
      <c r="A8031" s="382"/>
    </row>
    <row r="8032" spans="1:1">
      <c r="A8032" s="382"/>
    </row>
    <row r="8033" spans="1:1">
      <c r="A8033" s="382"/>
    </row>
    <row r="8034" spans="1:1">
      <c r="A8034" s="382"/>
    </row>
    <row r="8035" spans="1:1">
      <c r="A8035" s="382"/>
    </row>
    <row r="8036" spans="1:1">
      <c r="A8036" s="382"/>
    </row>
    <row r="8037" spans="1:1">
      <c r="A8037" s="382"/>
    </row>
    <row r="8038" spans="1:1">
      <c r="A8038" s="382"/>
    </row>
    <row r="8039" spans="1:1">
      <c r="A8039" s="382"/>
    </row>
    <row r="8040" spans="1:1">
      <c r="A8040" s="382"/>
    </row>
    <row r="8041" spans="1:1">
      <c r="A8041" s="382"/>
    </row>
    <row r="8042" spans="1:1">
      <c r="A8042" s="382"/>
    </row>
    <row r="8043" spans="1:1">
      <c r="A8043" s="382"/>
    </row>
    <row r="8044" spans="1:1">
      <c r="A8044" s="382"/>
    </row>
    <row r="8045" spans="1:1">
      <c r="A8045" s="382"/>
    </row>
    <row r="8046" spans="1:1">
      <c r="A8046" s="382"/>
    </row>
    <row r="8047" spans="1:1">
      <c r="A8047" s="382"/>
    </row>
    <row r="8048" spans="1:1">
      <c r="A8048" s="382"/>
    </row>
    <row r="8049" spans="1:1">
      <c r="A8049" s="382"/>
    </row>
    <row r="8050" spans="1:1">
      <c r="A8050" s="382"/>
    </row>
    <row r="8051" spans="1:1">
      <c r="A8051" s="382"/>
    </row>
    <row r="8052" spans="1:1">
      <c r="A8052" s="382"/>
    </row>
    <row r="8053" spans="1:1">
      <c r="A8053" s="382"/>
    </row>
    <row r="8054" spans="1:1">
      <c r="A8054" s="382"/>
    </row>
    <row r="8055" spans="1:1">
      <c r="A8055" s="382"/>
    </row>
    <row r="8056" spans="1:1">
      <c r="A8056" s="382"/>
    </row>
    <row r="8057" spans="1:1">
      <c r="A8057" s="382"/>
    </row>
    <row r="8058" spans="1:1">
      <c r="A8058" s="382"/>
    </row>
    <row r="8059" spans="1:1">
      <c r="A8059" s="382"/>
    </row>
    <row r="8060" spans="1:1">
      <c r="A8060" s="382"/>
    </row>
    <row r="8061" spans="1:1">
      <c r="A8061" s="382"/>
    </row>
    <row r="8062" spans="1:1">
      <c r="A8062" s="382"/>
    </row>
    <row r="8063" spans="1:1">
      <c r="A8063" s="382"/>
    </row>
    <row r="8064" spans="1:1">
      <c r="A8064" s="382"/>
    </row>
    <row r="8065" spans="1:1">
      <c r="A8065" s="382"/>
    </row>
    <row r="8066" spans="1:1">
      <c r="A8066" s="382"/>
    </row>
    <row r="8067" spans="1:1">
      <c r="A8067" s="382"/>
    </row>
    <row r="8068" spans="1:1">
      <c r="A8068" s="382"/>
    </row>
    <row r="8069" spans="1:1">
      <c r="A8069" s="382"/>
    </row>
    <row r="8070" spans="1:1">
      <c r="A8070" s="382"/>
    </row>
    <row r="8071" spans="1:1">
      <c r="A8071" s="382"/>
    </row>
    <row r="8072" spans="1:1">
      <c r="A8072" s="382"/>
    </row>
    <row r="8073" spans="1:1">
      <c r="A8073" s="382"/>
    </row>
    <row r="8074" spans="1:1">
      <c r="A8074" s="382"/>
    </row>
    <row r="8075" spans="1:1">
      <c r="A8075" s="382"/>
    </row>
    <row r="8076" spans="1:1">
      <c r="A8076" s="382"/>
    </row>
    <row r="8077" spans="1:1">
      <c r="A8077" s="382"/>
    </row>
    <row r="8078" spans="1:1">
      <c r="A8078" s="382"/>
    </row>
    <row r="8079" spans="1:1">
      <c r="A8079" s="382"/>
    </row>
    <row r="8080" spans="1:1">
      <c r="A8080" s="382"/>
    </row>
    <row r="8081" spans="1:1">
      <c r="A8081" s="382"/>
    </row>
    <row r="8082" spans="1:1">
      <c r="A8082" s="382"/>
    </row>
    <row r="8083" spans="1:1">
      <c r="A8083" s="382"/>
    </row>
    <row r="8084" spans="1:1">
      <c r="A8084" s="382"/>
    </row>
    <row r="8085" spans="1:1">
      <c r="A8085" s="382"/>
    </row>
    <row r="8086" spans="1:1">
      <c r="A8086" s="382"/>
    </row>
    <row r="8087" spans="1:1">
      <c r="A8087" s="382"/>
    </row>
    <row r="8088" spans="1:1">
      <c r="A8088" s="382"/>
    </row>
    <row r="8089" spans="1:1">
      <c r="A8089" s="382"/>
    </row>
    <row r="8090" spans="1:1">
      <c r="A8090" s="382"/>
    </row>
    <row r="8091" spans="1:1">
      <c r="A8091" s="382"/>
    </row>
    <row r="8092" spans="1:1">
      <c r="A8092" s="382"/>
    </row>
    <row r="8093" spans="1:1">
      <c r="A8093" s="382"/>
    </row>
    <row r="8094" spans="1:1">
      <c r="A8094" s="382"/>
    </row>
    <row r="8095" spans="1:1">
      <c r="A8095" s="382"/>
    </row>
    <row r="8096" spans="1:1">
      <c r="A8096" s="382"/>
    </row>
    <row r="8097" spans="1:1">
      <c r="A8097" s="382"/>
    </row>
    <row r="8098" spans="1:1">
      <c r="A8098" s="382"/>
    </row>
    <row r="8099" spans="1:1">
      <c r="A8099" s="382"/>
    </row>
    <row r="8100" spans="1:1">
      <c r="A8100" s="382"/>
    </row>
    <row r="8101" spans="1:1">
      <c r="A8101" s="382"/>
    </row>
    <row r="8102" spans="1:1">
      <c r="A8102" s="382"/>
    </row>
    <row r="8103" spans="1:1">
      <c r="A8103" s="382"/>
    </row>
    <row r="8104" spans="1:1">
      <c r="A8104" s="382"/>
    </row>
    <row r="8105" spans="1:1">
      <c r="A8105" s="382"/>
    </row>
    <row r="8106" spans="1:1">
      <c r="A8106" s="382"/>
    </row>
    <row r="8107" spans="1:1">
      <c r="A8107" s="382"/>
    </row>
    <row r="8108" spans="1:1">
      <c r="A8108" s="382"/>
    </row>
    <row r="8109" spans="1:1">
      <c r="A8109" s="382"/>
    </row>
    <row r="8110" spans="1:1">
      <c r="A8110" s="382"/>
    </row>
    <row r="8111" spans="1:1">
      <c r="A8111" s="382"/>
    </row>
    <row r="8112" spans="1:1">
      <c r="A8112" s="382"/>
    </row>
    <row r="8113" spans="1:1">
      <c r="A8113" s="382"/>
    </row>
    <row r="8114" spans="1:1">
      <c r="A8114" s="382"/>
    </row>
    <row r="8115" spans="1:1">
      <c r="A8115" s="382"/>
    </row>
    <row r="8116" spans="1:1">
      <c r="A8116" s="382"/>
    </row>
    <row r="8117" spans="1:1">
      <c r="A8117" s="382"/>
    </row>
    <row r="8118" spans="1:1">
      <c r="A8118" s="382"/>
    </row>
    <row r="8119" spans="1:1">
      <c r="A8119" s="382"/>
    </row>
    <row r="8120" spans="1:1">
      <c r="A8120" s="382"/>
    </row>
    <row r="8121" spans="1:1">
      <c r="A8121" s="382"/>
    </row>
    <row r="8122" spans="1:1">
      <c r="A8122" s="382"/>
    </row>
    <row r="8123" spans="1:1">
      <c r="A8123" s="382"/>
    </row>
    <row r="8124" spans="1:1">
      <c r="A8124" s="382"/>
    </row>
    <row r="8125" spans="1:1">
      <c r="A8125" s="382"/>
    </row>
    <row r="8126" spans="1:1">
      <c r="A8126" s="382"/>
    </row>
    <row r="8127" spans="1:1">
      <c r="A8127" s="382"/>
    </row>
    <row r="8128" spans="1:1">
      <c r="A8128" s="382"/>
    </row>
    <row r="8129" spans="1:1">
      <c r="A8129" s="382"/>
    </row>
    <row r="8130" spans="1:1">
      <c r="A8130" s="382"/>
    </row>
    <row r="8131" spans="1:1">
      <c r="A8131" s="382"/>
    </row>
    <row r="8132" spans="1:1">
      <c r="A8132" s="382"/>
    </row>
    <row r="8133" spans="1:1">
      <c r="A8133" s="382"/>
    </row>
    <row r="8134" spans="1:1">
      <c r="A8134" s="382"/>
    </row>
    <row r="8135" spans="1:1">
      <c r="A8135" s="382"/>
    </row>
    <row r="8136" spans="1:1">
      <c r="A8136" s="382"/>
    </row>
    <row r="8137" spans="1:1">
      <c r="A8137" s="382"/>
    </row>
    <row r="8138" spans="1:1">
      <c r="A8138" s="382"/>
    </row>
    <row r="8139" spans="1:1">
      <c r="A8139" s="382"/>
    </row>
    <row r="8140" spans="1:1">
      <c r="A8140" s="382"/>
    </row>
    <row r="8141" spans="1:1">
      <c r="A8141" s="382"/>
    </row>
    <row r="8142" spans="1:1">
      <c r="A8142" s="382"/>
    </row>
    <row r="8143" spans="1:1">
      <c r="A8143" s="382"/>
    </row>
    <row r="8144" spans="1:1">
      <c r="A8144" s="382"/>
    </row>
    <row r="8145" spans="1:1">
      <c r="A8145" s="382"/>
    </row>
    <row r="8146" spans="1:1">
      <c r="A8146" s="382"/>
    </row>
    <row r="8147" spans="1:1">
      <c r="A8147" s="382"/>
    </row>
    <row r="8148" spans="1:1">
      <c r="A8148" s="382"/>
    </row>
    <row r="8149" spans="1:1">
      <c r="A8149" s="382"/>
    </row>
    <row r="8150" spans="1:1">
      <c r="A8150" s="382"/>
    </row>
    <row r="8151" spans="1:1">
      <c r="A8151" s="382"/>
    </row>
    <row r="8152" spans="1:1">
      <c r="A8152" s="382"/>
    </row>
    <row r="8153" spans="1:1">
      <c r="A8153" s="382"/>
    </row>
    <row r="8154" spans="1:1">
      <c r="A8154" s="382"/>
    </row>
    <row r="8155" spans="1:1">
      <c r="A8155" s="382"/>
    </row>
    <row r="8156" spans="1:1">
      <c r="A8156" s="382"/>
    </row>
    <row r="8157" spans="1:1">
      <c r="A8157" s="382"/>
    </row>
    <row r="8158" spans="1:1">
      <c r="A8158" s="382"/>
    </row>
    <row r="8159" spans="1:1">
      <c r="A8159" s="382"/>
    </row>
    <row r="8160" spans="1:1">
      <c r="A8160" s="382"/>
    </row>
    <row r="8161" spans="1:1">
      <c r="A8161" s="382"/>
    </row>
    <row r="8162" spans="1:1">
      <c r="A8162" s="382"/>
    </row>
    <row r="8163" spans="1:1">
      <c r="A8163" s="382"/>
    </row>
    <row r="8164" spans="1:1">
      <c r="A8164" s="382"/>
    </row>
    <row r="8165" spans="1:1">
      <c r="A8165" s="382"/>
    </row>
    <row r="8166" spans="1:1">
      <c r="A8166" s="382"/>
    </row>
    <row r="8167" spans="1:1">
      <c r="A8167" s="382"/>
    </row>
    <row r="8168" spans="1:1">
      <c r="A8168" s="382"/>
    </row>
    <row r="8169" spans="1:1">
      <c r="A8169" s="382"/>
    </row>
    <row r="8170" spans="1:1">
      <c r="A8170" s="382"/>
    </row>
    <row r="8171" spans="1:1">
      <c r="A8171" s="382"/>
    </row>
    <row r="8172" spans="1:1">
      <c r="A8172" s="382"/>
    </row>
    <row r="8173" spans="1:1">
      <c r="A8173" s="382"/>
    </row>
    <row r="8174" spans="1:1">
      <c r="A8174" s="382"/>
    </row>
    <row r="8175" spans="1:1">
      <c r="A8175" s="382"/>
    </row>
    <row r="8176" spans="1:1">
      <c r="A8176" s="382"/>
    </row>
    <row r="8177" spans="1:1">
      <c r="A8177" s="382"/>
    </row>
    <row r="8178" spans="1:1">
      <c r="A8178" s="382"/>
    </row>
    <row r="8179" spans="1:1">
      <c r="A8179" s="382"/>
    </row>
    <row r="8180" spans="1:1">
      <c r="A8180" s="382"/>
    </row>
    <row r="8181" spans="1:1">
      <c r="A8181" s="382"/>
    </row>
    <row r="8182" spans="1:1">
      <c r="A8182" s="382"/>
    </row>
    <row r="8183" spans="1:1">
      <c r="A8183" s="382"/>
    </row>
    <row r="8184" spans="1:1">
      <c r="A8184" s="382"/>
    </row>
    <row r="8185" spans="1:1">
      <c r="A8185" s="382"/>
    </row>
    <row r="8186" spans="1:1">
      <c r="A8186" s="382"/>
    </row>
    <row r="8187" spans="1:1">
      <c r="A8187" s="382"/>
    </row>
    <row r="8188" spans="1:1">
      <c r="A8188" s="382"/>
    </row>
    <row r="8189" spans="1:1">
      <c r="A8189" s="382"/>
    </row>
    <row r="8190" spans="1:1">
      <c r="A8190" s="382"/>
    </row>
    <row r="8191" spans="1:1">
      <c r="A8191" s="382"/>
    </row>
    <row r="8192" spans="1:1">
      <c r="A8192" s="382"/>
    </row>
    <row r="8193" spans="1:1">
      <c r="A8193" s="382"/>
    </row>
    <row r="8194" spans="1:1">
      <c r="A8194" s="382"/>
    </row>
    <row r="8195" spans="1:1">
      <c r="A8195" s="382"/>
    </row>
    <row r="8196" spans="1:1">
      <c r="A8196" s="382"/>
    </row>
    <row r="8197" spans="1:1">
      <c r="A8197" s="382"/>
    </row>
    <row r="8198" spans="1:1">
      <c r="A8198" s="382"/>
    </row>
    <row r="8199" spans="1:1">
      <c r="A8199" s="382"/>
    </row>
    <row r="8200" spans="1:1">
      <c r="A8200" s="382"/>
    </row>
    <row r="8201" spans="1:1">
      <c r="A8201" s="382"/>
    </row>
    <row r="8202" spans="1:1">
      <c r="A8202" s="382"/>
    </row>
    <row r="8203" spans="1:1">
      <c r="A8203" s="382"/>
    </row>
    <row r="8204" spans="1:1">
      <c r="A8204" s="382"/>
    </row>
    <row r="8205" spans="1:1">
      <c r="A8205" s="382"/>
    </row>
    <row r="8206" spans="1:1">
      <c r="A8206" s="382"/>
    </row>
    <row r="8207" spans="1:1">
      <c r="A8207" s="382"/>
    </row>
    <row r="8208" spans="1:1">
      <c r="A8208" s="382"/>
    </row>
    <row r="8209" spans="1:1">
      <c r="A8209" s="382"/>
    </row>
    <row r="8210" spans="1:1">
      <c r="A8210" s="382"/>
    </row>
    <row r="8211" spans="1:1">
      <c r="A8211" s="382"/>
    </row>
    <row r="8212" spans="1:1">
      <c r="A8212" s="382"/>
    </row>
    <row r="8213" spans="1:1">
      <c r="A8213" s="382"/>
    </row>
    <row r="8214" spans="1:1">
      <c r="A8214" s="382"/>
    </row>
    <row r="8215" spans="1:1">
      <c r="A8215" s="382"/>
    </row>
    <row r="8216" spans="1:1">
      <c r="A8216" s="382"/>
    </row>
    <row r="8217" spans="1:1">
      <c r="A8217" s="382"/>
    </row>
    <row r="8218" spans="1:1">
      <c r="A8218" s="382"/>
    </row>
    <row r="8219" spans="1:1">
      <c r="A8219" s="382"/>
    </row>
    <row r="8220" spans="1:1">
      <c r="A8220" s="382"/>
    </row>
    <row r="8221" spans="1:1">
      <c r="A8221" s="382"/>
    </row>
    <row r="8222" spans="1:1">
      <c r="A8222" s="382"/>
    </row>
    <row r="8223" spans="1:1">
      <c r="A8223" s="382"/>
    </row>
    <row r="8224" spans="1:1">
      <c r="A8224" s="382"/>
    </row>
    <row r="8225" spans="1:1">
      <c r="A8225" s="382"/>
    </row>
    <row r="8226" spans="1:1">
      <c r="A8226" s="382"/>
    </row>
    <row r="8227" spans="1:1">
      <c r="A8227" s="382"/>
    </row>
    <row r="8228" spans="1:1">
      <c r="A8228" s="382"/>
    </row>
    <row r="8229" spans="1:1">
      <c r="A8229" s="382"/>
    </row>
    <row r="8230" spans="1:1">
      <c r="A8230" s="382"/>
    </row>
    <row r="8231" spans="1:1">
      <c r="A8231" s="382"/>
    </row>
    <row r="8232" spans="1:1">
      <c r="A8232" s="382"/>
    </row>
    <row r="8233" spans="1:1">
      <c r="A8233" s="382"/>
    </row>
    <row r="8234" spans="1:1">
      <c r="A8234" s="382"/>
    </row>
    <row r="8235" spans="1:1">
      <c r="A8235" s="382"/>
    </row>
    <row r="8236" spans="1:1">
      <c r="A8236" s="382"/>
    </row>
    <row r="8237" spans="1:1">
      <c r="A8237" s="382"/>
    </row>
    <row r="8238" spans="1:1">
      <c r="A8238" s="382"/>
    </row>
    <row r="8239" spans="1:1">
      <c r="A8239" s="382"/>
    </row>
    <row r="8240" spans="1:1">
      <c r="A8240" s="382"/>
    </row>
    <row r="8241" spans="1:1">
      <c r="A8241" s="382"/>
    </row>
    <row r="8242" spans="1:1">
      <c r="A8242" s="382"/>
    </row>
    <row r="8243" spans="1:1">
      <c r="A8243" s="382"/>
    </row>
    <row r="8244" spans="1:1">
      <c r="A8244" s="382"/>
    </row>
    <row r="8245" spans="1:1">
      <c r="A8245" s="382"/>
    </row>
    <row r="8246" spans="1:1">
      <c r="A8246" s="382"/>
    </row>
    <row r="8247" spans="1:1">
      <c r="A8247" s="382"/>
    </row>
    <row r="8248" spans="1:1">
      <c r="A8248" s="382"/>
    </row>
    <row r="8249" spans="1:1">
      <c r="A8249" s="382"/>
    </row>
    <row r="8250" spans="1:1">
      <c r="A8250" s="382"/>
    </row>
    <row r="8251" spans="1:1">
      <c r="A8251" s="382"/>
    </row>
    <row r="8252" spans="1:1">
      <c r="A8252" s="382"/>
    </row>
    <row r="8253" spans="1:1">
      <c r="A8253" s="382"/>
    </row>
    <row r="8254" spans="1:1">
      <c r="A8254" s="382"/>
    </row>
    <row r="8255" spans="1:1">
      <c r="A8255" s="382"/>
    </row>
    <row r="8256" spans="1:1">
      <c r="A8256" s="382"/>
    </row>
    <row r="8257" spans="1:1">
      <c r="A8257" s="382"/>
    </row>
    <row r="8258" spans="1:1">
      <c r="A8258" s="382"/>
    </row>
    <row r="8259" spans="1:1">
      <c r="A8259" s="382"/>
    </row>
    <row r="8260" spans="1:1">
      <c r="A8260" s="382"/>
    </row>
    <row r="8261" spans="1:1">
      <c r="A8261" s="382"/>
    </row>
    <row r="8262" spans="1:1">
      <c r="A8262" s="382"/>
    </row>
    <row r="8263" spans="1:1">
      <c r="A8263" s="382"/>
    </row>
    <row r="8264" spans="1:1">
      <c r="A8264" s="382"/>
    </row>
    <row r="8265" spans="1:1">
      <c r="A8265" s="382"/>
    </row>
    <row r="8266" spans="1:1">
      <c r="A8266" s="382"/>
    </row>
    <row r="8267" spans="1:1">
      <c r="A8267" s="382"/>
    </row>
    <row r="8268" spans="1:1">
      <c r="A8268" s="382"/>
    </row>
    <row r="8269" spans="1:1">
      <c r="A8269" s="382"/>
    </row>
    <row r="8270" spans="1:1">
      <c r="A8270" s="382"/>
    </row>
    <row r="8271" spans="1:1">
      <c r="A8271" s="382"/>
    </row>
    <row r="8272" spans="1:1">
      <c r="A8272" s="382"/>
    </row>
    <row r="8273" spans="1:1">
      <c r="A8273" s="382"/>
    </row>
    <row r="8274" spans="1:1">
      <c r="A8274" s="382"/>
    </row>
    <row r="8275" spans="1:1">
      <c r="A8275" s="382"/>
    </row>
    <row r="8276" spans="1:1">
      <c r="A8276" s="382"/>
    </row>
    <row r="8277" spans="1:1">
      <c r="A8277" s="382"/>
    </row>
    <row r="8278" spans="1:1">
      <c r="A8278" s="382"/>
    </row>
    <row r="8279" spans="1:1">
      <c r="A8279" s="382"/>
    </row>
    <row r="8280" spans="1:1">
      <c r="A8280" s="382"/>
    </row>
    <row r="8281" spans="1:1">
      <c r="A8281" s="382"/>
    </row>
    <row r="8282" spans="1:1">
      <c r="A8282" s="382"/>
    </row>
    <row r="8283" spans="1:1">
      <c r="A8283" s="382"/>
    </row>
    <row r="8284" spans="1:1">
      <c r="A8284" s="382"/>
    </row>
    <row r="8285" spans="1:1">
      <c r="A8285" s="382"/>
    </row>
    <row r="8286" spans="1:1">
      <c r="A8286" s="382"/>
    </row>
    <row r="8287" spans="1:1">
      <c r="A8287" s="382"/>
    </row>
    <row r="8288" spans="1:1">
      <c r="A8288" s="382"/>
    </row>
    <row r="8289" spans="1:1">
      <c r="A8289" s="382"/>
    </row>
    <row r="8290" spans="1:1">
      <c r="A8290" s="382"/>
    </row>
    <row r="8291" spans="1:1">
      <c r="A8291" s="382"/>
    </row>
    <row r="8292" spans="1:1">
      <c r="A8292" s="382"/>
    </row>
    <row r="8293" spans="1:1">
      <c r="A8293" s="382"/>
    </row>
    <row r="8294" spans="1:1">
      <c r="A8294" s="382"/>
    </row>
    <row r="8295" spans="1:1">
      <c r="A8295" s="382"/>
    </row>
    <row r="8296" spans="1:1">
      <c r="A8296" s="382"/>
    </row>
    <row r="8297" spans="1:1">
      <c r="A8297" s="382"/>
    </row>
    <row r="8298" spans="1:1">
      <c r="A8298" s="382"/>
    </row>
    <row r="8299" spans="1:1">
      <c r="A8299" s="382"/>
    </row>
    <row r="8300" spans="1:1">
      <c r="A8300" s="382"/>
    </row>
    <row r="8301" spans="1:1">
      <c r="A8301" s="382"/>
    </row>
    <row r="8302" spans="1:1">
      <c r="A8302" s="382"/>
    </row>
    <row r="8303" spans="1:1">
      <c r="A8303" s="382"/>
    </row>
    <row r="8304" spans="1:1">
      <c r="A8304" s="382"/>
    </row>
    <row r="8305" spans="1:1">
      <c r="A8305" s="382"/>
    </row>
    <row r="8306" spans="1:1">
      <c r="A8306" s="382"/>
    </row>
    <row r="8307" spans="1:1">
      <c r="A8307" s="382"/>
    </row>
    <row r="8308" spans="1:1">
      <c r="A8308" s="382"/>
    </row>
    <row r="8309" spans="1:1">
      <c r="A8309" s="382"/>
    </row>
    <row r="8310" spans="1:1">
      <c r="A8310" s="382"/>
    </row>
    <row r="8311" spans="1:1">
      <c r="A8311" s="382"/>
    </row>
    <row r="8312" spans="1:1">
      <c r="A8312" s="382"/>
    </row>
    <row r="8313" spans="1:1">
      <c r="A8313" s="382"/>
    </row>
    <row r="8314" spans="1:1">
      <c r="A8314" s="382"/>
    </row>
    <row r="8315" spans="1:1">
      <c r="A8315" s="382"/>
    </row>
    <row r="8316" spans="1:1">
      <c r="A8316" s="382"/>
    </row>
    <row r="8317" spans="1:1">
      <c r="A8317" s="382"/>
    </row>
    <row r="8318" spans="1:1">
      <c r="A8318" s="382"/>
    </row>
    <row r="8319" spans="1:1">
      <c r="A8319" s="382"/>
    </row>
    <row r="8320" spans="1:1">
      <c r="A8320" s="382"/>
    </row>
    <row r="8321" spans="1:1">
      <c r="A8321" s="382"/>
    </row>
    <row r="8322" spans="1:1">
      <c r="A8322" s="382"/>
    </row>
    <row r="8323" spans="1:1">
      <c r="A8323" s="382"/>
    </row>
    <row r="8324" spans="1:1">
      <c r="A8324" s="382"/>
    </row>
    <row r="8325" spans="1:1">
      <c r="A8325" s="382"/>
    </row>
    <row r="8326" spans="1:1">
      <c r="A8326" s="382"/>
    </row>
    <row r="8327" spans="1:1">
      <c r="A8327" s="382"/>
    </row>
    <row r="8328" spans="1:1">
      <c r="A8328" s="382"/>
    </row>
    <row r="8329" spans="1:1">
      <c r="A8329" s="382"/>
    </row>
    <row r="8330" spans="1:1">
      <c r="A8330" s="382"/>
    </row>
    <row r="8331" spans="1:1">
      <c r="A8331" s="382"/>
    </row>
    <row r="8332" spans="1:1">
      <c r="A8332" s="382"/>
    </row>
    <row r="8333" spans="1:1">
      <c r="A8333" s="382"/>
    </row>
    <row r="8334" spans="1:1">
      <c r="A8334" s="382"/>
    </row>
    <row r="8335" spans="1:1">
      <c r="A8335" s="382"/>
    </row>
    <row r="8336" spans="1:1">
      <c r="A8336" s="382"/>
    </row>
    <row r="8337" spans="1:1">
      <c r="A8337" s="382"/>
    </row>
    <row r="8338" spans="1:1">
      <c r="A8338" s="382"/>
    </row>
    <row r="8339" spans="1:1">
      <c r="A8339" s="382"/>
    </row>
    <row r="8340" spans="1:1">
      <c r="A8340" s="382"/>
    </row>
    <row r="8341" spans="1:1">
      <c r="A8341" s="382"/>
    </row>
    <row r="8342" spans="1:1">
      <c r="A8342" s="382"/>
    </row>
    <row r="8343" spans="1:1">
      <c r="A8343" s="382"/>
    </row>
    <row r="8344" spans="1:1">
      <c r="A8344" s="382"/>
    </row>
    <row r="8345" spans="1:1">
      <c r="A8345" s="382"/>
    </row>
    <row r="8346" spans="1:1">
      <c r="A8346" s="382"/>
    </row>
    <row r="8347" spans="1:1">
      <c r="A8347" s="382"/>
    </row>
    <row r="8348" spans="1:1">
      <c r="A8348" s="382"/>
    </row>
    <row r="8349" spans="1:1">
      <c r="A8349" s="382"/>
    </row>
    <row r="8350" spans="1:1">
      <c r="A8350" s="382"/>
    </row>
    <row r="8351" spans="1:1">
      <c r="A8351" s="382"/>
    </row>
    <row r="8352" spans="1:1">
      <c r="A8352" s="382"/>
    </row>
    <row r="8353" spans="1:1">
      <c r="A8353" s="382"/>
    </row>
    <row r="8354" spans="1:1">
      <c r="A8354" s="382"/>
    </row>
    <row r="8355" spans="1:1">
      <c r="A8355" s="382"/>
    </row>
    <row r="8356" spans="1:1">
      <c r="A8356" s="382"/>
    </row>
    <row r="8357" spans="1:1">
      <c r="A8357" s="382"/>
    </row>
    <row r="8358" spans="1:1">
      <c r="A8358" s="382"/>
    </row>
    <row r="8359" spans="1:1">
      <c r="A8359" s="382"/>
    </row>
    <row r="8360" spans="1:1">
      <c r="A8360" s="382"/>
    </row>
    <row r="8361" spans="1:1">
      <c r="A8361" s="382"/>
    </row>
    <row r="8362" spans="1:1">
      <c r="A8362" s="382"/>
    </row>
    <row r="8363" spans="1:1">
      <c r="A8363" s="382"/>
    </row>
    <row r="8364" spans="1:1">
      <c r="A8364" s="382"/>
    </row>
    <row r="8365" spans="1:1">
      <c r="A8365" s="382"/>
    </row>
    <row r="8366" spans="1:1">
      <c r="A8366" s="382"/>
    </row>
    <row r="8367" spans="1:1">
      <c r="A8367" s="382"/>
    </row>
    <row r="8368" spans="1:1">
      <c r="A8368" s="382"/>
    </row>
    <row r="8369" spans="1:1">
      <c r="A8369" s="382"/>
    </row>
    <row r="8370" spans="1:1">
      <c r="A8370" s="382"/>
    </row>
    <row r="8371" spans="1:1">
      <c r="A8371" s="382"/>
    </row>
    <row r="8372" spans="1:1">
      <c r="A8372" s="382"/>
    </row>
    <row r="8373" spans="1:1">
      <c r="A8373" s="382"/>
    </row>
    <row r="8374" spans="1:1">
      <c r="A8374" s="382"/>
    </row>
    <row r="8375" spans="1:1">
      <c r="A8375" s="382"/>
    </row>
    <row r="8376" spans="1:1">
      <c r="A8376" s="382"/>
    </row>
    <row r="8377" spans="1:1">
      <c r="A8377" s="382"/>
    </row>
    <row r="8378" spans="1:1">
      <c r="A8378" s="382"/>
    </row>
    <row r="8379" spans="1:1">
      <c r="A8379" s="382"/>
    </row>
    <row r="8380" spans="1:1">
      <c r="A8380" s="382"/>
    </row>
    <row r="8381" spans="1:1">
      <c r="A8381" s="382"/>
    </row>
    <row r="8382" spans="1:1">
      <c r="A8382" s="382"/>
    </row>
    <row r="8383" spans="1:1">
      <c r="A8383" s="382"/>
    </row>
    <row r="8384" spans="1:1">
      <c r="A8384" s="382"/>
    </row>
    <row r="8385" spans="1:1">
      <c r="A8385" s="382"/>
    </row>
    <row r="8386" spans="1:1">
      <c r="A8386" s="382"/>
    </row>
    <row r="8387" spans="1:1">
      <c r="A8387" s="382"/>
    </row>
    <row r="8388" spans="1:1">
      <c r="A8388" s="382"/>
    </row>
    <row r="8389" spans="1:1">
      <c r="A8389" s="382"/>
    </row>
    <row r="8390" spans="1:1">
      <c r="A8390" s="382"/>
    </row>
    <row r="8391" spans="1:1">
      <c r="A8391" s="382"/>
    </row>
    <row r="8392" spans="1:1">
      <c r="A8392" s="382"/>
    </row>
    <row r="8393" spans="1:1">
      <c r="A8393" s="382"/>
    </row>
    <row r="8394" spans="1:1">
      <c r="A8394" s="382"/>
    </row>
    <row r="8395" spans="1:1">
      <c r="A8395" s="382"/>
    </row>
    <row r="8396" spans="1:1">
      <c r="A8396" s="382"/>
    </row>
    <row r="8397" spans="1:1">
      <c r="A8397" s="382"/>
    </row>
    <row r="8398" spans="1:1">
      <c r="A8398" s="382"/>
    </row>
    <row r="8399" spans="1:1">
      <c r="A8399" s="382"/>
    </row>
    <row r="8400" spans="1:1">
      <c r="A8400" s="382"/>
    </row>
    <row r="8401" spans="1:1">
      <c r="A8401" s="382"/>
    </row>
    <row r="8402" spans="1:1">
      <c r="A8402" s="382"/>
    </row>
    <row r="8403" spans="1:1">
      <c r="A8403" s="382"/>
    </row>
    <row r="8404" spans="1:1">
      <c r="A8404" s="382"/>
    </row>
    <row r="8405" spans="1:1">
      <c r="A8405" s="382"/>
    </row>
    <row r="8406" spans="1:1">
      <c r="A8406" s="382"/>
    </row>
    <row r="8407" spans="1:1">
      <c r="A8407" s="382"/>
    </row>
    <row r="8408" spans="1:1">
      <c r="A8408" s="382"/>
    </row>
    <row r="8409" spans="1:1">
      <c r="A8409" s="382"/>
    </row>
    <row r="8410" spans="1:1">
      <c r="A8410" s="382"/>
    </row>
    <row r="8411" spans="1:1">
      <c r="A8411" s="382"/>
    </row>
    <row r="8412" spans="1:1">
      <c r="A8412" s="382"/>
    </row>
    <row r="8413" spans="1:1">
      <c r="A8413" s="382"/>
    </row>
    <row r="8414" spans="1:1">
      <c r="A8414" s="382"/>
    </row>
    <row r="8415" spans="1:1">
      <c r="A8415" s="382"/>
    </row>
    <row r="8416" spans="1:1">
      <c r="A8416" s="382"/>
    </row>
    <row r="8417" spans="1:1">
      <c r="A8417" s="382"/>
    </row>
    <row r="8418" spans="1:1">
      <c r="A8418" s="382"/>
    </row>
    <row r="8419" spans="1:1">
      <c r="A8419" s="382"/>
    </row>
    <row r="8420" spans="1:1">
      <c r="A8420" s="382"/>
    </row>
    <row r="8421" spans="1:1">
      <c r="A8421" s="382"/>
    </row>
    <row r="8422" spans="1:1">
      <c r="A8422" s="382"/>
    </row>
    <row r="8423" spans="1:1">
      <c r="A8423" s="382"/>
    </row>
    <row r="8424" spans="1:1">
      <c r="A8424" s="382"/>
    </row>
    <row r="8425" spans="1:1">
      <c r="A8425" s="382"/>
    </row>
    <row r="8426" spans="1:1">
      <c r="A8426" s="382"/>
    </row>
    <row r="8427" spans="1:1">
      <c r="A8427" s="382"/>
    </row>
    <row r="8428" spans="1:1">
      <c r="A8428" s="382"/>
    </row>
    <row r="8429" spans="1:1">
      <c r="A8429" s="382"/>
    </row>
    <row r="8430" spans="1:1">
      <c r="A8430" s="382"/>
    </row>
    <row r="8431" spans="1:1">
      <c r="A8431" s="382"/>
    </row>
    <row r="8432" spans="1:1">
      <c r="A8432" s="382"/>
    </row>
    <row r="8433" spans="1:1">
      <c r="A8433" s="382"/>
    </row>
    <row r="8434" spans="1:1">
      <c r="A8434" s="382"/>
    </row>
    <row r="8435" spans="1:1">
      <c r="A8435" s="382"/>
    </row>
    <row r="8436" spans="1:1">
      <c r="A8436" s="382"/>
    </row>
    <row r="8437" spans="1:1">
      <c r="A8437" s="382"/>
    </row>
    <row r="8438" spans="1:1">
      <c r="A8438" s="382"/>
    </row>
    <row r="8439" spans="1:1">
      <c r="A8439" s="382"/>
    </row>
    <row r="8440" spans="1:1">
      <c r="A8440" s="382"/>
    </row>
    <row r="8441" spans="1:1">
      <c r="A8441" s="382"/>
    </row>
    <row r="8442" spans="1:1">
      <c r="A8442" s="382"/>
    </row>
    <row r="8443" spans="1:1">
      <c r="A8443" s="382"/>
    </row>
    <row r="8444" spans="1:1">
      <c r="A8444" s="382"/>
    </row>
    <row r="8445" spans="1:1">
      <c r="A8445" s="382"/>
    </row>
    <row r="8446" spans="1:1">
      <c r="A8446" s="382"/>
    </row>
    <row r="8447" spans="1:1">
      <c r="A8447" s="382"/>
    </row>
    <row r="8448" spans="1:1">
      <c r="A8448" s="382"/>
    </row>
    <row r="8449" spans="1:1">
      <c r="A8449" s="382"/>
    </row>
    <row r="8450" spans="1:1">
      <c r="A8450" s="382"/>
    </row>
    <row r="8451" spans="1:1">
      <c r="A8451" s="382"/>
    </row>
    <row r="8452" spans="1:1">
      <c r="A8452" s="382"/>
    </row>
    <row r="8453" spans="1:1">
      <c r="A8453" s="382"/>
    </row>
    <row r="8454" spans="1:1">
      <c r="A8454" s="382"/>
    </row>
    <row r="8455" spans="1:1">
      <c r="A8455" s="382"/>
    </row>
    <row r="8456" spans="1:1">
      <c r="A8456" s="382"/>
    </row>
    <row r="8457" spans="1:1">
      <c r="A8457" s="382"/>
    </row>
    <row r="8458" spans="1:1">
      <c r="A8458" s="382"/>
    </row>
    <row r="8459" spans="1:1">
      <c r="A8459" s="382"/>
    </row>
    <row r="8460" spans="1:1">
      <c r="A8460" s="382"/>
    </row>
    <row r="8461" spans="1:1">
      <c r="A8461" s="382"/>
    </row>
    <row r="8462" spans="1:1">
      <c r="A8462" s="382"/>
    </row>
    <row r="8463" spans="1:1">
      <c r="A8463" s="382"/>
    </row>
    <row r="8464" spans="1:1">
      <c r="A8464" s="382"/>
    </row>
    <row r="8465" spans="1:1">
      <c r="A8465" s="382"/>
    </row>
    <row r="8466" spans="1:1">
      <c r="A8466" s="382"/>
    </row>
    <row r="8467" spans="1:1">
      <c r="A8467" s="382"/>
    </row>
    <row r="8468" spans="1:1">
      <c r="A8468" s="382"/>
    </row>
    <row r="8469" spans="1:1">
      <c r="A8469" s="382"/>
    </row>
    <row r="8470" spans="1:1">
      <c r="A8470" s="382"/>
    </row>
    <row r="8471" spans="1:1">
      <c r="A8471" s="382"/>
    </row>
    <row r="8472" spans="1:1">
      <c r="A8472" s="382"/>
    </row>
    <row r="8473" spans="1:1">
      <c r="A8473" s="382"/>
    </row>
    <row r="8474" spans="1:1">
      <c r="A8474" s="382"/>
    </row>
    <row r="8475" spans="1:1">
      <c r="A8475" s="382"/>
    </row>
    <row r="8476" spans="1:1">
      <c r="A8476" s="382"/>
    </row>
    <row r="8477" spans="1:1">
      <c r="A8477" s="382"/>
    </row>
    <row r="8478" spans="1:1">
      <c r="A8478" s="382"/>
    </row>
    <row r="8479" spans="1:1">
      <c r="A8479" s="382"/>
    </row>
    <row r="8480" spans="1:1">
      <c r="A8480" s="382"/>
    </row>
    <row r="8481" spans="1:1">
      <c r="A8481" s="382"/>
    </row>
    <row r="8482" spans="1:1">
      <c r="A8482" s="382"/>
    </row>
    <row r="8483" spans="1:1">
      <c r="A8483" s="382"/>
    </row>
    <row r="8484" spans="1:1">
      <c r="A8484" s="382"/>
    </row>
    <row r="8485" spans="1:1">
      <c r="A8485" s="382"/>
    </row>
    <row r="8486" spans="1:1">
      <c r="A8486" s="382"/>
    </row>
    <row r="8487" spans="1:1">
      <c r="A8487" s="382"/>
    </row>
    <row r="8488" spans="1:1">
      <c r="A8488" s="382"/>
    </row>
    <row r="8489" spans="1:1">
      <c r="A8489" s="382"/>
    </row>
    <row r="8490" spans="1:1">
      <c r="A8490" s="382"/>
    </row>
    <row r="8491" spans="1:1">
      <c r="A8491" s="382"/>
    </row>
    <row r="8492" spans="1:1">
      <c r="A8492" s="382"/>
    </row>
    <row r="8493" spans="1:1">
      <c r="A8493" s="382"/>
    </row>
    <row r="8494" spans="1:1">
      <c r="A8494" s="382"/>
    </row>
    <row r="8495" spans="1:1">
      <c r="A8495" s="382"/>
    </row>
    <row r="8496" spans="1:1">
      <c r="A8496" s="382"/>
    </row>
    <row r="8497" spans="1:1">
      <c r="A8497" s="382"/>
    </row>
    <row r="8498" spans="1:1">
      <c r="A8498" s="382"/>
    </row>
    <row r="8499" spans="1:1">
      <c r="A8499" s="382"/>
    </row>
    <row r="8500" spans="1:1">
      <c r="A8500" s="382"/>
    </row>
    <row r="8501" spans="1:1">
      <c r="A8501" s="382"/>
    </row>
    <row r="8502" spans="1:1">
      <c r="A8502" s="382"/>
    </row>
    <row r="8503" spans="1:1">
      <c r="A8503" s="382"/>
    </row>
    <row r="8504" spans="1:1">
      <c r="A8504" s="382"/>
    </row>
    <row r="8505" spans="1:1">
      <c r="A8505" s="382"/>
    </row>
    <row r="8506" spans="1:1">
      <c r="A8506" s="382"/>
    </row>
    <row r="8507" spans="1:1">
      <c r="A8507" s="382"/>
    </row>
    <row r="8508" spans="1:1">
      <c r="A8508" s="382"/>
    </row>
    <row r="8509" spans="1:1">
      <c r="A8509" s="382"/>
    </row>
    <row r="8510" spans="1:1">
      <c r="A8510" s="382"/>
    </row>
    <row r="8511" spans="1:1">
      <c r="A8511" s="382"/>
    </row>
    <row r="8512" spans="1:1">
      <c r="A8512" s="382"/>
    </row>
    <row r="8513" spans="1:1">
      <c r="A8513" s="382"/>
    </row>
    <row r="8514" spans="1:1">
      <c r="A8514" s="382"/>
    </row>
    <row r="8515" spans="1:1">
      <c r="A8515" s="382"/>
    </row>
    <row r="8516" spans="1:1">
      <c r="A8516" s="382"/>
    </row>
    <row r="8517" spans="1:1">
      <c r="A8517" s="382"/>
    </row>
    <row r="8518" spans="1:1">
      <c r="A8518" s="382"/>
    </row>
    <row r="8519" spans="1:1">
      <c r="A8519" s="382"/>
    </row>
    <row r="8520" spans="1:1">
      <c r="A8520" s="382"/>
    </row>
    <row r="8521" spans="1:1">
      <c r="A8521" s="382"/>
    </row>
    <row r="8522" spans="1:1">
      <c r="A8522" s="382"/>
    </row>
    <row r="8523" spans="1:1">
      <c r="A8523" s="382"/>
    </row>
    <row r="8524" spans="1:1">
      <c r="A8524" s="382"/>
    </row>
    <row r="8525" spans="1:1">
      <c r="A8525" s="382"/>
    </row>
    <row r="8526" spans="1:1">
      <c r="A8526" s="382"/>
    </row>
    <row r="8527" spans="1:1">
      <c r="A8527" s="382"/>
    </row>
    <row r="8528" spans="1:1">
      <c r="A8528" s="382"/>
    </row>
    <row r="8529" spans="1:1">
      <c r="A8529" s="382"/>
    </row>
    <row r="8530" spans="1:1">
      <c r="A8530" s="382"/>
    </row>
    <row r="8531" spans="1:1">
      <c r="A8531" s="382"/>
    </row>
    <row r="8532" spans="1:1">
      <c r="A8532" s="382"/>
    </row>
    <row r="8533" spans="1:1">
      <c r="A8533" s="382"/>
    </row>
    <row r="8534" spans="1:1">
      <c r="A8534" s="382"/>
    </row>
    <row r="8535" spans="1:1">
      <c r="A8535" s="382"/>
    </row>
    <row r="8536" spans="1:1">
      <c r="A8536" s="382"/>
    </row>
    <row r="8537" spans="1:1">
      <c r="A8537" s="382"/>
    </row>
    <row r="8538" spans="1:1">
      <c r="A8538" s="382"/>
    </row>
    <row r="8539" spans="1:1">
      <c r="A8539" s="382"/>
    </row>
    <row r="8540" spans="1:1">
      <c r="A8540" s="382"/>
    </row>
    <row r="8541" spans="1:1">
      <c r="A8541" s="382"/>
    </row>
    <row r="8542" spans="1:1">
      <c r="A8542" s="382"/>
    </row>
    <row r="8543" spans="1:1">
      <c r="A8543" s="382"/>
    </row>
    <row r="8544" spans="1:1">
      <c r="A8544" s="382"/>
    </row>
    <row r="8545" spans="1:1">
      <c r="A8545" s="382"/>
    </row>
    <row r="8546" spans="1:1">
      <c r="A8546" s="382"/>
    </row>
    <row r="8547" spans="1:1">
      <c r="A8547" s="382"/>
    </row>
    <row r="8548" spans="1:1">
      <c r="A8548" s="382"/>
    </row>
    <row r="8549" spans="1:1">
      <c r="A8549" s="382"/>
    </row>
    <row r="8550" spans="1:1">
      <c r="A8550" s="382"/>
    </row>
    <row r="8551" spans="1:1">
      <c r="A8551" s="382"/>
    </row>
    <row r="8552" spans="1:1">
      <c r="A8552" s="382"/>
    </row>
    <row r="8553" spans="1:1">
      <c r="A8553" s="382"/>
    </row>
    <row r="8554" spans="1:1">
      <c r="A8554" s="382"/>
    </row>
    <row r="8555" spans="1:1">
      <c r="A8555" s="382"/>
    </row>
    <row r="8556" spans="1:1">
      <c r="A8556" s="382"/>
    </row>
    <row r="8557" spans="1:1">
      <c r="A8557" s="382"/>
    </row>
    <row r="8558" spans="1:1">
      <c r="A8558" s="382"/>
    </row>
    <row r="8559" spans="1:1">
      <c r="A8559" s="382"/>
    </row>
    <row r="8560" spans="1:1">
      <c r="A8560" s="382"/>
    </row>
    <row r="8561" spans="1:1">
      <c r="A8561" s="382"/>
    </row>
    <row r="8562" spans="1:1">
      <c r="A8562" s="382"/>
    </row>
    <row r="8563" spans="1:1">
      <c r="A8563" s="382"/>
    </row>
    <row r="8564" spans="1:1">
      <c r="A8564" s="382"/>
    </row>
    <row r="8565" spans="1:1">
      <c r="A8565" s="382"/>
    </row>
    <row r="8566" spans="1:1">
      <c r="A8566" s="382"/>
    </row>
    <row r="8567" spans="1:1">
      <c r="A8567" s="382"/>
    </row>
    <row r="8568" spans="1:1">
      <c r="A8568" s="382"/>
    </row>
    <row r="8569" spans="1:1">
      <c r="A8569" s="382"/>
    </row>
    <row r="8570" spans="1:1">
      <c r="A8570" s="382"/>
    </row>
    <row r="8571" spans="1:1">
      <c r="A8571" s="382"/>
    </row>
    <row r="8572" spans="1:1">
      <c r="A8572" s="382"/>
    </row>
    <row r="8573" spans="1:1">
      <c r="A8573" s="382"/>
    </row>
    <row r="8574" spans="1:1">
      <c r="A8574" s="382"/>
    </row>
    <row r="8575" spans="1:1">
      <c r="A8575" s="382"/>
    </row>
    <row r="8576" spans="1:1">
      <c r="A8576" s="382"/>
    </row>
    <row r="8577" spans="1:1">
      <c r="A8577" s="382"/>
    </row>
    <row r="8578" spans="1:1">
      <c r="A8578" s="382"/>
    </row>
    <row r="8579" spans="1:1">
      <c r="A8579" s="382"/>
    </row>
    <row r="8580" spans="1:1">
      <c r="A8580" s="382"/>
    </row>
    <row r="8581" spans="1:1">
      <c r="A8581" s="382"/>
    </row>
    <row r="8582" spans="1:1">
      <c r="A8582" s="382"/>
    </row>
    <row r="8583" spans="1:1">
      <c r="A8583" s="382"/>
    </row>
    <row r="8584" spans="1:1">
      <c r="A8584" s="382"/>
    </row>
    <row r="8585" spans="1:1">
      <c r="A8585" s="382"/>
    </row>
    <row r="8586" spans="1:1">
      <c r="A8586" s="382"/>
    </row>
    <row r="8587" spans="1:1">
      <c r="A8587" s="382"/>
    </row>
    <row r="8588" spans="1:1">
      <c r="A8588" s="382"/>
    </row>
    <row r="8589" spans="1:1">
      <c r="A8589" s="382"/>
    </row>
    <row r="8590" spans="1:1">
      <c r="A8590" s="382"/>
    </row>
    <row r="8591" spans="1:1">
      <c r="A8591" s="382"/>
    </row>
    <row r="8592" spans="1:1">
      <c r="A8592" s="382"/>
    </row>
    <row r="8593" spans="1:1">
      <c r="A8593" s="382"/>
    </row>
    <row r="8594" spans="1:1">
      <c r="A8594" s="382"/>
    </row>
    <row r="8595" spans="1:1">
      <c r="A8595" s="382"/>
    </row>
    <row r="8596" spans="1:1">
      <c r="A8596" s="382"/>
    </row>
    <row r="8597" spans="1:1">
      <c r="A8597" s="382"/>
    </row>
    <row r="8598" spans="1:1">
      <c r="A8598" s="382"/>
    </row>
    <row r="8599" spans="1:1">
      <c r="A8599" s="382"/>
    </row>
    <row r="8600" spans="1:1">
      <c r="A8600" s="382"/>
    </row>
    <row r="8601" spans="1:1">
      <c r="A8601" s="382"/>
    </row>
    <row r="8602" spans="1:1">
      <c r="A8602" s="382"/>
    </row>
    <row r="8603" spans="1:1">
      <c r="A8603" s="382"/>
    </row>
    <row r="8604" spans="1:1">
      <c r="A8604" s="382"/>
    </row>
    <row r="8605" spans="1:1">
      <c r="A8605" s="382"/>
    </row>
    <row r="8606" spans="1:1">
      <c r="A8606" s="382"/>
    </row>
    <row r="8607" spans="1:1">
      <c r="A8607" s="382"/>
    </row>
    <row r="8608" spans="1:1">
      <c r="A8608" s="382"/>
    </row>
    <row r="8609" spans="1:1">
      <c r="A8609" s="382"/>
    </row>
    <row r="8610" spans="1:1">
      <c r="A8610" s="382"/>
    </row>
    <row r="8611" spans="1:1">
      <c r="A8611" s="382"/>
    </row>
    <row r="8612" spans="1:1">
      <c r="A8612" s="382"/>
    </row>
    <row r="8613" spans="1:1">
      <c r="A8613" s="382"/>
    </row>
    <row r="8614" spans="1:1">
      <c r="A8614" s="382"/>
    </row>
    <row r="8615" spans="1:1">
      <c r="A8615" s="382"/>
    </row>
    <row r="8616" spans="1:1">
      <c r="A8616" s="382"/>
    </row>
    <row r="8617" spans="1:1">
      <c r="A8617" s="382"/>
    </row>
    <row r="8618" spans="1:1">
      <c r="A8618" s="382"/>
    </row>
    <row r="8619" spans="1:1">
      <c r="A8619" s="382"/>
    </row>
    <row r="8620" spans="1:1">
      <c r="A8620" s="382"/>
    </row>
    <row r="8621" spans="1:1">
      <c r="A8621" s="382"/>
    </row>
    <row r="8622" spans="1:1">
      <c r="A8622" s="382"/>
    </row>
    <row r="8623" spans="1:1">
      <c r="A8623" s="382"/>
    </row>
    <row r="8624" spans="1:1">
      <c r="A8624" s="382"/>
    </row>
    <row r="8625" spans="1:1">
      <c r="A8625" s="382"/>
    </row>
    <row r="8626" spans="1:1">
      <c r="A8626" s="382"/>
    </row>
    <row r="8627" spans="1:1">
      <c r="A8627" s="382"/>
    </row>
    <row r="8628" spans="1:1">
      <c r="A8628" s="382"/>
    </row>
    <row r="8629" spans="1:1">
      <c r="A8629" s="382"/>
    </row>
    <row r="8630" spans="1:1">
      <c r="A8630" s="382"/>
    </row>
    <row r="8631" spans="1:1">
      <c r="A8631" s="382"/>
    </row>
    <row r="8632" spans="1:1">
      <c r="A8632" s="382"/>
    </row>
    <row r="8633" spans="1:1">
      <c r="A8633" s="382"/>
    </row>
    <row r="8634" spans="1:1">
      <c r="A8634" s="382"/>
    </row>
    <row r="8635" spans="1:1">
      <c r="A8635" s="382"/>
    </row>
    <row r="8636" spans="1:1">
      <c r="A8636" s="382"/>
    </row>
    <row r="8637" spans="1:1">
      <c r="A8637" s="382"/>
    </row>
    <row r="8638" spans="1:1">
      <c r="A8638" s="382"/>
    </row>
    <row r="8639" spans="1:1">
      <c r="A8639" s="382"/>
    </row>
    <row r="8640" spans="1:1">
      <c r="A8640" s="382"/>
    </row>
    <row r="8641" spans="1:1">
      <c r="A8641" s="382"/>
    </row>
    <row r="8642" spans="1:1">
      <c r="A8642" s="382"/>
    </row>
    <row r="8643" spans="1:1">
      <c r="A8643" s="382"/>
    </row>
    <row r="8644" spans="1:1">
      <c r="A8644" s="382"/>
    </row>
    <row r="8645" spans="1:1">
      <c r="A8645" s="382"/>
    </row>
    <row r="8646" spans="1:1">
      <c r="A8646" s="382"/>
    </row>
    <row r="8647" spans="1:1">
      <c r="A8647" s="382"/>
    </row>
    <row r="8648" spans="1:1">
      <c r="A8648" s="382"/>
    </row>
    <row r="8649" spans="1:1">
      <c r="A8649" s="382"/>
    </row>
    <row r="8650" spans="1:1">
      <c r="A8650" s="382"/>
    </row>
    <row r="8651" spans="1:1">
      <c r="A8651" s="382"/>
    </row>
    <row r="8652" spans="1:1">
      <c r="A8652" s="382"/>
    </row>
    <row r="8653" spans="1:1">
      <c r="A8653" s="382"/>
    </row>
    <row r="8654" spans="1:1">
      <c r="A8654" s="382"/>
    </row>
    <row r="8655" spans="1:1">
      <c r="A8655" s="382"/>
    </row>
    <row r="8656" spans="1:1">
      <c r="A8656" s="382"/>
    </row>
    <row r="8657" spans="1:1">
      <c r="A8657" s="382"/>
    </row>
    <row r="8658" spans="1:1">
      <c r="A8658" s="382"/>
    </row>
    <row r="8659" spans="1:1">
      <c r="A8659" s="382"/>
    </row>
    <row r="8660" spans="1:1">
      <c r="A8660" s="382"/>
    </row>
    <row r="8661" spans="1:1">
      <c r="A8661" s="382"/>
    </row>
    <row r="8662" spans="1:1">
      <c r="A8662" s="382"/>
    </row>
    <row r="8663" spans="1:1">
      <c r="A8663" s="382"/>
    </row>
    <row r="8664" spans="1:1">
      <c r="A8664" s="382"/>
    </row>
    <row r="8665" spans="1:1">
      <c r="A8665" s="382"/>
    </row>
    <row r="8666" spans="1:1">
      <c r="A8666" s="382"/>
    </row>
    <row r="8667" spans="1:1">
      <c r="A8667" s="382"/>
    </row>
    <row r="8668" spans="1:1">
      <c r="A8668" s="382"/>
    </row>
    <row r="8669" spans="1:1">
      <c r="A8669" s="382"/>
    </row>
    <row r="8670" spans="1:1">
      <c r="A8670" s="382"/>
    </row>
    <row r="8671" spans="1:1">
      <c r="A8671" s="382"/>
    </row>
    <row r="8672" spans="1:1">
      <c r="A8672" s="382"/>
    </row>
    <row r="8673" spans="1:1">
      <c r="A8673" s="382"/>
    </row>
    <row r="8674" spans="1:1">
      <c r="A8674" s="382"/>
    </row>
    <row r="8675" spans="1:1">
      <c r="A8675" s="382"/>
    </row>
    <row r="8676" spans="1:1">
      <c r="A8676" s="382"/>
    </row>
    <row r="8677" spans="1:1">
      <c r="A8677" s="382"/>
    </row>
    <row r="8678" spans="1:1">
      <c r="A8678" s="382"/>
    </row>
    <row r="8679" spans="1:1">
      <c r="A8679" s="382"/>
    </row>
    <row r="8680" spans="1:1">
      <c r="A8680" s="382"/>
    </row>
    <row r="8681" spans="1:1">
      <c r="A8681" s="382"/>
    </row>
    <row r="8682" spans="1:1">
      <c r="A8682" s="382"/>
    </row>
    <row r="8683" spans="1:1">
      <c r="A8683" s="382"/>
    </row>
    <row r="8684" spans="1:1">
      <c r="A8684" s="382"/>
    </row>
    <row r="8685" spans="1:1">
      <c r="A8685" s="382"/>
    </row>
    <row r="8686" spans="1:1">
      <c r="A8686" s="382"/>
    </row>
    <row r="8687" spans="1:1">
      <c r="A8687" s="382"/>
    </row>
    <row r="8688" spans="1:1">
      <c r="A8688" s="382"/>
    </row>
    <row r="8689" spans="1:1">
      <c r="A8689" s="382"/>
    </row>
    <row r="8690" spans="1:1">
      <c r="A8690" s="382"/>
    </row>
    <row r="8691" spans="1:1">
      <c r="A8691" s="382"/>
    </row>
    <row r="8692" spans="1:1">
      <c r="A8692" s="382"/>
    </row>
    <row r="8693" spans="1:1">
      <c r="A8693" s="382"/>
    </row>
    <row r="8694" spans="1:1">
      <c r="A8694" s="382"/>
    </row>
    <row r="8695" spans="1:1">
      <c r="A8695" s="382"/>
    </row>
    <row r="8696" spans="1:1">
      <c r="A8696" s="382"/>
    </row>
    <row r="8697" spans="1:1">
      <c r="A8697" s="382"/>
    </row>
    <row r="8698" spans="1:1">
      <c r="A8698" s="382"/>
    </row>
    <row r="8699" spans="1:1">
      <c r="A8699" s="382"/>
    </row>
    <row r="8700" spans="1:1">
      <c r="A8700" s="382"/>
    </row>
    <row r="8701" spans="1:1">
      <c r="A8701" s="382"/>
    </row>
    <row r="8702" spans="1:1">
      <c r="A8702" s="382"/>
    </row>
    <row r="8703" spans="1:1">
      <c r="A8703" s="382"/>
    </row>
    <row r="8704" spans="1:1">
      <c r="A8704" s="382"/>
    </row>
    <row r="8705" spans="1:1">
      <c r="A8705" s="382"/>
    </row>
    <row r="8706" spans="1:1">
      <c r="A8706" s="382"/>
    </row>
    <row r="8707" spans="1:1">
      <c r="A8707" s="382"/>
    </row>
    <row r="8708" spans="1:1">
      <c r="A8708" s="382"/>
    </row>
    <row r="8709" spans="1:1">
      <c r="A8709" s="382"/>
    </row>
    <row r="8710" spans="1:1">
      <c r="A8710" s="382"/>
    </row>
    <row r="8711" spans="1:1">
      <c r="A8711" s="382"/>
    </row>
    <row r="8712" spans="1:1">
      <c r="A8712" s="382"/>
    </row>
    <row r="8713" spans="1:1">
      <c r="A8713" s="382"/>
    </row>
    <row r="8714" spans="1:1">
      <c r="A8714" s="382"/>
    </row>
    <row r="8715" spans="1:1">
      <c r="A8715" s="382"/>
    </row>
    <row r="8716" spans="1:1">
      <c r="A8716" s="382"/>
    </row>
    <row r="8717" spans="1:1">
      <c r="A8717" s="382"/>
    </row>
    <row r="8718" spans="1:1">
      <c r="A8718" s="382"/>
    </row>
    <row r="8719" spans="1:1">
      <c r="A8719" s="382"/>
    </row>
    <row r="8720" spans="1:1">
      <c r="A8720" s="382"/>
    </row>
    <row r="8721" spans="1:1">
      <c r="A8721" s="382"/>
    </row>
    <row r="8722" spans="1:1">
      <c r="A8722" s="382"/>
    </row>
    <row r="8723" spans="1:1">
      <c r="A8723" s="382"/>
    </row>
    <row r="8724" spans="1:1">
      <c r="A8724" s="382"/>
    </row>
    <row r="8725" spans="1:1">
      <c r="A8725" s="382"/>
    </row>
    <row r="8726" spans="1:1">
      <c r="A8726" s="382"/>
    </row>
    <row r="8727" spans="1:1">
      <c r="A8727" s="382"/>
    </row>
    <row r="8728" spans="1:1">
      <c r="A8728" s="382"/>
    </row>
    <row r="8729" spans="1:1">
      <c r="A8729" s="382"/>
    </row>
    <row r="8730" spans="1:1">
      <c r="A8730" s="382"/>
    </row>
    <row r="8731" spans="1:1">
      <c r="A8731" s="382"/>
    </row>
    <row r="8732" spans="1:1">
      <c r="A8732" s="382"/>
    </row>
    <row r="8733" spans="1:1">
      <c r="A8733" s="382"/>
    </row>
    <row r="8734" spans="1:1">
      <c r="A8734" s="382"/>
    </row>
    <row r="8735" spans="1:1">
      <c r="A8735" s="382"/>
    </row>
    <row r="8736" spans="1:1">
      <c r="A8736" s="382"/>
    </row>
    <row r="8737" spans="1:1">
      <c r="A8737" s="382"/>
    </row>
    <row r="8738" spans="1:1">
      <c r="A8738" s="382"/>
    </row>
    <row r="8739" spans="1:1">
      <c r="A8739" s="382"/>
    </row>
    <row r="8740" spans="1:1">
      <c r="A8740" s="382"/>
    </row>
    <row r="8741" spans="1:1">
      <c r="A8741" s="382"/>
    </row>
    <row r="8742" spans="1:1">
      <c r="A8742" s="382"/>
    </row>
    <row r="8743" spans="1:1">
      <c r="A8743" s="382"/>
    </row>
    <row r="8744" spans="1:1">
      <c r="A8744" s="382"/>
    </row>
    <row r="8745" spans="1:1">
      <c r="A8745" s="382"/>
    </row>
    <row r="8746" spans="1:1">
      <c r="A8746" s="382"/>
    </row>
    <row r="8747" spans="1:1">
      <c r="A8747" s="382"/>
    </row>
    <row r="8748" spans="1:1">
      <c r="A8748" s="382"/>
    </row>
    <row r="8749" spans="1:1">
      <c r="A8749" s="382"/>
    </row>
    <row r="8750" spans="1:1">
      <c r="A8750" s="382"/>
    </row>
    <row r="8751" spans="1:1">
      <c r="A8751" s="382"/>
    </row>
    <row r="8752" spans="1:1">
      <c r="A8752" s="382"/>
    </row>
    <row r="8753" spans="1:1">
      <c r="A8753" s="382"/>
    </row>
    <row r="8754" spans="1:1">
      <c r="A8754" s="382"/>
    </row>
    <row r="8755" spans="1:1">
      <c r="A8755" s="382"/>
    </row>
    <row r="8756" spans="1:1">
      <c r="A8756" s="382"/>
    </row>
    <row r="8757" spans="1:1">
      <c r="A8757" s="382"/>
    </row>
    <row r="8758" spans="1:1">
      <c r="A8758" s="382"/>
    </row>
    <row r="8759" spans="1:1">
      <c r="A8759" s="382"/>
    </row>
    <row r="8760" spans="1:1">
      <c r="A8760" s="382"/>
    </row>
    <row r="8761" spans="1:1">
      <c r="A8761" s="382"/>
    </row>
    <row r="8762" spans="1:1">
      <c r="A8762" s="382"/>
    </row>
    <row r="8763" spans="1:1">
      <c r="A8763" s="382"/>
    </row>
    <row r="8764" spans="1:1">
      <c r="A8764" s="382"/>
    </row>
    <row r="8765" spans="1:1">
      <c r="A8765" s="382"/>
    </row>
    <row r="8766" spans="1:1">
      <c r="A8766" s="382"/>
    </row>
    <row r="8767" spans="1:1">
      <c r="A8767" s="382"/>
    </row>
    <row r="8768" spans="1:1">
      <c r="A8768" s="382"/>
    </row>
    <row r="8769" spans="1:1">
      <c r="A8769" s="382"/>
    </row>
    <row r="8770" spans="1:1">
      <c r="A8770" s="382"/>
    </row>
    <row r="8771" spans="1:1">
      <c r="A8771" s="382"/>
    </row>
    <row r="8772" spans="1:1">
      <c r="A8772" s="382"/>
    </row>
    <row r="8773" spans="1:1">
      <c r="A8773" s="382"/>
    </row>
    <row r="8774" spans="1:1">
      <c r="A8774" s="382"/>
    </row>
    <row r="8775" spans="1:1">
      <c r="A8775" s="382"/>
    </row>
    <row r="8776" spans="1:1">
      <c r="A8776" s="382"/>
    </row>
    <row r="8777" spans="1:1">
      <c r="A8777" s="382"/>
    </row>
    <row r="8778" spans="1:1">
      <c r="A8778" s="382"/>
    </row>
    <row r="8779" spans="1:1">
      <c r="A8779" s="382"/>
    </row>
    <row r="8780" spans="1:1">
      <c r="A8780" s="382"/>
    </row>
    <row r="8781" spans="1:1">
      <c r="A8781" s="382"/>
    </row>
    <row r="8782" spans="1:1">
      <c r="A8782" s="382"/>
    </row>
    <row r="8783" spans="1:1">
      <c r="A8783" s="382"/>
    </row>
    <row r="8784" spans="1:1">
      <c r="A8784" s="382"/>
    </row>
    <row r="8785" spans="1:1">
      <c r="A8785" s="382"/>
    </row>
    <row r="8786" spans="1:1">
      <c r="A8786" s="382"/>
    </row>
    <row r="8787" spans="1:1">
      <c r="A8787" s="382"/>
    </row>
    <row r="8788" spans="1:1">
      <c r="A8788" s="382"/>
    </row>
    <row r="8789" spans="1:1">
      <c r="A8789" s="382"/>
    </row>
    <row r="8790" spans="1:1">
      <c r="A8790" s="382"/>
    </row>
    <row r="8791" spans="1:1">
      <c r="A8791" s="382"/>
    </row>
    <row r="8792" spans="1:1">
      <c r="A8792" s="382"/>
    </row>
    <row r="8793" spans="1:1">
      <c r="A8793" s="382"/>
    </row>
    <row r="8794" spans="1:1">
      <c r="A8794" s="382"/>
    </row>
    <row r="8795" spans="1:1">
      <c r="A8795" s="382"/>
    </row>
    <row r="8796" spans="1:1">
      <c r="A8796" s="382"/>
    </row>
    <row r="8797" spans="1:1">
      <c r="A8797" s="382"/>
    </row>
    <row r="8798" spans="1:1">
      <c r="A8798" s="382"/>
    </row>
    <row r="8799" spans="1:1">
      <c r="A8799" s="382"/>
    </row>
    <row r="8800" spans="1:1">
      <c r="A8800" s="382"/>
    </row>
    <row r="8801" spans="1:1">
      <c r="A8801" s="382"/>
    </row>
    <row r="8802" spans="1:1">
      <c r="A8802" s="382"/>
    </row>
    <row r="8803" spans="1:1">
      <c r="A8803" s="382"/>
    </row>
    <row r="8804" spans="1:1">
      <c r="A8804" s="382"/>
    </row>
    <row r="8805" spans="1:1">
      <c r="A8805" s="382"/>
    </row>
    <row r="8806" spans="1:1">
      <c r="A8806" s="382"/>
    </row>
    <row r="8807" spans="1:1">
      <c r="A8807" s="382"/>
    </row>
    <row r="8808" spans="1:1">
      <c r="A8808" s="382"/>
    </row>
    <row r="8809" spans="1:1">
      <c r="A8809" s="382"/>
    </row>
    <row r="8810" spans="1:1">
      <c r="A8810" s="382"/>
    </row>
    <row r="8811" spans="1:1">
      <c r="A8811" s="382"/>
    </row>
    <row r="8812" spans="1:1">
      <c r="A8812" s="382"/>
    </row>
    <row r="8813" spans="1:1">
      <c r="A8813" s="382"/>
    </row>
    <row r="8814" spans="1:1">
      <c r="A8814" s="382"/>
    </row>
    <row r="8815" spans="1:1">
      <c r="A8815" s="382"/>
    </row>
    <row r="8816" spans="1:1">
      <c r="A8816" s="382"/>
    </row>
    <row r="8817" spans="1:1">
      <c r="A8817" s="382"/>
    </row>
    <row r="8818" spans="1:1">
      <c r="A8818" s="382"/>
    </row>
    <row r="8819" spans="1:1">
      <c r="A8819" s="382"/>
    </row>
    <row r="8820" spans="1:1">
      <c r="A8820" s="382"/>
    </row>
    <row r="8821" spans="1:1">
      <c r="A8821" s="382"/>
    </row>
    <row r="8822" spans="1:1">
      <c r="A8822" s="382"/>
    </row>
    <row r="8823" spans="1:1">
      <c r="A8823" s="382"/>
    </row>
    <row r="8824" spans="1:1">
      <c r="A8824" s="382"/>
    </row>
    <row r="8825" spans="1:1">
      <c r="A8825" s="382"/>
    </row>
    <row r="8826" spans="1:1">
      <c r="A8826" s="382"/>
    </row>
    <row r="8827" spans="1:1">
      <c r="A8827" s="382"/>
    </row>
    <row r="8828" spans="1:1">
      <c r="A8828" s="382"/>
    </row>
    <row r="8829" spans="1:1">
      <c r="A8829" s="382"/>
    </row>
    <row r="8830" spans="1:1">
      <c r="A8830" s="382"/>
    </row>
    <row r="8831" spans="1:1">
      <c r="A8831" s="382"/>
    </row>
    <row r="8832" spans="1:1">
      <c r="A8832" s="382"/>
    </row>
    <row r="8833" spans="1:1">
      <c r="A8833" s="382"/>
    </row>
    <row r="8834" spans="1:1">
      <c r="A8834" s="382"/>
    </row>
    <row r="8835" spans="1:1">
      <c r="A8835" s="382"/>
    </row>
    <row r="8836" spans="1:1">
      <c r="A8836" s="382"/>
    </row>
    <row r="8837" spans="1:1">
      <c r="A8837" s="382"/>
    </row>
    <row r="8838" spans="1:1">
      <c r="A8838" s="382"/>
    </row>
    <row r="8839" spans="1:1">
      <c r="A8839" s="382"/>
    </row>
    <row r="8840" spans="1:1">
      <c r="A8840" s="382"/>
    </row>
    <row r="8841" spans="1:1">
      <c r="A8841" s="382"/>
    </row>
    <row r="8842" spans="1:1">
      <c r="A8842" s="382"/>
    </row>
    <row r="8843" spans="1:1">
      <c r="A8843" s="382"/>
    </row>
    <row r="8844" spans="1:1">
      <c r="A8844" s="382"/>
    </row>
    <row r="8845" spans="1:1">
      <c r="A8845" s="382"/>
    </row>
    <row r="8846" spans="1:1">
      <c r="A8846" s="382"/>
    </row>
    <row r="8847" spans="1:1">
      <c r="A8847" s="382"/>
    </row>
    <row r="8848" spans="1:1">
      <c r="A8848" s="382"/>
    </row>
    <row r="8849" spans="1:1">
      <c r="A8849" s="382"/>
    </row>
    <row r="8850" spans="1:1">
      <c r="A8850" s="382"/>
    </row>
    <row r="8851" spans="1:1">
      <c r="A8851" s="382"/>
    </row>
    <row r="8852" spans="1:1">
      <c r="A8852" s="382"/>
    </row>
    <row r="8853" spans="1:1">
      <c r="A8853" s="382"/>
    </row>
    <row r="8854" spans="1:1">
      <c r="A8854" s="382"/>
    </row>
    <row r="8855" spans="1:1">
      <c r="A8855" s="382"/>
    </row>
    <row r="8856" spans="1:1">
      <c r="A8856" s="382"/>
    </row>
    <row r="8857" spans="1:1">
      <c r="A8857" s="382"/>
    </row>
    <row r="8858" spans="1:1">
      <c r="A8858" s="382"/>
    </row>
    <row r="8859" spans="1:1">
      <c r="A8859" s="382"/>
    </row>
    <row r="8860" spans="1:1">
      <c r="A8860" s="382"/>
    </row>
    <row r="8861" spans="1:1">
      <c r="A8861" s="382"/>
    </row>
    <row r="8862" spans="1:1">
      <c r="A8862" s="382"/>
    </row>
    <row r="8863" spans="1:1">
      <c r="A8863" s="382"/>
    </row>
    <row r="8864" spans="1:1">
      <c r="A8864" s="382"/>
    </row>
    <row r="8865" spans="1:1">
      <c r="A8865" s="382"/>
    </row>
    <row r="8866" spans="1:1">
      <c r="A8866" s="382"/>
    </row>
    <row r="8867" spans="1:1">
      <c r="A8867" s="382"/>
    </row>
    <row r="8868" spans="1:1">
      <c r="A8868" s="382"/>
    </row>
    <row r="8869" spans="1:1">
      <c r="A8869" s="382"/>
    </row>
    <row r="8870" spans="1:1">
      <c r="A8870" s="382"/>
    </row>
    <row r="8871" spans="1:1">
      <c r="A8871" s="382"/>
    </row>
    <row r="8872" spans="1:1">
      <c r="A8872" s="382"/>
    </row>
    <row r="8873" spans="1:1">
      <c r="A8873" s="382"/>
    </row>
    <row r="8874" spans="1:1">
      <c r="A8874" s="382"/>
    </row>
    <row r="8875" spans="1:1">
      <c r="A8875" s="382"/>
    </row>
    <row r="8876" spans="1:1">
      <c r="A8876" s="382"/>
    </row>
    <row r="8877" spans="1:1">
      <c r="A8877" s="382"/>
    </row>
    <row r="8878" spans="1:1">
      <c r="A8878" s="382"/>
    </row>
    <row r="8879" spans="1:1">
      <c r="A8879" s="382"/>
    </row>
    <row r="8880" spans="1:1">
      <c r="A8880" s="382"/>
    </row>
    <row r="8881" spans="1:1">
      <c r="A8881" s="382"/>
    </row>
    <row r="8882" spans="1:1">
      <c r="A8882" s="382"/>
    </row>
    <row r="8883" spans="1:1">
      <c r="A8883" s="382"/>
    </row>
    <row r="8884" spans="1:1">
      <c r="A8884" s="382"/>
    </row>
    <row r="8885" spans="1:1">
      <c r="A8885" s="382"/>
    </row>
    <row r="8886" spans="1:1">
      <c r="A8886" s="382"/>
    </row>
    <row r="8887" spans="1:1">
      <c r="A8887" s="382"/>
    </row>
    <row r="8888" spans="1:1">
      <c r="A8888" s="382"/>
    </row>
    <row r="8889" spans="1:1">
      <c r="A8889" s="382"/>
    </row>
    <row r="8890" spans="1:1">
      <c r="A8890" s="382"/>
    </row>
    <row r="8891" spans="1:1">
      <c r="A8891" s="382"/>
    </row>
    <row r="8892" spans="1:1">
      <c r="A8892" s="382"/>
    </row>
    <row r="8893" spans="1:1">
      <c r="A8893" s="382"/>
    </row>
    <row r="8894" spans="1:1">
      <c r="A8894" s="382"/>
    </row>
    <row r="8895" spans="1:1">
      <c r="A8895" s="382"/>
    </row>
    <row r="8896" spans="1:1">
      <c r="A8896" s="382"/>
    </row>
    <row r="8897" spans="1:1">
      <c r="A8897" s="382"/>
    </row>
    <row r="8898" spans="1:1">
      <c r="A8898" s="382"/>
    </row>
    <row r="8899" spans="1:1">
      <c r="A8899" s="382"/>
    </row>
    <row r="8900" spans="1:1">
      <c r="A8900" s="382"/>
    </row>
    <row r="8901" spans="1:1">
      <c r="A8901" s="382"/>
    </row>
    <row r="8902" spans="1:1">
      <c r="A8902" s="382"/>
    </row>
    <row r="8903" spans="1:1">
      <c r="A8903" s="382"/>
    </row>
    <row r="8904" spans="1:1">
      <c r="A8904" s="382"/>
    </row>
    <row r="8905" spans="1:1">
      <c r="A8905" s="382"/>
    </row>
    <row r="8906" spans="1:1">
      <c r="A8906" s="382"/>
    </row>
    <row r="8907" spans="1:1">
      <c r="A8907" s="382"/>
    </row>
    <row r="8908" spans="1:1">
      <c r="A8908" s="382"/>
    </row>
    <row r="8909" spans="1:1">
      <c r="A8909" s="382"/>
    </row>
    <row r="8910" spans="1:1">
      <c r="A8910" s="382"/>
    </row>
    <row r="8911" spans="1:1">
      <c r="A8911" s="382"/>
    </row>
    <row r="8912" spans="1:1">
      <c r="A8912" s="382"/>
    </row>
    <row r="8913" spans="1:1">
      <c r="A8913" s="382"/>
    </row>
    <row r="8914" spans="1:1">
      <c r="A8914" s="382"/>
    </row>
    <row r="8915" spans="1:1">
      <c r="A8915" s="382"/>
    </row>
    <row r="8916" spans="1:1">
      <c r="A8916" s="382"/>
    </row>
    <row r="8917" spans="1:1">
      <c r="A8917" s="382"/>
    </row>
    <row r="8918" spans="1:1">
      <c r="A8918" s="382"/>
    </row>
    <row r="8919" spans="1:1">
      <c r="A8919" s="382"/>
    </row>
    <row r="8920" spans="1:1">
      <c r="A8920" s="382"/>
    </row>
    <row r="8921" spans="1:1">
      <c r="A8921" s="382"/>
    </row>
    <row r="8922" spans="1:1">
      <c r="A8922" s="382"/>
    </row>
    <row r="8923" spans="1:1">
      <c r="A8923" s="382"/>
    </row>
    <row r="8924" spans="1:1">
      <c r="A8924" s="382"/>
    </row>
    <row r="8925" spans="1:1">
      <c r="A8925" s="382"/>
    </row>
    <row r="8926" spans="1:1">
      <c r="A8926" s="382"/>
    </row>
    <row r="8927" spans="1:1">
      <c r="A8927" s="382"/>
    </row>
    <row r="8928" spans="1:1">
      <c r="A8928" s="382"/>
    </row>
    <row r="8929" spans="1:1">
      <c r="A8929" s="382"/>
    </row>
    <row r="8930" spans="1:1">
      <c r="A8930" s="382"/>
    </row>
    <row r="8931" spans="1:1">
      <c r="A8931" s="382"/>
    </row>
    <row r="8932" spans="1:1">
      <c r="A8932" s="382"/>
    </row>
    <row r="8933" spans="1:1">
      <c r="A8933" s="382"/>
    </row>
    <row r="8934" spans="1:1">
      <c r="A8934" s="382"/>
    </row>
    <row r="8935" spans="1:1">
      <c r="A8935" s="382"/>
    </row>
    <row r="8936" spans="1:1">
      <c r="A8936" s="382"/>
    </row>
    <row r="8937" spans="1:1">
      <c r="A8937" s="382"/>
    </row>
    <row r="8938" spans="1:1">
      <c r="A8938" s="382"/>
    </row>
    <row r="8939" spans="1:1">
      <c r="A8939" s="382"/>
    </row>
    <row r="8940" spans="1:1">
      <c r="A8940" s="382"/>
    </row>
    <row r="8941" spans="1:1">
      <c r="A8941" s="382"/>
    </row>
    <row r="8942" spans="1:1">
      <c r="A8942" s="382"/>
    </row>
    <row r="8943" spans="1:1">
      <c r="A8943" s="382"/>
    </row>
    <row r="8944" spans="1:1">
      <c r="A8944" s="382"/>
    </row>
    <row r="8945" spans="1:1">
      <c r="A8945" s="382"/>
    </row>
    <row r="8946" spans="1:1">
      <c r="A8946" s="382"/>
    </row>
    <row r="8947" spans="1:1">
      <c r="A8947" s="382"/>
    </row>
    <row r="8948" spans="1:1">
      <c r="A8948" s="382"/>
    </row>
    <row r="8949" spans="1:1">
      <c r="A8949" s="382"/>
    </row>
    <row r="8950" spans="1:1">
      <c r="A8950" s="382"/>
    </row>
    <row r="8951" spans="1:1">
      <c r="A8951" s="382"/>
    </row>
    <row r="8952" spans="1:1">
      <c r="A8952" s="382"/>
    </row>
    <row r="8953" spans="1:1">
      <c r="A8953" s="382"/>
    </row>
    <row r="8954" spans="1:1">
      <c r="A8954" s="382"/>
    </row>
    <row r="8955" spans="1:1">
      <c r="A8955" s="382"/>
    </row>
    <row r="8956" spans="1:1">
      <c r="A8956" s="382"/>
    </row>
    <row r="8957" spans="1:1">
      <c r="A8957" s="382"/>
    </row>
    <row r="8958" spans="1:1">
      <c r="A8958" s="382"/>
    </row>
    <row r="8959" spans="1:1">
      <c r="A8959" s="382"/>
    </row>
    <row r="8960" spans="1:1">
      <c r="A8960" s="382"/>
    </row>
    <row r="8961" spans="1:1">
      <c r="A8961" s="382"/>
    </row>
    <row r="8962" spans="1:1">
      <c r="A8962" s="382"/>
    </row>
    <row r="8963" spans="1:1">
      <c r="A8963" s="382"/>
    </row>
    <row r="8964" spans="1:1">
      <c r="A8964" s="382"/>
    </row>
    <row r="8965" spans="1:1">
      <c r="A8965" s="382"/>
    </row>
    <row r="8966" spans="1:1">
      <c r="A8966" s="382"/>
    </row>
    <row r="8967" spans="1:1">
      <c r="A8967" s="382"/>
    </row>
    <row r="8968" spans="1:1">
      <c r="A8968" s="382"/>
    </row>
    <row r="8969" spans="1:1">
      <c r="A8969" s="382"/>
    </row>
    <row r="8970" spans="1:1">
      <c r="A8970" s="382"/>
    </row>
    <row r="8971" spans="1:1">
      <c r="A8971" s="382"/>
    </row>
    <row r="8972" spans="1:1">
      <c r="A8972" s="382"/>
    </row>
    <row r="8973" spans="1:1">
      <c r="A8973" s="382"/>
    </row>
    <row r="8974" spans="1:1">
      <c r="A8974" s="382"/>
    </row>
    <row r="8975" spans="1:1">
      <c r="A8975" s="382"/>
    </row>
    <row r="8976" spans="1:1">
      <c r="A8976" s="382"/>
    </row>
    <row r="8977" spans="1:1">
      <c r="A8977" s="382"/>
    </row>
    <row r="8978" spans="1:1">
      <c r="A8978" s="382"/>
    </row>
    <row r="8979" spans="1:1">
      <c r="A8979" s="382"/>
    </row>
    <row r="8980" spans="1:1">
      <c r="A8980" s="382"/>
    </row>
    <row r="8981" spans="1:1">
      <c r="A8981" s="382"/>
    </row>
    <row r="8982" spans="1:1">
      <c r="A8982" s="382"/>
    </row>
    <row r="8983" spans="1:1">
      <c r="A8983" s="382"/>
    </row>
    <row r="8984" spans="1:1">
      <c r="A8984" s="382"/>
    </row>
    <row r="8985" spans="1:1">
      <c r="A8985" s="382"/>
    </row>
    <row r="8986" spans="1:1">
      <c r="A8986" s="382"/>
    </row>
    <row r="8987" spans="1:1">
      <c r="A8987" s="382"/>
    </row>
    <row r="8988" spans="1:1">
      <c r="A8988" s="382"/>
    </row>
    <row r="8989" spans="1:1">
      <c r="A8989" s="382"/>
    </row>
    <row r="8990" spans="1:1">
      <c r="A8990" s="382"/>
    </row>
    <row r="8991" spans="1:1">
      <c r="A8991" s="382"/>
    </row>
    <row r="8992" spans="1:1">
      <c r="A8992" s="382"/>
    </row>
    <row r="8993" spans="1:1">
      <c r="A8993" s="382"/>
    </row>
    <row r="8994" spans="1:1">
      <c r="A8994" s="382"/>
    </row>
    <row r="8995" spans="1:1">
      <c r="A8995" s="382"/>
    </row>
    <row r="8996" spans="1:1">
      <c r="A8996" s="382"/>
    </row>
    <row r="8997" spans="1:1">
      <c r="A8997" s="382"/>
    </row>
    <row r="8998" spans="1:1">
      <c r="A8998" s="382"/>
    </row>
    <row r="8999" spans="1:1">
      <c r="A8999" s="382"/>
    </row>
    <row r="9000" spans="1:1">
      <c r="A9000" s="382"/>
    </row>
    <row r="9001" spans="1:1">
      <c r="A9001" s="382"/>
    </row>
    <row r="9002" spans="1:1">
      <c r="A9002" s="382"/>
    </row>
    <row r="9003" spans="1:1">
      <c r="A9003" s="382"/>
    </row>
    <row r="9004" spans="1:1">
      <c r="A9004" s="382"/>
    </row>
    <row r="9005" spans="1:1">
      <c r="A9005" s="382"/>
    </row>
    <row r="9006" spans="1:1">
      <c r="A9006" s="382"/>
    </row>
    <row r="9007" spans="1:1">
      <c r="A9007" s="382"/>
    </row>
    <row r="9008" spans="1:1">
      <c r="A9008" s="382"/>
    </row>
    <row r="9009" spans="1:1">
      <c r="A9009" s="382"/>
    </row>
    <row r="9010" spans="1:1">
      <c r="A9010" s="382"/>
    </row>
    <row r="9011" spans="1:1">
      <c r="A9011" s="382"/>
    </row>
    <row r="9012" spans="1:1">
      <c r="A9012" s="382"/>
    </row>
    <row r="9013" spans="1:1">
      <c r="A9013" s="382"/>
    </row>
    <row r="9014" spans="1:1">
      <c r="A9014" s="382"/>
    </row>
    <row r="9015" spans="1:1">
      <c r="A9015" s="382"/>
    </row>
    <row r="9016" spans="1:1">
      <c r="A9016" s="382"/>
    </row>
    <row r="9017" spans="1:1">
      <c r="A9017" s="382"/>
    </row>
    <row r="9018" spans="1:1">
      <c r="A9018" s="382"/>
    </row>
    <row r="9019" spans="1:1">
      <c r="A9019" s="382"/>
    </row>
    <row r="9020" spans="1:1">
      <c r="A9020" s="382"/>
    </row>
    <row r="9021" spans="1:1">
      <c r="A9021" s="382"/>
    </row>
    <row r="9022" spans="1:1">
      <c r="A9022" s="382"/>
    </row>
    <row r="9023" spans="1:1">
      <c r="A9023" s="382"/>
    </row>
    <row r="9024" spans="1:1">
      <c r="A9024" s="382"/>
    </row>
    <row r="9025" spans="1:1">
      <c r="A9025" s="382"/>
    </row>
    <row r="9026" spans="1:1">
      <c r="A9026" s="382"/>
    </row>
    <row r="9027" spans="1:1">
      <c r="A9027" s="382"/>
    </row>
    <row r="9028" spans="1:1">
      <c r="A9028" s="382"/>
    </row>
    <row r="9029" spans="1:1">
      <c r="A9029" s="382"/>
    </row>
    <row r="9030" spans="1:1">
      <c r="A9030" s="382"/>
    </row>
    <row r="9031" spans="1:1">
      <c r="A9031" s="382"/>
    </row>
    <row r="9032" spans="1:1">
      <c r="A9032" s="382"/>
    </row>
    <row r="9033" spans="1:1">
      <c r="A9033" s="382"/>
    </row>
    <row r="9034" spans="1:1">
      <c r="A9034" s="382"/>
    </row>
    <row r="9035" spans="1:1">
      <c r="A9035" s="382"/>
    </row>
    <row r="9036" spans="1:1">
      <c r="A9036" s="382"/>
    </row>
    <row r="9037" spans="1:1">
      <c r="A9037" s="382"/>
    </row>
    <row r="9038" spans="1:1">
      <c r="A9038" s="382"/>
    </row>
    <row r="9039" spans="1:1">
      <c r="A9039" s="382"/>
    </row>
    <row r="9040" spans="1:1">
      <c r="A9040" s="382"/>
    </row>
    <row r="9041" spans="1:1">
      <c r="A9041" s="382"/>
    </row>
    <row r="9042" spans="1:1">
      <c r="A9042" s="382"/>
    </row>
    <row r="9043" spans="1:1">
      <c r="A9043" s="382"/>
    </row>
    <row r="9044" spans="1:1">
      <c r="A9044" s="382"/>
    </row>
    <row r="9045" spans="1:1">
      <c r="A9045" s="382"/>
    </row>
    <row r="9046" spans="1:1">
      <c r="A9046" s="382"/>
    </row>
    <row r="9047" spans="1:1">
      <c r="A9047" s="382"/>
    </row>
    <row r="9048" spans="1:1">
      <c r="A9048" s="382"/>
    </row>
    <row r="9049" spans="1:1">
      <c r="A9049" s="382"/>
    </row>
    <row r="9050" spans="1:1">
      <c r="A9050" s="382"/>
    </row>
    <row r="9051" spans="1:1">
      <c r="A9051" s="382"/>
    </row>
    <row r="9052" spans="1:1">
      <c r="A9052" s="382"/>
    </row>
    <row r="9053" spans="1:1">
      <c r="A9053" s="382"/>
    </row>
    <row r="9054" spans="1:1">
      <c r="A9054" s="382"/>
    </row>
    <row r="9055" spans="1:1">
      <c r="A9055" s="382"/>
    </row>
    <row r="9056" spans="1:1">
      <c r="A9056" s="382"/>
    </row>
    <row r="9057" spans="1:1">
      <c r="A9057" s="382"/>
    </row>
    <row r="9058" spans="1:1">
      <c r="A9058" s="382"/>
    </row>
    <row r="9059" spans="1:1">
      <c r="A9059" s="382"/>
    </row>
    <row r="9060" spans="1:1">
      <c r="A9060" s="382"/>
    </row>
    <row r="9061" spans="1:1">
      <c r="A9061" s="382"/>
    </row>
    <row r="9062" spans="1:1">
      <c r="A9062" s="382"/>
    </row>
    <row r="9063" spans="1:1">
      <c r="A9063" s="382"/>
    </row>
    <row r="9064" spans="1:1">
      <c r="A9064" s="382"/>
    </row>
    <row r="9065" spans="1:1">
      <c r="A9065" s="382"/>
    </row>
    <row r="9066" spans="1:1">
      <c r="A9066" s="382"/>
    </row>
    <row r="9067" spans="1:1">
      <c r="A9067" s="382"/>
    </row>
    <row r="9068" spans="1:1">
      <c r="A9068" s="382"/>
    </row>
    <row r="9069" spans="1:1">
      <c r="A9069" s="382"/>
    </row>
    <row r="9070" spans="1:1">
      <c r="A9070" s="382"/>
    </row>
    <row r="9071" spans="1:1">
      <c r="A9071" s="382"/>
    </row>
    <row r="9072" spans="1:1">
      <c r="A9072" s="382"/>
    </row>
    <row r="9073" spans="1:1">
      <c r="A9073" s="382"/>
    </row>
    <row r="9074" spans="1:1">
      <c r="A9074" s="382"/>
    </row>
    <row r="9075" spans="1:1">
      <c r="A9075" s="382"/>
    </row>
    <row r="9076" spans="1:1">
      <c r="A9076" s="382"/>
    </row>
    <row r="9077" spans="1:1">
      <c r="A9077" s="382"/>
    </row>
    <row r="9078" spans="1:1">
      <c r="A9078" s="382"/>
    </row>
    <row r="9079" spans="1:1">
      <c r="A9079" s="382"/>
    </row>
    <row r="9080" spans="1:1">
      <c r="A9080" s="382"/>
    </row>
    <row r="9081" spans="1:1">
      <c r="A9081" s="382"/>
    </row>
    <row r="9082" spans="1:1">
      <c r="A9082" s="382"/>
    </row>
    <row r="9083" spans="1:1">
      <c r="A9083" s="382"/>
    </row>
    <row r="9084" spans="1:1">
      <c r="A9084" s="382"/>
    </row>
    <row r="9085" spans="1:1">
      <c r="A9085" s="382"/>
    </row>
    <row r="9086" spans="1:1">
      <c r="A9086" s="382"/>
    </row>
    <row r="9087" spans="1:1">
      <c r="A9087" s="382"/>
    </row>
    <row r="9088" spans="1:1">
      <c r="A9088" s="382"/>
    </row>
    <row r="9089" spans="1:1">
      <c r="A9089" s="382"/>
    </row>
    <row r="9090" spans="1:1">
      <c r="A9090" s="382"/>
    </row>
    <row r="9091" spans="1:1">
      <c r="A9091" s="382"/>
    </row>
    <row r="9092" spans="1:1">
      <c r="A9092" s="382"/>
    </row>
    <row r="9093" spans="1:1">
      <c r="A9093" s="382"/>
    </row>
    <row r="9094" spans="1:1">
      <c r="A9094" s="382"/>
    </row>
    <row r="9095" spans="1:1">
      <c r="A9095" s="382"/>
    </row>
    <row r="9096" spans="1:1">
      <c r="A9096" s="382"/>
    </row>
    <row r="9097" spans="1:1">
      <c r="A9097" s="382"/>
    </row>
    <row r="9098" spans="1:1">
      <c r="A9098" s="382"/>
    </row>
    <row r="9099" spans="1:1">
      <c r="A9099" s="382"/>
    </row>
    <row r="9100" spans="1:1">
      <c r="A9100" s="382"/>
    </row>
    <row r="9101" spans="1:1">
      <c r="A9101" s="382"/>
    </row>
    <row r="9102" spans="1:1">
      <c r="A9102" s="382"/>
    </row>
    <row r="9103" spans="1:1">
      <c r="A9103" s="382"/>
    </row>
    <row r="9104" spans="1:1">
      <c r="A9104" s="382"/>
    </row>
    <row r="9105" spans="1:1">
      <c r="A9105" s="382"/>
    </row>
    <row r="9106" spans="1:1">
      <c r="A9106" s="382"/>
    </row>
    <row r="9107" spans="1:1">
      <c r="A9107" s="382"/>
    </row>
    <row r="9108" spans="1:1">
      <c r="A9108" s="382"/>
    </row>
    <row r="9109" spans="1:1">
      <c r="A9109" s="382"/>
    </row>
    <row r="9110" spans="1:1">
      <c r="A9110" s="382"/>
    </row>
    <row r="9111" spans="1:1">
      <c r="A9111" s="382"/>
    </row>
    <row r="9112" spans="1:1">
      <c r="A9112" s="382"/>
    </row>
    <row r="9113" spans="1:1">
      <c r="A9113" s="382"/>
    </row>
    <row r="9114" spans="1:1">
      <c r="A9114" s="382"/>
    </row>
    <row r="9115" spans="1:1">
      <c r="A9115" s="382"/>
    </row>
    <row r="9116" spans="1:1">
      <c r="A9116" s="382"/>
    </row>
    <row r="9117" spans="1:1">
      <c r="A9117" s="382"/>
    </row>
    <row r="9118" spans="1:1">
      <c r="A9118" s="382"/>
    </row>
    <row r="9119" spans="1:1">
      <c r="A9119" s="382"/>
    </row>
    <row r="9120" spans="1:1">
      <c r="A9120" s="382"/>
    </row>
    <row r="9121" spans="1:1">
      <c r="A9121" s="382"/>
    </row>
    <row r="9122" spans="1:1">
      <c r="A9122" s="382"/>
    </row>
    <row r="9123" spans="1:1">
      <c r="A9123" s="382"/>
    </row>
    <row r="9124" spans="1:1">
      <c r="A9124" s="382"/>
    </row>
    <row r="9125" spans="1:1">
      <c r="A9125" s="382"/>
    </row>
    <row r="9126" spans="1:1">
      <c r="A9126" s="382"/>
    </row>
    <row r="9127" spans="1:1">
      <c r="A9127" s="382"/>
    </row>
    <row r="9128" spans="1:1">
      <c r="A9128" s="382"/>
    </row>
    <row r="9129" spans="1:1">
      <c r="A9129" s="382"/>
    </row>
    <row r="9130" spans="1:1">
      <c r="A9130" s="382"/>
    </row>
    <row r="9131" spans="1:1">
      <c r="A9131" s="382"/>
    </row>
    <row r="9132" spans="1:1">
      <c r="A9132" s="382"/>
    </row>
    <row r="9133" spans="1:1">
      <c r="A9133" s="382"/>
    </row>
    <row r="9134" spans="1:1">
      <c r="A9134" s="382"/>
    </row>
    <row r="9135" spans="1:1">
      <c r="A9135" s="382"/>
    </row>
    <row r="9136" spans="1:1">
      <c r="A9136" s="382"/>
    </row>
    <row r="9137" spans="1:1">
      <c r="A9137" s="382"/>
    </row>
    <row r="9138" spans="1:1">
      <c r="A9138" s="382"/>
    </row>
    <row r="9139" spans="1:1">
      <c r="A9139" s="382"/>
    </row>
    <row r="9140" spans="1:1">
      <c r="A9140" s="382"/>
    </row>
    <row r="9141" spans="1:1">
      <c r="A9141" s="382"/>
    </row>
    <row r="9142" spans="1:1">
      <c r="A9142" s="382"/>
    </row>
    <row r="9143" spans="1:1">
      <c r="A9143" s="382"/>
    </row>
    <row r="9144" spans="1:1">
      <c r="A9144" s="382"/>
    </row>
    <row r="9145" spans="1:1">
      <c r="A9145" s="382"/>
    </row>
    <row r="9146" spans="1:1">
      <c r="A9146" s="382"/>
    </row>
    <row r="9147" spans="1:1">
      <c r="A9147" s="382"/>
    </row>
    <row r="9148" spans="1:1">
      <c r="A9148" s="382"/>
    </row>
    <row r="9149" spans="1:1">
      <c r="A9149" s="382"/>
    </row>
    <row r="9150" spans="1:1">
      <c r="A9150" s="382"/>
    </row>
    <row r="9151" spans="1:1">
      <c r="A9151" s="382"/>
    </row>
    <row r="9152" spans="1:1">
      <c r="A9152" s="382"/>
    </row>
    <row r="9153" spans="1:1">
      <c r="A9153" s="382"/>
    </row>
    <row r="9154" spans="1:1">
      <c r="A9154" s="382"/>
    </row>
    <row r="9155" spans="1:1">
      <c r="A9155" s="382"/>
    </row>
    <row r="9156" spans="1:1">
      <c r="A9156" s="382"/>
    </row>
    <row r="9157" spans="1:1">
      <c r="A9157" s="382"/>
    </row>
    <row r="9158" spans="1:1">
      <c r="A9158" s="382"/>
    </row>
    <row r="9159" spans="1:1">
      <c r="A9159" s="382"/>
    </row>
    <row r="9160" spans="1:1">
      <c r="A9160" s="382"/>
    </row>
    <row r="9161" spans="1:1">
      <c r="A9161" s="382"/>
    </row>
    <row r="9162" spans="1:1">
      <c r="A9162" s="382"/>
    </row>
    <row r="9163" spans="1:1">
      <c r="A9163" s="382"/>
    </row>
    <row r="9164" spans="1:1">
      <c r="A9164" s="382"/>
    </row>
    <row r="9165" spans="1:1">
      <c r="A9165" s="382"/>
    </row>
    <row r="9166" spans="1:1">
      <c r="A9166" s="382"/>
    </row>
    <row r="9167" spans="1:1">
      <c r="A9167" s="382"/>
    </row>
    <row r="9168" spans="1:1">
      <c r="A9168" s="382"/>
    </row>
    <row r="9169" spans="1:1">
      <c r="A9169" s="382"/>
    </row>
    <row r="9170" spans="1:1">
      <c r="A9170" s="382"/>
    </row>
    <row r="9171" spans="1:1">
      <c r="A9171" s="382"/>
    </row>
    <row r="9172" spans="1:1">
      <c r="A9172" s="382"/>
    </row>
    <row r="9173" spans="1:1">
      <c r="A9173" s="382"/>
    </row>
    <row r="9174" spans="1:1">
      <c r="A9174" s="382"/>
    </row>
    <row r="9175" spans="1:1">
      <c r="A9175" s="382"/>
    </row>
    <row r="9176" spans="1:1">
      <c r="A9176" s="382"/>
    </row>
    <row r="9177" spans="1:1">
      <c r="A9177" s="382"/>
    </row>
    <row r="9178" spans="1:1">
      <c r="A9178" s="382"/>
    </row>
    <row r="9179" spans="1:1">
      <c r="A9179" s="382"/>
    </row>
    <row r="9180" spans="1:1">
      <c r="A9180" s="382"/>
    </row>
    <row r="9181" spans="1:1">
      <c r="A9181" s="382"/>
    </row>
    <row r="9182" spans="1:1">
      <c r="A9182" s="382"/>
    </row>
    <row r="9183" spans="1:1">
      <c r="A9183" s="382"/>
    </row>
    <row r="9184" spans="1:1">
      <c r="A9184" s="382"/>
    </row>
    <row r="9185" spans="1:1">
      <c r="A9185" s="382"/>
    </row>
    <row r="9186" spans="1:1">
      <c r="A9186" s="382"/>
    </row>
    <row r="9187" spans="1:1">
      <c r="A9187" s="382"/>
    </row>
    <row r="9188" spans="1:1">
      <c r="A9188" s="382"/>
    </row>
    <row r="9189" spans="1:1">
      <c r="A9189" s="382"/>
    </row>
    <row r="9190" spans="1:1">
      <c r="A9190" s="382"/>
    </row>
    <row r="9191" spans="1:1">
      <c r="A9191" s="382"/>
    </row>
    <row r="9192" spans="1:1">
      <c r="A9192" s="382"/>
    </row>
    <row r="9193" spans="1:1">
      <c r="A9193" s="382"/>
    </row>
    <row r="9194" spans="1:1">
      <c r="A9194" s="382"/>
    </row>
    <row r="9195" spans="1:1">
      <c r="A9195" s="382"/>
    </row>
    <row r="9196" spans="1:1">
      <c r="A9196" s="382"/>
    </row>
    <row r="9197" spans="1:1">
      <c r="A9197" s="382"/>
    </row>
    <row r="9198" spans="1:1">
      <c r="A9198" s="382"/>
    </row>
    <row r="9199" spans="1:1">
      <c r="A9199" s="382"/>
    </row>
    <row r="9200" spans="1:1">
      <c r="A9200" s="382"/>
    </row>
    <row r="9201" spans="1:1">
      <c r="A9201" s="382"/>
    </row>
    <row r="9202" spans="1:1">
      <c r="A9202" s="382"/>
    </row>
    <row r="9203" spans="1:1">
      <c r="A9203" s="382"/>
    </row>
    <row r="9204" spans="1:1">
      <c r="A9204" s="382"/>
    </row>
    <row r="9205" spans="1:1">
      <c r="A9205" s="382"/>
    </row>
    <row r="9206" spans="1:1">
      <c r="A9206" s="382"/>
    </row>
    <row r="9207" spans="1:1">
      <c r="A9207" s="382"/>
    </row>
    <row r="9208" spans="1:1">
      <c r="A9208" s="382"/>
    </row>
    <row r="9209" spans="1:1">
      <c r="A9209" s="382"/>
    </row>
    <row r="9210" spans="1:1">
      <c r="A9210" s="382"/>
    </row>
    <row r="9211" spans="1:1">
      <c r="A9211" s="382"/>
    </row>
    <row r="9212" spans="1:1">
      <c r="A9212" s="382"/>
    </row>
    <row r="9213" spans="1:1">
      <c r="A9213" s="382"/>
    </row>
    <row r="9214" spans="1:1">
      <c r="A9214" s="382"/>
    </row>
    <row r="9215" spans="1:1">
      <c r="A9215" s="382"/>
    </row>
    <row r="9216" spans="1:1">
      <c r="A9216" s="382"/>
    </row>
    <row r="9217" spans="1:1">
      <c r="A9217" s="382"/>
    </row>
    <row r="9218" spans="1:1">
      <c r="A9218" s="382"/>
    </row>
    <row r="9219" spans="1:1">
      <c r="A9219" s="382"/>
    </row>
    <row r="9220" spans="1:1">
      <c r="A9220" s="382"/>
    </row>
    <row r="9221" spans="1:1">
      <c r="A9221" s="382"/>
    </row>
    <row r="9222" spans="1:1">
      <c r="A9222" s="382"/>
    </row>
    <row r="9223" spans="1:1">
      <c r="A9223" s="382"/>
    </row>
    <row r="9224" spans="1:1">
      <c r="A9224" s="382"/>
    </row>
    <row r="9225" spans="1:1">
      <c r="A9225" s="382"/>
    </row>
    <row r="9226" spans="1:1">
      <c r="A9226" s="382"/>
    </row>
    <row r="9227" spans="1:1">
      <c r="A9227" s="382"/>
    </row>
    <row r="9228" spans="1:1">
      <c r="A9228" s="382"/>
    </row>
    <row r="9229" spans="1:1">
      <c r="A9229" s="382"/>
    </row>
    <row r="9230" spans="1:1">
      <c r="A9230" s="382"/>
    </row>
    <row r="9231" spans="1:1">
      <c r="A9231" s="382"/>
    </row>
    <row r="9232" spans="1:1">
      <c r="A9232" s="382"/>
    </row>
    <row r="9233" spans="1:1">
      <c r="A9233" s="382"/>
    </row>
    <row r="9234" spans="1:1">
      <c r="A9234" s="382"/>
    </row>
    <row r="9235" spans="1:1">
      <c r="A9235" s="382"/>
    </row>
    <row r="9236" spans="1:1">
      <c r="A9236" s="382"/>
    </row>
    <row r="9237" spans="1:1">
      <c r="A9237" s="382"/>
    </row>
    <row r="9238" spans="1:1">
      <c r="A9238" s="382"/>
    </row>
    <row r="9239" spans="1:1">
      <c r="A9239" s="382"/>
    </row>
    <row r="9240" spans="1:1">
      <c r="A9240" s="382"/>
    </row>
    <row r="9241" spans="1:1">
      <c r="A9241" s="382"/>
    </row>
    <row r="9242" spans="1:1">
      <c r="A9242" s="382"/>
    </row>
    <row r="9243" spans="1:1">
      <c r="A9243" s="382"/>
    </row>
    <row r="9244" spans="1:1">
      <c r="A9244" s="382"/>
    </row>
    <row r="9245" spans="1:1">
      <c r="A9245" s="382"/>
    </row>
    <row r="9246" spans="1:1">
      <c r="A9246" s="382"/>
    </row>
    <row r="9247" spans="1:1">
      <c r="A9247" s="382"/>
    </row>
    <row r="9248" spans="1:1">
      <c r="A9248" s="382"/>
    </row>
    <row r="9249" spans="1:1">
      <c r="A9249" s="382"/>
    </row>
    <row r="9250" spans="1:1">
      <c r="A9250" s="382"/>
    </row>
    <row r="9251" spans="1:1">
      <c r="A9251" s="382"/>
    </row>
    <row r="9252" spans="1:1">
      <c r="A9252" s="382"/>
    </row>
    <row r="9253" spans="1:1">
      <c r="A9253" s="382"/>
    </row>
    <row r="9254" spans="1:1">
      <c r="A9254" s="382"/>
    </row>
    <row r="9255" spans="1:1">
      <c r="A9255" s="382"/>
    </row>
    <row r="9256" spans="1:1">
      <c r="A9256" s="382"/>
    </row>
    <row r="9257" spans="1:1">
      <c r="A9257" s="382"/>
    </row>
    <row r="9258" spans="1:1">
      <c r="A9258" s="382"/>
    </row>
    <row r="9259" spans="1:1">
      <c r="A9259" s="382"/>
    </row>
    <row r="9260" spans="1:1">
      <c r="A9260" s="382"/>
    </row>
    <row r="9261" spans="1:1">
      <c r="A9261" s="382"/>
    </row>
    <row r="9262" spans="1:1">
      <c r="A9262" s="382"/>
    </row>
    <row r="9263" spans="1:1">
      <c r="A9263" s="382"/>
    </row>
    <row r="9264" spans="1:1">
      <c r="A9264" s="382"/>
    </row>
    <row r="9265" spans="1:1">
      <c r="A9265" s="382"/>
    </row>
    <row r="9266" spans="1:1">
      <c r="A9266" s="382"/>
    </row>
    <row r="9267" spans="1:1">
      <c r="A9267" s="382"/>
    </row>
    <row r="9268" spans="1:1">
      <c r="A9268" s="382"/>
    </row>
    <row r="9269" spans="1:1">
      <c r="A9269" s="382"/>
    </row>
    <row r="9270" spans="1:1">
      <c r="A9270" s="382"/>
    </row>
    <row r="9271" spans="1:1">
      <c r="A9271" s="382"/>
    </row>
    <row r="9272" spans="1:1">
      <c r="A9272" s="382"/>
    </row>
    <row r="9273" spans="1:1">
      <c r="A9273" s="382"/>
    </row>
    <row r="9274" spans="1:1">
      <c r="A9274" s="382"/>
    </row>
    <row r="9275" spans="1:1">
      <c r="A9275" s="382"/>
    </row>
    <row r="9276" spans="1:1">
      <c r="A9276" s="382"/>
    </row>
    <row r="9277" spans="1:1">
      <c r="A9277" s="382"/>
    </row>
    <row r="9278" spans="1:1">
      <c r="A9278" s="382"/>
    </row>
    <row r="9279" spans="1:1">
      <c r="A9279" s="382"/>
    </row>
    <row r="9280" spans="1:1">
      <c r="A9280" s="382"/>
    </row>
    <row r="9281" spans="1:1">
      <c r="A9281" s="382"/>
    </row>
    <row r="9282" spans="1:1">
      <c r="A9282" s="382"/>
    </row>
    <row r="9283" spans="1:1">
      <c r="A9283" s="382"/>
    </row>
    <row r="9284" spans="1:1">
      <c r="A9284" s="382"/>
    </row>
    <row r="9285" spans="1:1">
      <c r="A9285" s="382"/>
    </row>
    <row r="9286" spans="1:1">
      <c r="A9286" s="382"/>
    </row>
    <row r="9287" spans="1:1">
      <c r="A9287" s="382"/>
    </row>
    <row r="9288" spans="1:1">
      <c r="A9288" s="382"/>
    </row>
    <row r="9289" spans="1:1">
      <c r="A9289" s="382"/>
    </row>
    <row r="9290" spans="1:1">
      <c r="A9290" s="382"/>
    </row>
    <row r="9291" spans="1:1">
      <c r="A9291" s="382"/>
    </row>
    <row r="9292" spans="1:1">
      <c r="A9292" s="382"/>
    </row>
    <row r="9293" spans="1:1">
      <c r="A9293" s="382"/>
    </row>
    <row r="9294" spans="1:1">
      <c r="A9294" s="382"/>
    </row>
    <row r="9295" spans="1:1">
      <c r="A9295" s="382"/>
    </row>
    <row r="9296" spans="1:1">
      <c r="A9296" s="382"/>
    </row>
    <row r="9297" spans="1:1">
      <c r="A9297" s="382"/>
    </row>
    <row r="9298" spans="1:1">
      <c r="A9298" s="382"/>
    </row>
    <row r="9299" spans="1:1">
      <c r="A9299" s="382"/>
    </row>
    <row r="9300" spans="1:1">
      <c r="A9300" s="382"/>
    </row>
    <row r="9301" spans="1:1">
      <c r="A9301" s="382"/>
    </row>
    <row r="9302" spans="1:1">
      <c r="A9302" s="382"/>
    </row>
    <row r="9303" spans="1:1">
      <c r="A9303" s="382"/>
    </row>
    <row r="9304" spans="1:1">
      <c r="A9304" s="382"/>
    </row>
    <row r="9305" spans="1:1">
      <c r="A9305" s="382"/>
    </row>
    <row r="9306" spans="1:1">
      <c r="A9306" s="382"/>
    </row>
    <row r="9307" spans="1:1">
      <c r="A9307" s="382"/>
    </row>
    <row r="9308" spans="1:1">
      <c r="A9308" s="382"/>
    </row>
    <row r="9309" spans="1:1">
      <c r="A9309" s="382"/>
    </row>
    <row r="9310" spans="1:1">
      <c r="A9310" s="382"/>
    </row>
    <row r="9311" spans="1:1">
      <c r="A9311" s="382"/>
    </row>
    <row r="9312" spans="1:1">
      <c r="A9312" s="382"/>
    </row>
    <row r="9313" spans="1:1">
      <c r="A9313" s="382"/>
    </row>
    <row r="9314" spans="1:1">
      <c r="A9314" s="382"/>
    </row>
    <row r="9315" spans="1:1">
      <c r="A9315" s="382"/>
    </row>
    <row r="9316" spans="1:1">
      <c r="A9316" s="382"/>
    </row>
    <row r="9317" spans="1:1">
      <c r="A9317" s="382"/>
    </row>
    <row r="9318" spans="1:1">
      <c r="A9318" s="382"/>
    </row>
    <row r="9319" spans="1:1">
      <c r="A9319" s="382"/>
    </row>
    <row r="9320" spans="1:1">
      <c r="A9320" s="382"/>
    </row>
    <row r="9321" spans="1:1">
      <c r="A9321" s="382"/>
    </row>
    <row r="9322" spans="1:1">
      <c r="A9322" s="382"/>
    </row>
    <row r="9323" spans="1:1">
      <c r="A9323" s="382"/>
    </row>
    <row r="9324" spans="1:1">
      <c r="A9324" s="382"/>
    </row>
    <row r="9325" spans="1:1">
      <c r="A9325" s="382"/>
    </row>
    <row r="9326" spans="1:1">
      <c r="A9326" s="382"/>
    </row>
    <row r="9327" spans="1:1">
      <c r="A9327" s="382"/>
    </row>
    <row r="9328" spans="1:1">
      <c r="A9328" s="382"/>
    </row>
    <row r="9329" spans="1:1">
      <c r="A9329" s="382"/>
    </row>
    <row r="9330" spans="1:1">
      <c r="A9330" s="382"/>
    </row>
    <row r="9331" spans="1:1">
      <c r="A9331" s="382"/>
    </row>
    <row r="9332" spans="1:1">
      <c r="A9332" s="382"/>
    </row>
    <row r="9333" spans="1:1">
      <c r="A9333" s="382"/>
    </row>
    <row r="9334" spans="1:1">
      <c r="A9334" s="382"/>
    </row>
    <row r="9335" spans="1:1">
      <c r="A9335" s="382"/>
    </row>
    <row r="9336" spans="1:1">
      <c r="A9336" s="382"/>
    </row>
    <row r="9337" spans="1:1">
      <c r="A9337" s="382"/>
    </row>
    <row r="9338" spans="1:1">
      <c r="A9338" s="382"/>
    </row>
    <row r="9339" spans="1:1">
      <c r="A9339" s="382"/>
    </row>
    <row r="9340" spans="1:1">
      <c r="A9340" s="382"/>
    </row>
    <row r="9341" spans="1:1">
      <c r="A9341" s="382"/>
    </row>
    <row r="9342" spans="1:1">
      <c r="A9342" s="382"/>
    </row>
    <row r="9343" spans="1:1">
      <c r="A9343" s="382"/>
    </row>
    <row r="9344" spans="1:1">
      <c r="A9344" s="382"/>
    </row>
    <row r="9345" spans="1:1">
      <c r="A9345" s="382"/>
    </row>
    <row r="9346" spans="1:1">
      <c r="A9346" s="382"/>
    </row>
    <row r="9347" spans="1:1">
      <c r="A9347" s="382"/>
    </row>
    <row r="9348" spans="1:1">
      <c r="A9348" s="382"/>
    </row>
    <row r="9349" spans="1:1">
      <c r="A9349" s="382"/>
    </row>
    <row r="9350" spans="1:1">
      <c r="A9350" s="382"/>
    </row>
    <row r="9351" spans="1:1">
      <c r="A9351" s="382"/>
    </row>
    <row r="9352" spans="1:1">
      <c r="A9352" s="382"/>
    </row>
    <row r="9353" spans="1:1">
      <c r="A9353" s="382"/>
    </row>
    <row r="9354" spans="1:1">
      <c r="A9354" s="382"/>
    </row>
    <row r="9355" spans="1:1">
      <c r="A9355" s="382"/>
    </row>
    <row r="9356" spans="1:1">
      <c r="A9356" s="382"/>
    </row>
    <row r="9357" spans="1:1">
      <c r="A9357" s="382"/>
    </row>
    <row r="9358" spans="1:1">
      <c r="A9358" s="382"/>
    </row>
    <row r="9359" spans="1:1">
      <c r="A9359" s="382"/>
    </row>
    <row r="9360" spans="1:1">
      <c r="A9360" s="382"/>
    </row>
    <row r="9361" spans="1:1">
      <c r="A9361" s="382"/>
    </row>
    <row r="9362" spans="1:1">
      <c r="A9362" s="382"/>
    </row>
    <row r="9363" spans="1:1">
      <c r="A9363" s="382"/>
    </row>
    <row r="9364" spans="1:1">
      <c r="A9364" s="382"/>
    </row>
    <row r="9365" spans="1:1">
      <c r="A9365" s="382"/>
    </row>
    <row r="9366" spans="1:1">
      <c r="A9366" s="382"/>
    </row>
    <row r="9367" spans="1:1">
      <c r="A9367" s="382"/>
    </row>
    <row r="9368" spans="1:1">
      <c r="A9368" s="382"/>
    </row>
    <row r="9369" spans="1:1">
      <c r="A9369" s="382"/>
    </row>
    <row r="9370" spans="1:1">
      <c r="A9370" s="382"/>
    </row>
    <row r="9371" spans="1:1">
      <c r="A9371" s="382"/>
    </row>
    <row r="9372" spans="1:1">
      <c r="A9372" s="382"/>
    </row>
    <row r="9373" spans="1:1">
      <c r="A9373" s="382"/>
    </row>
    <row r="9374" spans="1:1">
      <c r="A9374" s="382"/>
    </row>
    <row r="9375" spans="1:1">
      <c r="A9375" s="382"/>
    </row>
    <row r="9376" spans="1:1">
      <c r="A9376" s="382"/>
    </row>
    <row r="9377" spans="1:1">
      <c r="A9377" s="382"/>
    </row>
    <row r="9378" spans="1:1">
      <c r="A9378" s="382"/>
    </row>
    <row r="9379" spans="1:1">
      <c r="A9379" s="382"/>
    </row>
    <row r="9380" spans="1:1">
      <c r="A9380" s="382"/>
    </row>
    <row r="9381" spans="1:1">
      <c r="A9381" s="382"/>
    </row>
    <row r="9382" spans="1:1">
      <c r="A9382" s="382"/>
    </row>
    <row r="9383" spans="1:1">
      <c r="A9383" s="382"/>
    </row>
    <row r="9384" spans="1:1">
      <c r="A9384" s="382"/>
    </row>
    <row r="9385" spans="1:1">
      <c r="A9385" s="382"/>
    </row>
    <row r="9386" spans="1:1">
      <c r="A9386" s="382"/>
    </row>
    <row r="9387" spans="1:1">
      <c r="A9387" s="382"/>
    </row>
    <row r="9388" spans="1:1">
      <c r="A9388" s="382"/>
    </row>
    <row r="9389" spans="1:1">
      <c r="A9389" s="382"/>
    </row>
    <row r="9390" spans="1:1">
      <c r="A9390" s="382"/>
    </row>
    <row r="9391" spans="1:1">
      <c r="A9391" s="382"/>
    </row>
    <row r="9392" spans="1:1">
      <c r="A9392" s="382"/>
    </row>
    <row r="9393" spans="1:1">
      <c r="A9393" s="382"/>
    </row>
    <row r="9394" spans="1:1">
      <c r="A9394" s="382"/>
    </row>
    <row r="9395" spans="1:1">
      <c r="A9395" s="382"/>
    </row>
    <row r="9396" spans="1:1">
      <c r="A9396" s="382"/>
    </row>
    <row r="9397" spans="1:1">
      <c r="A9397" s="382"/>
    </row>
    <row r="9398" spans="1:1">
      <c r="A9398" s="382"/>
    </row>
    <row r="9399" spans="1:1">
      <c r="A9399" s="382"/>
    </row>
    <row r="9400" spans="1:1">
      <c r="A9400" s="382"/>
    </row>
    <row r="9401" spans="1:1">
      <c r="A9401" s="382"/>
    </row>
    <row r="9402" spans="1:1">
      <c r="A9402" s="382"/>
    </row>
    <row r="9403" spans="1:1">
      <c r="A9403" s="382"/>
    </row>
    <row r="9404" spans="1:1">
      <c r="A9404" s="382"/>
    </row>
    <row r="9405" spans="1:1">
      <c r="A9405" s="382"/>
    </row>
    <row r="9406" spans="1:1">
      <c r="A9406" s="382"/>
    </row>
    <row r="9407" spans="1:1">
      <c r="A9407" s="382"/>
    </row>
    <row r="9408" spans="1:1">
      <c r="A9408" s="382"/>
    </row>
    <row r="9409" spans="1:1">
      <c r="A9409" s="382"/>
    </row>
    <row r="9410" spans="1:1">
      <c r="A9410" s="382"/>
    </row>
    <row r="9411" spans="1:1">
      <c r="A9411" s="382"/>
    </row>
    <row r="9412" spans="1:1">
      <c r="A9412" s="382"/>
    </row>
    <row r="9413" spans="1:1">
      <c r="A9413" s="382"/>
    </row>
    <row r="9414" spans="1:1">
      <c r="A9414" s="382"/>
    </row>
    <row r="9415" spans="1:1">
      <c r="A9415" s="382"/>
    </row>
    <row r="9416" spans="1:1">
      <c r="A9416" s="382"/>
    </row>
    <row r="9417" spans="1:1">
      <c r="A9417" s="382"/>
    </row>
    <row r="9418" spans="1:1">
      <c r="A9418" s="382"/>
    </row>
    <row r="9419" spans="1:1">
      <c r="A9419" s="382"/>
    </row>
    <row r="9420" spans="1:1">
      <c r="A9420" s="382"/>
    </row>
    <row r="9421" spans="1:1">
      <c r="A9421" s="382"/>
    </row>
    <row r="9422" spans="1:1">
      <c r="A9422" s="382"/>
    </row>
    <row r="9423" spans="1:1">
      <c r="A9423" s="382"/>
    </row>
    <row r="9424" spans="1:1">
      <c r="A9424" s="382"/>
    </row>
    <row r="9425" spans="1:1">
      <c r="A9425" s="382"/>
    </row>
    <row r="9426" spans="1:1">
      <c r="A9426" s="382"/>
    </row>
    <row r="9427" spans="1:1">
      <c r="A9427" s="382"/>
    </row>
    <row r="9428" spans="1:1">
      <c r="A9428" s="382"/>
    </row>
    <row r="9429" spans="1:1">
      <c r="A9429" s="382"/>
    </row>
    <row r="9430" spans="1:1">
      <c r="A9430" s="382"/>
    </row>
    <row r="9431" spans="1:1">
      <c r="A9431" s="382"/>
    </row>
    <row r="9432" spans="1:1">
      <c r="A9432" s="382"/>
    </row>
    <row r="9433" spans="1:1">
      <c r="A9433" s="382"/>
    </row>
    <row r="9434" spans="1:1">
      <c r="A9434" s="382"/>
    </row>
    <row r="9435" spans="1:1">
      <c r="A9435" s="382"/>
    </row>
    <row r="9436" spans="1:1">
      <c r="A9436" s="382"/>
    </row>
    <row r="9437" spans="1:1">
      <c r="A9437" s="382"/>
    </row>
    <row r="9438" spans="1:1">
      <c r="A9438" s="382"/>
    </row>
    <row r="9439" spans="1:1">
      <c r="A9439" s="382"/>
    </row>
    <row r="9440" spans="1:1">
      <c r="A9440" s="382"/>
    </row>
    <row r="9441" spans="1:1">
      <c r="A9441" s="382"/>
    </row>
    <row r="9442" spans="1:1">
      <c r="A9442" s="382"/>
    </row>
    <row r="9443" spans="1:1">
      <c r="A9443" s="382"/>
    </row>
    <row r="9444" spans="1:1">
      <c r="A9444" s="382"/>
    </row>
    <row r="9445" spans="1:1">
      <c r="A9445" s="382"/>
    </row>
    <row r="9446" spans="1:1">
      <c r="A9446" s="382"/>
    </row>
    <row r="9447" spans="1:1">
      <c r="A9447" s="382"/>
    </row>
    <row r="9448" spans="1:1">
      <c r="A9448" s="382"/>
    </row>
    <row r="9449" spans="1:1">
      <c r="A9449" s="382"/>
    </row>
    <row r="9450" spans="1:1">
      <c r="A9450" s="382"/>
    </row>
    <row r="9451" spans="1:1">
      <c r="A9451" s="382"/>
    </row>
    <row r="9452" spans="1:1">
      <c r="A9452" s="382"/>
    </row>
    <row r="9453" spans="1:1">
      <c r="A9453" s="382"/>
    </row>
    <row r="9454" spans="1:1">
      <c r="A9454" s="382"/>
    </row>
    <row r="9455" spans="1:1">
      <c r="A9455" s="382"/>
    </row>
    <row r="9456" spans="1:1">
      <c r="A9456" s="382"/>
    </row>
    <row r="9457" spans="1:1">
      <c r="A9457" s="382"/>
    </row>
    <row r="9458" spans="1:1">
      <c r="A9458" s="382"/>
    </row>
    <row r="9459" spans="1:1">
      <c r="A9459" s="382"/>
    </row>
    <row r="9460" spans="1:1">
      <c r="A9460" s="382"/>
    </row>
    <row r="9461" spans="1:1">
      <c r="A9461" s="382"/>
    </row>
    <row r="9462" spans="1:1">
      <c r="A9462" s="382"/>
    </row>
    <row r="9463" spans="1:1">
      <c r="A9463" s="382"/>
    </row>
    <row r="9464" spans="1:1">
      <c r="A9464" s="382"/>
    </row>
    <row r="9465" spans="1:1">
      <c r="A9465" s="382"/>
    </row>
    <row r="9466" spans="1:1">
      <c r="A9466" s="382"/>
    </row>
    <row r="9467" spans="1:1">
      <c r="A9467" s="382"/>
    </row>
    <row r="9468" spans="1:1">
      <c r="A9468" s="382"/>
    </row>
    <row r="9469" spans="1:1">
      <c r="A9469" s="382"/>
    </row>
    <row r="9470" spans="1:1">
      <c r="A9470" s="382"/>
    </row>
    <row r="9471" spans="1:1">
      <c r="A9471" s="382"/>
    </row>
    <row r="9472" spans="1:1">
      <c r="A9472" s="382"/>
    </row>
    <row r="9473" spans="1:1">
      <c r="A9473" s="382"/>
    </row>
    <row r="9474" spans="1:1">
      <c r="A9474" s="382"/>
    </row>
    <row r="9475" spans="1:1">
      <c r="A9475" s="382"/>
    </row>
    <row r="9476" spans="1:1">
      <c r="A9476" s="382"/>
    </row>
    <row r="9477" spans="1:1">
      <c r="A9477" s="382"/>
    </row>
    <row r="9478" spans="1:1">
      <c r="A9478" s="382"/>
    </row>
    <row r="9479" spans="1:1">
      <c r="A9479" s="382"/>
    </row>
    <row r="9480" spans="1:1">
      <c r="A9480" s="382"/>
    </row>
    <row r="9481" spans="1:1">
      <c r="A9481" s="382"/>
    </row>
    <row r="9482" spans="1:1">
      <c r="A9482" s="382"/>
    </row>
    <row r="9483" spans="1:1">
      <c r="A9483" s="382"/>
    </row>
    <row r="9484" spans="1:1">
      <c r="A9484" s="382"/>
    </row>
    <row r="9485" spans="1:1">
      <c r="A9485" s="382"/>
    </row>
    <row r="9486" spans="1:1">
      <c r="A9486" s="382"/>
    </row>
    <row r="9487" spans="1:1">
      <c r="A9487" s="382"/>
    </row>
    <row r="9488" spans="1:1">
      <c r="A9488" s="382"/>
    </row>
    <row r="9489" spans="1:1">
      <c r="A9489" s="382"/>
    </row>
    <row r="9490" spans="1:1">
      <c r="A9490" s="382"/>
    </row>
    <row r="9491" spans="1:1">
      <c r="A9491" s="382"/>
    </row>
    <row r="9492" spans="1:1">
      <c r="A9492" s="382"/>
    </row>
    <row r="9493" spans="1:1">
      <c r="A9493" s="382"/>
    </row>
    <row r="9494" spans="1:1">
      <c r="A9494" s="382"/>
    </row>
    <row r="9495" spans="1:1">
      <c r="A9495" s="382"/>
    </row>
    <row r="9496" spans="1:1">
      <c r="A9496" s="382"/>
    </row>
    <row r="9497" spans="1:1">
      <c r="A9497" s="382"/>
    </row>
    <row r="9498" spans="1:1">
      <c r="A9498" s="382"/>
    </row>
    <row r="9499" spans="1:1">
      <c r="A9499" s="382"/>
    </row>
    <row r="9500" spans="1:1">
      <c r="A9500" s="382"/>
    </row>
    <row r="9501" spans="1:1">
      <c r="A9501" s="382"/>
    </row>
    <row r="9502" spans="1:1">
      <c r="A9502" s="382"/>
    </row>
    <row r="9503" spans="1:1">
      <c r="A9503" s="382"/>
    </row>
    <row r="9504" spans="1:1">
      <c r="A9504" s="382"/>
    </row>
    <row r="9505" spans="1:1">
      <c r="A9505" s="382"/>
    </row>
    <row r="9506" spans="1:1">
      <c r="A9506" s="382"/>
    </row>
    <row r="9507" spans="1:1">
      <c r="A9507" s="382"/>
    </row>
    <row r="9508" spans="1:1">
      <c r="A9508" s="382"/>
    </row>
    <row r="9509" spans="1:1">
      <c r="A9509" s="382"/>
    </row>
    <row r="9510" spans="1:1">
      <c r="A9510" s="382"/>
    </row>
    <row r="9511" spans="1:1">
      <c r="A9511" s="382"/>
    </row>
    <row r="9512" spans="1:1">
      <c r="A9512" s="382"/>
    </row>
    <row r="9513" spans="1:1">
      <c r="A9513" s="382"/>
    </row>
    <row r="9514" spans="1:1">
      <c r="A9514" s="382"/>
    </row>
    <row r="9515" spans="1:1">
      <c r="A9515" s="382"/>
    </row>
    <row r="9516" spans="1:1">
      <c r="A9516" s="382"/>
    </row>
    <row r="9517" spans="1:1">
      <c r="A9517" s="382"/>
    </row>
    <row r="9518" spans="1:1">
      <c r="A9518" s="382"/>
    </row>
    <row r="9519" spans="1:1">
      <c r="A9519" s="382"/>
    </row>
    <row r="9520" spans="1:1">
      <c r="A9520" s="382"/>
    </row>
    <row r="9521" spans="1:1">
      <c r="A9521" s="382"/>
    </row>
    <row r="9522" spans="1:1">
      <c r="A9522" s="382"/>
    </row>
    <row r="9523" spans="1:1">
      <c r="A9523" s="382"/>
    </row>
    <row r="9524" spans="1:1">
      <c r="A9524" s="382"/>
    </row>
    <row r="9525" spans="1:1">
      <c r="A9525" s="382"/>
    </row>
    <row r="9526" spans="1:1">
      <c r="A9526" s="382"/>
    </row>
    <row r="9527" spans="1:1">
      <c r="A9527" s="382"/>
    </row>
    <row r="9528" spans="1:1">
      <c r="A9528" s="382"/>
    </row>
    <row r="9529" spans="1:1">
      <c r="A9529" s="382"/>
    </row>
    <row r="9530" spans="1:1">
      <c r="A9530" s="382"/>
    </row>
    <row r="9531" spans="1:1">
      <c r="A9531" s="382"/>
    </row>
    <row r="9532" spans="1:1">
      <c r="A9532" s="382"/>
    </row>
    <row r="9533" spans="1:1">
      <c r="A9533" s="382"/>
    </row>
    <row r="9534" spans="1:1">
      <c r="A9534" s="382"/>
    </row>
    <row r="9535" spans="1:1">
      <c r="A9535" s="382"/>
    </row>
    <row r="9536" spans="1:1">
      <c r="A9536" s="382"/>
    </row>
    <row r="9537" spans="1:1">
      <c r="A9537" s="382"/>
    </row>
    <row r="9538" spans="1:1">
      <c r="A9538" s="382"/>
    </row>
    <row r="9539" spans="1:1">
      <c r="A9539" s="382"/>
    </row>
    <row r="9540" spans="1:1">
      <c r="A9540" s="382"/>
    </row>
    <row r="9541" spans="1:1">
      <c r="A9541" s="382"/>
    </row>
    <row r="9542" spans="1:1">
      <c r="A9542" s="382"/>
    </row>
    <row r="9543" spans="1:1">
      <c r="A9543" s="382"/>
    </row>
    <row r="9544" spans="1:1">
      <c r="A9544" s="382"/>
    </row>
    <row r="9545" spans="1:1">
      <c r="A9545" s="382"/>
    </row>
    <row r="9546" spans="1:1">
      <c r="A9546" s="382"/>
    </row>
    <row r="9547" spans="1:1">
      <c r="A9547" s="382"/>
    </row>
    <row r="9548" spans="1:1">
      <c r="A9548" s="382"/>
    </row>
    <row r="9549" spans="1:1">
      <c r="A9549" s="382"/>
    </row>
    <row r="9550" spans="1:1">
      <c r="A9550" s="382"/>
    </row>
    <row r="9551" spans="1:1">
      <c r="A9551" s="382"/>
    </row>
    <row r="9552" spans="1:1">
      <c r="A9552" s="382"/>
    </row>
    <row r="9553" spans="1:1">
      <c r="A9553" s="382"/>
    </row>
    <row r="9554" spans="1:1">
      <c r="A9554" s="382"/>
    </row>
    <row r="9555" spans="1:1">
      <c r="A9555" s="382"/>
    </row>
    <row r="9556" spans="1:1">
      <c r="A9556" s="382"/>
    </row>
    <row r="9557" spans="1:1">
      <c r="A9557" s="382"/>
    </row>
    <row r="9558" spans="1:1">
      <c r="A9558" s="382"/>
    </row>
    <row r="9559" spans="1:1">
      <c r="A9559" s="382"/>
    </row>
    <row r="9560" spans="1:1">
      <c r="A9560" s="382"/>
    </row>
    <row r="9561" spans="1:1">
      <c r="A9561" s="382"/>
    </row>
    <row r="9562" spans="1:1">
      <c r="A9562" s="382"/>
    </row>
    <row r="9563" spans="1:1">
      <c r="A9563" s="382"/>
    </row>
    <row r="9564" spans="1:1">
      <c r="A9564" s="382"/>
    </row>
    <row r="9565" spans="1:1">
      <c r="A9565" s="382"/>
    </row>
    <row r="9566" spans="1:1">
      <c r="A9566" s="382"/>
    </row>
    <row r="9567" spans="1:1">
      <c r="A9567" s="382"/>
    </row>
    <row r="9568" spans="1:1">
      <c r="A9568" s="382"/>
    </row>
    <row r="9569" spans="1:1">
      <c r="A9569" s="382"/>
    </row>
    <row r="9570" spans="1:1">
      <c r="A9570" s="382"/>
    </row>
    <row r="9571" spans="1:1">
      <c r="A9571" s="382"/>
    </row>
    <row r="9572" spans="1:1">
      <c r="A9572" s="382"/>
    </row>
    <row r="9573" spans="1:1">
      <c r="A9573" s="382"/>
    </row>
    <row r="9574" spans="1:1">
      <c r="A9574" s="382"/>
    </row>
    <row r="9575" spans="1:1">
      <c r="A9575" s="382"/>
    </row>
    <row r="9576" spans="1:1">
      <c r="A9576" s="382"/>
    </row>
    <row r="9577" spans="1:1">
      <c r="A9577" s="382"/>
    </row>
    <row r="9578" spans="1:1">
      <c r="A9578" s="382"/>
    </row>
    <row r="9579" spans="1:1">
      <c r="A9579" s="382"/>
    </row>
    <row r="9580" spans="1:1">
      <c r="A9580" s="382"/>
    </row>
    <row r="9581" spans="1:1">
      <c r="A9581" s="382"/>
    </row>
    <row r="9582" spans="1:1">
      <c r="A9582" s="382"/>
    </row>
    <row r="9583" spans="1:1">
      <c r="A9583" s="382"/>
    </row>
    <row r="9584" spans="1:1">
      <c r="A9584" s="382"/>
    </row>
    <row r="9585" spans="1:1">
      <c r="A9585" s="382"/>
    </row>
    <row r="9586" spans="1:1">
      <c r="A9586" s="382"/>
    </row>
    <row r="9587" spans="1:1">
      <c r="A9587" s="382"/>
    </row>
    <row r="9588" spans="1:1">
      <c r="A9588" s="382"/>
    </row>
    <row r="9589" spans="1:1">
      <c r="A9589" s="382"/>
    </row>
    <row r="9590" spans="1:1">
      <c r="A9590" s="382"/>
    </row>
    <row r="9591" spans="1:1">
      <c r="A9591" s="382"/>
    </row>
    <row r="9592" spans="1:1">
      <c r="A9592" s="382"/>
    </row>
    <row r="9593" spans="1:1">
      <c r="A9593" s="382"/>
    </row>
    <row r="9594" spans="1:1">
      <c r="A9594" s="382"/>
    </row>
    <row r="9595" spans="1:1">
      <c r="A9595" s="382"/>
    </row>
    <row r="9596" spans="1:1">
      <c r="A9596" s="382"/>
    </row>
    <row r="9597" spans="1:1">
      <c r="A9597" s="382"/>
    </row>
    <row r="9598" spans="1:1">
      <c r="A9598" s="382"/>
    </row>
    <row r="9599" spans="1:1">
      <c r="A9599" s="382"/>
    </row>
    <row r="9600" spans="1:1">
      <c r="A9600" s="382"/>
    </row>
    <row r="9601" spans="1:1">
      <c r="A9601" s="382"/>
    </row>
    <row r="9602" spans="1:1">
      <c r="A9602" s="382"/>
    </row>
    <row r="9603" spans="1:1">
      <c r="A9603" s="382"/>
    </row>
    <row r="9604" spans="1:1">
      <c r="A9604" s="382"/>
    </row>
    <row r="9605" spans="1:1">
      <c r="A9605" s="382"/>
    </row>
    <row r="9606" spans="1:1">
      <c r="A9606" s="382"/>
    </row>
    <row r="9607" spans="1:1">
      <c r="A9607" s="382"/>
    </row>
    <row r="9608" spans="1:1">
      <c r="A9608" s="382"/>
    </row>
    <row r="9609" spans="1:1">
      <c r="A9609" s="382"/>
    </row>
    <row r="9610" spans="1:1">
      <c r="A9610" s="382"/>
    </row>
    <row r="9611" spans="1:1">
      <c r="A9611" s="382"/>
    </row>
    <row r="9612" spans="1:1">
      <c r="A9612" s="382"/>
    </row>
    <row r="9613" spans="1:1">
      <c r="A9613" s="382"/>
    </row>
    <row r="9614" spans="1:1">
      <c r="A9614" s="382"/>
    </row>
    <row r="9615" spans="1:1">
      <c r="A9615" s="382"/>
    </row>
    <row r="9616" spans="1:1">
      <c r="A9616" s="382"/>
    </row>
    <row r="9617" spans="1:1">
      <c r="A9617" s="382"/>
    </row>
    <row r="9618" spans="1:1">
      <c r="A9618" s="382"/>
    </row>
    <row r="9619" spans="1:1">
      <c r="A9619" s="382"/>
    </row>
    <row r="9620" spans="1:1">
      <c r="A9620" s="382"/>
    </row>
    <row r="9621" spans="1:1">
      <c r="A9621" s="382"/>
    </row>
    <row r="9622" spans="1:1">
      <c r="A9622" s="382"/>
    </row>
    <row r="9623" spans="1:1">
      <c r="A9623" s="382"/>
    </row>
    <row r="9624" spans="1:1">
      <c r="A9624" s="382"/>
    </row>
    <row r="9625" spans="1:1">
      <c r="A9625" s="382"/>
    </row>
    <row r="9626" spans="1:1">
      <c r="A9626" s="382"/>
    </row>
    <row r="9627" spans="1:1">
      <c r="A9627" s="382"/>
    </row>
    <row r="9628" spans="1:1">
      <c r="A9628" s="382"/>
    </row>
    <row r="9629" spans="1:1">
      <c r="A9629" s="382"/>
    </row>
    <row r="9630" spans="1:1">
      <c r="A9630" s="382"/>
    </row>
    <row r="9631" spans="1:1">
      <c r="A9631" s="382"/>
    </row>
    <row r="9632" spans="1:1">
      <c r="A9632" s="382"/>
    </row>
    <row r="9633" spans="1:1">
      <c r="A9633" s="382"/>
    </row>
    <row r="9634" spans="1:1">
      <c r="A9634" s="382"/>
    </row>
    <row r="9635" spans="1:1">
      <c r="A9635" s="382"/>
    </row>
    <row r="9636" spans="1:1">
      <c r="A9636" s="382"/>
    </row>
    <row r="9637" spans="1:1">
      <c r="A9637" s="382"/>
    </row>
    <row r="9638" spans="1:1">
      <c r="A9638" s="382"/>
    </row>
    <row r="9639" spans="1:1">
      <c r="A9639" s="382"/>
    </row>
    <row r="9640" spans="1:1">
      <c r="A9640" s="382"/>
    </row>
    <row r="9641" spans="1:1">
      <c r="A9641" s="382"/>
    </row>
    <row r="9642" spans="1:1">
      <c r="A9642" s="382"/>
    </row>
    <row r="9643" spans="1:1">
      <c r="A9643" s="382"/>
    </row>
    <row r="9644" spans="1:1">
      <c r="A9644" s="382"/>
    </row>
    <row r="9645" spans="1:1">
      <c r="A9645" s="382"/>
    </row>
    <row r="9646" spans="1:1">
      <c r="A9646" s="382"/>
    </row>
    <row r="9647" spans="1:1">
      <c r="A9647" s="382"/>
    </row>
    <row r="9648" spans="1:1">
      <c r="A9648" s="382"/>
    </row>
    <row r="9649" spans="1:1">
      <c r="A9649" s="382"/>
    </row>
    <row r="9650" spans="1:1">
      <c r="A9650" s="382"/>
    </row>
    <row r="9651" spans="1:1">
      <c r="A9651" s="382"/>
    </row>
    <row r="9652" spans="1:1">
      <c r="A9652" s="382"/>
    </row>
    <row r="9653" spans="1:1">
      <c r="A9653" s="382"/>
    </row>
    <row r="9654" spans="1:1">
      <c r="A9654" s="382"/>
    </row>
    <row r="9655" spans="1:1">
      <c r="A9655" s="382"/>
    </row>
    <row r="9656" spans="1:1">
      <c r="A9656" s="382"/>
    </row>
    <row r="9657" spans="1:1">
      <c r="A9657" s="382"/>
    </row>
    <row r="9658" spans="1:1">
      <c r="A9658" s="382"/>
    </row>
    <row r="9659" spans="1:1">
      <c r="A9659" s="382"/>
    </row>
    <row r="9660" spans="1:1">
      <c r="A9660" s="382"/>
    </row>
    <row r="9661" spans="1:1">
      <c r="A9661" s="382"/>
    </row>
    <row r="9662" spans="1:1">
      <c r="A9662" s="382"/>
    </row>
    <row r="9663" spans="1:1">
      <c r="A9663" s="382"/>
    </row>
    <row r="9664" spans="1:1">
      <c r="A9664" s="382"/>
    </row>
    <row r="9665" spans="1:1">
      <c r="A9665" s="382"/>
    </row>
    <row r="9666" spans="1:1">
      <c r="A9666" s="382"/>
    </row>
    <row r="9667" spans="1:1">
      <c r="A9667" s="382"/>
    </row>
    <row r="9668" spans="1:1">
      <c r="A9668" s="382"/>
    </row>
    <row r="9669" spans="1:1">
      <c r="A9669" s="382"/>
    </row>
    <row r="9670" spans="1:1">
      <c r="A9670" s="382"/>
    </row>
    <row r="9671" spans="1:1">
      <c r="A9671" s="382"/>
    </row>
    <row r="9672" spans="1:1">
      <c r="A9672" s="382"/>
    </row>
    <row r="9673" spans="1:1">
      <c r="A9673" s="382"/>
    </row>
    <row r="9674" spans="1:1">
      <c r="A9674" s="382"/>
    </row>
    <row r="9675" spans="1:1">
      <c r="A9675" s="382"/>
    </row>
    <row r="9676" spans="1:1">
      <c r="A9676" s="382"/>
    </row>
    <row r="9677" spans="1:1">
      <c r="A9677" s="382"/>
    </row>
    <row r="9678" spans="1:1">
      <c r="A9678" s="382"/>
    </row>
    <row r="9679" spans="1:1">
      <c r="A9679" s="382"/>
    </row>
    <row r="9680" spans="1:1">
      <c r="A9680" s="382"/>
    </row>
    <row r="9681" spans="1:1">
      <c r="A9681" s="382"/>
    </row>
    <row r="9682" spans="1:1">
      <c r="A9682" s="382"/>
    </row>
    <row r="9683" spans="1:1">
      <c r="A9683" s="382"/>
    </row>
    <row r="9684" spans="1:1">
      <c r="A9684" s="382"/>
    </row>
    <row r="9685" spans="1:1">
      <c r="A9685" s="382"/>
    </row>
    <row r="9686" spans="1:1">
      <c r="A9686" s="382"/>
    </row>
    <row r="9687" spans="1:1">
      <c r="A9687" s="382"/>
    </row>
    <row r="9688" spans="1:1">
      <c r="A9688" s="382"/>
    </row>
    <row r="9689" spans="1:1">
      <c r="A9689" s="382"/>
    </row>
    <row r="9690" spans="1:1">
      <c r="A9690" s="382"/>
    </row>
    <row r="9691" spans="1:1">
      <c r="A9691" s="382"/>
    </row>
    <row r="9692" spans="1:1">
      <c r="A9692" s="382"/>
    </row>
    <row r="9693" spans="1:1">
      <c r="A9693" s="382"/>
    </row>
    <row r="9694" spans="1:1">
      <c r="A9694" s="382"/>
    </row>
    <row r="9695" spans="1:1">
      <c r="A9695" s="382"/>
    </row>
    <row r="9696" spans="1:1">
      <c r="A9696" s="382"/>
    </row>
    <row r="9697" spans="1:1">
      <c r="A9697" s="382"/>
    </row>
    <row r="9698" spans="1:1">
      <c r="A9698" s="382"/>
    </row>
    <row r="9699" spans="1:1">
      <c r="A9699" s="382"/>
    </row>
    <row r="9700" spans="1:1">
      <c r="A9700" s="382"/>
    </row>
    <row r="9701" spans="1:1">
      <c r="A9701" s="382"/>
    </row>
    <row r="9702" spans="1:1">
      <c r="A9702" s="382"/>
    </row>
    <row r="9703" spans="1:1">
      <c r="A9703" s="382"/>
    </row>
    <row r="9704" spans="1:1">
      <c r="A9704" s="382"/>
    </row>
    <row r="9705" spans="1:1">
      <c r="A9705" s="382"/>
    </row>
    <row r="9706" spans="1:1">
      <c r="A9706" s="382"/>
    </row>
    <row r="9707" spans="1:1">
      <c r="A9707" s="382"/>
    </row>
    <row r="9708" spans="1:1">
      <c r="A9708" s="382"/>
    </row>
    <row r="9709" spans="1:1">
      <c r="A9709" s="382"/>
    </row>
    <row r="9710" spans="1:1">
      <c r="A9710" s="382"/>
    </row>
    <row r="9711" spans="1:1">
      <c r="A9711" s="382"/>
    </row>
    <row r="9712" spans="1:1">
      <c r="A9712" s="382"/>
    </row>
    <row r="9713" spans="1:1">
      <c r="A9713" s="382"/>
    </row>
    <row r="9714" spans="1:1">
      <c r="A9714" s="382"/>
    </row>
    <row r="9715" spans="1:1">
      <c r="A9715" s="382"/>
    </row>
    <row r="9716" spans="1:1">
      <c r="A9716" s="382"/>
    </row>
    <row r="9717" spans="1:1">
      <c r="A9717" s="382"/>
    </row>
    <row r="9718" spans="1:1">
      <c r="A9718" s="382"/>
    </row>
    <row r="9719" spans="1:1">
      <c r="A9719" s="382"/>
    </row>
    <row r="9720" spans="1:1">
      <c r="A9720" s="382"/>
    </row>
    <row r="9721" spans="1:1">
      <c r="A9721" s="382"/>
    </row>
    <row r="9722" spans="1:1">
      <c r="A9722" s="382"/>
    </row>
    <row r="9723" spans="1:1">
      <c r="A9723" s="382"/>
    </row>
    <row r="9724" spans="1:1">
      <c r="A9724" s="382"/>
    </row>
    <row r="9725" spans="1:1">
      <c r="A9725" s="382"/>
    </row>
    <row r="9726" spans="1:1">
      <c r="A9726" s="382"/>
    </row>
    <row r="9727" spans="1:1">
      <c r="A9727" s="382"/>
    </row>
    <row r="9728" spans="1:1">
      <c r="A9728" s="382"/>
    </row>
    <row r="9729" spans="1:1">
      <c r="A9729" s="382"/>
    </row>
    <row r="9730" spans="1:1">
      <c r="A9730" s="382"/>
    </row>
    <row r="9731" spans="1:1">
      <c r="A9731" s="382"/>
    </row>
    <row r="9732" spans="1:1">
      <c r="A9732" s="382"/>
    </row>
    <row r="9733" spans="1:1">
      <c r="A9733" s="382"/>
    </row>
    <row r="9734" spans="1:1">
      <c r="A9734" s="382"/>
    </row>
    <row r="9735" spans="1:1">
      <c r="A9735" s="382"/>
    </row>
    <row r="9736" spans="1:1">
      <c r="A9736" s="382"/>
    </row>
    <row r="9737" spans="1:1">
      <c r="A9737" s="382"/>
    </row>
    <row r="9738" spans="1:1">
      <c r="A9738" s="382"/>
    </row>
    <row r="9739" spans="1:1">
      <c r="A9739" s="382"/>
    </row>
    <row r="9740" spans="1:1">
      <c r="A9740" s="382"/>
    </row>
    <row r="9741" spans="1:1">
      <c r="A9741" s="382"/>
    </row>
    <row r="9742" spans="1:1">
      <c r="A9742" s="382"/>
    </row>
    <row r="9743" spans="1:1">
      <c r="A9743" s="382"/>
    </row>
    <row r="9744" spans="1:1">
      <c r="A9744" s="382"/>
    </row>
    <row r="9745" spans="1:1">
      <c r="A9745" s="382"/>
    </row>
    <row r="9746" spans="1:1">
      <c r="A9746" s="382"/>
    </row>
    <row r="9747" spans="1:1">
      <c r="A9747" s="382"/>
    </row>
    <row r="9748" spans="1:1">
      <c r="A9748" s="382"/>
    </row>
    <row r="9749" spans="1:1">
      <c r="A9749" s="382"/>
    </row>
    <row r="9750" spans="1:1">
      <c r="A9750" s="382"/>
    </row>
    <row r="9751" spans="1:1">
      <c r="A9751" s="382"/>
    </row>
    <row r="9752" spans="1:1">
      <c r="A9752" s="382"/>
    </row>
    <row r="9753" spans="1:1">
      <c r="A9753" s="382"/>
    </row>
    <row r="9754" spans="1:1">
      <c r="A9754" s="382"/>
    </row>
    <row r="9755" spans="1:1">
      <c r="A9755" s="382"/>
    </row>
    <row r="9756" spans="1:1">
      <c r="A9756" s="382"/>
    </row>
    <row r="9757" spans="1:1">
      <c r="A9757" s="382"/>
    </row>
    <row r="9758" spans="1:1">
      <c r="A9758" s="382"/>
    </row>
    <row r="9759" spans="1:1">
      <c r="A9759" s="382"/>
    </row>
    <row r="9760" spans="1:1">
      <c r="A9760" s="382"/>
    </row>
    <row r="9761" spans="1:1">
      <c r="A9761" s="382"/>
    </row>
    <row r="9762" spans="1:1">
      <c r="A9762" s="382"/>
    </row>
    <row r="9763" spans="1:1">
      <c r="A9763" s="382"/>
    </row>
    <row r="9764" spans="1:1">
      <c r="A9764" s="382"/>
    </row>
    <row r="9765" spans="1:1">
      <c r="A9765" s="382"/>
    </row>
    <row r="9766" spans="1:1">
      <c r="A9766" s="382"/>
    </row>
    <row r="9767" spans="1:1">
      <c r="A9767" s="382"/>
    </row>
    <row r="9768" spans="1:1">
      <c r="A9768" s="382"/>
    </row>
    <row r="9769" spans="1:1">
      <c r="A9769" s="382"/>
    </row>
    <row r="9770" spans="1:1">
      <c r="A9770" s="382"/>
    </row>
    <row r="9771" spans="1:1">
      <c r="A9771" s="382"/>
    </row>
    <row r="9772" spans="1:1">
      <c r="A9772" s="382"/>
    </row>
    <row r="9773" spans="1:1">
      <c r="A9773" s="382"/>
    </row>
    <row r="9774" spans="1:1">
      <c r="A9774" s="382"/>
    </row>
    <row r="9775" spans="1:1">
      <c r="A9775" s="382"/>
    </row>
    <row r="9776" spans="1:1">
      <c r="A9776" s="382"/>
    </row>
    <row r="9777" spans="1:1">
      <c r="A9777" s="382"/>
    </row>
    <row r="9778" spans="1:1">
      <c r="A9778" s="382"/>
    </row>
    <row r="9779" spans="1:1">
      <c r="A9779" s="382"/>
    </row>
    <row r="9780" spans="1:1">
      <c r="A9780" s="382"/>
    </row>
    <row r="9781" spans="1:1">
      <c r="A9781" s="382"/>
    </row>
    <row r="9782" spans="1:1">
      <c r="A9782" s="382"/>
    </row>
    <row r="9783" spans="1:1">
      <c r="A9783" s="382"/>
    </row>
    <row r="9784" spans="1:1">
      <c r="A9784" s="382"/>
    </row>
    <row r="9785" spans="1:1">
      <c r="A9785" s="382"/>
    </row>
    <row r="9786" spans="1:1">
      <c r="A9786" s="382"/>
    </row>
    <row r="9787" spans="1:1">
      <c r="A9787" s="382"/>
    </row>
    <row r="9788" spans="1:1">
      <c r="A9788" s="382"/>
    </row>
    <row r="9789" spans="1:1">
      <c r="A9789" s="382"/>
    </row>
    <row r="9790" spans="1:1">
      <c r="A9790" s="382"/>
    </row>
    <row r="9791" spans="1:1">
      <c r="A9791" s="382"/>
    </row>
    <row r="9792" spans="1:1">
      <c r="A9792" s="382"/>
    </row>
    <row r="9793" spans="1:1">
      <c r="A9793" s="382"/>
    </row>
    <row r="9794" spans="1:1">
      <c r="A9794" s="382"/>
    </row>
    <row r="9795" spans="1:1">
      <c r="A9795" s="382"/>
    </row>
    <row r="9796" spans="1:1">
      <c r="A9796" s="382"/>
    </row>
    <row r="9797" spans="1:1">
      <c r="A9797" s="382"/>
    </row>
    <row r="9798" spans="1:1">
      <c r="A9798" s="382"/>
    </row>
    <row r="9799" spans="1:1">
      <c r="A9799" s="382"/>
    </row>
    <row r="9800" spans="1:1">
      <c r="A9800" s="382"/>
    </row>
    <row r="9801" spans="1:1">
      <c r="A9801" s="382"/>
    </row>
    <row r="9802" spans="1:1">
      <c r="A9802" s="382"/>
    </row>
    <row r="9803" spans="1:1">
      <c r="A9803" s="382"/>
    </row>
    <row r="9804" spans="1:1">
      <c r="A9804" s="382"/>
    </row>
    <row r="9805" spans="1:1">
      <c r="A9805" s="382"/>
    </row>
    <row r="9806" spans="1:1">
      <c r="A9806" s="382"/>
    </row>
    <row r="9807" spans="1:1">
      <c r="A9807" s="382"/>
    </row>
    <row r="9808" spans="1:1">
      <c r="A9808" s="382"/>
    </row>
    <row r="9809" spans="1:1">
      <c r="A9809" s="382"/>
    </row>
    <row r="9810" spans="1:1">
      <c r="A9810" s="382"/>
    </row>
    <row r="9811" spans="1:1">
      <c r="A9811" s="382"/>
    </row>
    <row r="9812" spans="1:1">
      <c r="A9812" s="382"/>
    </row>
    <row r="9813" spans="1:1">
      <c r="A9813" s="382"/>
    </row>
    <row r="9814" spans="1:1">
      <c r="A9814" s="382"/>
    </row>
    <row r="9815" spans="1:1">
      <c r="A9815" s="382"/>
    </row>
    <row r="9816" spans="1:1">
      <c r="A9816" s="382"/>
    </row>
    <row r="9817" spans="1:1">
      <c r="A9817" s="382"/>
    </row>
    <row r="9818" spans="1:1">
      <c r="A9818" s="382"/>
    </row>
    <row r="9819" spans="1:1">
      <c r="A9819" s="382"/>
    </row>
    <row r="9820" spans="1:1">
      <c r="A9820" s="382"/>
    </row>
    <row r="9821" spans="1:1">
      <c r="A9821" s="382"/>
    </row>
    <row r="9822" spans="1:1">
      <c r="A9822" s="382"/>
    </row>
    <row r="9823" spans="1:1">
      <c r="A9823" s="382"/>
    </row>
    <row r="9824" spans="1:1">
      <c r="A9824" s="382"/>
    </row>
    <row r="9825" spans="1:1">
      <c r="A9825" s="382"/>
    </row>
    <row r="9826" spans="1:1">
      <c r="A9826" s="382"/>
    </row>
    <row r="9827" spans="1:1">
      <c r="A9827" s="382"/>
    </row>
    <row r="9828" spans="1:1">
      <c r="A9828" s="382"/>
    </row>
    <row r="9829" spans="1:1">
      <c r="A9829" s="382"/>
    </row>
    <row r="9830" spans="1:1">
      <c r="A9830" s="382"/>
    </row>
    <row r="9831" spans="1:1">
      <c r="A9831" s="382"/>
    </row>
    <row r="9832" spans="1:1">
      <c r="A9832" s="382"/>
    </row>
    <row r="9833" spans="1:1">
      <c r="A9833" s="382"/>
    </row>
    <row r="9834" spans="1:1">
      <c r="A9834" s="382"/>
    </row>
    <row r="9835" spans="1:1">
      <c r="A9835" s="382"/>
    </row>
    <row r="9836" spans="1:1">
      <c r="A9836" s="382"/>
    </row>
    <row r="9837" spans="1:1">
      <c r="A9837" s="382"/>
    </row>
    <row r="9838" spans="1:1">
      <c r="A9838" s="382"/>
    </row>
    <row r="9839" spans="1:1">
      <c r="A9839" s="382"/>
    </row>
    <row r="9840" spans="1:1">
      <c r="A9840" s="382"/>
    </row>
    <row r="9841" spans="1:1">
      <c r="A9841" s="382"/>
    </row>
    <row r="9842" spans="1:1">
      <c r="A9842" s="382"/>
    </row>
    <row r="9843" spans="1:1">
      <c r="A9843" s="382"/>
    </row>
    <row r="9844" spans="1:1">
      <c r="A9844" s="382"/>
    </row>
    <row r="9845" spans="1:1">
      <c r="A9845" s="382"/>
    </row>
    <row r="9846" spans="1:1">
      <c r="A9846" s="382"/>
    </row>
    <row r="9847" spans="1:1">
      <c r="A9847" s="382"/>
    </row>
    <row r="9848" spans="1:1">
      <c r="A9848" s="382"/>
    </row>
    <row r="9849" spans="1:1">
      <c r="A9849" s="382"/>
    </row>
    <row r="9850" spans="1:1">
      <c r="A9850" s="382"/>
    </row>
    <row r="9851" spans="1:1">
      <c r="A9851" s="382"/>
    </row>
    <row r="9852" spans="1:1">
      <c r="A9852" s="382"/>
    </row>
    <row r="9853" spans="1:1">
      <c r="A9853" s="382"/>
    </row>
    <row r="9854" spans="1:1">
      <c r="A9854" s="382"/>
    </row>
    <row r="9855" spans="1:1">
      <c r="A9855" s="382"/>
    </row>
    <row r="9856" spans="1:1">
      <c r="A9856" s="382"/>
    </row>
    <row r="9857" spans="1:1">
      <c r="A9857" s="382"/>
    </row>
    <row r="9858" spans="1:1">
      <c r="A9858" s="382"/>
    </row>
    <row r="9859" spans="1:1">
      <c r="A9859" s="382"/>
    </row>
    <row r="9860" spans="1:1">
      <c r="A9860" s="382"/>
    </row>
    <row r="9861" spans="1:1">
      <c r="A9861" s="382"/>
    </row>
    <row r="9862" spans="1:1">
      <c r="A9862" s="382"/>
    </row>
    <row r="9863" spans="1:1">
      <c r="A9863" s="382"/>
    </row>
    <row r="9864" spans="1:1">
      <c r="A9864" s="382"/>
    </row>
    <row r="9865" spans="1:1">
      <c r="A9865" s="382"/>
    </row>
    <row r="9866" spans="1:1">
      <c r="A9866" s="382"/>
    </row>
    <row r="9867" spans="1:1">
      <c r="A9867" s="382"/>
    </row>
    <row r="9868" spans="1:1">
      <c r="A9868" s="382"/>
    </row>
    <row r="9869" spans="1:1">
      <c r="A9869" s="382"/>
    </row>
    <row r="9870" spans="1:1">
      <c r="A9870" s="382"/>
    </row>
    <row r="9871" spans="1:1">
      <c r="A9871" s="382"/>
    </row>
    <row r="9872" spans="1:1">
      <c r="A9872" s="382"/>
    </row>
    <row r="9873" spans="1:1">
      <c r="A9873" s="382"/>
    </row>
    <row r="9874" spans="1:1">
      <c r="A9874" s="382"/>
    </row>
    <row r="9875" spans="1:1">
      <c r="A9875" s="382"/>
    </row>
    <row r="9876" spans="1:1">
      <c r="A9876" s="382"/>
    </row>
    <row r="9877" spans="1:1">
      <c r="A9877" s="382"/>
    </row>
    <row r="9878" spans="1:1">
      <c r="A9878" s="382"/>
    </row>
    <row r="9879" spans="1:1">
      <c r="A9879" s="382"/>
    </row>
    <row r="9880" spans="1:1">
      <c r="A9880" s="382"/>
    </row>
    <row r="9881" spans="1:1">
      <c r="A9881" s="382"/>
    </row>
    <row r="9882" spans="1:1">
      <c r="A9882" s="382"/>
    </row>
    <row r="9883" spans="1:1">
      <c r="A9883" s="382"/>
    </row>
    <row r="9884" spans="1:1">
      <c r="A9884" s="382"/>
    </row>
    <row r="9885" spans="1:1">
      <c r="A9885" s="382"/>
    </row>
    <row r="9886" spans="1:1">
      <c r="A9886" s="382"/>
    </row>
    <row r="9887" spans="1:1">
      <c r="A9887" s="382"/>
    </row>
    <row r="9888" spans="1:1">
      <c r="A9888" s="382"/>
    </row>
    <row r="9889" spans="1:1">
      <c r="A9889" s="382"/>
    </row>
    <row r="9890" spans="1:1">
      <c r="A9890" s="382"/>
    </row>
    <row r="9891" spans="1:1">
      <c r="A9891" s="382"/>
    </row>
    <row r="9892" spans="1:1">
      <c r="A9892" s="382"/>
    </row>
    <row r="9893" spans="1:1">
      <c r="A9893" s="382"/>
    </row>
    <row r="9894" spans="1:1">
      <c r="A9894" s="382"/>
    </row>
    <row r="9895" spans="1:1">
      <c r="A9895" s="382"/>
    </row>
    <row r="9896" spans="1:1">
      <c r="A9896" s="382"/>
    </row>
    <row r="9897" spans="1:1">
      <c r="A9897" s="382"/>
    </row>
    <row r="9898" spans="1:1">
      <c r="A9898" s="382"/>
    </row>
    <row r="9899" spans="1:1">
      <c r="A9899" s="382"/>
    </row>
    <row r="9900" spans="1:1">
      <c r="A9900" s="382"/>
    </row>
    <row r="9901" spans="1:1">
      <c r="A9901" s="382"/>
    </row>
    <row r="9902" spans="1:1">
      <c r="A9902" s="382"/>
    </row>
    <row r="9903" spans="1:1">
      <c r="A9903" s="382"/>
    </row>
    <row r="9904" spans="1:1">
      <c r="A9904" s="382"/>
    </row>
    <row r="9905" spans="1:1">
      <c r="A9905" s="382"/>
    </row>
    <row r="9906" spans="1:1">
      <c r="A9906" s="382"/>
    </row>
    <row r="9907" spans="1:1">
      <c r="A9907" s="382"/>
    </row>
    <row r="9908" spans="1:1">
      <c r="A9908" s="382"/>
    </row>
    <row r="9909" spans="1:1">
      <c r="A9909" s="382"/>
    </row>
    <row r="9910" spans="1:1">
      <c r="A9910" s="382"/>
    </row>
    <row r="9911" spans="1:1">
      <c r="A9911" s="382"/>
    </row>
    <row r="9912" spans="1:1">
      <c r="A9912" s="382"/>
    </row>
    <row r="9913" spans="1:1">
      <c r="A9913" s="382"/>
    </row>
    <row r="9914" spans="1:1">
      <c r="A9914" s="382"/>
    </row>
    <row r="9915" spans="1:1">
      <c r="A9915" s="382"/>
    </row>
    <row r="9916" spans="1:1">
      <c r="A9916" s="382"/>
    </row>
    <row r="9917" spans="1:1">
      <c r="A9917" s="382"/>
    </row>
    <row r="9918" spans="1:1">
      <c r="A9918" s="382"/>
    </row>
    <row r="9919" spans="1:1">
      <c r="A9919" s="382"/>
    </row>
    <row r="9920" spans="1:1">
      <c r="A9920" s="382"/>
    </row>
    <row r="9921" spans="1:1">
      <c r="A9921" s="382"/>
    </row>
    <row r="9922" spans="1:1">
      <c r="A9922" s="382"/>
    </row>
    <row r="9923" spans="1:1">
      <c r="A9923" s="382"/>
    </row>
    <row r="9924" spans="1:1">
      <c r="A9924" s="382"/>
    </row>
    <row r="9925" spans="1:1">
      <c r="A9925" s="382"/>
    </row>
    <row r="9926" spans="1:1">
      <c r="A9926" s="382"/>
    </row>
    <row r="9927" spans="1:1">
      <c r="A9927" s="382"/>
    </row>
    <row r="9928" spans="1:1">
      <c r="A9928" s="382"/>
    </row>
    <row r="9929" spans="1:1">
      <c r="A9929" s="382"/>
    </row>
    <row r="9930" spans="1:1">
      <c r="A9930" s="382"/>
    </row>
    <row r="9931" spans="1:1">
      <c r="A9931" s="382"/>
    </row>
    <row r="9932" spans="1:1">
      <c r="A9932" s="382"/>
    </row>
    <row r="9933" spans="1:1">
      <c r="A9933" s="382"/>
    </row>
    <row r="9934" spans="1:1">
      <c r="A9934" s="382"/>
    </row>
    <row r="9935" spans="1:1">
      <c r="A9935" s="382"/>
    </row>
    <row r="9936" spans="1:1">
      <c r="A9936" s="382"/>
    </row>
    <row r="9937" spans="1:1">
      <c r="A9937" s="382"/>
    </row>
    <row r="9938" spans="1:1">
      <c r="A9938" s="382"/>
    </row>
    <row r="9939" spans="1:1">
      <c r="A9939" s="382"/>
    </row>
    <row r="9940" spans="1:1">
      <c r="A9940" s="382"/>
    </row>
    <row r="9941" spans="1:1">
      <c r="A9941" s="382"/>
    </row>
    <row r="9942" spans="1:1">
      <c r="A9942" s="382"/>
    </row>
    <row r="9943" spans="1:1">
      <c r="A9943" s="382"/>
    </row>
    <row r="9944" spans="1:1">
      <c r="A9944" s="382"/>
    </row>
    <row r="9945" spans="1:1">
      <c r="A9945" s="382"/>
    </row>
    <row r="9946" spans="1:1">
      <c r="A9946" s="382"/>
    </row>
    <row r="9947" spans="1:1">
      <c r="A9947" s="382"/>
    </row>
    <row r="9948" spans="1:1">
      <c r="A9948" s="382"/>
    </row>
    <row r="9949" spans="1:1">
      <c r="A9949" s="382"/>
    </row>
    <row r="9950" spans="1:1">
      <c r="A9950" s="382"/>
    </row>
    <row r="9951" spans="1:1">
      <c r="A9951" s="382"/>
    </row>
    <row r="9952" spans="1:1">
      <c r="A9952" s="382"/>
    </row>
    <row r="9953" spans="1:1">
      <c r="A9953" s="382"/>
    </row>
    <row r="9954" spans="1:1">
      <c r="A9954" s="382"/>
    </row>
    <row r="9955" spans="1:1">
      <c r="A9955" s="382"/>
    </row>
    <row r="9956" spans="1:1">
      <c r="A9956" s="382"/>
    </row>
    <row r="9957" spans="1:1">
      <c r="A9957" s="382"/>
    </row>
    <row r="9958" spans="1:1">
      <c r="A9958" s="382"/>
    </row>
    <row r="9959" spans="1:1">
      <c r="A9959" s="382"/>
    </row>
    <row r="9960" spans="1:1">
      <c r="A9960" s="382"/>
    </row>
    <row r="9961" spans="1:1">
      <c r="A9961" s="382"/>
    </row>
    <row r="9962" spans="1:1">
      <c r="A9962" s="382"/>
    </row>
    <row r="9963" spans="1:1">
      <c r="A9963" s="382"/>
    </row>
    <row r="9964" spans="1:1">
      <c r="A9964" s="382"/>
    </row>
    <row r="9965" spans="1:1">
      <c r="A9965" s="382"/>
    </row>
    <row r="9966" spans="1:1">
      <c r="A9966" s="382"/>
    </row>
    <row r="9967" spans="1:1">
      <c r="A9967" s="382"/>
    </row>
    <row r="9968" spans="1:1">
      <c r="A9968" s="382"/>
    </row>
    <row r="9969" spans="1:1">
      <c r="A9969" s="382"/>
    </row>
    <row r="9970" spans="1:1">
      <c r="A9970" s="382"/>
    </row>
    <row r="9971" spans="1:1">
      <c r="A9971" s="382"/>
    </row>
    <row r="9972" spans="1:1">
      <c r="A9972" s="382"/>
    </row>
    <row r="9973" spans="1:1">
      <c r="A9973" s="382"/>
    </row>
    <row r="9974" spans="1:1">
      <c r="A9974" s="382"/>
    </row>
    <row r="9975" spans="1:1">
      <c r="A9975" s="382"/>
    </row>
    <row r="9976" spans="1:1">
      <c r="A9976" s="382"/>
    </row>
    <row r="9977" spans="1:1">
      <c r="A9977" s="382"/>
    </row>
    <row r="9978" spans="1:1">
      <c r="A9978" s="382"/>
    </row>
    <row r="9979" spans="1:1">
      <c r="A9979" s="382"/>
    </row>
    <row r="9980" spans="1:1">
      <c r="A9980" s="382"/>
    </row>
    <row r="9981" spans="1:1">
      <c r="A9981" s="382"/>
    </row>
    <row r="9982" spans="1:1">
      <c r="A9982" s="382"/>
    </row>
    <row r="9983" spans="1:1">
      <c r="A9983" s="382"/>
    </row>
    <row r="9984" spans="1:1">
      <c r="A9984" s="382"/>
    </row>
    <row r="9985" spans="1:1">
      <c r="A9985" s="382"/>
    </row>
    <row r="9986" spans="1:1">
      <c r="A9986" s="382"/>
    </row>
    <row r="9987" spans="1:1">
      <c r="A9987" s="382"/>
    </row>
    <row r="9988" spans="1:1">
      <c r="A9988" s="382"/>
    </row>
    <row r="9989" spans="1:1">
      <c r="A9989" s="382"/>
    </row>
    <row r="9990" spans="1:1">
      <c r="A9990" s="382"/>
    </row>
    <row r="9991" spans="1:1">
      <c r="A9991" s="382"/>
    </row>
    <row r="9992" spans="1:1">
      <c r="A9992" s="382"/>
    </row>
    <row r="9993" spans="1:1">
      <c r="A9993" s="382"/>
    </row>
    <row r="9994" spans="1:1">
      <c r="A9994" s="382"/>
    </row>
    <row r="9995" spans="1:1">
      <c r="A9995" s="382"/>
    </row>
    <row r="9996" spans="1:1">
      <c r="A9996" s="382"/>
    </row>
    <row r="9997" spans="1:1">
      <c r="A9997" s="382"/>
    </row>
    <row r="9998" spans="1:1">
      <c r="A9998" s="382"/>
    </row>
    <row r="9999" spans="1:1">
      <c r="A9999" s="382"/>
    </row>
    <row r="10000" spans="1:1">
      <c r="A10000" s="382"/>
    </row>
    <row r="10001" spans="1:1">
      <c r="A10001" s="382"/>
    </row>
    <row r="10002" spans="1:1">
      <c r="A10002" s="382"/>
    </row>
    <row r="10003" spans="1:1">
      <c r="A10003" s="382"/>
    </row>
    <row r="10004" spans="1:1">
      <c r="A10004" s="382"/>
    </row>
    <row r="10005" spans="1:1">
      <c r="A10005" s="382"/>
    </row>
    <row r="10006" spans="1:1">
      <c r="A10006" s="382"/>
    </row>
    <row r="10007" spans="1:1">
      <c r="A10007" s="382"/>
    </row>
    <row r="10008" spans="1:1">
      <c r="A10008" s="382"/>
    </row>
    <row r="10009" spans="1:1">
      <c r="A10009" s="382"/>
    </row>
    <row r="10010" spans="1:1">
      <c r="A10010" s="382"/>
    </row>
    <row r="10011" spans="1:1">
      <c r="A10011" s="382"/>
    </row>
    <row r="10012" spans="1:1">
      <c r="A10012" s="382"/>
    </row>
    <row r="10013" spans="1:1">
      <c r="A10013" s="382"/>
    </row>
    <row r="10014" spans="1:1">
      <c r="A10014" s="382"/>
    </row>
    <row r="10015" spans="1:1">
      <c r="A10015" s="382"/>
    </row>
    <row r="10016" spans="1:1">
      <c r="A10016" s="382"/>
    </row>
    <row r="10017" spans="1:1">
      <c r="A10017" s="382"/>
    </row>
    <row r="10018" spans="1:1">
      <c r="A10018" s="382"/>
    </row>
    <row r="10019" spans="1:1">
      <c r="A10019" s="382"/>
    </row>
    <row r="10020" spans="1:1">
      <c r="A10020" s="382"/>
    </row>
    <row r="10021" spans="1:1">
      <c r="A10021" s="382"/>
    </row>
    <row r="10022" spans="1:1">
      <c r="A10022" s="382"/>
    </row>
    <row r="10023" spans="1:1">
      <c r="A10023" s="382"/>
    </row>
    <row r="10024" spans="1:1">
      <c r="A10024" s="382"/>
    </row>
    <row r="10025" spans="1:1">
      <c r="A10025" s="382"/>
    </row>
    <row r="10026" spans="1:1">
      <c r="A10026" s="382"/>
    </row>
    <row r="10027" spans="1:1">
      <c r="A10027" s="382"/>
    </row>
    <row r="10028" spans="1:1">
      <c r="A10028" s="382"/>
    </row>
    <row r="10029" spans="1:1">
      <c r="A10029" s="382"/>
    </row>
    <row r="10030" spans="1:1">
      <c r="A10030" s="382"/>
    </row>
    <row r="10031" spans="1:1">
      <c r="A10031" s="382"/>
    </row>
    <row r="10032" spans="1:1">
      <c r="A10032" s="382"/>
    </row>
    <row r="10033" spans="1:1">
      <c r="A10033" s="382"/>
    </row>
    <row r="10034" spans="1:1">
      <c r="A10034" s="382"/>
    </row>
    <row r="10035" spans="1:1">
      <c r="A10035" s="382"/>
    </row>
    <row r="10036" spans="1:1">
      <c r="A10036" s="382"/>
    </row>
    <row r="10037" spans="1:1">
      <c r="A10037" s="382"/>
    </row>
    <row r="10038" spans="1:1">
      <c r="A10038" s="382"/>
    </row>
    <row r="10039" spans="1:1">
      <c r="A10039" s="382"/>
    </row>
    <row r="10040" spans="1:1">
      <c r="A10040" s="382"/>
    </row>
    <row r="10041" spans="1:1">
      <c r="A10041" s="382"/>
    </row>
    <row r="10042" spans="1:1">
      <c r="A10042" s="382"/>
    </row>
    <row r="10043" spans="1:1">
      <c r="A10043" s="382"/>
    </row>
    <row r="10044" spans="1:1">
      <c r="A10044" s="382"/>
    </row>
    <row r="10045" spans="1:1">
      <c r="A10045" s="382"/>
    </row>
    <row r="10046" spans="1:1">
      <c r="A10046" s="382"/>
    </row>
    <row r="10047" spans="1:1">
      <c r="A10047" s="382"/>
    </row>
    <row r="10048" spans="1:1">
      <c r="A10048" s="382"/>
    </row>
    <row r="10049" spans="1:1">
      <c r="A10049" s="382"/>
    </row>
    <row r="10050" spans="1:1">
      <c r="A10050" s="382"/>
    </row>
    <row r="10051" spans="1:1">
      <c r="A10051" s="382"/>
    </row>
    <row r="10052" spans="1:1">
      <c r="A10052" s="382"/>
    </row>
    <row r="10053" spans="1:1">
      <c r="A10053" s="382"/>
    </row>
    <row r="10054" spans="1:1">
      <c r="A10054" s="382"/>
    </row>
    <row r="10055" spans="1:1">
      <c r="A10055" s="382"/>
    </row>
    <row r="10056" spans="1:1">
      <c r="A10056" s="382"/>
    </row>
    <row r="10057" spans="1:1">
      <c r="A10057" s="382"/>
    </row>
    <row r="10058" spans="1:1">
      <c r="A10058" s="382"/>
    </row>
    <row r="10059" spans="1:1">
      <c r="A10059" s="382"/>
    </row>
    <row r="10060" spans="1:1">
      <c r="A10060" s="382"/>
    </row>
    <row r="10061" spans="1:1">
      <c r="A10061" s="382"/>
    </row>
    <row r="10062" spans="1:1">
      <c r="A10062" s="382"/>
    </row>
    <row r="10063" spans="1:1">
      <c r="A10063" s="382"/>
    </row>
    <row r="10064" spans="1:1">
      <c r="A10064" s="382"/>
    </row>
    <row r="10065" spans="1:1">
      <c r="A10065" s="382"/>
    </row>
    <row r="10066" spans="1:1">
      <c r="A10066" s="382"/>
    </row>
    <row r="10067" spans="1:1">
      <c r="A10067" s="382"/>
    </row>
    <row r="10068" spans="1:1">
      <c r="A10068" s="382"/>
    </row>
    <row r="10069" spans="1:1">
      <c r="A10069" s="382"/>
    </row>
    <row r="10070" spans="1:1">
      <c r="A10070" s="382"/>
    </row>
    <row r="10071" spans="1:1">
      <c r="A10071" s="382"/>
    </row>
    <row r="10072" spans="1:1">
      <c r="A10072" s="382"/>
    </row>
    <row r="10073" spans="1:1">
      <c r="A10073" s="382"/>
    </row>
    <row r="10074" spans="1:1">
      <c r="A10074" s="382"/>
    </row>
    <row r="10075" spans="1:1">
      <c r="A10075" s="382"/>
    </row>
    <row r="10076" spans="1:1">
      <c r="A10076" s="382"/>
    </row>
    <row r="10077" spans="1:1">
      <c r="A10077" s="382"/>
    </row>
    <row r="10078" spans="1:1">
      <c r="A10078" s="382"/>
    </row>
    <row r="10079" spans="1:1">
      <c r="A10079" s="382"/>
    </row>
    <row r="10080" spans="1:1">
      <c r="A10080" s="382"/>
    </row>
    <row r="10081" spans="1:1">
      <c r="A10081" s="382"/>
    </row>
    <row r="10082" spans="1:1">
      <c r="A10082" s="382"/>
    </row>
    <row r="10083" spans="1:1">
      <c r="A10083" s="382"/>
    </row>
    <row r="10084" spans="1:1">
      <c r="A10084" s="382"/>
    </row>
    <row r="10085" spans="1:1">
      <c r="A10085" s="382"/>
    </row>
    <row r="10086" spans="1:1">
      <c r="A10086" s="382"/>
    </row>
    <row r="10087" spans="1:1">
      <c r="A10087" s="382"/>
    </row>
    <row r="10088" spans="1:1">
      <c r="A10088" s="382"/>
    </row>
    <row r="10089" spans="1:1">
      <c r="A10089" s="382"/>
    </row>
    <row r="10090" spans="1:1">
      <c r="A10090" s="382"/>
    </row>
    <row r="10091" spans="1:1">
      <c r="A10091" s="382"/>
    </row>
    <row r="10092" spans="1:1">
      <c r="A10092" s="382"/>
    </row>
    <row r="10093" spans="1:1">
      <c r="A10093" s="382"/>
    </row>
    <row r="10094" spans="1:1">
      <c r="A10094" s="382"/>
    </row>
    <row r="10095" spans="1:1">
      <c r="A10095" s="382"/>
    </row>
    <row r="10096" spans="1:1">
      <c r="A10096" s="382"/>
    </row>
    <row r="10097" spans="1:1">
      <c r="A10097" s="382"/>
    </row>
    <row r="10098" spans="1:1">
      <c r="A10098" s="382"/>
    </row>
    <row r="10099" spans="1:1">
      <c r="A10099" s="382"/>
    </row>
    <row r="10100" spans="1:1">
      <c r="A10100" s="382"/>
    </row>
    <row r="10101" spans="1:1">
      <c r="A10101" s="382"/>
    </row>
    <row r="10102" spans="1:1">
      <c r="A10102" s="382"/>
    </row>
    <row r="10103" spans="1:1">
      <c r="A10103" s="382"/>
    </row>
    <row r="10104" spans="1:1">
      <c r="A10104" s="382"/>
    </row>
    <row r="10105" spans="1:1">
      <c r="A10105" s="382"/>
    </row>
    <row r="10106" spans="1:1">
      <c r="A10106" s="382"/>
    </row>
    <row r="10107" spans="1:1">
      <c r="A10107" s="382"/>
    </row>
    <row r="10108" spans="1:1">
      <c r="A10108" s="382"/>
    </row>
    <row r="10109" spans="1:1">
      <c r="A10109" s="382"/>
    </row>
    <row r="10110" spans="1:1">
      <c r="A10110" s="382"/>
    </row>
    <row r="10111" spans="1:1">
      <c r="A10111" s="382"/>
    </row>
    <row r="10112" spans="1:1">
      <c r="A10112" s="382"/>
    </row>
    <row r="10113" spans="1:1">
      <c r="A10113" s="382"/>
    </row>
    <row r="10114" spans="1:1">
      <c r="A10114" s="382"/>
    </row>
    <row r="10115" spans="1:1">
      <c r="A10115" s="382"/>
    </row>
    <row r="10116" spans="1:1">
      <c r="A10116" s="382"/>
    </row>
    <row r="10117" spans="1:1">
      <c r="A10117" s="382"/>
    </row>
    <row r="10118" spans="1:1">
      <c r="A10118" s="382"/>
    </row>
    <row r="10119" spans="1:1">
      <c r="A10119" s="382"/>
    </row>
    <row r="10120" spans="1:1">
      <c r="A10120" s="382"/>
    </row>
    <row r="10121" spans="1:1">
      <c r="A10121" s="382"/>
    </row>
    <row r="10122" spans="1:1">
      <c r="A10122" s="382"/>
    </row>
    <row r="10123" spans="1:1">
      <c r="A10123" s="382"/>
    </row>
    <row r="10124" spans="1:1">
      <c r="A10124" s="382"/>
    </row>
    <row r="10125" spans="1:1">
      <c r="A10125" s="382"/>
    </row>
    <row r="10126" spans="1:1">
      <c r="A10126" s="382"/>
    </row>
    <row r="10127" spans="1:1">
      <c r="A10127" s="382"/>
    </row>
    <row r="10128" spans="1:1">
      <c r="A10128" s="382"/>
    </row>
    <row r="10129" spans="1:1">
      <c r="A10129" s="382"/>
    </row>
    <row r="10130" spans="1:1">
      <c r="A10130" s="382"/>
    </row>
    <row r="10131" spans="1:1">
      <c r="A10131" s="382"/>
    </row>
    <row r="10132" spans="1:1">
      <c r="A10132" s="382"/>
    </row>
    <row r="10133" spans="1:1">
      <c r="A10133" s="382"/>
    </row>
    <row r="10134" spans="1:1">
      <c r="A10134" s="382"/>
    </row>
    <row r="10135" spans="1:1">
      <c r="A10135" s="382"/>
    </row>
    <row r="10136" spans="1:1">
      <c r="A10136" s="382"/>
    </row>
    <row r="10137" spans="1:1">
      <c r="A10137" s="382"/>
    </row>
    <row r="10138" spans="1:1">
      <c r="A10138" s="382"/>
    </row>
    <row r="10139" spans="1:1">
      <c r="A10139" s="382"/>
    </row>
    <row r="10140" spans="1:1">
      <c r="A10140" s="382"/>
    </row>
    <row r="10141" spans="1:1">
      <c r="A10141" s="382"/>
    </row>
    <row r="10142" spans="1:1">
      <c r="A10142" s="382"/>
    </row>
    <row r="10143" spans="1:1">
      <c r="A10143" s="382"/>
    </row>
    <row r="10144" spans="1:1">
      <c r="A10144" s="382"/>
    </row>
    <row r="10145" spans="1:1">
      <c r="A10145" s="382"/>
    </row>
    <row r="10146" spans="1:1">
      <c r="A10146" s="382"/>
    </row>
    <row r="10147" spans="1:1">
      <c r="A10147" s="382"/>
    </row>
    <row r="10148" spans="1:1">
      <c r="A10148" s="382"/>
    </row>
    <row r="10149" spans="1:1">
      <c r="A10149" s="382"/>
    </row>
    <row r="10150" spans="1:1">
      <c r="A10150" s="382"/>
    </row>
    <row r="10151" spans="1:1">
      <c r="A10151" s="382"/>
    </row>
    <row r="10152" spans="1:1">
      <c r="A10152" s="382"/>
    </row>
    <row r="10153" spans="1:1">
      <c r="A10153" s="382"/>
    </row>
    <row r="10154" spans="1:1">
      <c r="A10154" s="382"/>
    </row>
    <row r="10155" spans="1:1">
      <c r="A10155" s="382"/>
    </row>
    <row r="10156" spans="1:1">
      <c r="A10156" s="382"/>
    </row>
    <row r="10157" spans="1:1">
      <c r="A10157" s="382"/>
    </row>
    <row r="10158" spans="1:1">
      <c r="A10158" s="382"/>
    </row>
    <row r="10159" spans="1:1">
      <c r="A10159" s="382"/>
    </row>
    <row r="10160" spans="1:1">
      <c r="A10160" s="382"/>
    </row>
    <row r="10161" spans="1:1">
      <c r="A10161" s="382"/>
    </row>
    <row r="10162" spans="1:1">
      <c r="A10162" s="382"/>
    </row>
    <row r="10163" spans="1:1">
      <c r="A10163" s="382"/>
    </row>
    <row r="10164" spans="1:1">
      <c r="A10164" s="382"/>
    </row>
    <row r="10165" spans="1:1">
      <c r="A10165" s="382"/>
    </row>
    <row r="10166" spans="1:1">
      <c r="A10166" s="382"/>
    </row>
    <row r="10167" spans="1:1">
      <c r="A10167" s="382"/>
    </row>
    <row r="10168" spans="1:1">
      <c r="A10168" s="382"/>
    </row>
    <row r="10169" spans="1:1">
      <c r="A10169" s="382"/>
    </row>
    <row r="10170" spans="1:1">
      <c r="A10170" s="382"/>
    </row>
    <row r="10171" spans="1:1">
      <c r="A10171" s="382"/>
    </row>
    <row r="10172" spans="1:1">
      <c r="A10172" s="382"/>
    </row>
    <row r="10173" spans="1:1">
      <c r="A10173" s="382"/>
    </row>
    <row r="10174" spans="1:1">
      <c r="A10174" s="382"/>
    </row>
    <row r="10175" spans="1:1">
      <c r="A10175" s="382"/>
    </row>
    <row r="10176" spans="1:1">
      <c r="A10176" s="382"/>
    </row>
    <row r="10177" spans="1:1">
      <c r="A10177" s="382"/>
    </row>
    <row r="10178" spans="1:1">
      <c r="A10178" s="382"/>
    </row>
    <row r="10179" spans="1:1">
      <c r="A10179" s="382"/>
    </row>
    <row r="10180" spans="1:1">
      <c r="A10180" s="382"/>
    </row>
    <row r="10181" spans="1:1">
      <c r="A10181" s="382"/>
    </row>
    <row r="10182" spans="1:1">
      <c r="A10182" s="382"/>
    </row>
    <row r="10183" spans="1:1">
      <c r="A10183" s="382"/>
    </row>
    <row r="10184" spans="1:1">
      <c r="A10184" s="382"/>
    </row>
    <row r="10185" spans="1:1">
      <c r="A10185" s="382"/>
    </row>
    <row r="10186" spans="1:1">
      <c r="A10186" s="382"/>
    </row>
    <row r="10187" spans="1:1">
      <c r="A10187" s="382"/>
    </row>
    <row r="10188" spans="1:1">
      <c r="A10188" s="382"/>
    </row>
    <row r="10189" spans="1:1">
      <c r="A10189" s="382"/>
    </row>
    <row r="10190" spans="1:1">
      <c r="A10190" s="382"/>
    </row>
    <row r="10191" spans="1:1">
      <c r="A10191" s="382"/>
    </row>
    <row r="10192" spans="1:1">
      <c r="A10192" s="382"/>
    </row>
    <row r="10193" spans="1:1">
      <c r="A10193" s="382"/>
    </row>
    <row r="10194" spans="1:1">
      <c r="A10194" s="382"/>
    </row>
    <row r="10195" spans="1:1">
      <c r="A10195" s="382"/>
    </row>
    <row r="10196" spans="1:1">
      <c r="A10196" s="382"/>
    </row>
    <row r="10197" spans="1:1">
      <c r="A10197" s="382"/>
    </row>
    <row r="10198" spans="1:1">
      <c r="A10198" s="382"/>
    </row>
    <row r="10199" spans="1:1">
      <c r="A10199" s="382"/>
    </row>
    <row r="10200" spans="1:1">
      <c r="A10200" s="382"/>
    </row>
    <row r="10201" spans="1:1">
      <c r="A10201" s="382"/>
    </row>
    <row r="10202" spans="1:1">
      <c r="A10202" s="382"/>
    </row>
    <row r="10203" spans="1:1">
      <c r="A10203" s="382"/>
    </row>
    <row r="10204" spans="1:1">
      <c r="A10204" s="382"/>
    </row>
    <row r="10205" spans="1:1">
      <c r="A10205" s="382"/>
    </row>
    <row r="10206" spans="1:1">
      <c r="A10206" s="382"/>
    </row>
    <row r="10207" spans="1:1">
      <c r="A10207" s="382"/>
    </row>
    <row r="10208" spans="1:1">
      <c r="A10208" s="382"/>
    </row>
    <row r="10209" spans="1:1">
      <c r="A10209" s="382"/>
    </row>
    <row r="10210" spans="1:1">
      <c r="A10210" s="382"/>
    </row>
    <row r="10211" spans="1:1">
      <c r="A10211" s="382"/>
    </row>
    <row r="10212" spans="1:1">
      <c r="A10212" s="382"/>
    </row>
    <row r="10213" spans="1:1">
      <c r="A10213" s="382"/>
    </row>
    <row r="10214" spans="1:1">
      <c r="A10214" s="382"/>
    </row>
    <row r="10215" spans="1:1">
      <c r="A10215" s="382"/>
    </row>
    <row r="10216" spans="1:1">
      <c r="A10216" s="382"/>
    </row>
    <row r="10217" spans="1:1">
      <c r="A10217" s="382"/>
    </row>
    <row r="10218" spans="1:1">
      <c r="A10218" s="382"/>
    </row>
    <row r="10219" spans="1:1">
      <c r="A10219" s="382"/>
    </row>
    <row r="10220" spans="1:1">
      <c r="A10220" s="382"/>
    </row>
    <row r="10221" spans="1:1">
      <c r="A10221" s="382"/>
    </row>
    <row r="10222" spans="1:1">
      <c r="A10222" s="382"/>
    </row>
    <row r="10223" spans="1:1">
      <c r="A10223" s="382"/>
    </row>
    <row r="10224" spans="1:1">
      <c r="A10224" s="382"/>
    </row>
    <row r="10225" spans="1:1">
      <c r="A10225" s="382"/>
    </row>
    <row r="10226" spans="1:1">
      <c r="A10226" s="382"/>
    </row>
    <row r="10227" spans="1:1">
      <c r="A10227" s="382"/>
    </row>
    <row r="10228" spans="1:1">
      <c r="A10228" s="382"/>
    </row>
    <row r="10229" spans="1:1">
      <c r="A10229" s="382"/>
    </row>
    <row r="10230" spans="1:1">
      <c r="A10230" s="382"/>
    </row>
    <row r="10231" spans="1:1">
      <c r="A10231" s="382"/>
    </row>
    <row r="10232" spans="1:1">
      <c r="A10232" s="382"/>
    </row>
    <row r="10233" spans="1:1">
      <c r="A10233" s="382"/>
    </row>
    <row r="10234" spans="1:1">
      <c r="A10234" s="382"/>
    </row>
    <row r="10235" spans="1:1">
      <c r="A10235" s="382"/>
    </row>
    <row r="10236" spans="1:1">
      <c r="A10236" s="382"/>
    </row>
    <row r="10237" spans="1:1">
      <c r="A10237" s="382"/>
    </row>
    <row r="10238" spans="1:1">
      <c r="A10238" s="382"/>
    </row>
    <row r="10239" spans="1:1">
      <c r="A10239" s="382"/>
    </row>
    <row r="10240" spans="1:1">
      <c r="A10240" s="382"/>
    </row>
    <row r="10241" spans="1:1">
      <c r="A10241" s="382"/>
    </row>
    <row r="10242" spans="1:1">
      <c r="A10242" s="382"/>
    </row>
    <row r="10243" spans="1:1">
      <c r="A10243" s="382"/>
    </row>
    <row r="10244" spans="1:1">
      <c r="A10244" s="382"/>
    </row>
    <row r="10245" spans="1:1">
      <c r="A10245" s="382"/>
    </row>
    <row r="10246" spans="1:1">
      <c r="A10246" s="382"/>
    </row>
    <row r="10247" spans="1:1">
      <c r="A10247" s="382"/>
    </row>
    <row r="10248" spans="1:1">
      <c r="A10248" s="382"/>
    </row>
    <row r="10249" spans="1:1">
      <c r="A10249" s="382"/>
    </row>
    <row r="10250" spans="1:1">
      <c r="A10250" s="382"/>
    </row>
    <row r="10251" spans="1:1">
      <c r="A10251" s="382"/>
    </row>
    <row r="10252" spans="1:1">
      <c r="A10252" s="382"/>
    </row>
    <row r="10253" spans="1:1">
      <c r="A10253" s="382"/>
    </row>
    <row r="10254" spans="1:1">
      <c r="A10254" s="382"/>
    </row>
    <row r="10255" spans="1:1">
      <c r="A10255" s="382"/>
    </row>
    <row r="10256" spans="1:1">
      <c r="A10256" s="382"/>
    </row>
    <row r="10257" spans="1:1">
      <c r="A10257" s="382"/>
    </row>
    <row r="10258" spans="1:1">
      <c r="A10258" s="382"/>
    </row>
    <row r="10259" spans="1:1">
      <c r="A10259" s="382"/>
    </row>
    <row r="10260" spans="1:1">
      <c r="A10260" s="382"/>
    </row>
    <row r="10261" spans="1:1">
      <c r="A10261" s="382"/>
    </row>
    <row r="10262" spans="1:1">
      <c r="A10262" s="382"/>
    </row>
    <row r="10263" spans="1:1">
      <c r="A10263" s="382"/>
    </row>
    <row r="10264" spans="1:1">
      <c r="A10264" s="382"/>
    </row>
    <row r="10265" spans="1:1">
      <c r="A10265" s="382"/>
    </row>
    <row r="10266" spans="1:1">
      <c r="A10266" s="382"/>
    </row>
    <row r="10267" spans="1:1">
      <c r="A10267" s="382"/>
    </row>
    <row r="10268" spans="1:1">
      <c r="A10268" s="382"/>
    </row>
    <row r="10269" spans="1:1">
      <c r="A10269" s="382"/>
    </row>
    <row r="10270" spans="1:1">
      <c r="A10270" s="382"/>
    </row>
    <row r="10271" spans="1:1">
      <c r="A10271" s="382"/>
    </row>
    <row r="10272" spans="1:1">
      <c r="A10272" s="382"/>
    </row>
    <row r="10273" spans="1:1">
      <c r="A10273" s="382"/>
    </row>
    <row r="10274" spans="1:1">
      <c r="A10274" s="382"/>
    </row>
    <row r="10275" spans="1:1">
      <c r="A10275" s="382"/>
    </row>
    <row r="10276" spans="1:1">
      <c r="A10276" s="382"/>
    </row>
    <row r="10277" spans="1:1">
      <c r="A10277" s="382"/>
    </row>
    <row r="10278" spans="1:1">
      <c r="A10278" s="382"/>
    </row>
    <row r="10279" spans="1:1">
      <c r="A10279" s="382"/>
    </row>
    <row r="10280" spans="1:1">
      <c r="A10280" s="382"/>
    </row>
    <row r="10281" spans="1:1">
      <c r="A10281" s="382"/>
    </row>
    <row r="10282" spans="1:1">
      <c r="A10282" s="382"/>
    </row>
    <row r="10283" spans="1:1">
      <c r="A10283" s="382"/>
    </row>
    <row r="10284" spans="1:1">
      <c r="A10284" s="382"/>
    </row>
    <row r="10285" spans="1:1">
      <c r="A10285" s="382"/>
    </row>
    <row r="10286" spans="1:1">
      <c r="A10286" s="382"/>
    </row>
    <row r="10287" spans="1:1">
      <c r="A10287" s="382"/>
    </row>
    <row r="10288" spans="1:1">
      <c r="A10288" s="382"/>
    </row>
    <row r="10289" spans="1:1">
      <c r="A10289" s="382"/>
    </row>
    <row r="10290" spans="1:1">
      <c r="A10290" s="382"/>
    </row>
    <row r="10291" spans="1:1">
      <c r="A10291" s="382"/>
    </row>
    <row r="10292" spans="1:1">
      <c r="A10292" s="382"/>
    </row>
    <row r="10293" spans="1:1">
      <c r="A10293" s="382"/>
    </row>
    <row r="10294" spans="1:1">
      <c r="A10294" s="382"/>
    </row>
    <row r="10295" spans="1:1">
      <c r="A10295" s="382"/>
    </row>
    <row r="10296" spans="1:1">
      <c r="A10296" s="382"/>
    </row>
    <row r="10297" spans="1:1">
      <c r="A10297" s="382"/>
    </row>
    <row r="10298" spans="1:1">
      <c r="A10298" s="382"/>
    </row>
    <row r="10299" spans="1:1">
      <c r="A10299" s="382"/>
    </row>
    <row r="10300" spans="1:1">
      <c r="A10300" s="382"/>
    </row>
    <row r="10301" spans="1:1">
      <c r="A10301" s="382"/>
    </row>
    <row r="10302" spans="1:1">
      <c r="A10302" s="382"/>
    </row>
    <row r="10303" spans="1:1">
      <c r="A10303" s="382"/>
    </row>
    <row r="10304" spans="1:1">
      <c r="A10304" s="382"/>
    </row>
    <row r="10305" spans="1:1">
      <c r="A10305" s="382"/>
    </row>
    <row r="10306" spans="1:1">
      <c r="A10306" s="382"/>
    </row>
    <row r="10307" spans="1:1">
      <c r="A10307" s="382"/>
    </row>
    <row r="10308" spans="1:1">
      <c r="A10308" s="382"/>
    </row>
    <row r="10309" spans="1:1">
      <c r="A10309" s="382"/>
    </row>
    <row r="10310" spans="1:1">
      <c r="A10310" s="382"/>
    </row>
    <row r="10311" spans="1:1">
      <c r="A10311" s="382"/>
    </row>
    <row r="10312" spans="1:1">
      <c r="A10312" s="382"/>
    </row>
    <row r="10313" spans="1:1">
      <c r="A10313" s="382"/>
    </row>
    <row r="10314" spans="1:1">
      <c r="A10314" s="382"/>
    </row>
    <row r="10315" spans="1:1">
      <c r="A10315" s="382"/>
    </row>
    <row r="10316" spans="1:1">
      <c r="A10316" s="382"/>
    </row>
    <row r="10317" spans="1:1">
      <c r="A10317" s="382"/>
    </row>
    <row r="10318" spans="1:1">
      <c r="A10318" s="382"/>
    </row>
    <row r="10319" spans="1:1">
      <c r="A10319" s="382"/>
    </row>
    <row r="10320" spans="1:1">
      <c r="A10320" s="382"/>
    </row>
    <row r="10321" spans="1:1">
      <c r="A10321" s="382"/>
    </row>
    <row r="10322" spans="1:1">
      <c r="A10322" s="382"/>
    </row>
    <row r="10323" spans="1:1">
      <c r="A10323" s="382"/>
    </row>
    <row r="10324" spans="1:1">
      <c r="A10324" s="382"/>
    </row>
    <row r="10325" spans="1:1">
      <c r="A10325" s="382"/>
    </row>
    <row r="10326" spans="1:1">
      <c r="A10326" s="382"/>
    </row>
    <row r="10327" spans="1:1">
      <c r="A10327" s="382"/>
    </row>
    <row r="10328" spans="1:1">
      <c r="A10328" s="382"/>
    </row>
    <row r="10329" spans="1:1">
      <c r="A10329" s="382"/>
    </row>
    <row r="10330" spans="1:1">
      <c r="A10330" s="382"/>
    </row>
    <row r="10331" spans="1:1">
      <c r="A10331" s="382"/>
    </row>
    <row r="10332" spans="1:1">
      <c r="A10332" s="382"/>
    </row>
    <row r="10333" spans="1:1">
      <c r="A10333" s="382"/>
    </row>
    <row r="10334" spans="1:1">
      <c r="A10334" s="382"/>
    </row>
    <row r="10335" spans="1:1">
      <c r="A10335" s="382"/>
    </row>
    <row r="10336" spans="1:1">
      <c r="A10336" s="382"/>
    </row>
    <row r="10337" spans="1:1">
      <c r="A10337" s="382"/>
    </row>
    <row r="10338" spans="1:1">
      <c r="A10338" s="382"/>
    </row>
    <row r="10339" spans="1:1">
      <c r="A10339" s="382"/>
    </row>
    <row r="10340" spans="1:1">
      <c r="A10340" s="382"/>
    </row>
    <row r="10341" spans="1:1">
      <c r="A10341" s="382"/>
    </row>
    <row r="10342" spans="1:1">
      <c r="A10342" s="382"/>
    </row>
    <row r="10343" spans="1:1">
      <c r="A10343" s="382"/>
    </row>
    <row r="10344" spans="1:1">
      <c r="A10344" s="382"/>
    </row>
    <row r="10345" spans="1:1">
      <c r="A10345" s="382"/>
    </row>
    <row r="10346" spans="1:1">
      <c r="A10346" s="382"/>
    </row>
    <row r="10347" spans="1:1">
      <c r="A10347" s="382"/>
    </row>
    <row r="10348" spans="1:1">
      <c r="A10348" s="382"/>
    </row>
    <row r="10349" spans="1:1">
      <c r="A10349" s="382"/>
    </row>
    <row r="10350" spans="1:1">
      <c r="A10350" s="382"/>
    </row>
    <row r="10351" spans="1:1">
      <c r="A10351" s="382"/>
    </row>
    <row r="10352" spans="1:1">
      <c r="A10352" s="382"/>
    </row>
    <row r="10353" spans="1:1">
      <c r="A10353" s="382"/>
    </row>
    <row r="10354" spans="1:1">
      <c r="A10354" s="382"/>
    </row>
    <row r="10355" spans="1:1">
      <c r="A10355" s="382"/>
    </row>
    <row r="10356" spans="1:1">
      <c r="A10356" s="382"/>
    </row>
    <row r="10357" spans="1:1">
      <c r="A10357" s="382"/>
    </row>
    <row r="10358" spans="1:1">
      <c r="A10358" s="382"/>
    </row>
    <row r="10359" spans="1:1">
      <c r="A10359" s="382"/>
    </row>
    <row r="10360" spans="1:1">
      <c r="A10360" s="382"/>
    </row>
    <row r="10361" spans="1:1">
      <c r="A10361" s="382"/>
    </row>
    <row r="10362" spans="1:1">
      <c r="A10362" s="382"/>
    </row>
    <row r="10363" spans="1:1">
      <c r="A10363" s="382"/>
    </row>
    <row r="10364" spans="1:1">
      <c r="A10364" s="382"/>
    </row>
    <row r="10365" spans="1:1">
      <c r="A10365" s="382"/>
    </row>
    <row r="10366" spans="1:1">
      <c r="A10366" s="382"/>
    </row>
    <row r="10367" spans="1:1">
      <c r="A10367" s="382"/>
    </row>
    <row r="10368" spans="1:1">
      <c r="A10368" s="382"/>
    </row>
    <row r="10369" spans="1:1">
      <c r="A10369" s="382"/>
    </row>
    <row r="10370" spans="1:1">
      <c r="A10370" s="382"/>
    </row>
    <row r="10371" spans="1:1">
      <c r="A10371" s="382"/>
    </row>
    <row r="10372" spans="1:1">
      <c r="A10372" s="382"/>
    </row>
    <row r="10373" spans="1:1">
      <c r="A10373" s="382"/>
    </row>
    <row r="10374" spans="1:1">
      <c r="A10374" s="382"/>
    </row>
    <row r="10375" spans="1:1">
      <c r="A10375" s="382"/>
    </row>
    <row r="10376" spans="1:1">
      <c r="A10376" s="382"/>
    </row>
    <row r="10377" spans="1:1">
      <c r="A10377" s="382"/>
    </row>
    <row r="10378" spans="1:1">
      <c r="A10378" s="382"/>
    </row>
    <row r="10379" spans="1:1">
      <c r="A10379" s="382"/>
    </row>
    <row r="10380" spans="1:1">
      <c r="A10380" s="382"/>
    </row>
    <row r="10381" spans="1:1">
      <c r="A10381" s="382"/>
    </row>
    <row r="10382" spans="1:1">
      <c r="A10382" s="382"/>
    </row>
    <row r="10383" spans="1:1">
      <c r="A10383" s="382"/>
    </row>
    <row r="10384" spans="1:1">
      <c r="A10384" s="382"/>
    </row>
    <row r="10385" spans="1:1">
      <c r="A10385" s="382"/>
    </row>
    <row r="10386" spans="1:1">
      <c r="A10386" s="382"/>
    </row>
    <row r="10387" spans="1:1">
      <c r="A10387" s="382"/>
    </row>
    <row r="10388" spans="1:1">
      <c r="A10388" s="382"/>
    </row>
    <row r="10389" spans="1:1">
      <c r="A10389" s="382"/>
    </row>
    <row r="10390" spans="1:1">
      <c r="A10390" s="382"/>
    </row>
    <row r="10391" spans="1:1">
      <c r="A10391" s="382"/>
    </row>
    <row r="10392" spans="1:1">
      <c r="A10392" s="382"/>
    </row>
    <row r="10393" spans="1:1">
      <c r="A10393" s="382"/>
    </row>
    <row r="10394" spans="1:1">
      <c r="A10394" s="382"/>
    </row>
    <row r="10395" spans="1:1">
      <c r="A10395" s="382"/>
    </row>
    <row r="10396" spans="1:1">
      <c r="A10396" s="382"/>
    </row>
    <row r="10397" spans="1:1">
      <c r="A10397" s="382"/>
    </row>
    <row r="10398" spans="1:1">
      <c r="A10398" s="382"/>
    </row>
    <row r="10399" spans="1:1">
      <c r="A10399" s="382"/>
    </row>
    <row r="10400" spans="1:1">
      <c r="A10400" s="382"/>
    </row>
    <row r="10401" spans="1:1">
      <c r="A10401" s="382"/>
    </row>
    <row r="10402" spans="1:1">
      <c r="A10402" s="382"/>
    </row>
    <row r="10403" spans="1:1">
      <c r="A10403" s="382"/>
    </row>
    <row r="10404" spans="1:1">
      <c r="A10404" s="382"/>
    </row>
    <row r="10405" spans="1:1">
      <c r="A10405" s="382"/>
    </row>
    <row r="10406" spans="1:1">
      <c r="A10406" s="382"/>
    </row>
    <row r="10407" spans="1:1">
      <c r="A10407" s="382"/>
    </row>
    <row r="10408" spans="1:1">
      <c r="A10408" s="382"/>
    </row>
    <row r="10409" spans="1:1">
      <c r="A10409" s="382"/>
    </row>
    <row r="10410" spans="1:1">
      <c r="A10410" s="382"/>
    </row>
    <row r="10411" spans="1:1">
      <c r="A10411" s="382"/>
    </row>
    <row r="10412" spans="1:1">
      <c r="A10412" s="382"/>
    </row>
    <row r="10413" spans="1:1">
      <c r="A10413" s="382"/>
    </row>
    <row r="10414" spans="1:1">
      <c r="A10414" s="382"/>
    </row>
    <row r="10415" spans="1:1">
      <c r="A10415" s="382"/>
    </row>
    <row r="10416" spans="1:1">
      <c r="A10416" s="382"/>
    </row>
    <row r="10417" spans="1:1">
      <c r="A10417" s="382"/>
    </row>
    <row r="10418" spans="1:1">
      <c r="A10418" s="382"/>
    </row>
    <row r="10419" spans="1:1">
      <c r="A10419" s="382"/>
    </row>
    <row r="10420" spans="1:1">
      <c r="A10420" s="382"/>
    </row>
    <row r="10421" spans="1:1">
      <c r="A10421" s="382"/>
    </row>
    <row r="10422" spans="1:1">
      <c r="A10422" s="382"/>
    </row>
    <row r="10423" spans="1:1">
      <c r="A10423" s="382"/>
    </row>
    <row r="10424" spans="1:1">
      <c r="A10424" s="382"/>
    </row>
    <row r="10425" spans="1:1">
      <c r="A10425" s="382"/>
    </row>
    <row r="10426" spans="1:1">
      <c r="A10426" s="382"/>
    </row>
    <row r="10427" spans="1:1">
      <c r="A10427" s="382"/>
    </row>
    <row r="10428" spans="1:1">
      <c r="A10428" s="382"/>
    </row>
    <row r="10429" spans="1:1">
      <c r="A10429" s="382"/>
    </row>
    <row r="10430" spans="1:1">
      <c r="A10430" s="382"/>
    </row>
    <row r="10431" spans="1:1">
      <c r="A10431" s="382"/>
    </row>
    <row r="10432" spans="1:1">
      <c r="A10432" s="382"/>
    </row>
    <row r="10433" spans="1:1">
      <c r="A10433" s="382"/>
    </row>
    <row r="10434" spans="1:1">
      <c r="A10434" s="382"/>
    </row>
    <row r="10435" spans="1:1">
      <c r="A10435" s="382"/>
    </row>
    <row r="10436" spans="1:1">
      <c r="A10436" s="382"/>
    </row>
    <row r="10437" spans="1:1">
      <c r="A10437" s="382"/>
    </row>
    <row r="10438" spans="1:1">
      <c r="A10438" s="382"/>
    </row>
    <row r="10439" spans="1:1">
      <c r="A10439" s="382"/>
    </row>
    <row r="10440" spans="1:1">
      <c r="A10440" s="382"/>
    </row>
    <row r="10441" spans="1:1">
      <c r="A10441" s="382"/>
    </row>
    <row r="10442" spans="1:1">
      <c r="A10442" s="382"/>
    </row>
    <row r="10443" spans="1:1">
      <c r="A10443" s="382"/>
    </row>
    <row r="10444" spans="1:1">
      <c r="A10444" s="382"/>
    </row>
    <row r="10445" spans="1:1">
      <c r="A10445" s="382"/>
    </row>
    <row r="10446" spans="1:1">
      <c r="A10446" s="382"/>
    </row>
    <row r="10447" spans="1:1">
      <c r="A10447" s="382"/>
    </row>
    <row r="10448" spans="1:1">
      <c r="A10448" s="382"/>
    </row>
    <row r="10449" spans="1:1">
      <c r="A10449" s="382"/>
    </row>
    <row r="10450" spans="1:1">
      <c r="A10450" s="382"/>
    </row>
    <row r="10451" spans="1:1">
      <c r="A10451" s="382"/>
    </row>
    <row r="10452" spans="1:1">
      <c r="A10452" s="382"/>
    </row>
    <row r="10453" spans="1:1">
      <c r="A10453" s="382"/>
    </row>
    <row r="10454" spans="1:1">
      <c r="A10454" s="382"/>
    </row>
    <row r="10455" spans="1:1">
      <c r="A10455" s="382"/>
    </row>
    <row r="10456" spans="1:1">
      <c r="A10456" s="382"/>
    </row>
    <row r="10457" spans="1:1">
      <c r="A10457" s="382"/>
    </row>
    <row r="10458" spans="1:1">
      <c r="A10458" s="382"/>
    </row>
    <row r="10459" spans="1:1">
      <c r="A10459" s="382"/>
    </row>
    <row r="10460" spans="1:1">
      <c r="A10460" s="382"/>
    </row>
    <row r="10461" spans="1:1">
      <c r="A10461" s="382"/>
    </row>
    <row r="10462" spans="1:1">
      <c r="A10462" s="382"/>
    </row>
    <row r="10463" spans="1:1">
      <c r="A10463" s="382"/>
    </row>
    <row r="10464" spans="1:1">
      <c r="A10464" s="382"/>
    </row>
    <row r="10465" spans="1:1">
      <c r="A10465" s="382"/>
    </row>
    <row r="10466" spans="1:1">
      <c r="A10466" s="382"/>
    </row>
    <row r="10467" spans="1:1">
      <c r="A10467" s="382"/>
    </row>
    <row r="10468" spans="1:1">
      <c r="A10468" s="382"/>
    </row>
    <row r="10469" spans="1:1">
      <c r="A10469" s="382"/>
    </row>
    <row r="10470" spans="1:1">
      <c r="A10470" s="382"/>
    </row>
    <row r="10471" spans="1:1">
      <c r="A10471" s="382"/>
    </row>
    <row r="10472" spans="1:1">
      <c r="A10472" s="382"/>
    </row>
    <row r="10473" spans="1:1">
      <c r="A10473" s="382"/>
    </row>
    <row r="10474" spans="1:1">
      <c r="A10474" s="382"/>
    </row>
    <row r="10475" spans="1:1">
      <c r="A10475" s="382"/>
    </row>
    <row r="10476" spans="1:1">
      <c r="A10476" s="382"/>
    </row>
    <row r="10477" spans="1:1">
      <c r="A10477" s="382"/>
    </row>
    <row r="10478" spans="1:1">
      <c r="A10478" s="382"/>
    </row>
    <row r="10479" spans="1:1">
      <c r="A10479" s="382"/>
    </row>
    <row r="10480" spans="1:1">
      <c r="A10480" s="382"/>
    </row>
    <row r="10481" spans="1:1">
      <c r="A10481" s="382"/>
    </row>
    <row r="10482" spans="1:1">
      <c r="A10482" s="382"/>
    </row>
    <row r="10483" spans="1:1">
      <c r="A10483" s="382"/>
    </row>
    <row r="10484" spans="1:1">
      <c r="A10484" s="382"/>
    </row>
    <row r="10485" spans="1:1">
      <c r="A10485" s="382"/>
    </row>
    <row r="10486" spans="1:1">
      <c r="A10486" s="382"/>
    </row>
    <row r="10487" spans="1:1">
      <c r="A10487" s="382"/>
    </row>
    <row r="10488" spans="1:1">
      <c r="A10488" s="382"/>
    </row>
    <row r="10489" spans="1:1">
      <c r="A10489" s="382"/>
    </row>
    <row r="10490" spans="1:1">
      <c r="A10490" s="382"/>
    </row>
    <row r="10491" spans="1:1">
      <c r="A10491" s="382"/>
    </row>
    <row r="10492" spans="1:1">
      <c r="A10492" s="382"/>
    </row>
    <row r="10493" spans="1:1">
      <c r="A10493" s="382"/>
    </row>
    <row r="10494" spans="1:1">
      <c r="A10494" s="382"/>
    </row>
    <row r="10495" spans="1:1">
      <c r="A10495" s="382"/>
    </row>
    <row r="10496" spans="1:1">
      <c r="A10496" s="382"/>
    </row>
    <row r="10497" spans="1:1">
      <c r="A10497" s="382"/>
    </row>
    <row r="10498" spans="1:1">
      <c r="A10498" s="382"/>
    </row>
    <row r="10499" spans="1:1">
      <c r="A10499" s="382"/>
    </row>
    <row r="10500" spans="1:1">
      <c r="A10500" s="382"/>
    </row>
    <row r="10501" spans="1:1">
      <c r="A10501" s="382"/>
    </row>
    <row r="10502" spans="1:1">
      <c r="A10502" s="382"/>
    </row>
    <row r="10503" spans="1:1">
      <c r="A10503" s="382"/>
    </row>
    <row r="10504" spans="1:1">
      <c r="A10504" s="382"/>
    </row>
    <row r="10505" spans="1:1">
      <c r="A10505" s="382"/>
    </row>
    <row r="10506" spans="1:1">
      <c r="A10506" s="382"/>
    </row>
    <row r="10507" spans="1:1">
      <c r="A10507" s="382"/>
    </row>
    <row r="10508" spans="1:1">
      <c r="A10508" s="382"/>
    </row>
    <row r="10509" spans="1:1">
      <c r="A10509" s="382"/>
    </row>
    <row r="10510" spans="1:1">
      <c r="A10510" s="382"/>
    </row>
    <row r="10511" spans="1:1">
      <c r="A10511" s="382"/>
    </row>
    <row r="10512" spans="1:1">
      <c r="A10512" s="382"/>
    </row>
    <row r="10513" spans="1:1">
      <c r="A10513" s="382"/>
    </row>
    <row r="10514" spans="1:1">
      <c r="A10514" s="382"/>
    </row>
    <row r="10515" spans="1:1">
      <c r="A10515" s="382"/>
    </row>
    <row r="10516" spans="1:1">
      <c r="A10516" s="382"/>
    </row>
    <row r="10517" spans="1:1">
      <c r="A10517" s="382"/>
    </row>
    <row r="10518" spans="1:1">
      <c r="A10518" s="382"/>
    </row>
    <row r="10519" spans="1:1">
      <c r="A10519" s="382"/>
    </row>
    <row r="10520" spans="1:1">
      <c r="A10520" s="382"/>
    </row>
    <row r="10521" spans="1:1">
      <c r="A10521" s="382"/>
    </row>
    <row r="10522" spans="1:1">
      <c r="A10522" s="382"/>
    </row>
    <row r="10523" spans="1:1">
      <c r="A10523" s="382"/>
    </row>
    <row r="10524" spans="1:1">
      <c r="A10524" s="382"/>
    </row>
    <row r="10525" spans="1:1">
      <c r="A10525" s="382"/>
    </row>
    <row r="10526" spans="1:1">
      <c r="A10526" s="382"/>
    </row>
    <row r="10527" spans="1:1">
      <c r="A10527" s="382"/>
    </row>
    <row r="10528" spans="1:1">
      <c r="A10528" s="382"/>
    </row>
    <row r="10529" spans="1:1">
      <c r="A10529" s="382"/>
    </row>
    <row r="10530" spans="1:1">
      <c r="A10530" s="382"/>
    </row>
    <row r="10531" spans="1:1">
      <c r="A10531" s="382"/>
    </row>
    <row r="10532" spans="1:1">
      <c r="A10532" s="382"/>
    </row>
    <row r="10533" spans="1:1">
      <c r="A10533" s="382"/>
    </row>
    <row r="10534" spans="1:1">
      <c r="A10534" s="382"/>
    </row>
    <row r="10535" spans="1:1">
      <c r="A10535" s="382"/>
    </row>
    <row r="10536" spans="1:1">
      <c r="A10536" s="382"/>
    </row>
    <row r="10537" spans="1:1">
      <c r="A10537" s="382"/>
    </row>
    <row r="10538" spans="1:1">
      <c r="A10538" s="382"/>
    </row>
    <row r="10539" spans="1:1">
      <c r="A10539" s="382"/>
    </row>
    <row r="10540" spans="1:1">
      <c r="A10540" s="382"/>
    </row>
    <row r="10541" spans="1:1">
      <c r="A10541" s="382"/>
    </row>
    <row r="10542" spans="1:1">
      <c r="A10542" s="382"/>
    </row>
    <row r="10543" spans="1:1">
      <c r="A10543" s="382"/>
    </row>
    <row r="10544" spans="1:1">
      <c r="A10544" s="382"/>
    </row>
    <row r="10545" spans="1:1">
      <c r="A10545" s="382"/>
    </row>
    <row r="10546" spans="1:1">
      <c r="A10546" s="382"/>
    </row>
    <row r="10547" spans="1:1">
      <c r="A10547" s="382"/>
    </row>
    <row r="10548" spans="1:1">
      <c r="A10548" s="382"/>
    </row>
    <row r="10549" spans="1:1">
      <c r="A10549" s="382"/>
    </row>
    <row r="10550" spans="1:1">
      <c r="A10550" s="382"/>
    </row>
    <row r="10551" spans="1:1">
      <c r="A10551" s="382"/>
    </row>
    <row r="10552" spans="1:1">
      <c r="A10552" s="382"/>
    </row>
    <row r="10553" spans="1:1">
      <c r="A10553" s="382"/>
    </row>
    <row r="10554" spans="1:1">
      <c r="A10554" s="382"/>
    </row>
    <row r="10555" spans="1:1">
      <c r="A10555" s="382"/>
    </row>
    <row r="10556" spans="1:1">
      <c r="A10556" s="382"/>
    </row>
    <row r="10557" spans="1:1">
      <c r="A10557" s="382"/>
    </row>
    <row r="10558" spans="1:1">
      <c r="A10558" s="382"/>
    </row>
    <row r="10559" spans="1:1">
      <c r="A10559" s="382"/>
    </row>
    <row r="10560" spans="1:1">
      <c r="A10560" s="382"/>
    </row>
    <row r="10561" spans="1:1">
      <c r="A10561" s="382"/>
    </row>
    <row r="10562" spans="1:1">
      <c r="A10562" s="382"/>
    </row>
    <row r="10563" spans="1:1">
      <c r="A10563" s="382"/>
    </row>
    <row r="10564" spans="1:1">
      <c r="A10564" s="382"/>
    </row>
    <row r="10565" spans="1:1">
      <c r="A10565" s="382"/>
    </row>
    <row r="10566" spans="1:1">
      <c r="A10566" s="382"/>
    </row>
    <row r="10567" spans="1:1">
      <c r="A10567" s="382"/>
    </row>
    <row r="10568" spans="1:1">
      <c r="A10568" s="382"/>
    </row>
    <row r="10569" spans="1:1">
      <c r="A10569" s="382"/>
    </row>
    <row r="10570" spans="1:1">
      <c r="A10570" s="382"/>
    </row>
    <row r="10571" spans="1:1">
      <c r="A10571" s="382"/>
    </row>
    <row r="10572" spans="1:1">
      <c r="A10572" s="382"/>
    </row>
    <row r="10573" spans="1:1">
      <c r="A10573" s="382"/>
    </row>
    <row r="10574" spans="1:1">
      <c r="A10574" s="382"/>
    </row>
    <row r="10575" spans="1:1">
      <c r="A10575" s="382"/>
    </row>
    <row r="10576" spans="1:1">
      <c r="A10576" s="382"/>
    </row>
    <row r="10577" spans="1:1">
      <c r="A10577" s="382"/>
    </row>
    <row r="10578" spans="1:1">
      <c r="A10578" s="382"/>
    </row>
    <row r="10579" spans="1:1">
      <c r="A10579" s="382"/>
    </row>
    <row r="10580" spans="1:1">
      <c r="A10580" s="382"/>
    </row>
    <row r="10581" spans="1:1">
      <c r="A10581" s="382"/>
    </row>
    <row r="10582" spans="1:1">
      <c r="A10582" s="382"/>
    </row>
    <row r="10583" spans="1:1">
      <c r="A10583" s="382"/>
    </row>
    <row r="10584" spans="1:1">
      <c r="A10584" s="382"/>
    </row>
    <row r="10585" spans="1:1">
      <c r="A10585" s="382"/>
    </row>
    <row r="10586" spans="1:1">
      <c r="A10586" s="382"/>
    </row>
    <row r="10587" spans="1:1">
      <c r="A10587" s="382"/>
    </row>
    <row r="10588" spans="1:1">
      <c r="A10588" s="382"/>
    </row>
    <row r="10589" spans="1:1">
      <c r="A10589" s="382"/>
    </row>
    <row r="10590" spans="1:1">
      <c r="A10590" s="382"/>
    </row>
    <row r="10591" spans="1:1">
      <c r="A10591" s="382"/>
    </row>
    <row r="10592" spans="1:1">
      <c r="A10592" s="382"/>
    </row>
    <row r="10593" spans="1:1">
      <c r="A10593" s="382"/>
    </row>
    <row r="10594" spans="1:1">
      <c r="A10594" s="382"/>
    </row>
    <row r="10595" spans="1:1">
      <c r="A10595" s="382"/>
    </row>
    <row r="10596" spans="1:1">
      <c r="A10596" s="382"/>
    </row>
    <row r="10597" spans="1:1">
      <c r="A10597" s="382"/>
    </row>
    <row r="10598" spans="1:1">
      <c r="A10598" s="382"/>
    </row>
    <row r="10599" spans="1:1">
      <c r="A10599" s="382"/>
    </row>
    <row r="10600" spans="1:1">
      <c r="A10600" s="382"/>
    </row>
    <row r="10601" spans="1:1">
      <c r="A10601" s="382"/>
    </row>
    <row r="10602" spans="1:1">
      <c r="A10602" s="382"/>
    </row>
    <row r="10603" spans="1:1">
      <c r="A10603" s="382"/>
    </row>
    <row r="10604" spans="1:1">
      <c r="A10604" s="382"/>
    </row>
    <row r="10605" spans="1:1">
      <c r="A10605" s="382"/>
    </row>
    <row r="10606" spans="1:1">
      <c r="A10606" s="382"/>
    </row>
    <row r="10607" spans="1:1">
      <c r="A10607" s="382"/>
    </row>
    <row r="10608" spans="1:1">
      <c r="A10608" s="382"/>
    </row>
    <row r="10609" spans="1:1">
      <c r="A10609" s="382"/>
    </row>
    <row r="10610" spans="1:1">
      <c r="A10610" s="382"/>
    </row>
    <row r="10611" spans="1:1">
      <c r="A10611" s="382"/>
    </row>
    <row r="10612" spans="1:1">
      <c r="A10612" s="382"/>
    </row>
    <row r="10613" spans="1:1">
      <c r="A10613" s="382"/>
    </row>
    <row r="10614" spans="1:1">
      <c r="A10614" s="382"/>
    </row>
    <row r="10615" spans="1:1">
      <c r="A10615" s="382"/>
    </row>
    <row r="10616" spans="1:1">
      <c r="A10616" s="382"/>
    </row>
    <row r="10617" spans="1:1">
      <c r="A10617" s="382"/>
    </row>
    <row r="10618" spans="1:1">
      <c r="A10618" s="382"/>
    </row>
    <row r="10619" spans="1:1">
      <c r="A10619" s="382"/>
    </row>
    <row r="10620" spans="1:1">
      <c r="A10620" s="382"/>
    </row>
    <row r="10621" spans="1:1">
      <c r="A10621" s="382"/>
    </row>
    <row r="10622" spans="1:1">
      <c r="A10622" s="382"/>
    </row>
    <row r="10623" spans="1:1">
      <c r="A10623" s="382"/>
    </row>
    <row r="10624" spans="1:1">
      <c r="A10624" s="382"/>
    </row>
    <row r="10625" spans="1:1">
      <c r="A10625" s="382"/>
    </row>
    <row r="10626" spans="1:1">
      <c r="A10626" s="382"/>
    </row>
    <row r="10627" spans="1:1">
      <c r="A10627" s="382"/>
    </row>
    <row r="10628" spans="1:1">
      <c r="A10628" s="382"/>
    </row>
    <row r="10629" spans="1:1">
      <c r="A10629" s="382"/>
    </row>
    <row r="10630" spans="1:1">
      <c r="A10630" s="382"/>
    </row>
    <row r="10631" spans="1:1">
      <c r="A10631" s="382"/>
    </row>
    <row r="10632" spans="1:1">
      <c r="A10632" s="382"/>
    </row>
    <row r="10633" spans="1:1">
      <c r="A10633" s="382"/>
    </row>
    <row r="10634" spans="1:1">
      <c r="A10634" s="382"/>
    </row>
    <row r="10635" spans="1:1">
      <c r="A10635" s="382"/>
    </row>
    <row r="10636" spans="1:1">
      <c r="A10636" s="382"/>
    </row>
    <row r="10637" spans="1:1">
      <c r="A10637" s="382"/>
    </row>
    <row r="10638" spans="1:1">
      <c r="A10638" s="382"/>
    </row>
    <row r="10639" spans="1:1">
      <c r="A10639" s="382"/>
    </row>
    <row r="10640" spans="1:1">
      <c r="A10640" s="382"/>
    </row>
    <row r="10641" spans="1:1">
      <c r="A10641" s="382"/>
    </row>
    <row r="10642" spans="1:1">
      <c r="A10642" s="382"/>
    </row>
    <row r="10643" spans="1:1">
      <c r="A10643" s="382"/>
    </row>
    <row r="10644" spans="1:1">
      <c r="A10644" s="382"/>
    </row>
    <row r="10645" spans="1:1">
      <c r="A10645" s="382"/>
    </row>
    <row r="10646" spans="1:1">
      <c r="A10646" s="382"/>
    </row>
    <row r="10647" spans="1:1">
      <c r="A10647" s="382"/>
    </row>
    <row r="10648" spans="1:1">
      <c r="A10648" s="382"/>
    </row>
    <row r="10649" spans="1:1">
      <c r="A10649" s="382"/>
    </row>
    <row r="10650" spans="1:1">
      <c r="A10650" s="382"/>
    </row>
    <row r="10651" spans="1:1">
      <c r="A10651" s="382"/>
    </row>
    <row r="10652" spans="1:1">
      <c r="A10652" s="382"/>
    </row>
    <row r="10653" spans="1:1">
      <c r="A10653" s="382"/>
    </row>
    <row r="10654" spans="1:1">
      <c r="A10654" s="382"/>
    </row>
    <row r="10655" spans="1:1">
      <c r="A10655" s="382"/>
    </row>
    <row r="10656" spans="1:1">
      <c r="A10656" s="382"/>
    </row>
    <row r="10657" spans="1:1">
      <c r="A10657" s="382"/>
    </row>
    <row r="10658" spans="1:1">
      <c r="A10658" s="382"/>
    </row>
    <row r="10659" spans="1:1">
      <c r="A10659" s="382"/>
    </row>
    <row r="10660" spans="1:1">
      <c r="A10660" s="382"/>
    </row>
    <row r="10661" spans="1:1">
      <c r="A10661" s="382"/>
    </row>
    <row r="10662" spans="1:1">
      <c r="A10662" s="382"/>
    </row>
    <row r="10663" spans="1:1">
      <c r="A10663" s="382"/>
    </row>
    <row r="10664" spans="1:1">
      <c r="A10664" s="382"/>
    </row>
    <row r="10665" spans="1:1">
      <c r="A10665" s="382"/>
    </row>
    <row r="10666" spans="1:1">
      <c r="A10666" s="382"/>
    </row>
    <row r="10667" spans="1:1">
      <c r="A10667" s="382"/>
    </row>
    <row r="10668" spans="1:1">
      <c r="A10668" s="382"/>
    </row>
    <row r="10669" spans="1:1">
      <c r="A10669" s="382"/>
    </row>
    <row r="10670" spans="1:1">
      <c r="A10670" s="382"/>
    </row>
    <row r="10671" spans="1:1">
      <c r="A10671" s="382"/>
    </row>
    <row r="10672" spans="1:1">
      <c r="A10672" s="382"/>
    </row>
    <row r="10673" spans="1:1">
      <c r="A10673" s="382"/>
    </row>
    <row r="10674" spans="1:1">
      <c r="A10674" s="382"/>
    </row>
    <row r="10675" spans="1:1">
      <c r="A10675" s="382"/>
    </row>
    <row r="10676" spans="1:1">
      <c r="A10676" s="382"/>
    </row>
    <row r="10677" spans="1:1">
      <c r="A10677" s="382"/>
    </row>
    <row r="10678" spans="1:1">
      <c r="A10678" s="382"/>
    </row>
    <row r="10679" spans="1:1">
      <c r="A10679" s="382"/>
    </row>
    <row r="10680" spans="1:1">
      <c r="A10680" s="382"/>
    </row>
    <row r="10681" spans="1:1">
      <c r="A10681" s="382"/>
    </row>
    <row r="10682" spans="1:1">
      <c r="A10682" s="382"/>
    </row>
    <row r="10683" spans="1:1">
      <c r="A10683" s="382"/>
    </row>
    <row r="10684" spans="1:1">
      <c r="A10684" s="382"/>
    </row>
    <row r="10685" spans="1:1">
      <c r="A10685" s="382"/>
    </row>
    <row r="10686" spans="1:1">
      <c r="A10686" s="382"/>
    </row>
    <row r="10687" spans="1:1">
      <c r="A10687" s="382"/>
    </row>
    <row r="10688" spans="1:1">
      <c r="A10688" s="382"/>
    </row>
    <row r="10689" spans="1:1">
      <c r="A10689" s="382"/>
    </row>
    <row r="10690" spans="1:1">
      <c r="A10690" s="382"/>
    </row>
    <row r="10691" spans="1:1">
      <c r="A10691" s="382"/>
    </row>
    <row r="10692" spans="1:1">
      <c r="A10692" s="382"/>
    </row>
    <row r="10693" spans="1:1">
      <c r="A10693" s="382"/>
    </row>
    <row r="10694" spans="1:1">
      <c r="A10694" s="382"/>
    </row>
    <row r="10695" spans="1:1">
      <c r="A10695" s="382"/>
    </row>
    <row r="10696" spans="1:1">
      <c r="A10696" s="382"/>
    </row>
    <row r="10697" spans="1:1">
      <c r="A10697" s="382"/>
    </row>
    <row r="10698" spans="1:1">
      <c r="A10698" s="382"/>
    </row>
    <row r="10699" spans="1:1">
      <c r="A10699" s="382"/>
    </row>
    <row r="10700" spans="1:1">
      <c r="A10700" s="382"/>
    </row>
    <row r="10701" spans="1:1">
      <c r="A10701" s="382"/>
    </row>
    <row r="10702" spans="1:1">
      <c r="A10702" s="382"/>
    </row>
    <row r="10703" spans="1:1">
      <c r="A10703" s="382"/>
    </row>
    <row r="10704" spans="1:1">
      <c r="A10704" s="382"/>
    </row>
    <row r="10705" spans="1:1">
      <c r="A10705" s="382"/>
    </row>
    <row r="10706" spans="1:1">
      <c r="A10706" s="382"/>
    </row>
    <row r="10707" spans="1:1">
      <c r="A10707" s="382"/>
    </row>
    <row r="10708" spans="1:1">
      <c r="A10708" s="382"/>
    </row>
    <row r="10709" spans="1:1">
      <c r="A10709" s="382"/>
    </row>
    <row r="10710" spans="1:1">
      <c r="A10710" s="382"/>
    </row>
    <row r="10711" spans="1:1">
      <c r="A10711" s="382"/>
    </row>
    <row r="10712" spans="1:1">
      <c r="A10712" s="382"/>
    </row>
    <row r="10713" spans="1:1">
      <c r="A10713" s="382"/>
    </row>
    <row r="10714" spans="1:1">
      <c r="A10714" s="382"/>
    </row>
    <row r="10715" spans="1:1">
      <c r="A10715" s="382"/>
    </row>
    <row r="10716" spans="1:1">
      <c r="A10716" s="382"/>
    </row>
    <row r="10717" spans="1:1">
      <c r="A10717" s="382"/>
    </row>
    <row r="10718" spans="1:1">
      <c r="A10718" s="382"/>
    </row>
    <row r="10719" spans="1:1">
      <c r="A10719" s="382"/>
    </row>
    <row r="10720" spans="1:1">
      <c r="A10720" s="382"/>
    </row>
    <row r="10721" spans="1:1">
      <c r="A10721" s="382"/>
    </row>
    <row r="10722" spans="1:1">
      <c r="A10722" s="382"/>
    </row>
    <row r="10723" spans="1:1">
      <c r="A10723" s="382"/>
    </row>
    <row r="10724" spans="1:1">
      <c r="A10724" s="382"/>
    </row>
    <row r="10725" spans="1:1">
      <c r="A10725" s="382"/>
    </row>
    <row r="10726" spans="1:1">
      <c r="A10726" s="382"/>
    </row>
    <row r="10727" spans="1:1">
      <c r="A10727" s="382"/>
    </row>
    <row r="10728" spans="1:1">
      <c r="A10728" s="382"/>
    </row>
    <row r="10729" spans="1:1">
      <c r="A10729" s="382"/>
    </row>
    <row r="10730" spans="1:1">
      <c r="A10730" s="382"/>
    </row>
    <row r="10731" spans="1:1">
      <c r="A10731" s="382"/>
    </row>
    <row r="10732" spans="1:1">
      <c r="A10732" s="382"/>
    </row>
    <row r="10733" spans="1:1">
      <c r="A10733" s="382"/>
    </row>
    <row r="10734" spans="1:1">
      <c r="A10734" s="382"/>
    </row>
    <row r="10735" spans="1:1">
      <c r="A10735" s="382"/>
    </row>
    <row r="10736" spans="1:1">
      <c r="A10736" s="382"/>
    </row>
    <row r="10737" spans="1:1">
      <c r="A10737" s="382"/>
    </row>
    <row r="10738" spans="1:1">
      <c r="A10738" s="382"/>
    </row>
    <row r="10739" spans="1:1">
      <c r="A10739" s="382"/>
    </row>
    <row r="10740" spans="1:1">
      <c r="A10740" s="382"/>
    </row>
    <row r="10741" spans="1:1">
      <c r="A10741" s="382"/>
    </row>
    <row r="10742" spans="1:1">
      <c r="A10742" s="382"/>
    </row>
    <row r="10743" spans="1:1">
      <c r="A10743" s="382"/>
    </row>
    <row r="10744" spans="1:1">
      <c r="A10744" s="382"/>
    </row>
    <row r="10745" spans="1:1">
      <c r="A10745" s="382"/>
    </row>
    <row r="10746" spans="1:1">
      <c r="A10746" s="382"/>
    </row>
    <row r="10747" spans="1:1">
      <c r="A10747" s="382"/>
    </row>
    <row r="10748" spans="1:1">
      <c r="A10748" s="382"/>
    </row>
    <row r="10749" spans="1:1">
      <c r="A10749" s="382"/>
    </row>
    <row r="10750" spans="1:1">
      <c r="A10750" s="382"/>
    </row>
    <row r="10751" spans="1:1">
      <c r="A10751" s="382"/>
    </row>
    <row r="10752" spans="1:1">
      <c r="A10752" s="382"/>
    </row>
    <row r="10753" spans="1:1">
      <c r="A10753" s="382"/>
    </row>
    <row r="10754" spans="1:1">
      <c r="A10754" s="382"/>
    </row>
    <row r="10755" spans="1:1">
      <c r="A10755" s="382"/>
    </row>
    <row r="10756" spans="1:1">
      <c r="A10756" s="382"/>
    </row>
    <row r="10757" spans="1:1">
      <c r="A10757" s="382"/>
    </row>
    <row r="10758" spans="1:1">
      <c r="A10758" s="382"/>
    </row>
    <row r="10759" spans="1:1">
      <c r="A10759" s="382"/>
    </row>
    <row r="10760" spans="1:1">
      <c r="A10760" s="382"/>
    </row>
    <row r="10761" spans="1:1">
      <c r="A10761" s="382"/>
    </row>
    <row r="10762" spans="1:1">
      <c r="A10762" s="382"/>
    </row>
    <row r="10763" spans="1:1">
      <c r="A10763" s="382"/>
    </row>
    <row r="10764" spans="1:1">
      <c r="A10764" s="382"/>
    </row>
    <row r="10765" spans="1:1">
      <c r="A10765" s="382"/>
    </row>
    <row r="10766" spans="1:1">
      <c r="A10766" s="382"/>
    </row>
    <row r="10767" spans="1:1">
      <c r="A10767" s="382"/>
    </row>
    <row r="10768" spans="1:1">
      <c r="A10768" s="382"/>
    </row>
    <row r="10769" spans="1:1">
      <c r="A10769" s="382"/>
    </row>
    <row r="10770" spans="1:1">
      <c r="A10770" s="382"/>
    </row>
    <row r="10771" spans="1:1">
      <c r="A10771" s="382"/>
    </row>
    <row r="10772" spans="1:1">
      <c r="A10772" s="382"/>
    </row>
    <row r="10773" spans="1:1">
      <c r="A10773" s="382"/>
    </row>
    <row r="10774" spans="1:1">
      <c r="A10774" s="382"/>
    </row>
    <row r="10775" spans="1:1">
      <c r="A10775" s="382"/>
    </row>
    <row r="10776" spans="1:1">
      <c r="A10776" s="382"/>
    </row>
    <row r="10777" spans="1:1">
      <c r="A10777" s="382"/>
    </row>
    <row r="10778" spans="1:1">
      <c r="A10778" s="382"/>
    </row>
    <row r="10779" spans="1:1">
      <c r="A10779" s="382"/>
    </row>
    <row r="10780" spans="1:1">
      <c r="A10780" s="382"/>
    </row>
    <row r="10781" spans="1:1">
      <c r="A10781" s="382"/>
    </row>
    <row r="10782" spans="1:1">
      <c r="A10782" s="382"/>
    </row>
    <row r="10783" spans="1:1">
      <c r="A10783" s="382"/>
    </row>
    <row r="10784" spans="1:1">
      <c r="A10784" s="382"/>
    </row>
    <row r="10785" spans="1:1">
      <c r="A10785" s="382"/>
    </row>
    <row r="10786" spans="1:1">
      <c r="A10786" s="382"/>
    </row>
    <row r="10787" spans="1:1">
      <c r="A10787" s="382"/>
    </row>
    <row r="10788" spans="1:1">
      <c r="A10788" s="382"/>
    </row>
    <row r="10789" spans="1:1">
      <c r="A10789" s="382"/>
    </row>
    <row r="10790" spans="1:1">
      <c r="A10790" s="382"/>
    </row>
    <row r="10791" spans="1:1">
      <c r="A10791" s="382"/>
    </row>
    <row r="10792" spans="1:1">
      <c r="A10792" s="382"/>
    </row>
    <row r="10793" spans="1:1">
      <c r="A10793" s="382"/>
    </row>
    <row r="10794" spans="1:1">
      <c r="A10794" s="382"/>
    </row>
    <row r="10795" spans="1:1">
      <c r="A10795" s="382"/>
    </row>
    <row r="10796" spans="1:1">
      <c r="A10796" s="382"/>
    </row>
    <row r="10797" spans="1:1">
      <c r="A10797" s="382"/>
    </row>
    <row r="10798" spans="1:1">
      <c r="A10798" s="382"/>
    </row>
    <row r="10799" spans="1:1">
      <c r="A10799" s="382"/>
    </row>
    <row r="10800" spans="1:1">
      <c r="A10800" s="382"/>
    </row>
    <row r="10801" spans="1:1">
      <c r="A10801" s="382"/>
    </row>
    <row r="10802" spans="1:1">
      <c r="A10802" s="382"/>
    </row>
    <row r="10803" spans="1:1">
      <c r="A10803" s="382"/>
    </row>
    <row r="10804" spans="1:1">
      <c r="A10804" s="382"/>
    </row>
    <row r="10805" spans="1:1">
      <c r="A10805" s="382"/>
    </row>
    <row r="10806" spans="1:1">
      <c r="A10806" s="382"/>
    </row>
    <row r="10807" spans="1:1">
      <c r="A10807" s="382"/>
    </row>
    <row r="10808" spans="1:1">
      <c r="A10808" s="382"/>
    </row>
    <row r="10809" spans="1:1">
      <c r="A10809" s="382"/>
    </row>
    <row r="10810" spans="1:1">
      <c r="A10810" s="382"/>
    </row>
    <row r="10811" spans="1:1">
      <c r="A10811" s="382"/>
    </row>
    <row r="10812" spans="1:1">
      <c r="A10812" s="382"/>
    </row>
    <row r="10813" spans="1:1">
      <c r="A10813" s="382"/>
    </row>
    <row r="10814" spans="1:1">
      <c r="A10814" s="382"/>
    </row>
    <row r="10815" spans="1:1">
      <c r="A10815" s="382"/>
    </row>
    <row r="10816" spans="1:1">
      <c r="A10816" s="382"/>
    </row>
    <row r="10817" spans="1:1">
      <c r="A10817" s="382"/>
    </row>
    <row r="10818" spans="1:1">
      <c r="A10818" s="382"/>
    </row>
    <row r="10819" spans="1:1">
      <c r="A10819" s="382"/>
    </row>
    <row r="10820" spans="1:1">
      <c r="A10820" s="382"/>
    </row>
    <row r="10821" spans="1:1">
      <c r="A10821" s="382"/>
    </row>
    <row r="10822" spans="1:1">
      <c r="A10822" s="382"/>
    </row>
    <row r="10823" spans="1:1">
      <c r="A10823" s="382"/>
    </row>
    <row r="10824" spans="1:1">
      <c r="A10824" s="382"/>
    </row>
    <row r="10825" spans="1:1">
      <c r="A10825" s="382"/>
    </row>
    <row r="10826" spans="1:1">
      <c r="A10826" s="382"/>
    </row>
    <row r="10827" spans="1:1">
      <c r="A10827" s="382"/>
    </row>
    <row r="10828" spans="1:1">
      <c r="A10828" s="382"/>
    </row>
    <row r="10829" spans="1:1">
      <c r="A10829" s="382"/>
    </row>
    <row r="10830" spans="1:1">
      <c r="A10830" s="382"/>
    </row>
    <row r="10831" spans="1:1">
      <c r="A10831" s="382"/>
    </row>
    <row r="10832" spans="1:1">
      <c r="A10832" s="382"/>
    </row>
    <row r="10833" spans="1:1">
      <c r="A10833" s="382"/>
    </row>
    <row r="10834" spans="1:1">
      <c r="A10834" s="382"/>
    </row>
    <row r="10835" spans="1:1">
      <c r="A10835" s="382"/>
    </row>
    <row r="10836" spans="1:1">
      <c r="A10836" s="382"/>
    </row>
    <row r="10837" spans="1:1">
      <c r="A10837" s="382"/>
    </row>
    <row r="10838" spans="1:1">
      <c r="A10838" s="382"/>
    </row>
    <row r="10839" spans="1:1">
      <c r="A10839" s="382"/>
    </row>
    <row r="10840" spans="1:1">
      <c r="A10840" s="382"/>
    </row>
    <row r="10841" spans="1:1">
      <c r="A10841" s="382"/>
    </row>
    <row r="10842" spans="1:1">
      <c r="A10842" s="382"/>
    </row>
    <row r="10843" spans="1:1">
      <c r="A10843" s="382"/>
    </row>
    <row r="10844" spans="1:1">
      <c r="A10844" s="382"/>
    </row>
    <row r="10845" spans="1:1">
      <c r="A10845" s="382"/>
    </row>
    <row r="10846" spans="1:1">
      <c r="A10846" s="382"/>
    </row>
    <row r="10847" spans="1:1">
      <c r="A10847" s="382"/>
    </row>
    <row r="10848" spans="1:1">
      <c r="A10848" s="382"/>
    </row>
    <row r="10849" spans="1:1">
      <c r="A10849" s="382"/>
    </row>
    <row r="10850" spans="1:1">
      <c r="A10850" s="382"/>
    </row>
    <row r="10851" spans="1:1">
      <c r="A10851" s="382"/>
    </row>
    <row r="10852" spans="1:1">
      <c r="A10852" s="382"/>
    </row>
    <row r="10853" spans="1:1">
      <c r="A10853" s="382"/>
    </row>
    <row r="10854" spans="1:1">
      <c r="A10854" s="382"/>
    </row>
    <row r="10855" spans="1:1">
      <c r="A10855" s="382"/>
    </row>
    <row r="10856" spans="1:1">
      <c r="A10856" s="382"/>
    </row>
    <row r="10857" spans="1:1">
      <c r="A10857" s="382"/>
    </row>
    <row r="10858" spans="1:1">
      <c r="A10858" s="382"/>
    </row>
    <row r="10859" spans="1:1">
      <c r="A10859" s="382"/>
    </row>
    <row r="10860" spans="1:1">
      <c r="A10860" s="382"/>
    </row>
    <row r="10861" spans="1:1">
      <c r="A10861" s="382"/>
    </row>
    <row r="10862" spans="1:1">
      <c r="A10862" s="382"/>
    </row>
    <row r="10863" spans="1:1">
      <c r="A10863" s="382"/>
    </row>
    <row r="10864" spans="1:1">
      <c r="A10864" s="382"/>
    </row>
    <row r="10865" spans="1:1">
      <c r="A10865" s="382"/>
    </row>
    <row r="10866" spans="1:1">
      <c r="A10866" s="382"/>
    </row>
    <row r="10867" spans="1:1">
      <c r="A10867" s="382"/>
    </row>
    <row r="10868" spans="1:1">
      <c r="A10868" s="382"/>
    </row>
    <row r="10869" spans="1:1">
      <c r="A10869" s="382"/>
    </row>
    <row r="10870" spans="1:1">
      <c r="A10870" s="382"/>
    </row>
    <row r="10871" spans="1:1">
      <c r="A10871" s="382"/>
    </row>
    <row r="10872" spans="1:1">
      <c r="A10872" s="382"/>
    </row>
    <row r="10873" spans="1:1">
      <c r="A10873" s="382"/>
    </row>
    <row r="10874" spans="1:1">
      <c r="A10874" s="382"/>
    </row>
    <row r="10875" spans="1:1">
      <c r="A10875" s="382"/>
    </row>
    <row r="10876" spans="1:1">
      <c r="A10876" s="382"/>
    </row>
    <row r="10877" spans="1:1">
      <c r="A10877" s="382"/>
    </row>
    <row r="10878" spans="1:1">
      <c r="A10878" s="382"/>
    </row>
    <row r="10879" spans="1:1">
      <c r="A10879" s="382"/>
    </row>
    <row r="10880" spans="1:1">
      <c r="A10880" s="382"/>
    </row>
    <row r="10881" spans="1:1">
      <c r="A10881" s="382"/>
    </row>
    <row r="10882" spans="1:1">
      <c r="A10882" s="382"/>
    </row>
    <row r="10883" spans="1:1">
      <c r="A10883" s="382"/>
    </row>
    <row r="10884" spans="1:1">
      <c r="A10884" s="382"/>
    </row>
    <row r="10885" spans="1:1">
      <c r="A10885" s="382"/>
    </row>
    <row r="10886" spans="1:1">
      <c r="A10886" s="382"/>
    </row>
    <row r="10887" spans="1:1">
      <c r="A10887" s="382"/>
    </row>
    <row r="10888" spans="1:1">
      <c r="A10888" s="382"/>
    </row>
    <row r="10889" spans="1:1">
      <c r="A10889" s="382"/>
    </row>
    <row r="10890" spans="1:1">
      <c r="A10890" s="382"/>
    </row>
    <row r="10891" spans="1:1">
      <c r="A10891" s="382"/>
    </row>
    <row r="10892" spans="1:1">
      <c r="A10892" s="382"/>
    </row>
    <row r="10893" spans="1:1">
      <c r="A10893" s="382"/>
    </row>
    <row r="10894" spans="1:1">
      <c r="A10894" s="382"/>
    </row>
    <row r="10895" spans="1:1">
      <c r="A10895" s="382"/>
    </row>
    <row r="10896" spans="1:1">
      <c r="A10896" s="382"/>
    </row>
    <row r="10897" spans="1:1">
      <c r="A10897" s="382"/>
    </row>
    <row r="10898" spans="1:1">
      <c r="A10898" s="382"/>
    </row>
    <row r="10899" spans="1:1">
      <c r="A10899" s="382"/>
    </row>
    <row r="10900" spans="1:1">
      <c r="A10900" s="382"/>
    </row>
    <row r="10901" spans="1:1">
      <c r="A10901" s="382"/>
    </row>
    <row r="10902" spans="1:1">
      <c r="A10902" s="382"/>
    </row>
    <row r="10903" spans="1:1">
      <c r="A10903" s="382"/>
    </row>
    <row r="10904" spans="1:1">
      <c r="A10904" s="382"/>
    </row>
    <row r="10905" spans="1:1">
      <c r="A10905" s="382"/>
    </row>
    <row r="10906" spans="1:1">
      <c r="A10906" s="382"/>
    </row>
    <row r="10907" spans="1:1">
      <c r="A10907" s="382"/>
    </row>
    <row r="10908" spans="1:1">
      <c r="A10908" s="382"/>
    </row>
    <row r="10909" spans="1:1">
      <c r="A10909" s="382"/>
    </row>
    <row r="10910" spans="1:1">
      <c r="A10910" s="382"/>
    </row>
    <row r="10911" spans="1:1">
      <c r="A10911" s="382"/>
    </row>
    <row r="10912" spans="1:1">
      <c r="A10912" s="382"/>
    </row>
    <row r="10913" spans="1:1">
      <c r="A10913" s="382"/>
    </row>
    <row r="10914" spans="1:1">
      <c r="A10914" s="382"/>
    </row>
    <row r="10915" spans="1:1">
      <c r="A10915" s="382"/>
    </row>
    <row r="10916" spans="1:1">
      <c r="A10916" s="382"/>
    </row>
    <row r="10917" spans="1:1">
      <c r="A10917" s="382"/>
    </row>
    <row r="10918" spans="1:1">
      <c r="A10918" s="382"/>
    </row>
    <row r="10919" spans="1:1">
      <c r="A10919" s="382"/>
    </row>
    <row r="10920" spans="1:1">
      <c r="A10920" s="382"/>
    </row>
    <row r="10921" spans="1:1">
      <c r="A10921" s="382"/>
    </row>
    <row r="10922" spans="1:1">
      <c r="A10922" s="382"/>
    </row>
    <row r="10923" spans="1:1">
      <c r="A10923" s="382"/>
    </row>
    <row r="10924" spans="1:1">
      <c r="A10924" s="382"/>
    </row>
    <row r="10925" spans="1:1">
      <c r="A10925" s="382"/>
    </row>
    <row r="10926" spans="1:1">
      <c r="A10926" s="382"/>
    </row>
    <row r="10927" spans="1:1">
      <c r="A10927" s="382"/>
    </row>
    <row r="10928" spans="1:1">
      <c r="A10928" s="382"/>
    </row>
    <row r="10929" spans="1:1">
      <c r="A10929" s="382"/>
    </row>
    <row r="10930" spans="1:1">
      <c r="A10930" s="382"/>
    </row>
    <row r="10931" spans="1:1">
      <c r="A10931" s="382"/>
    </row>
    <row r="10932" spans="1:1">
      <c r="A10932" s="382"/>
    </row>
    <row r="10933" spans="1:1">
      <c r="A10933" s="382"/>
    </row>
    <row r="10934" spans="1:1">
      <c r="A10934" s="382"/>
    </row>
    <row r="10935" spans="1:1">
      <c r="A10935" s="382"/>
    </row>
    <row r="10936" spans="1:1">
      <c r="A10936" s="382"/>
    </row>
    <row r="10937" spans="1:1">
      <c r="A10937" s="382"/>
    </row>
    <row r="10938" spans="1:1">
      <c r="A10938" s="382"/>
    </row>
    <row r="10939" spans="1:1">
      <c r="A10939" s="382"/>
    </row>
    <row r="10940" spans="1:1">
      <c r="A10940" s="382"/>
    </row>
    <row r="10941" spans="1:1">
      <c r="A10941" s="382"/>
    </row>
    <row r="10942" spans="1:1">
      <c r="A10942" s="382"/>
    </row>
    <row r="10943" spans="1:1">
      <c r="A10943" s="382"/>
    </row>
    <row r="10944" spans="1:1">
      <c r="A10944" s="382"/>
    </row>
    <row r="10945" spans="1:1">
      <c r="A10945" s="382"/>
    </row>
    <row r="10946" spans="1:1">
      <c r="A10946" s="382"/>
    </row>
    <row r="10947" spans="1:1">
      <c r="A10947" s="382"/>
    </row>
    <row r="10948" spans="1:1">
      <c r="A10948" s="382"/>
    </row>
    <row r="10949" spans="1:1">
      <c r="A10949" s="382"/>
    </row>
    <row r="10950" spans="1:1">
      <c r="A10950" s="382"/>
    </row>
    <row r="10951" spans="1:1">
      <c r="A10951" s="382"/>
    </row>
    <row r="10952" spans="1:1">
      <c r="A10952" s="382"/>
    </row>
    <row r="10953" spans="1:1">
      <c r="A10953" s="382"/>
    </row>
    <row r="10954" spans="1:1">
      <c r="A10954" s="382"/>
    </row>
    <row r="10955" spans="1:1">
      <c r="A10955" s="382"/>
    </row>
    <row r="10956" spans="1:1">
      <c r="A10956" s="382"/>
    </row>
    <row r="10957" spans="1:1">
      <c r="A10957" s="382"/>
    </row>
    <row r="10958" spans="1:1">
      <c r="A10958" s="382"/>
    </row>
    <row r="10959" spans="1:1">
      <c r="A10959" s="382"/>
    </row>
    <row r="10960" spans="1:1">
      <c r="A10960" s="382"/>
    </row>
    <row r="10961" spans="1:1">
      <c r="A10961" s="382"/>
    </row>
    <row r="10962" spans="1:1">
      <c r="A10962" s="382"/>
    </row>
    <row r="10963" spans="1:1">
      <c r="A10963" s="382"/>
    </row>
    <row r="10964" spans="1:1">
      <c r="A10964" s="382"/>
    </row>
    <row r="10965" spans="1:1">
      <c r="A10965" s="382"/>
    </row>
    <row r="10966" spans="1:1">
      <c r="A10966" s="382"/>
    </row>
    <row r="10967" spans="1:1">
      <c r="A10967" s="382"/>
    </row>
    <row r="10968" spans="1:1">
      <c r="A10968" s="382"/>
    </row>
    <row r="10969" spans="1:1">
      <c r="A10969" s="382"/>
    </row>
    <row r="10970" spans="1:1">
      <c r="A10970" s="382"/>
    </row>
    <row r="10971" spans="1:1">
      <c r="A10971" s="382"/>
    </row>
    <row r="10972" spans="1:1">
      <c r="A10972" s="382"/>
    </row>
    <row r="10973" spans="1:1">
      <c r="A10973" s="382"/>
    </row>
    <row r="10974" spans="1:1">
      <c r="A10974" s="382"/>
    </row>
    <row r="10975" spans="1:1">
      <c r="A10975" s="382"/>
    </row>
    <row r="10976" spans="1:1">
      <c r="A10976" s="382"/>
    </row>
    <row r="10977" spans="1:1">
      <c r="A10977" s="382"/>
    </row>
    <row r="10978" spans="1:1">
      <c r="A10978" s="382"/>
    </row>
    <row r="10979" spans="1:1">
      <c r="A10979" s="382"/>
    </row>
    <row r="10980" spans="1:1">
      <c r="A10980" s="382"/>
    </row>
    <row r="10981" spans="1:1">
      <c r="A10981" s="382"/>
    </row>
    <row r="10982" spans="1:1">
      <c r="A10982" s="382"/>
    </row>
    <row r="10983" spans="1:1">
      <c r="A10983" s="382"/>
    </row>
    <row r="10984" spans="1:1">
      <c r="A10984" s="382"/>
    </row>
    <row r="10985" spans="1:1">
      <c r="A10985" s="382"/>
    </row>
    <row r="10986" spans="1:1">
      <c r="A10986" s="382"/>
    </row>
    <row r="10987" spans="1:1">
      <c r="A10987" s="382"/>
    </row>
    <row r="10988" spans="1:1">
      <c r="A10988" s="382"/>
    </row>
    <row r="10989" spans="1:1">
      <c r="A10989" s="382"/>
    </row>
    <row r="10990" spans="1:1">
      <c r="A10990" s="382"/>
    </row>
    <row r="10991" spans="1:1">
      <c r="A10991" s="382"/>
    </row>
    <row r="10992" spans="1:1">
      <c r="A10992" s="382"/>
    </row>
    <row r="10993" spans="1:1">
      <c r="A10993" s="382"/>
    </row>
    <row r="10994" spans="1:1">
      <c r="A10994" s="382"/>
    </row>
    <row r="10995" spans="1:1">
      <c r="A10995" s="382"/>
    </row>
    <row r="10996" spans="1:1">
      <c r="A10996" s="382"/>
    </row>
    <row r="10997" spans="1:1">
      <c r="A10997" s="382"/>
    </row>
    <row r="10998" spans="1:1">
      <c r="A10998" s="382"/>
    </row>
    <row r="10999" spans="1:1">
      <c r="A10999" s="382"/>
    </row>
    <row r="11000" spans="1:1">
      <c r="A11000" s="382"/>
    </row>
    <row r="11001" spans="1:1">
      <c r="A11001" s="382"/>
    </row>
    <row r="11002" spans="1:1">
      <c r="A11002" s="382"/>
    </row>
    <row r="11003" spans="1:1">
      <c r="A11003" s="382"/>
    </row>
    <row r="11004" spans="1:1">
      <c r="A11004" s="382"/>
    </row>
    <row r="11005" spans="1:1">
      <c r="A11005" s="382"/>
    </row>
    <row r="11006" spans="1:1">
      <c r="A11006" s="382"/>
    </row>
    <row r="11007" spans="1:1">
      <c r="A11007" s="382"/>
    </row>
    <row r="11008" spans="1:1">
      <c r="A11008" s="382"/>
    </row>
    <row r="11009" spans="1:1">
      <c r="A11009" s="382"/>
    </row>
    <row r="11010" spans="1:1">
      <c r="A11010" s="382"/>
    </row>
    <row r="11011" spans="1:1">
      <c r="A11011" s="382"/>
    </row>
    <row r="11012" spans="1:1">
      <c r="A11012" s="382"/>
    </row>
    <row r="11013" spans="1:1">
      <c r="A11013" s="382"/>
    </row>
    <row r="11014" spans="1:1">
      <c r="A11014" s="382"/>
    </row>
    <row r="11015" spans="1:1">
      <c r="A11015" s="382"/>
    </row>
    <row r="11016" spans="1:1">
      <c r="A11016" s="382"/>
    </row>
    <row r="11017" spans="1:1">
      <c r="A11017" s="382"/>
    </row>
    <row r="11018" spans="1:1">
      <c r="A11018" s="382"/>
    </row>
    <row r="11019" spans="1:1">
      <c r="A11019" s="382"/>
    </row>
    <row r="11020" spans="1:1">
      <c r="A11020" s="382"/>
    </row>
    <row r="11021" spans="1:1">
      <c r="A11021" s="382"/>
    </row>
    <row r="11022" spans="1:1">
      <c r="A11022" s="382"/>
    </row>
    <row r="11023" spans="1:1">
      <c r="A11023" s="382"/>
    </row>
    <row r="11024" spans="1:1">
      <c r="A11024" s="382"/>
    </row>
    <row r="11025" spans="1:1">
      <c r="A11025" s="382"/>
    </row>
    <row r="11026" spans="1:1">
      <c r="A11026" s="382"/>
    </row>
    <row r="11027" spans="1:1">
      <c r="A11027" s="382"/>
    </row>
    <row r="11028" spans="1:1">
      <c r="A11028" s="382"/>
    </row>
    <row r="11029" spans="1:1">
      <c r="A11029" s="382"/>
    </row>
    <row r="11030" spans="1:1">
      <c r="A11030" s="382"/>
    </row>
    <row r="11031" spans="1:1">
      <c r="A11031" s="382"/>
    </row>
    <row r="11032" spans="1:1">
      <c r="A11032" s="382"/>
    </row>
    <row r="11033" spans="1:1">
      <c r="A11033" s="382"/>
    </row>
    <row r="11034" spans="1:1">
      <c r="A11034" s="382"/>
    </row>
    <row r="11035" spans="1:1">
      <c r="A11035" s="382"/>
    </row>
    <row r="11036" spans="1:1">
      <c r="A11036" s="382"/>
    </row>
    <row r="11037" spans="1:1">
      <c r="A11037" s="382"/>
    </row>
    <row r="11038" spans="1:1">
      <c r="A11038" s="382"/>
    </row>
    <row r="11039" spans="1:1">
      <c r="A11039" s="382"/>
    </row>
    <row r="11040" spans="1:1">
      <c r="A11040" s="382"/>
    </row>
    <row r="11041" spans="1:1">
      <c r="A11041" s="382"/>
    </row>
    <row r="11042" spans="1:1">
      <c r="A11042" s="382"/>
    </row>
    <row r="11043" spans="1:1">
      <c r="A11043" s="382"/>
    </row>
    <row r="11044" spans="1:1">
      <c r="A11044" s="382"/>
    </row>
    <row r="11045" spans="1:1">
      <c r="A11045" s="382"/>
    </row>
    <row r="11046" spans="1:1">
      <c r="A11046" s="382"/>
    </row>
    <row r="11047" spans="1:1">
      <c r="A11047" s="382"/>
    </row>
    <row r="11048" spans="1:1">
      <c r="A11048" s="382"/>
    </row>
    <row r="11049" spans="1:1">
      <c r="A11049" s="382"/>
    </row>
    <row r="11050" spans="1:1">
      <c r="A11050" s="382"/>
    </row>
    <row r="11051" spans="1:1">
      <c r="A11051" s="382"/>
    </row>
    <row r="11052" spans="1:1">
      <c r="A11052" s="382"/>
    </row>
    <row r="11053" spans="1:1">
      <c r="A11053" s="382"/>
    </row>
    <row r="11054" spans="1:1">
      <c r="A11054" s="382"/>
    </row>
    <row r="11055" spans="1:1">
      <c r="A11055" s="382"/>
    </row>
    <row r="11056" spans="1:1">
      <c r="A11056" s="382"/>
    </row>
    <row r="11057" spans="1:1">
      <c r="A11057" s="382"/>
    </row>
    <row r="11058" spans="1:1">
      <c r="A11058" s="382"/>
    </row>
    <row r="11059" spans="1:1">
      <c r="A11059" s="382"/>
    </row>
    <row r="11060" spans="1:1">
      <c r="A11060" s="382"/>
    </row>
    <row r="11061" spans="1:1">
      <c r="A11061" s="382"/>
    </row>
    <row r="11062" spans="1:1">
      <c r="A11062" s="382"/>
    </row>
    <row r="11063" spans="1:1">
      <c r="A11063" s="382"/>
    </row>
    <row r="11064" spans="1:1">
      <c r="A11064" s="382"/>
    </row>
    <row r="11065" spans="1:1">
      <c r="A11065" s="382"/>
    </row>
    <row r="11066" spans="1:1">
      <c r="A11066" s="382"/>
    </row>
    <row r="11067" spans="1:1">
      <c r="A11067" s="382"/>
    </row>
    <row r="11068" spans="1:1">
      <c r="A11068" s="382"/>
    </row>
    <row r="11069" spans="1:1">
      <c r="A11069" s="382"/>
    </row>
    <row r="11070" spans="1:1">
      <c r="A11070" s="382"/>
    </row>
    <row r="11071" spans="1:1">
      <c r="A11071" s="382"/>
    </row>
    <row r="11072" spans="1:1">
      <c r="A11072" s="382"/>
    </row>
    <row r="11073" spans="1:1">
      <c r="A11073" s="382"/>
    </row>
    <row r="11074" spans="1:1">
      <c r="A11074" s="382"/>
    </row>
    <row r="11075" spans="1:1">
      <c r="A11075" s="382"/>
    </row>
    <row r="11076" spans="1:1">
      <c r="A11076" s="382"/>
    </row>
    <row r="11077" spans="1:1">
      <c r="A11077" s="382"/>
    </row>
    <row r="11078" spans="1:1">
      <c r="A11078" s="382"/>
    </row>
    <row r="11079" spans="1:1">
      <c r="A11079" s="382"/>
    </row>
    <row r="11080" spans="1:1">
      <c r="A11080" s="382"/>
    </row>
    <row r="11081" spans="1:1">
      <c r="A11081" s="382"/>
    </row>
    <row r="11082" spans="1:1">
      <c r="A11082" s="382"/>
    </row>
    <row r="11083" spans="1:1">
      <c r="A11083" s="382"/>
    </row>
    <row r="11084" spans="1:1">
      <c r="A11084" s="382"/>
    </row>
    <row r="11085" spans="1:1">
      <c r="A11085" s="382"/>
    </row>
    <row r="11086" spans="1:1">
      <c r="A11086" s="382"/>
    </row>
    <row r="11087" spans="1:1">
      <c r="A11087" s="382"/>
    </row>
    <row r="11088" spans="1:1">
      <c r="A11088" s="382"/>
    </row>
    <row r="11089" spans="1:1">
      <c r="A11089" s="382"/>
    </row>
    <row r="11090" spans="1:1">
      <c r="A11090" s="382"/>
    </row>
    <row r="11091" spans="1:1">
      <c r="A11091" s="382"/>
    </row>
    <row r="11092" spans="1:1">
      <c r="A11092" s="382"/>
    </row>
    <row r="11093" spans="1:1">
      <c r="A11093" s="382"/>
    </row>
    <row r="11094" spans="1:1">
      <c r="A11094" s="382"/>
    </row>
    <row r="11095" spans="1:1">
      <c r="A11095" s="382"/>
    </row>
    <row r="11096" spans="1:1">
      <c r="A11096" s="382"/>
    </row>
    <row r="11097" spans="1:1">
      <c r="A11097" s="382"/>
    </row>
    <row r="11098" spans="1:1">
      <c r="A11098" s="382"/>
    </row>
    <row r="11099" spans="1:1">
      <c r="A11099" s="382"/>
    </row>
    <row r="11100" spans="1:1">
      <c r="A11100" s="382"/>
    </row>
    <row r="11101" spans="1:1">
      <c r="A11101" s="382"/>
    </row>
    <row r="11102" spans="1:1">
      <c r="A11102" s="382"/>
    </row>
    <row r="11103" spans="1:1">
      <c r="A11103" s="382"/>
    </row>
    <row r="11104" spans="1:1">
      <c r="A11104" s="382"/>
    </row>
    <row r="11105" spans="1:1">
      <c r="A11105" s="382"/>
    </row>
    <row r="11106" spans="1:1">
      <c r="A11106" s="382"/>
    </row>
    <row r="11107" spans="1:1">
      <c r="A11107" s="382"/>
    </row>
    <row r="11108" spans="1:1">
      <c r="A11108" s="382"/>
    </row>
    <row r="11109" spans="1:1">
      <c r="A11109" s="382"/>
    </row>
    <row r="11110" spans="1:1">
      <c r="A11110" s="382"/>
    </row>
    <row r="11111" spans="1:1">
      <c r="A11111" s="382"/>
    </row>
    <row r="11112" spans="1:1">
      <c r="A11112" s="382"/>
    </row>
    <row r="11113" spans="1:1">
      <c r="A11113" s="382"/>
    </row>
    <row r="11114" spans="1:1">
      <c r="A11114" s="382"/>
    </row>
    <row r="11115" spans="1:1">
      <c r="A11115" s="382"/>
    </row>
    <row r="11116" spans="1:1">
      <c r="A11116" s="382"/>
    </row>
    <row r="11117" spans="1:1">
      <c r="A11117" s="382"/>
    </row>
    <row r="11118" spans="1:1">
      <c r="A11118" s="382"/>
    </row>
    <row r="11119" spans="1:1">
      <c r="A11119" s="382"/>
    </row>
    <row r="11120" spans="1:1">
      <c r="A11120" s="382"/>
    </row>
    <row r="11121" spans="1:1">
      <c r="A11121" s="382"/>
    </row>
    <row r="11122" spans="1:1">
      <c r="A11122" s="382"/>
    </row>
    <row r="11123" spans="1:1">
      <c r="A11123" s="382"/>
    </row>
    <row r="11124" spans="1:1">
      <c r="A11124" s="382"/>
    </row>
    <row r="11125" spans="1:1">
      <c r="A11125" s="382"/>
    </row>
    <row r="11126" spans="1:1">
      <c r="A11126" s="382"/>
    </row>
    <row r="11127" spans="1:1">
      <c r="A11127" s="382"/>
    </row>
    <row r="11128" spans="1:1">
      <c r="A11128" s="382"/>
    </row>
    <row r="11129" spans="1:1">
      <c r="A11129" s="382"/>
    </row>
    <row r="11130" spans="1:1">
      <c r="A11130" s="382"/>
    </row>
    <row r="11131" spans="1:1">
      <c r="A11131" s="382"/>
    </row>
    <row r="11132" spans="1:1">
      <c r="A11132" s="382"/>
    </row>
    <row r="11133" spans="1:1">
      <c r="A11133" s="382"/>
    </row>
    <row r="11134" spans="1:1">
      <c r="A11134" s="382"/>
    </row>
    <row r="11135" spans="1:1">
      <c r="A11135" s="382"/>
    </row>
    <row r="11136" spans="1:1">
      <c r="A11136" s="382"/>
    </row>
    <row r="11137" spans="1:1">
      <c r="A11137" s="382"/>
    </row>
    <row r="11138" spans="1:1">
      <c r="A11138" s="382"/>
    </row>
    <row r="11139" spans="1:1">
      <c r="A11139" s="382"/>
    </row>
    <row r="11140" spans="1:1">
      <c r="A11140" s="382"/>
    </row>
    <row r="11141" spans="1:1">
      <c r="A11141" s="382"/>
    </row>
    <row r="11142" spans="1:1">
      <c r="A11142" s="382"/>
    </row>
    <row r="11143" spans="1:1">
      <c r="A11143" s="382"/>
    </row>
    <row r="11144" spans="1:1">
      <c r="A11144" s="382"/>
    </row>
    <row r="11145" spans="1:1">
      <c r="A11145" s="382"/>
    </row>
    <row r="11146" spans="1:1">
      <c r="A11146" s="382"/>
    </row>
    <row r="11147" spans="1:1">
      <c r="A11147" s="382"/>
    </row>
    <row r="11148" spans="1:1">
      <c r="A11148" s="382"/>
    </row>
    <row r="11149" spans="1:1">
      <c r="A11149" s="382"/>
    </row>
    <row r="11150" spans="1:1">
      <c r="A11150" s="382"/>
    </row>
    <row r="11151" spans="1:1">
      <c r="A11151" s="382"/>
    </row>
    <row r="11152" spans="1:1">
      <c r="A11152" s="382"/>
    </row>
    <row r="11153" spans="1:1">
      <c r="A11153" s="382"/>
    </row>
    <row r="11154" spans="1:1">
      <c r="A11154" s="382"/>
    </row>
    <row r="11155" spans="1:1">
      <c r="A11155" s="382"/>
    </row>
    <row r="11156" spans="1:1">
      <c r="A11156" s="382"/>
    </row>
    <row r="11157" spans="1:1">
      <c r="A11157" s="382"/>
    </row>
    <row r="11158" spans="1:1">
      <c r="A11158" s="382"/>
    </row>
    <row r="11159" spans="1:1">
      <c r="A11159" s="382"/>
    </row>
    <row r="11160" spans="1:1">
      <c r="A11160" s="382"/>
    </row>
    <row r="11161" spans="1:1">
      <c r="A11161" s="382"/>
    </row>
    <row r="11162" spans="1:1">
      <c r="A11162" s="382"/>
    </row>
    <row r="11163" spans="1:1">
      <c r="A11163" s="382"/>
    </row>
    <row r="11164" spans="1:1">
      <c r="A11164" s="382"/>
    </row>
    <row r="11165" spans="1:1">
      <c r="A11165" s="382"/>
    </row>
    <row r="11166" spans="1:1">
      <c r="A11166" s="382"/>
    </row>
    <row r="11167" spans="1:1">
      <c r="A11167" s="382"/>
    </row>
    <row r="11168" spans="1:1">
      <c r="A11168" s="382"/>
    </row>
    <row r="11169" spans="1:1">
      <c r="A11169" s="382"/>
    </row>
    <row r="11170" spans="1:1">
      <c r="A11170" s="382"/>
    </row>
    <row r="11171" spans="1:1">
      <c r="A11171" s="382"/>
    </row>
    <row r="11172" spans="1:1">
      <c r="A11172" s="382"/>
    </row>
    <row r="11173" spans="1:1">
      <c r="A11173" s="382"/>
    </row>
    <row r="11174" spans="1:1">
      <c r="A11174" s="382"/>
    </row>
    <row r="11175" spans="1:1">
      <c r="A11175" s="382"/>
    </row>
    <row r="11176" spans="1:1">
      <c r="A11176" s="382"/>
    </row>
    <row r="11177" spans="1:1">
      <c r="A11177" s="382"/>
    </row>
    <row r="11178" spans="1:1">
      <c r="A11178" s="382"/>
    </row>
    <row r="11179" spans="1:1">
      <c r="A11179" s="382"/>
    </row>
    <row r="11180" spans="1:1">
      <c r="A11180" s="382"/>
    </row>
    <row r="11181" spans="1:1">
      <c r="A11181" s="382"/>
    </row>
    <row r="11182" spans="1:1">
      <c r="A11182" s="382"/>
    </row>
    <row r="11183" spans="1:1">
      <c r="A11183" s="382"/>
    </row>
    <row r="11184" spans="1:1">
      <c r="A11184" s="382"/>
    </row>
    <row r="11185" spans="1:1">
      <c r="A11185" s="382"/>
    </row>
    <row r="11186" spans="1:1">
      <c r="A11186" s="382"/>
    </row>
    <row r="11187" spans="1:1">
      <c r="A11187" s="382"/>
    </row>
    <row r="11188" spans="1:1">
      <c r="A11188" s="382"/>
    </row>
    <row r="11189" spans="1:1">
      <c r="A11189" s="382"/>
    </row>
    <row r="11190" spans="1:1">
      <c r="A11190" s="382"/>
    </row>
    <row r="11191" spans="1:1">
      <c r="A11191" s="382"/>
    </row>
    <row r="11192" spans="1:1">
      <c r="A11192" s="382"/>
    </row>
    <row r="11193" spans="1:1">
      <c r="A11193" s="382"/>
    </row>
    <row r="11194" spans="1:1">
      <c r="A11194" s="382"/>
    </row>
    <row r="11195" spans="1:1">
      <c r="A11195" s="382"/>
    </row>
    <row r="11196" spans="1:1">
      <c r="A11196" s="382"/>
    </row>
    <row r="11197" spans="1:1">
      <c r="A11197" s="382"/>
    </row>
    <row r="11198" spans="1:1">
      <c r="A11198" s="382"/>
    </row>
    <row r="11199" spans="1:1">
      <c r="A11199" s="382"/>
    </row>
    <row r="11200" spans="1:1">
      <c r="A11200" s="382"/>
    </row>
    <row r="11201" spans="1:1">
      <c r="A11201" s="382"/>
    </row>
    <row r="11202" spans="1:1">
      <c r="A11202" s="382"/>
    </row>
    <row r="11203" spans="1:1">
      <c r="A11203" s="382"/>
    </row>
    <row r="11204" spans="1:1">
      <c r="A11204" s="382"/>
    </row>
    <row r="11205" spans="1:1">
      <c r="A11205" s="382"/>
    </row>
    <row r="11206" spans="1:1">
      <c r="A11206" s="382"/>
    </row>
    <row r="11207" spans="1:1">
      <c r="A11207" s="382"/>
    </row>
    <row r="11208" spans="1:1">
      <c r="A11208" s="382"/>
    </row>
    <row r="11209" spans="1:1">
      <c r="A11209" s="382"/>
    </row>
    <row r="11210" spans="1:1">
      <c r="A11210" s="382"/>
    </row>
    <row r="11211" spans="1:1">
      <c r="A11211" s="382"/>
    </row>
    <row r="11212" spans="1:1">
      <c r="A11212" s="382"/>
    </row>
    <row r="11213" spans="1:1">
      <c r="A11213" s="382"/>
    </row>
    <row r="11214" spans="1:1">
      <c r="A11214" s="382"/>
    </row>
    <row r="11215" spans="1:1">
      <c r="A11215" s="382"/>
    </row>
    <row r="11216" spans="1:1">
      <c r="A11216" s="382"/>
    </row>
    <row r="11217" spans="1:1">
      <c r="A11217" s="382"/>
    </row>
    <row r="11218" spans="1:1">
      <c r="A11218" s="382"/>
    </row>
    <row r="11219" spans="1:1">
      <c r="A11219" s="382"/>
    </row>
    <row r="11220" spans="1:1">
      <c r="A11220" s="382"/>
    </row>
    <row r="11221" spans="1:1">
      <c r="A11221" s="382"/>
    </row>
    <row r="11222" spans="1:1">
      <c r="A11222" s="382"/>
    </row>
    <row r="11223" spans="1:1">
      <c r="A11223" s="382"/>
    </row>
    <row r="11224" spans="1:1">
      <c r="A11224" s="382"/>
    </row>
    <row r="11225" spans="1:1">
      <c r="A11225" s="382"/>
    </row>
    <row r="11226" spans="1:1">
      <c r="A11226" s="382"/>
    </row>
    <row r="11227" spans="1:1">
      <c r="A11227" s="382"/>
    </row>
    <row r="11228" spans="1:1">
      <c r="A11228" s="382"/>
    </row>
    <row r="11229" spans="1:1">
      <c r="A11229" s="382"/>
    </row>
    <row r="11230" spans="1:1">
      <c r="A11230" s="382"/>
    </row>
    <row r="11231" spans="1:1">
      <c r="A11231" s="382"/>
    </row>
    <row r="11232" spans="1:1">
      <c r="A11232" s="382"/>
    </row>
    <row r="11233" spans="1:1">
      <c r="A11233" s="382"/>
    </row>
    <row r="11234" spans="1:1">
      <c r="A11234" s="382"/>
    </row>
    <row r="11235" spans="1:1">
      <c r="A11235" s="382"/>
    </row>
    <row r="11236" spans="1:1">
      <c r="A11236" s="382"/>
    </row>
    <row r="11237" spans="1:1">
      <c r="A11237" s="382"/>
    </row>
    <row r="11238" spans="1:1">
      <c r="A11238" s="382"/>
    </row>
    <row r="11239" spans="1:1">
      <c r="A11239" s="382"/>
    </row>
    <row r="11240" spans="1:1">
      <c r="A11240" s="382"/>
    </row>
    <row r="11241" spans="1:1">
      <c r="A11241" s="382"/>
    </row>
    <row r="11242" spans="1:1">
      <c r="A11242" s="382"/>
    </row>
    <row r="11243" spans="1:1">
      <c r="A11243" s="382"/>
    </row>
    <row r="11244" spans="1:1">
      <c r="A11244" s="382"/>
    </row>
    <row r="11245" spans="1:1">
      <c r="A11245" s="382"/>
    </row>
    <row r="11246" spans="1:1">
      <c r="A11246" s="382"/>
    </row>
    <row r="11247" spans="1:1">
      <c r="A11247" s="382"/>
    </row>
    <row r="11248" spans="1:1">
      <c r="A11248" s="382"/>
    </row>
    <row r="11249" spans="1:1">
      <c r="A11249" s="382"/>
    </row>
    <row r="11250" spans="1:1">
      <c r="A11250" s="382"/>
    </row>
    <row r="11251" spans="1:1">
      <c r="A11251" s="382"/>
    </row>
    <row r="11252" spans="1:1">
      <c r="A11252" s="382"/>
    </row>
    <row r="11253" spans="1:1">
      <c r="A11253" s="382"/>
    </row>
    <row r="11254" spans="1:1">
      <c r="A11254" s="382"/>
    </row>
    <row r="11255" spans="1:1">
      <c r="A11255" s="382"/>
    </row>
    <row r="11256" spans="1:1">
      <c r="A11256" s="382"/>
    </row>
    <row r="11257" spans="1:1">
      <c r="A11257" s="382"/>
    </row>
    <row r="11258" spans="1:1">
      <c r="A11258" s="382"/>
    </row>
    <row r="11259" spans="1:1">
      <c r="A11259" s="382"/>
    </row>
    <row r="11260" spans="1:1">
      <c r="A11260" s="382"/>
    </row>
    <row r="11261" spans="1:1">
      <c r="A11261" s="382"/>
    </row>
    <row r="11262" spans="1:1">
      <c r="A11262" s="382"/>
    </row>
    <row r="11263" spans="1:1">
      <c r="A11263" s="382"/>
    </row>
    <row r="11264" spans="1:1">
      <c r="A11264" s="382"/>
    </row>
    <row r="11265" spans="1:1">
      <c r="A11265" s="382"/>
    </row>
    <row r="11266" spans="1:1">
      <c r="A11266" s="382"/>
    </row>
    <row r="11267" spans="1:1">
      <c r="A11267" s="382"/>
    </row>
    <row r="11268" spans="1:1">
      <c r="A11268" s="382"/>
    </row>
    <row r="11269" spans="1:1">
      <c r="A11269" s="382"/>
    </row>
    <row r="11270" spans="1:1">
      <c r="A11270" s="382"/>
    </row>
    <row r="11271" spans="1:1">
      <c r="A11271" s="382"/>
    </row>
    <row r="11272" spans="1:1">
      <c r="A11272" s="382"/>
    </row>
    <row r="11273" spans="1:1">
      <c r="A11273" s="382"/>
    </row>
    <row r="11274" spans="1:1">
      <c r="A11274" s="382"/>
    </row>
    <row r="11275" spans="1:1">
      <c r="A11275" s="382"/>
    </row>
    <row r="11276" spans="1:1">
      <c r="A11276" s="382"/>
    </row>
    <row r="11277" spans="1:1">
      <c r="A11277" s="382"/>
    </row>
    <row r="11278" spans="1:1">
      <c r="A11278" s="382"/>
    </row>
    <row r="11279" spans="1:1">
      <c r="A11279" s="382"/>
    </row>
    <row r="11280" spans="1:1">
      <c r="A11280" s="382"/>
    </row>
    <row r="11281" spans="1:1">
      <c r="A11281" s="382"/>
    </row>
    <row r="11282" spans="1:1">
      <c r="A11282" s="382"/>
    </row>
    <row r="11283" spans="1:1">
      <c r="A11283" s="382"/>
    </row>
    <row r="11284" spans="1:1">
      <c r="A11284" s="382"/>
    </row>
    <row r="11285" spans="1:1">
      <c r="A11285" s="382"/>
    </row>
    <row r="11286" spans="1:1">
      <c r="A11286" s="382"/>
    </row>
    <row r="11287" spans="1:1">
      <c r="A11287" s="382"/>
    </row>
    <row r="11288" spans="1:1">
      <c r="A11288" s="382"/>
    </row>
    <row r="11289" spans="1:1">
      <c r="A11289" s="382"/>
    </row>
    <row r="11290" spans="1:1">
      <c r="A11290" s="382"/>
    </row>
    <row r="11291" spans="1:1">
      <c r="A11291" s="382"/>
    </row>
    <row r="11292" spans="1:1">
      <c r="A11292" s="382"/>
    </row>
    <row r="11293" spans="1:1">
      <c r="A11293" s="382"/>
    </row>
    <row r="11294" spans="1:1">
      <c r="A11294" s="382"/>
    </row>
    <row r="11295" spans="1:1">
      <c r="A11295" s="382"/>
    </row>
    <row r="11296" spans="1:1">
      <c r="A11296" s="382"/>
    </row>
    <row r="11297" spans="1:1">
      <c r="A11297" s="382"/>
    </row>
    <row r="11298" spans="1:1">
      <c r="A11298" s="382"/>
    </row>
    <row r="11299" spans="1:1">
      <c r="A11299" s="382"/>
    </row>
    <row r="11300" spans="1:1">
      <c r="A11300" s="382"/>
    </row>
    <row r="11301" spans="1:1">
      <c r="A11301" s="382"/>
    </row>
    <row r="11302" spans="1:1">
      <c r="A11302" s="382"/>
    </row>
    <row r="11303" spans="1:1">
      <c r="A11303" s="382"/>
    </row>
    <row r="11304" spans="1:1">
      <c r="A11304" s="382"/>
    </row>
    <row r="11305" spans="1:1">
      <c r="A11305" s="382"/>
    </row>
    <row r="11306" spans="1:1">
      <c r="A11306" s="382"/>
    </row>
    <row r="11307" spans="1:1">
      <c r="A11307" s="382"/>
    </row>
    <row r="11308" spans="1:1">
      <c r="A11308" s="382"/>
    </row>
    <row r="11309" spans="1:1">
      <c r="A11309" s="382"/>
    </row>
    <row r="11310" spans="1:1">
      <c r="A11310" s="382"/>
    </row>
    <row r="11311" spans="1:1">
      <c r="A11311" s="382"/>
    </row>
    <row r="11312" spans="1:1">
      <c r="A11312" s="382"/>
    </row>
    <row r="11313" spans="1:1">
      <c r="A11313" s="382"/>
    </row>
    <row r="11314" spans="1:1">
      <c r="A11314" s="382"/>
    </row>
    <row r="11315" spans="1:1">
      <c r="A11315" s="382"/>
    </row>
    <row r="11316" spans="1:1">
      <c r="A11316" s="382"/>
    </row>
    <row r="11317" spans="1:1">
      <c r="A11317" s="382"/>
    </row>
    <row r="11318" spans="1:1">
      <c r="A11318" s="382"/>
    </row>
    <row r="11319" spans="1:1">
      <c r="A11319" s="382"/>
    </row>
    <row r="11320" spans="1:1">
      <c r="A11320" s="382"/>
    </row>
    <row r="11321" spans="1:1">
      <c r="A11321" s="382"/>
    </row>
    <row r="11322" spans="1:1">
      <c r="A11322" s="382"/>
    </row>
    <row r="11323" spans="1:1">
      <c r="A11323" s="382"/>
    </row>
    <row r="11324" spans="1:1">
      <c r="A11324" s="382"/>
    </row>
    <row r="11325" spans="1:1">
      <c r="A11325" s="382"/>
    </row>
    <row r="11326" spans="1:1">
      <c r="A11326" s="382"/>
    </row>
    <row r="11327" spans="1:1">
      <c r="A11327" s="382"/>
    </row>
    <row r="11328" spans="1:1">
      <c r="A11328" s="382"/>
    </row>
    <row r="11329" spans="1:1">
      <c r="A11329" s="382"/>
    </row>
    <row r="11330" spans="1:1">
      <c r="A11330" s="382"/>
    </row>
    <row r="11331" spans="1:1">
      <c r="A11331" s="382"/>
    </row>
    <row r="11332" spans="1:1">
      <c r="A11332" s="382"/>
    </row>
    <row r="11333" spans="1:1">
      <c r="A11333" s="382"/>
    </row>
    <row r="11334" spans="1:1">
      <c r="A11334" s="382"/>
    </row>
    <row r="11335" spans="1:1">
      <c r="A11335" s="382"/>
    </row>
    <row r="11336" spans="1:1">
      <c r="A11336" s="382"/>
    </row>
    <row r="11337" spans="1:1">
      <c r="A11337" s="382"/>
    </row>
    <row r="11338" spans="1:1">
      <c r="A11338" s="382"/>
    </row>
    <row r="11339" spans="1:1">
      <c r="A11339" s="382"/>
    </row>
    <row r="11340" spans="1:1">
      <c r="A11340" s="382"/>
    </row>
    <row r="11341" spans="1:1">
      <c r="A11341" s="382"/>
    </row>
    <row r="11342" spans="1:1">
      <c r="A11342" s="382"/>
    </row>
    <row r="11343" spans="1:1">
      <c r="A11343" s="382"/>
    </row>
    <row r="11344" spans="1:1">
      <c r="A11344" s="382"/>
    </row>
    <row r="11345" spans="1:1">
      <c r="A11345" s="382"/>
    </row>
    <row r="11346" spans="1:1">
      <c r="A11346" s="382"/>
    </row>
    <row r="11347" spans="1:1">
      <c r="A11347" s="382"/>
    </row>
    <row r="11348" spans="1:1">
      <c r="A11348" s="382"/>
    </row>
    <row r="11349" spans="1:1">
      <c r="A11349" s="382"/>
    </row>
    <row r="11350" spans="1:1">
      <c r="A11350" s="382"/>
    </row>
    <row r="11351" spans="1:1">
      <c r="A11351" s="382"/>
    </row>
    <row r="11352" spans="1:1">
      <c r="A11352" s="382"/>
    </row>
    <row r="11353" spans="1:1">
      <c r="A11353" s="382"/>
    </row>
    <row r="11354" spans="1:1">
      <c r="A11354" s="382"/>
    </row>
    <row r="11355" spans="1:1">
      <c r="A11355" s="382"/>
    </row>
    <row r="11356" spans="1:1">
      <c r="A11356" s="382"/>
    </row>
    <row r="11357" spans="1:1">
      <c r="A11357" s="382"/>
    </row>
    <row r="11358" spans="1:1">
      <c r="A11358" s="382"/>
    </row>
    <row r="11359" spans="1:1">
      <c r="A11359" s="382"/>
    </row>
    <row r="11360" spans="1:1">
      <c r="A11360" s="382"/>
    </row>
    <row r="11361" spans="1:1">
      <c r="A11361" s="382"/>
    </row>
    <row r="11362" spans="1:1">
      <c r="A11362" s="382"/>
    </row>
    <row r="11363" spans="1:1">
      <c r="A11363" s="382"/>
    </row>
    <row r="11364" spans="1:1">
      <c r="A11364" s="382"/>
    </row>
    <row r="11365" spans="1:1">
      <c r="A11365" s="382"/>
    </row>
    <row r="11366" spans="1:1">
      <c r="A11366" s="382"/>
    </row>
    <row r="11367" spans="1:1">
      <c r="A11367" s="382"/>
    </row>
    <row r="11368" spans="1:1">
      <c r="A11368" s="382"/>
    </row>
    <row r="11369" spans="1:1">
      <c r="A11369" s="382"/>
    </row>
    <row r="11370" spans="1:1">
      <c r="A11370" s="382"/>
    </row>
    <row r="11371" spans="1:1">
      <c r="A11371" s="382"/>
    </row>
    <row r="11372" spans="1:1">
      <c r="A11372" s="382"/>
    </row>
    <row r="11373" spans="1:1">
      <c r="A11373" s="382"/>
    </row>
    <row r="11374" spans="1:1">
      <c r="A11374" s="382"/>
    </row>
    <row r="11375" spans="1:1">
      <c r="A11375" s="382"/>
    </row>
    <row r="11376" spans="1:1">
      <c r="A11376" s="382"/>
    </row>
    <row r="11377" spans="1:1">
      <c r="A11377" s="382"/>
    </row>
    <row r="11378" spans="1:1">
      <c r="A11378" s="382"/>
    </row>
    <row r="11379" spans="1:1">
      <c r="A11379" s="382"/>
    </row>
    <row r="11380" spans="1:1">
      <c r="A11380" s="382"/>
    </row>
    <row r="11381" spans="1:1">
      <c r="A11381" s="382"/>
    </row>
    <row r="11382" spans="1:1">
      <c r="A11382" s="382"/>
    </row>
    <row r="11383" spans="1:1">
      <c r="A11383" s="382"/>
    </row>
    <row r="11384" spans="1:1">
      <c r="A11384" s="382"/>
    </row>
    <row r="11385" spans="1:1">
      <c r="A11385" s="382"/>
    </row>
    <row r="11386" spans="1:1">
      <c r="A11386" s="382"/>
    </row>
    <row r="11387" spans="1:1">
      <c r="A11387" s="382"/>
    </row>
    <row r="11388" spans="1:1">
      <c r="A11388" s="382"/>
    </row>
    <row r="11389" spans="1:1">
      <c r="A11389" s="382"/>
    </row>
    <row r="11390" spans="1:1">
      <c r="A11390" s="382"/>
    </row>
    <row r="11391" spans="1:1">
      <c r="A11391" s="382"/>
    </row>
    <row r="11392" spans="1:1">
      <c r="A11392" s="382"/>
    </row>
    <row r="11393" spans="1:1">
      <c r="A11393" s="382"/>
    </row>
    <row r="11394" spans="1:1">
      <c r="A11394" s="382"/>
    </row>
    <row r="11395" spans="1:1">
      <c r="A11395" s="382"/>
    </row>
    <row r="11396" spans="1:1">
      <c r="A11396" s="382"/>
    </row>
    <row r="11397" spans="1:1">
      <c r="A11397" s="382"/>
    </row>
    <row r="11398" spans="1:1">
      <c r="A11398" s="382"/>
    </row>
    <row r="11399" spans="1:1">
      <c r="A11399" s="382"/>
    </row>
    <row r="11400" spans="1:1">
      <c r="A11400" s="382"/>
    </row>
    <row r="11401" spans="1:1">
      <c r="A11401" s="382"/>
    </row>
    <row r="11402" spans="1:1">
      <c r="A11402" s="382"/>
    </row>
    <row r="11403" spans="1:1">
      <c r="A11403" s="382"/>
    </row>
    <row r="11404" spans="1:1">
      <c r="A11404" s="382"/>
    </row>
    <row r="11405" spans="1:1">
      <c r="A11405" s="382"/>
    </row>
    <row r="11406" spans="1:1">
      <c r="A11406" s="382"/>
    </row>
    <row r="11407" spans="1:1">
      <c r="A11407" s="382"/>
    </row>
    <row r="11408" spans="1:1">
      <c r="A11408" s="382"/>
    </row>
    <row r="11409" spans="1:1">
      <c r="A11409" s="382"/>
    </row>
    <row r="11410" spans="1:1">
      <c r="A11410" s="382"/>
    </row>
    <row r="11411" spans="1:1">
      <c r="A11411" s="382"/>
    </row>
    <row r="11412" spans="1:1">
      <c r="A11412" s="382"/>
    </row>
    <row r="11413" spans="1:1">
      <c r="A11413" s="382"/>
    </row>
    <row r="11414" spans="1:1">
      <c r="A11414" s="382"/>
    </row>
    <row r="11415" spans="1:1">
      <c r="A11415" s="382"/>
    </row>
    <row r="11416" spans="1:1">
      <c r="A11416" s="382"/>
    </row>
    <row r="11417" spans="1:1">
      <c r="A11417" s="382"/>
    </row>
    <row r="11418" spans="1:1">
      <c r="A11418" s="382"/>
    </row>
    <row r="11419" spans="1:1">
      <c r="A11419" s="382"/>
    </row>
    <row r="11420" spans="1:1">
      <c r="A11420" s="382"/>
    </row>
    <row r="11421" spans="1:1">
      <c r="A11421" s="382"/>
    </row>
    <row r="11422" spans="1:1">
      <c r="A11422" s="382"/>
    </row>
    <row r="11423" spans="1:1">
      <c r="A11423" s="382"/>
    </row>
    <row r="11424" spans="1:1">
      <c r="A11424" s="382"/>
    </row>
    <row r="11425" spans="1:1">
      <c r="A11425" s="382"/>
    </row>
    <row r="11426" spans="1:1">
      <c r="A11426" s="382"/>
    </row>
    <row r="11427" spans="1:1">
      <c r="A11427" s="382"/>
    </row>
    <row r="11428" spans="1:1">
      <c r="A11428" s="382"/>
    </row>
    <row r="11429" spans="1:1">
      <c r="A11429" s="382"/>
    </row>
    <row r="11430" spans="1:1">
      <c r="A11430" s="382"/>
    </row>
    <row r="11431" spans="1:1">
      <c r="A11431" s="382"/>
    </row>
    <row r="11432" spans="1:1">
      <c r="A11432" s="382"/>
    </row>
    <row r="11433" spans="1:1">
      <c r="A11433" s="382"/>
    </row>
    <row r="11434" spans="1:1">
      <c r="A11434" s="382"/>
    </row>
    <row r="11435" spans="1:1">
      <c r="A11435" s="382"/>
    </row>
    <row r="11436" spans="1:1">
      <c r="A11436" s="382"/>
    </row>
    <row r="11437" spans="1:1">
      <c r="A11437" s="382"/>
    </row>
    <row r="11438" spans="1:1">
      <c r="A11438" s="382"/>
    </row>
    <row r="11439" spans="1:1">
      <c r="A11439" s="382"/>
    </row>
    <row r="11440" spans="1:1">
      <c r="A11440" s="382"/>
    </row>
    <row r="11441" spans="1:1">
      <c r="A11441" s="382"/>
    </row>
    <row r="11442" spans="1:1">
      <c r="A11442" s="382"/>
    </row>
    <row r="11443" spans="1:1">
      <c r="A11443" s="382"/>
    </row>
    <row r="11444" spans="1:1">
      <c r="A11444" s="382"/>
    </row>
    <row r="11445" spans="1:1">
      <c r="A11445" s="382"/>
    </row>
    <row r="11446" spans="1:1">
      <c r="A11446" s="382"/>
    </row>
    <row r="11447" spans="1:1">
      <c r="A11447" s="382"/>
    </row>
    <row r="11448" spans="1:1">
      <c r="A11448" s="382"/>
    </row>
    <row r="11449" spans="1:1">
      <c r="A11449" s="382"/>
    </row>
    <row r="11450" spans="1:1">
      <c r="A11450" s="382"/>
    </row>
    <row r="11451" spans="1:1">
      <c r="A11451" s="382"/>
    </row>
    <row r="11452" spans="1:1">
      <c r="A11452" s="382"/>
    </row>
    <row r="11453" spans="1:1">
      <c r="A11453" s="382"/>
    </row>
    <row r="11454" spans="1:1">
      <c r="A11454" s="382"/>
    </row>
    <row r="11455" spans="1:1">
      <c r="A11455" s="382"/>
    </row>
    <row r="11456" spans="1:1">
      <c r="A11456" s="382"/>
    </row>
    <row r="11457" spans="1:1">
      <c r="A11457" s="382"/>
    </row>
    <row r="11458" spans="1:1">
      <c r="A11458" s="382"/>
    </row>
    <row r="11459" spans="1:1">
      <c r="A11459" s="382"/>
    </row>
    <row r="11460" spans="1:1">
      <c r="A11460" s="382"/>
    </row>
    <row r="11461" spans="1:1">
      <c r="A11461" s="382"/>
    </row>
    <row r="11462" spans="1:1">
      <c r="A11462" s="382"/>
    </row>
    <row r="11463" spans="1:1">
      <c r="A11463" s="382"/>
    </row>
    <row r="11464" spans="1:1">
      <c r="A11464" s="382"/>
    </row>
    <row r="11465" spans="1:1">
      <c r="A11465" s="382"/>
    </row>
    <row r="11466" spans="1:1">
      <c r="A11466" s="382"/>
    </row>
    <row r="11467" spans="1:1">
      <c r="A11467" s="382"/>
    </row>
    <row r="11468" spans="1:1">
      <c r="A11468" s="382"/>
    </row>
    <row r="11469" spans="1:1">
      <c r="A11469" s="382"/>
    </row>
    <row r="11470" spans="1:1">
      <c r="A11470" s="382"/>
    </row>
    <row r="11471" spans="1:1">
      <c r="A11471" s="382"/>
    </row>
    <row r="11472" spans="1:1">
      <c r="A11472" s="382"/>
    </row>
    <row r="11473" spans="1:1">
      <c r="A11473" s="382"/>
    </row>
    <row r="11474" spans="1:1">
      <c r="A11474" s="382"/>
    </row>
    <row r="11475" spans="1:1">
      <c r="A11475" s="382"/>
    </row>
    <row r="11476" spans="1:1">
      <c r="A11476" s="382"/>
    </row>
    <row r="11477" spans="1:1">
      <c r="A11477" s="382"/>
    </row>
    <row r="11478" spans="1:1">
      <c r="A11478" s="382"/>
    </row>
    <row r="11479" spans="1:1">
      <c r="A11479" s="382"/>
    </row>
    <row r="11480" spans="1:1">
      <c r="A11480" s="382"/>
    </row>
    <row r="11481" spans="1:1">
      <c r="A11481" s="382"/>
    </row>
    <row r="11482" spans="1:1">
      <c r="A11482" s="382"/>
    </row>
    <row r="11483" spans="1:1">
      <c r="A11483" s="382"/>
    </row>
    <row r="11484" spans="1:1">
      <c r="A11484" s="382"/>
    </row>
    <row r="11485" spans="1:1">
      <c r="A11485" s="382"/>
    </row>
    <row r="11486" spans="1:1">
      <c r="A11486" s="382"/>
    </row>
    <row r="11487" spans="1:1">
      <c r="A11487" s="382"/>
    </row>
    <row r="11488" spans="1:1">
      <c r="A11488" s="382"/>
    </row>
    <row r="11489" spans="1:1">
      <c r="A11489" s="382"/>
    </row>
    <row r="11490" spans="1:1">
      <c r="A11490" s="382"/>
    </row>
    <row r="11491" spans="1:1">
      <c r="A11491" s="382"/>
    </row>
    <row r="11492" spans="1:1">
      <c r="A11492" s="382"/>
    </row>
    <row r="11493" spans="1:1">
      <c r="A11493" s="382"/>
    </row>
    <row r="11494" spans="1:1">
      <c r="A11494" s="382"/>
    </row>
    <row r="11495" spans="1:1">
      <c r="A11495" s="382"/>
    </row>
    <row r="11496" spans="1:1">
      <c r="A11496" s="382"/>
    </row>
    <row r="11497" spans="1:1">
      <c r="A11497" s="382"/>
    </row>
    <row r="11498" spans="1:1">
      <c r="A11498" s="382"/>
    </row>
    <row r="11499" spans="1:1">
      <c r="A11499" s="382"/>
    </row>
    <row r="11500" spans="1:1">
      <c r="A11500" s="382"/>
    </row>
    <row r="11501" spans="1:1">
      <c r="A11501" s="382"/>
    </row>
    <row r="11502" spans="1:1">
      <c r="A11502" s="382"/>
    </row>
    <row r="11503" spans="1:1">
      <c r="A11503" s="382"/>
    </row>
    <row r="11504" spans="1:1">
      <c r="A11504" s="382"/>
    </row>
    <row r="11505" spans="1:1">
      <c r="A11505" s="382"/>
    </row>
    <row r="11506" spans="1:1">
      <c r="A11506" s="382"/>
    </row>
    <row r="11507" spans="1:1">
      <c r="A11507" s="382"/>
    </row>
    <row r="11508" spans="1:1">
      <c r="A11508" s="382"/>
    </row>
    <row r="11509" spans="1:1">
      <c r="A11509" s="382"/>
    </row>
    <row r="11510" spans="1:1">
      <c r="A11510" s="382"/>
    </row>
    <row r="11511" spans="1:1">
      <c r="A11511" s="382"/>
    </row>
    <row r="11512" spans="1:1">
      <c r="A11512" s="382"/>
    </row>
    <row r="11513" spans="1:1">
      <c r="A11513" s="382"/>
    </row>
    <row r="11514" spans="1:1">
      <c r="A11514" s="382"/>
    </row>
    <row r="11515" spans="1:1">
      <c r="A11515" s="382"/>
    </row>
    <row r="11516" spans="1:1">
      <c r="A11516" s="382"/>
    </row>
    <row r="11517" spans="1:1">
      <c r="A11517" s="382"/>
    </row>
    <row r="11518" spans="1:1">
      <c r="A11518" s="382"/>
    </row>
    <row r="11519" spans="1:1">
      <c r="A11519" s="382"/>
    </row>
    <row r="11520" spans="1:1">
      <c r="A11520" s="382"/>
    </row>
    <row r="11521" spans="1:1">
      <c r="A11521" s="382"/>
    </row>
    <row r="11522" spans="1:1">
      <c r="A11522" s="382"/>
    </row>
    <row r="11523" spans="1:1">
      <c r="A11523" s="382"/>
    </row>
    <row r="11524" spans="1:1">
      <c r="A11524" s="382"/>
    </row>
    <row r="11525" spans="1:1">
      <c r="A11525" s="382"/>
    </row>
    <row r="11526" spans="1:1">
      <c r="A11526" s="382"/>
    </row>
    <row r="11527" spans="1:1">
      <c r="A11527" s="382"/>
    </row>
    <row r="11528" spans="1:1">
      <c r="A11528" s="382"/>
    </row>
    <row r="11529" spans="1:1">
      <c r="A11529" s="382"/>
    </row>
    <row r="11530" spans="1:1">
      <c r="A11530" s="382"/>
    </row>
    <row r="11531" spans="1:1">
      <c r="A11531" s="382"/>
    </row>
    <row r="11532" spans="1:1">
      <c r="A11532" s="382"/>
    </row>
    <row r="11533" spans="1:1">
      <c r="A11533" s="382"/>
    </row>
    <row r="11534" spans="1:1">
      <c r="A11534" s="382"/>
    </row>
    <row r="11535" spans="1:1">
      <c r="A11535" s="382"/>
    </row>
    <row r="11536" spans="1:1">
      <c r="A11536" s="382"/>
    </row>
    <row r="11537" spans="1:1">
      <c r="A11537" s="382"/>
    </row>
    <row r="11538" spans="1:1">
      <c r="A11538" s="382"/>
    </row>
    <row r="11539" spans="1:1">
      <c r="A11539" s="382"/>
    </row>
    <row r="11540" spans="1:1">
      <c r="A11540" s="382"/>
    </row>
    <row r="11541" spans="1:1">
      <c r="A11541" s="382"/>
    </row>
    <row r="11542" spans="1:1">
      <c r="A11542" s="382"/>
    </row>
    <row r="11543" spans="1:1">
      <c r="A11543" s="382"/>
    </row>
    <row r="11544" spans="1:1">
      <c r="A11544" s="382"/>
    </row>
    <row r="11545" spans="1:1">
      <c r="A11545" s="382"/>
    </row>
    <row r="11546" spans="1:1">
      <c r="A11546" s="382"/>
    </row>
    <row r="11547" spans="1:1">
      <c r="A11547" s="382"/>
    </row>
    <row r="11548" spans="1:1">
      <c r="A11548" s="382"/>
    </row>
    <row r="11549" spans="1:1">
      <c r="A11549" s="382"/>
    </row>
    <row r="11550" spans="1:1">
      <c r="A11550" s="382"/>
    </row>
    <row r="11551" spans="1:1">
      <c r="A11551" s="382"/>
    </row>
    <row r="11552" spans="1:1">
      <c r="A11552" s="382"/>
    </row>
    <row r="11553" spans="1:1">
      <c r="A11553" s="382"/>
    </row>
    <row r="11554" spans="1:1">
      <c r="A11554" s="382"/>
    </row>
    <row r="11555" spans="1:1">
      <c r="A11555" s="382"/>
    </row>
    <row r="11556" spans="1:1">
      <c r="A11556" s="382"/>
    </row>
    <row r="11557" spans="1:1">
      <c r="A11557" s="382"/>
    </row>
    <row r="11558" spans="1:1">
      <c r="A11558" s="382"/>
    </row>
    <row r="11559" spans="1:1">
      <c r="A11559" s="382"/>
    </row>
    <row r="11560" spans="1:1">
      <c r="A11560" s="382"/>
    </row>
    <row r="11561" spans="1:1">
      <c r="A11561" s="382"/>
    </row>
    <row r="11562" spans="1:1">
      <c r="A11562" s="382"/>
    </row>
    <row r="11563" spans="1:1">
      <c r="A11563" s="382"/>
    </row>
    <row r="11564" spans="1:1">
      <c r="A11564" s="382"/>
    </row>
    <row r="11565" spans="1:1">
      <c r="A11565" s="382"/>
    </row>
    <row r="11566" spans="1:1">
      <c r="A11566" s="382"/>
    </row>
    <row r="11567" spans="1:1">
      <c r="A11567" s="382"/>
    </row>
    <row r="11568" spans="1:1">
      <c r="A11568" s="382"/>
    </row>
    <row r="11569" spans="1:1">
      <c r="A11569" s="382"/>
    </row>
    <row r="11570" spans="1:1">
      <c r="A11570" s="382"/>
    </row>
    <row r="11571" spans="1:1">
      <c r="A11571" s="382"/>
    </row>
    <row r="11572" spans="1:1">
      <c r="A11572" s="382"/>
    </row>
    <row r="11573" spans="1:1">
      <c r="A11573" s="382"/>
    </row>
    <row r="11574" spans="1:1">
      <c r="A11574" s="382"/>
    </row>
    <row r="11575" spans="1:1">
      <c r="A11575" s="382"/>
    </row>
    <row r="11576" spans="1:1">
      <c r="A11576" s="382"/>
    </row>
    <row r="11577" spans="1:1">
      <c r="A11577" s="382"/>
    </row>
    <row r="11578" spans="1:1">
      <c r="A11578" s="382"/>
    </row>
    <row r="11579" spans="1:1">
      <c r="A11579" s="382"/>
    </row>
    <row r="11580" spans="1:1">
      <c r="A11580" s="382"/>
    </row>
    <row r="11581" spans="1:1">
      <c r="A11581" s="382"/>
    </row>
    <row r="11582" spans="1:1">
      <c r="A11582" s="382"/>
    </row>
    <row r="11583" spans="1:1">
      <c r="A11583" s="382"/>
    </row>
    <row r="11584" spans="1:1">
      <c r="A11584" s="382"/>
    </row>
    <row r="11585" spans="1:1">
      <c r="A11585" s="382"/>
    </row>
    <row r="11586" spans="1:1">
      <c r="A11586" s="382"/>
    </row>
    <row r="11587" spans="1:1">
      <c r="A11587" s="382"/>
    </row>
    <row r="11588" spans="1:1">
      <c r="A11588" s="382"/>
    </row>
    <row r="11589" spans="1:1">
      <c r="A11589" s="382"/>
    </row>
    <row r="11590" spans="1:1">
      <c r="A11590" s="382"/>
    </row>
    <row r="11591" spans="1:1">
      <c r="A11591" s="382"/>
    </row>
    <row r="11592" spans="1:1">
      <c r="A11592" s="382"/>
    </row>
    <row r="11593" spans="1:1">
      <c r="A11593" s="382"/>
    </row>
    <row r="11594" spans="1:1">
      <c r="A11594" s="382"/>
    </row>
    <row r="11595" spans="1:1">
      <c r="A11595" s="382"/>
    </row>
    <row r="11596" spans="1:1">
      <c r="A11596" s="382"/>
    </row>
    <row r="11597" spans="1:1">
      <c r="A11597" s="382"/>
    </row>
    <row r="11598" spans="1:1">
      <c r="A11598" s="382"/>
    </row>
    <row r="11599" spans="1:1">
      <c r="A11599" s="382"/>
    </row>
    <row r="11600" spans="1:1">
      <c r="A11600" s="382"/>
    </row>
    <row r="11601" spans="1:1">
      <c r="A11601" s="382"/>
    </row>
    <row r="11602" spans="1:1">
      <c r="A11602" s="382"/>
    </row>
    <row r="11603" spans="1:1">
      <c r="A11603" s="382"/>
    </row>
    <row r="11604" spans="1:1">
      <c r="A11604" s="382"/>
    </row>
    <row r="11605" spans="1:1">
      <c r="A11605" s="382"/>
    </row>
    <row r="11606" spans="1:1">
      <c r="A11606" s="382"/>
    </row>
    <row r="11607" spans="1:1">
      <c r="A11607" s="382"/>
    </row>
    <row r="11608" spans="1:1">
      <c r="A11608" s="382"/>
    </row>
    <row r="11609" spans="1:1">
      <c r="A11609" s="382"/>
    </row>
    <row r="11610" spans="1:1">
      <c r="A11610" s="382"/>
    </row>
    <row r="11611" spans="1:1">
      <c r="A11611" s="382"/>
    </row>
    <row r="11612" spans="1:1">
      <c r="A11612" s="382"/>
    </row>
    <row r="11613" spans="1:1">
      <c r="A11613" s="382"/>
    </row>
    <row r="11614" spans="1:1">
      <c r="A11614" s="382"/>
    </row>
    <row r="11615" spans="1:1">
      <c r="A11615" s="382"/>
    </row>
    <row r="11616" spans="1:1">
      <c r="A11616" s="382"/>
    </row>
    <row r="11617" spans="1:1">
      <c r="A11617" s="382"/>
    </row>
    <row r="11618" spans="1:1">
      <c r="A11618" s="382"/>
    </row>
    <row r="11619" spans="1:1">
      <c r="A11619" s="382"/>
    </row>
    <row r="11620" spans="1:1">
      <c r="A11620" s="382"/>
    </row>
    <row r="11621" spans="1:1">
      <c r="A11621" s="382"/>
    </row>
    <row r="11622" spans="1:1">
      <c r="A11622" s="382"/>
    </row>
    <row r="11623" spans="1:1">
      <c r="A11623" s="382"/>
    </row>
    <row r="11624" spans="1:1">
      <c r="A11624" s="382"/>
    </row>
    <row r="11625" spans="1:1">
      <c r="A11625" s="382"/>
    </row>
    <row r="11626" spans="1:1">
      <c r="A11626" s="382"/>
    </row>
    <row r="11627" spans="1:1">
      <c r="A11627" s="382"/>
    </row>
    <row r="11628" spans="1:1">
      <c r="A11628" s="382"/>
    </row>
    <row r="11629" spans="1:1">
      <c r="A11629" s="382"/>
    </row>
    <row r="11630" spans="1:1">
      <c r="A11630" s="382"/>
    </row>
    <row r="11631" spans="1:1">
      <c r="A11631" s="382"/>
    </row>
    <row r="11632" spans="1:1">
      <c r="A11632" s="382"/>
    </row>
    <row r="11633" spans="1:1">
      <c r="A11633" s="382"/>
    </row>
    <row r="11634" spans="1:1">
      <c r="A11634" s="382"/>
    </row>
    <row r="11635" spans="1:1">
      <c r="A11635" s="382"/>
    </row>
    <row r="11636" spans="1:1">
      <c r="A11636" s="382"/>
    </row>
    <row r="11637" spans="1:1">
      <c r="A11637" s="382"/>
    </row>
    <row r="11638" spans="1:1">
      <c r="A11638" s="382"/>
    </row>
    <row r="11639" spans="1:1">
      <c r="A11639" s="382"/>
    </row>
    <row r="11640" spans="1:1">
      <c r="A11640" s="382"/>
    </row>
    <row r="11641" spans="1:1">
      <c r="A11641" s="382"/>
    </row>
    <row r="11642" spans="1:1">
      <c r="A11642" s="382"/>
    </row>
    <row r="11643" spans="1:1">
      <c r="A11643" s="382"/>
    </row>
    <row r="11644" spans="1:1">
      <c r="A11644" s="382"/>
    </row>
    <row r="11645" spans="1:1">
      <c r="A11645" s="382"/>
    </row>
    <row r="11646" spans="1:1">
      <c r="A11646" s="382"/>
    </row>
    <row r="11647" spans="1:1">
      <c r="A11647" s="382"/>
    </row>
    <row r="11648" spans="1:1">
      <c r="A11648" s="382"/>
    </row>
    <row r="11649" spans="1:1">
      <c r="A11649" s="382"/>
    </row>
    <row r="11650" spans="1:1">
      <c r="A11650" s="382"/>
    </row>
    <row r="11651" spans="1:1">
      <c r="A11651" s="382"/>
    </row>
    <row r="11652" spans="1:1">
      <c r="A11652" s="382"/>
    </row>
    <row r="11653" spans="1:1">
      <c r="A11653" s="382"/>
    </row>
    <row r="11654" spans="1:1">
      <c r="A11654" s="382"/>
    </row>
    <row r="11655" spans="1:1">
      <c r="A11655" s="382"/>
    </row>
    <row r="11656" spans="1:1">
      <c r="A11656" s="382"/>
    </row>
    <row r="11657" spans="1:1">
      <c r="A11657" s="382"/>
    </row>
    <row r="11658" spans="1:1">
      <c r="A11658" s="382"/>
    </row>
    <row r="11659" spans="1:1">
      <c r="A11659" s="382"/>
    </row>
    <row r="11660" spans="1:1">
      <c r="A11660" s="382"/>
    </row>
    <row r="11661" spans="1:1">
      <c r="A11661" s="382"/>
    </row>
    <row r="11662" spans="1:1">
      <c r="A11662" s="382"/>
    </row>
    <row r="11663" spans="1:1">
      <c r="A11663" s="382"/>
    </row>
    <row r="11664" spans="1:1">
      <c r="A11664" s="382"/>
    </row>
    <row r="11665" spans="1:1">
      <c r="A11665" s="382"/>
    </row>
    <row r="11666" spans="1:1">
      <c r="A11666" s="382"/>
    </row>
    <row r="11667" spans="1:1">
      <c r="A11667" s="382"/>
    </row>
    <row r="11668" spans="1:1">
      <c r="A11668" s="382"/>
    </row>
    <row r="11669" spans="1:1">
      <c r="A11669" s="382"/>
    </row>
    <row r="11670" spans="1:1">
      <c r="A11670" s="382"/>
    </row>
    <row r="11671" spans="1:1">
      <c r="A11671" s="382"/>
    </row>
    <row r="11672" spans="1:1">
      <c r="A11672" s="382"/>
    </row>
    <row r="11673" spans="1:1">
      <c r="A11673" s="382"/>
    </row>
    <row r="11674" spans="1:1">
      <c r="A11674" s="382"/>
    </row>
    <row r="11675" spans="1:1">
      <c r="A11675" s="382"/>
    </row>
    <row r="11676" spans="1:1">
      <c r="A11676" s="382"/>
    </row>
    <row r="11677" spans="1:1">
      <c r="A11677" s="382"/>
    </row>
    <row r="11678" spans="1:1">
      <c r="A11678" s="382"/>
    </row>
    <row r="11679" spans="1:1">
      <c r="A11679" s="382"/>
    </row>
    <row r="11680" spans="1:1">
      <c r="A11680" s="382"/>
    </row>
    <row r="11681" spans="1:1">
      <c r="A11681" s="382"/>
    </row>
    <row r="11682" spans="1:1">
      <c r="A11682" s="382"/>
    </row>
    <row r="11683" spans="1:1">
      <c r="A11683" s="382"/>
    </row>
    <row r="11684" spans="1:1">
      <c r="A11684" s="382"/>
    </row>
    <row r="11685" spans="1:1">
      <c r="A11685" s="382"/>
    </row>
    <row r="11686" spans="1:1">
      <c r="A11686" s="382"/>
    </row>
    <row r="11687" spans="1:1">
      <c r="A11687" s="382"/>
    </row>
    <row r="11688" spans="1:1">
      <c r="A11688" s="382"/>
    </row>
    <row r="11689" spans="1:1">
      <c r="A11689" s="382"/>
    </row>
    <row r="11690" spans="1:1">
      <c r="A11690" s="382"/>
    </row>
    <row r="11691" spans="1:1">
      <c r="A11691" s="382"/>
    </row>
    <row r="11692" spans="1:1">
      <c r="A11692" s="382"/>
    </row>
    <row r="11693" spans="1:1">
      <c r="A11693" s="382"/>
    </row>
    <row r="11694" spans="1:1">
      <c r="A11694" s="382"/>
    </row>
    <row r="11695" spans="1:1">
      <c r="A11695" s="382"/>
    </row>
    <row r="11696" spans="1:1">
      <c r="A11696" s="382"/>
    </row>
    <row r="11697" spans="1:1">
      <c r="A11697" s="382"/>
    </row>
    <row r="11698" spans="1:1">
      <c r="A11698" s="382"/>
    </row>
    <row r="11699" spans="1:1">
      <c r="A11699" s="382"/>
    </row>
    <row r="11700" spans="1:1">
      <c r="A11700" s="382"/>
    </row>
    <row r="11701" spans="1:1">
      <c r="A11701" s="382"/>
    </row>
    <row r="11702" spans="1:1">
      <c r="A11702" s="382"/>
    </row>
    <row r="11703" spans="1:1">
      <c r="A11703" s="382"/>
    </row>
    <row r="11704" spans="1:1">
      <c r="A11704" s="382"/>
    </row>
    <row r="11705" spans="1:1">
      <c r="A11705" s="382"/>
    </row>
    <row r="11706" spans="1:1">
      <c r="A11706" s="382"/>
    </row>
    <row r="11707" spans="1:1">
      <c r="A11707" s="382"/>
    </row>
    <row r="11708" spans="1:1">
      <c r="A11708" s="382"/>
    </row>
    <row r="11709" spans="1:1">
      <c r="A11709" s="382"/>
    </row>
    <row r="11710" spans="1:1">
      <c r="A11710" s="382"/>
    </row>
    <row r="11711" spans="1:1">
      <c r="A11711" s="382"/>
    </row>
    <row r="11712" spans="1:1">
      <c r="A11712" s="382"/>
    </row>
    <row r="11713" spans="1:1">
      <c r="A11713" s="382"/>
    </row>
    <row r="11714" spans="1:1">
      <c r="A11714" s="382"/>
    </row>
    <row r="11715" spans="1:1">
      <c r="A11715" s="382"/>
    </row>
    <row r="11716" spans="1:1">
      <c r="A11716" s="382"/>
    </row>
    <row r="11717" spans="1:1">
      <c r="A11717" s="382"/>
    </row>
    <row r="11718" spans="1:1">
      <c r="A11718" s="382"/>
    </row>
    <row r="11719" spans="1:1">
      <c r="A11719" s="382"/>
    </row>
    <row r="11720" spans="1:1">
      <c r="A11720" s="382"/>
    </row>
    <row r="11721" spans="1:1">
      <c r="A11721" s="382"/>
    </row>
    <row r="11722" spans="1:1">
      <c r="A11722" s="382"/>
    </row>
    <row r="11723" spans="1:1">
      <c r="A11723" s="382"/>
    </row>
    <row r="11724" spans="1:1">
      <c r="A11724" s="382"/>
    </row>
    <row r="11725" spans="1:1">
      <c r="A11725" s="382"/>
    </row>
    <row r="11726" spans="1:1">
      <c r="A11726" s="382"/>
    </row>
    <row r="11727" spans="1:1">
      <c r="A11727" s="382"/>
    </row>
    <row r="11728" spans="1:1">
      <c r="A11728" s="382"/>
    </row>
    <row r="11729" spans="1:1">
      <c r="A11729" s="382"/>
    </row>
    <row r="11730" spans="1:1">
      <c r="A11730" s="382"/>
    </row>
    <row r="11731" spans="1:1">
      <c r="A11731" s="382"/>
    </row>
    <row r="11732" spans="1:1">
      <c r="A11732" s="382"/>
    </row>
    <row r="11733" spans="1:1">
      <c r="A11733" s="382"/>
    </row>
    <row r="11734" spans="1:1">
      <c r="A11734" s="382"/>
    </row>
    <row r="11735" spans="1:1">
      <c r="A11735" s="382"/>
    </row>
    <row r="11736" spans="1:1">
      <c r="A11736" s="382"/>
    </row>
    <row r="11737" spans="1:1">
      <c r="A11737" s="382"/>
    </row>
    <row r="11738" spans="1:1">
      <c r="A11738" s="382"/>
    </row>
    <row r="11739" spans="1:1">
      <c r="A11739" s="382"/>
    </row>
    <row r="11740" spans="1:1">
      <c r="A11740" s="382"/>
    </row>
    <row r="11741" spans="1:1">
      <c r="A11741" s="382"/>
    </row>
    <row r="11742" spans="1:1">
      <c r="A11742" s="382"/>
    </row>
    <row r="11743" spans="1:1">
      <c r="A11743" s="382"/>
    </row>
    <row r="11744" spans="1:1">
      <c r="A11744" s="382"/>
    </row>
    <row r="11745" spans="1:1">
      <c r="A11745" s="382"/>
    </row>
    <row r="11746" spans="1:1">
      <c r="A11746" s="382"/>
    </row>
    <row r="11747" spans="1:1">
      <c r="A11747" s="382"/>
    </row>
    <row r="11748" spans="1:1">
      <c r="A11748" s="382"/>
    </row>
    <row r="11749" spans="1:1">
      <c r="A11749" s="382"/>
    </row>
    <row r="11750" spans="1:1">
      <c r="A11750" s="382"/>
    </row>
    <row r="11751" spans="1:1">
      <c r="A11751" s="382"/>
    </row>
    <row r="11752" spans="1:1">
      <c r="A11752" s="382"/>
    </row>
    <row r="11753" spans="1:1">
      <c r="A11753" s="382"/>
    </row>
    <row r="11754" spans="1:1">
      <c r="A11754" s="382"/>
    </row>
    <row r="11755" spans="1:1">
      <c r="A11755" s="382"/>
    </row>
    <row r="11756" spans="1:1">
      <c r="A11756" s="382"/>
    </row>
    <row r="11757" spans="1:1">
      <c r="A11757" s="382"/>
    </row>
    <row r="11758" spans="1:1">
      <c r="A11758" s="382"/>
    </row>
    <row r="11759" spans="1:1">
      <c r="A11759" s="382"/>
    </row>
    <row r="11760" spans="1:1">
      <c r="A11760" s="382"/>
    </row>
    <row r="11761" spans="1:1">
      <c r="A11761" s="382"/>
    </row>
    <row r="11762" spans="1:1">
      <c r="A11762" s="382"/>
    </row>
    <row r="11763" spans="1:1">
      <c r="A11763" s="382"/>
    </row>
    <row r="11764" spans="1:1">
      <c r="A11764" s="382"/>
    </row>
    <row r="11765" spans="1:1">
      <c r="A11765" s="382"/>
    </row>
    <row r="11766" spans="1:1">
      <c r="A11766" s="382"/>
    </row>
    <row r="11767" spans="1:1">
      <c r="A11767" s="382"/>
    </row>
    <row r="11768" spans="1:1">
      <c r="A11768" s="382"/>
    </row>
    <row r="11769" spans="1:1">
      <c r="A11769" s="382"/>
    </row>
    <row r="11770" spans="1:1">
      <c r="A11770" s="382"/>
    </row>
    <row r="11771" spans="1:1">
      <c r="A11771" s="382"/>
    </row>
    <row r="11772" spans="1:1">
      <c r="A11772" s="382"/>
    </row>
    <row r="11773" spans="1:1">
      <c r="A11773" s="382"/>
    </row>
    <row r="11774" spans="1:1">
      <c r="A11774" s="382"/>
    </row>
    <row r="11775" spans="1:1">
      <c r="A11775" s="382"/>
    </row>
    <row r="11776" spans="1:1">
      <c r="A11776" s="382"/>
    </row>
    <row r="11777" spans="1:1">
      <c r="A11777" s="382"/>
    </row>
    <row r="11778" spans="1:1">
      <c r="A11778" s="382"/>
    </row>
    <row r="11779" spans="1:1">
      <c r="A11779" s="382"/>
    </row>
    <row r="11780" spans="1:1">
      <c r="A11780" s="382"/>
    </row>
    <row r="11781" spans="1:1">
      <c r="A11781" s="382"/>
    </row>
    <row r="11782" spans="1:1">
      <c r="A11782" s="382"/>
    </row>
    <row r="11783" spans="1:1">
      <c r="A11783" s="382"/>
    </row>
    <row r="11784" spans="1:1">
      <c r="A11784" s="382"/>
    </row>
    <row r="11785" spans="1:1">
      <c r="A11785" s="382"/>
    </row>
    <row r="11786" spans="1:1">
      <c r="A11786" s="382"/>
    </row>
    <row r="11787" spans="1:1">
      <c r="A11787" s="382"/>
    </row>
    <row r="11788" spans="1:1">
      <c r="A11788" s="382"/>
    </row>
    <row r="11789" spans="1:1">
      <c r="A11789" s="382"/>
    </row>
    <row r="11790" spans="1:1">
      <c r="A11790" s="382"/>
    </row>
    <row r="11791" spans="1:1">
      <c r="A11791" s="382"/>
    </row>
    <row r="11792" spans="1:1">
      <c r="A11792" s="382"/>
    </row>
    <row r="11793" spans="1:1">
      <c r="A11793" s="382"/>
    </row>
    <row r="11794" spans="1:1">
      <c r="A11794" s="382"/>
    </row>
    <row r="11795" spans="1:1">
      <c r="A11795" s="382"/>
    </row>
    <row r="11796" spans="1:1">
      <c r="A11796" s="382"/>
    </row>
    <row r="11797" spans="1:1">
      <c r="A11797" s="382"/>
    </row>
    <row r="11798" spans="1:1">
      <c r="A11798" s="382"/>
    </row>
    <row r="11799" spans="1:1">
      <c r="A11799" s="382"/>
    </row>
    <row r="11800" spans="1:1">
      <c r="A11800" s="382"/>
    </row>
    <row r="11801" spans="1:1">
      <c r="A11801" s="382"/>
    </row>
    <row r="11802" spans="1:1">
      <c r="A11802" s="382"/>
    </row>
    <row r="11803" spans="1:1">
      <c r="A11803" s="382"/>
    </row>
    <row r="11804" spans="1:1">
      <c r="A11804" s="382"/>
    </row>
    <row r="11805" spans="1:1">
      <c r="A11805" s="382"/>
    </row>
    <row r="11806" spans="1:1">
      <c r="A11806" s="382"/>
    </row>
    <row r="11807" spans="1:1">
      <c r="A11807" s="382"/>
    </row>
    <row r="11808" spans="1:1">
      <c r="A11808" s="382"/>
    </row>
    <row r="11809" spans="1:1">
      <c r="A11809" s="382"/>
    </row>
    <row r="11810" spans="1:1">
      <c r="A11810" s="382"/>
    </row>
    <row r="11811" spans="1:1">
      <c r="A11811" s="382"/>
    </row>
    <row r="11812" spans="1:1">
      <c r="A11812" s="382"/>
    </row>
    <row r="11813" spans="1:1">
      <c r="A11813" s="382"/>
    </row>
    <row r="11814" spans="1:1">
      <c r="A11814" s="382"/>
    </row>
    <row r="11815" spans="1:1">
      <c r="A11815" s="382"/>
    </row>
    <row r="11816" spans="1:1">
      <c r="A11816" s="382"/>
    </row>
    <row r="11817" spans="1:1">
      <c r="A11817" s="382"/>
    </row>
    <row r="11818" spans="1:1">
      <c r="A11818" s="382"/>
    </row>
    <row r="11819" spans="1:1">
      <c r="A11819" s="382"/>
    </row>
    <row r="11820" spans="1:1">
      <c r="A11820" s="382"/>
    </row>
    <row r="11821" spans="1:1">
      <c r="A11821" s="382"/>
    </row>
    <row r="11822" spans="1:1">
      <c r="A11822" s="382"/>
    </row>
    <row r="11823" spans="1:1">
      <c r="A11823" s="382"/>
    </row>
    <row r="11824" spans="1:1">
      <c r="A11824" s="382"/>
    </row>
    <row r="11825" spans="1:1">
      <c r="A11825" s="382"/>
    </row>
    <row r="11826" spans="1:1">
      <c r="A11826" s="382"/>
    </row>
    <row r="11827" spans="1:1">
      <c r="A11827" s="382"/>
    </row>
    <row r="11828" spans="1:1">
      <c r="A11828" s="382"/>
    </row>
    <row r="11829" spans="1:1">
      <c r="A11829" s="382"/>
    </row>
    <row r="11830" spans="1:1">
      <c r="A11830" s="382"/>
    </row>
    <row r="11831" spans="1:1">
      <c r="A11831" s="382"/>
    </row>
    <row r="11832" spans="1:1">
      <c r="A11832" s="382"/>
    </row>
    <row r="11833" spans="1:1">
      <c r="A11833" s="382"/>
    </row>
    <row r="11834" spans="1:1">
      <c r="A11834" s="382"/>
    </row>
    <row r="11835" spans="1:1">
      <c r="A11835" s="382"/>
    </row>
    <row r="11836" spans="1:1">
      <c r="A11836" s="382"/>
    </row>
    <row r="11837" spans="1:1">
      <c r="A11837" s="382"/>
    </row>
    <row r="11838" spans="1:1">
      <c r="A11838" s="382"/>
    </row>
    <row r="11839" spans="1:1">
      <c r="A11839" s="382"/>
    </row>
    <row r="11840" spans="1:1">
      <c r="A11840" s="382"/>
    </row>
    <row r="11841" spans="1:1">
      <c r="A11841" s="382"/>
    </row>
    <row r="11842" spans="1:1">
      <c r="A11842" s="382"/>
    </row>
    <row r="11843" spans="1:1">
      <c r="A11843" s="382"/>
    </row>
    <row r="11844" spans="1:1">
      <c r="A11844" s="382"/>
    </row>
    <row r="11845" spans="1:1">
      <c r="A11845" s="382"/>
    </row>
    <row r="11846" spans="1:1">
      <c r="A11846" s="382"/>
    </row>
    <row r="11847" spans="1:1">
      <c r="A11847" s="382"/>
    </row>
    <row r="11848" spans="1:1">
      <c r="A11848" s="382"/>
    </row>
    <row r="11849" spans="1:1">
      <c r="A11849" s="382"/>
    </row>
    <row r="11850" spans="1:1">
      <c r="A11850" s="382"/>
    </row>
    <row r="11851" spans="1:1">
      <c r="A11851" s="382"/>
    </row>
    <row r="11852" spans="1:1">
      <c r="A11852" s="382"/>
    </row>
    <row r="11853" spans="1:1">
      <c r="A11853" s="382"/>
    </row>
    <row r="11854" spans="1:1">
      <c r="A11854" s="382"/>
    </row>
    <row r="11855" spans="1:1">
      <c r="A11855" s="382"/>
    </row>
    <row r="11856" spans="1:1">
      <c r="A11856" s="382"/>
    </row>
    <row r="11857" spans="1:1">
      <c r="A11857" s="382"/>
    </row>
    <row r="11858" spans="1:1">
      <c r="A11858" s="382"/>
    </row>
    <row r="11859" spans="1:1">
      <c r="A11859" s="382"/>
    </row>
    <row r="11860" spans="1:1">
      <c r="A11860" s="382"/>
    </row>
    <row r="11861" spans="1:1">
      <c r="A11861" s="382"/>
    </row>
    <row r="11862" spans="1:1">
      <c r="A11862" s="382"/>
    </row>
    <row r="11863" spans="1:1">
      <c r="A11863" s="382"/>
    </row>
    <row r="11864" spans="1:1">
      <c r="A11864" s="382"/>
    </row>
    <row r="11865" spans="1:1">
      <c r="A11865" s="382"/>
    </row>
    <row r="11866" spans="1:1">
      <c r="A11866" s="382"/>
    </row>
    <row r="11867" spans="1:1">
      <c r="A11867" s="382"/>
    </row>
    <row r="11868" spans="1:1">
      <c r="A11868" s="382"/>
    </row>
    <row r="11869" spans="1:1">
      <c r="A11869" s="382"/>
    </row>
    <row r="11870" spans="1:1">
      <c r="A11870" s="382"/>
    </row>
    <row r="11871" spans="1:1">
      <c r="A11871" s="382"/>
    </row>
    <row r="11872" spans="1:1">
      <c r="A11872" s="382"/>
    </row>
    <row r="11873" spans="1:1">
      <c r="A11873" s="382"/>
    </row>
    <row r="11874" spans="1:1">
      <c r="A11874" s="382"/>
    </row>
    <row r="11875" spans="1:1">
      <c r="A11875" s="382"/>
    </row>
    <row r="11876" spans="1:1">
      <c r="A11876" s="382"/>
    </row>
    <row r="11877" spans="1:1">
      <c r="A11877" s="382"/>
    </row>
    <row r="11878" spans="1:1">
      <c r="A11878" s="382"/>
    </row>
    <row r="11879" spans="1:1">
      <c r="A11879" s="382"/>
    </row>
    <row r="11880" spans="1:1">
      <c r="A11880" s="382"/>
    </row>
    <row r="11881" spans="1:1">
      <c r="A11881" s="382"/>
    </row>
    <row r="11882" spans="1:1">
      <c r="A11882" s="382"/>
    </row>
    <row r="11883" spans="1:1">
      <c r="A11883" s="382"/>
    </row>
    <row r="11884" spans="1:1">
      <c r="A11884" s="382"/>
    </row>
    <row r="11885" spans="1:1">
      <c r="A11885" s="382"/>
    </row>
    <row r="11886" spans="1:1">
      <c r="A11886" s="382"/>
    </row>
    <row r="11887" spans="1:1">
      <c r="A11887" s="382"/>
    </row>
    <row r="11888" spans="1:1">
      <c r="A11888" s="382"/>
    </row>
    <row r="11889" spans="1:1">
      <c r="A11889" s="382"/>
    </row>
    <row r="11890" spans="1:1">
      <c r="A11890" s="382"/>
    </row>
    <row r="11891" spans="1:1">
      <c r="A11891" s="382"/>
    </row>
    <row r="11892" spans="1:1">
      <c r="A11892" s="382"/>
    </row>
    <row r="11893" spans="1:1">
      <c r="A11893" s="382"/>
    </row>
    <row r="11894" spans="1:1">
      <c r="A11894" s="382"/>
    </row>
    <row r="11895" spans="1:1">
      <c r="A11895" s="382"/>
    </row>
    <row r="11896" spans="1:1">
      <c r="A11896" s="382"/>
    </row>
    <row r="11897" spans="1:1">
      <c r="A11897" s="382"/>
    </row>
    <row r="11898" spans="1:1">
      <c r="A11898" s="382"/>
    </row>
    <row r="11899" spans="1:1">
      <c r="A11899" s="382"/>
    </row>
    <row r="11900" spans="1:1">
      <c r="A11900" s="382"/>
    </row>
    <row r="11901" spans="1:1">
      <c r="A11901" s="382"/>
    </row>
    <row r="11902" spans="1:1">
      <c r="A11902" s="382"/>
    </row>
    <row r="11903" spans="1:1">
      <c r="A11903" s="382"/>
    </row>
    <row r="11904" spans="1:1">
      <c r="A11904" s="382"/>
    </row>
    <row r="11905" spans="1:1">
      <c r="A11905" s="382"/>
    </row>
    <row r="11906" spans="1:1">
      <c r="A11906" s="382"/>
    </row>
    <row r="11907" spans="1:1">
      <c r="A11907" s="382"/>
    </row>
    <row r="11908" spans="1:1">
      <c r="A11908" s="382"/>
    </row>
    <row r="11909" spans="1:1">
      <c r="A11909" s="382"/>
    </row>
    <row r="11910" spans="1:1">
      <c r="A11910" s="382"/>
    </row>
    <row r="11911" spans="1:1">
      <c r="A11911" s="382"/>
    </row>
    <row r="11912" spans="1:1">
      <c r="A11912" s="382"/>
    </row>
    <row r="11913" spans="1:1">
      <c r="A11913" s="382"/>
    </row>
    <row r="11914" spans="1:1">
      <c r="A11914" s="382"/>
    </row>
    <row r="11915" spans="1:1">
      <c r="A11915" s="382"/>
    </row>
    <row r="11916" spans="1:1">
      <c r="A11916" s="382"/>
    </row>
    <row r="11917" spans="1:1">
      <c r="A11917" s="382"/>
    </row>
    <row r="11918" spans="1:1">
      <c r="A11918" s="382"/>
    </row>
    <row r="11919" spans="1:1">
      <c r="A11919" s="382"/>
    </row>
    <row r="11920" spans="1:1">
      <c r="A11920" s="382"/>
    </row>
    <row r="11921" spans="1:1">
      <c r="A11921" s="382"/>
    </row>
    <row r="11922" spans="1:1">
      <c r="A11922" s="382"/>
    </row>
    <row r="11923" spans="1:1">
      <c r="A11923" s="382"/>
    </row>
    <row r="11924" spans="1:1">
      <c r="A11924" s="382"/>
    </row>
    <row r="11925" spans="1:1">
      <c r="A11925" s="382"/>
    </row>
    <row r="11926" spans="1:1">
      <c r="A11926" s="382"/>
    </row>
    <row r="11927" spans="1:1">
      <c r="A11927" s="382"/>
    </row>
    <row r="11928" spans="1:1">
      <c r="A11928" s="382"/>
    </row>
    <row r="11929" spans="1:1">
      <c r="A11929" s="382"/>
    </row>
    <row r="11930" spans="1:1">
      <c r="A11930" s="382"/>
    </row>
    <row r="11931" spans="1:1">
      <c r="A11931" s="382"/>
    </row>
    <row r="11932" spans="1:1">
      <c r="A11932" s="382"/>
    </row>
    <row r="11933" spans="1:1">
      <c r="A11933" s="382"/>
    </row>
    <row r="11934" spans="1:1">
      <c r="A11934" s="382"/>
    </row>
    <row r="11935" spans="1:1">
      <c r="A11935" s="382"/>
    </row>
    <row r="11936" spans="1:1">
      <c r="A11936" s="382"/>
    </row>
    <row r="11937" spans="1:1">
      <c r="A11937" s="382"/>
    </row>
    <row r="11938" spans="1:1">
      <c r="A11938" s="382"/>
    </row>
    <row r="11939" spans="1:1">
      <c r="A11939" s="382"/>
    </row>
    <row r="11940" spans="1:1">
      <c r="A11940" s="382"/>
    </row>
    <row r="11941" spans="1:1">
      <c r="A11941" s="382"/>
    </row>
    <row r="11942" spans="1:1">
      <c r="A11942" s="382"/>
    </row>
    <row r="11943" spans="1:1">
      <c r="A11943" s="382"/>
    </row>
    <row r="11944" spans="1:1">
      <c r="A11944" s="382"/>
    </row>
    <row r="11945" spans="1:1">
      <c r="A11945" s="382"/>
    </row>
    <row r="11946" spans="1:1">
      <c r="A11946" s="382"/>
    </row>
    <row r="11947" spans="1:1">
      <c r="A11947" s="382"/>
    </row>
    <row r="11948" spans="1:1">
      <c r="A11948" s="382"/>
    </row>
    <row r="11949" spans="1:1">
      <c r="A11949" s="382"/>
    </row>
    <row r="11950" spans="1:1">
      <c r="A11950" s="382"/>
    </row>
    <row r="11951" spans="1:1">
      <c r="A11951" s="382"/>
    </row>
    <row r="11952" spans="1:1">
      <c r="A11952" s="382"/>
    </row>
    <row r="11953" spans="1:1">
      <c r="A11953" s="382"/>
    </row>
    <row r="11954" spans="1:1">
      <c r="A11954" s="382"/>
    </row>
    <row r="11955" spans="1:1">
      <c r="A11955" s="382"/>
    </row>
    <row r="11956" spans="1:1">
      <c r="A11956" s="382"/>
    </row>
    <row r="11957" spans="1:1">
      <c r="A11957" s="382"/>
    </row>
    <row r="11958" spans="1:1">
      <c r="A11958" s="382"/>
    </row>
    <row r="11959" spans="1:1">
      <c r="A11959" s="382"/>
    </row>
    <row r="11960" spans="1:1">
      <c r="A11960" s="382"/>
    </row>
    <row r="11961" spans="1:1">
      <c r="A11961" s="382"/>
    </row>
    <row r="11962" spans="1:1">
      <c r="A11962" s="382"/>
    </row>
    <row r="11963" spans="1:1">
      <c r="A11963" s="382"/>
    </row>
    <row r="11964" spans="1:1">
      <c r="A11964" s="382"/>
    </row>
    <row r="11965" spans="1:1">
      <c r="A11965" s="382"/>
    </row>
    <row r="11966" spans="1:1">
      <c r="A11966" s="382"/>
    </row>
    <row r="11967" spans="1:1">
      <c r="A11967" s="382"/>
    </row>
    <row r="11968" spans="1:1">
      <c r="A11968" s="382"/>
    </row>
    <row r="11969" spans="1:1">
      <c r="A11969" s="382"/>
    </row>
    <row r="11970" spans="1:1">
      <c r="A11970" s="382"/>
    </row>
    <row r="11971" spans="1:1">
      <c r="A11971" s="382"/>
    </row>
    <row r="11972" spans="1:1">
      <c r="A11972" s="382"/>
    </row>
    <row r="11973" spans="1:1">
      <c r="A11973" s="382"/>
    </row>
    <row r="11974" spans="1:1">
      <c r="A11974" s="382"/>
    </row>
    <row r="11975" spans="1:1">
      <c r="A11975" s="382"/>
    </row>
    <row r="11976" spans="1:1">
      <c r="A11976" s="382"/>
    </row>
    <row r="11977" spans="1:1">
      <c r="A11977" s="382"/>
    </row>
    <row r="11978" spans="1:1">
      <c r="A11978" s="382"/>
    </row>
    <row r="11979" spans="1:1">
      <c r="A11979" s="382"/>
    </row>
    <row r="11980" spans="1:1">
      <c r="A11980" s="382"/>
    </row>
    <row r="11981" spans="1:1">
      <c r="A11981" s="382"/>
    </row>
    <row r="11982" spans="1:1">
      <c r="A11982" s="382"/>
    </row>
    <row r="11983" spans="1:1">
      <c r="A11983" s="382"/>
    </row>
    <row r="11984" spans="1:1">
      <c r="A11984" s="382"/>
    </row>
    <row r="11985" spans="1:1">
      <c r="A11985" s="382"/>
    </row>
    <row r="11986" spans="1:1">
      <c r="A11986" s="382"/>
    </row>
    <row r="11987" spans="1:1">
      <c r="A11987" s="382"/>
    </row>
    <row r="11988" spans="1:1">
      <c r="A11988" s="382"/>
    </row>
    <row r="11989" spans="1:1">
      <c r="A11989" s="382"/>
    </row>
    <row r="11990" spans="1:1">
      <c r="A11990" s="382"/>
    </row>
    <row r="11991" spans="1:1">
      <c r="A11991" s="382"/>
    </row>
    <row r="11992" spans="1:1">
      <c r="A11992" s="382"/>
    </row>
    <row r="11993" spans="1:1">
      <c r="A11993" s="382"/>
    </row>
    <row r="11994" spans="1:1">
      <c r="A11994" s="382"/>
    </row>
    <row r="11995" spans="1:1">
      <c r="A11995" s="382"/>
    </row>
    <row r="11996" spans="1:1">
      <c r="A11996" s="382"/>
    </row>
    <row r="11997" spans="1:1">
      <c r="A11997" s="382"/>
    </row>
    <row r="11998" spans="1:1">
      <c r="A11998" s="382"/>
    </row>
    <row r="11999" spans="1:1">
      <c r="A11999" s="382"/>
    </row>
    <row r="12000" spans="1:1">
      <c r="A12000" s="382"/>
    </row>
    <row r="12001" spans="1:1">
      <c r="A12001" s="382"/>
    </row>
    <row r="12002" spans="1:1">
      <c r="A12002" s="382"/>
    </row>
    <row r="12003" spans="1:1">
      <c r="A12003" s="382"/>
    </row>
    <row r="12004" spans="1:1">
      <c r="A12004" s="382"/>
    </row>
    <row r="12005" spans="1:1">
      <c r="A12005" s="382"/>
    </row>
    <row r="12006" spans="1:1">
      <c r="A12006" s="382"/>
    </row>
    <row r="12007" spans="1:1">
      <c r="A12007" s="382"/>
    </row>
    <row r="12008" spans="1:1">
      <c r="A12008" s="382"/>
    </row>
    <row r="12009" spans="1:1">
      <c r="A12009" s="382"/>
    </row>
    <row r="12010" spans="1:1">
      <c r="A12010" s="382"/>
    </row>
    <row r="12011" spans="1:1">
      <c r="A12011" s="382"/>
    </row>
    <row r="12012" spans="1:1">
      <c r="A12012" s="382"/>
    </row>
    <row r="12013" spans="1:1">
      <c r="A12013" s="382"/>
    </row>
    <row r="12014" spans="1:1">
      <c r="A12014" s="382"/>
    </row>
    <row r="12015" spans="1:1">
      <c r="A12015" s="382"/>
    </row>
    <row r="12016" spans="1:1">
      <c r="A12016" s="382"/>
    </row>
    <row r="12017" spans="1:1">
      <c r="A12017" s="382"/>
    </row>
    <row r="12018" spans="1:1">
      <c r="A12018" s="382"/>
    </row>
    <row r="12019" spans="1:1">
      <c r="A12019" s="382"/>
    </row>
    <row r="12020" spans="1:1">
      <c r="A12020" s="382"/>
    </row>
    <row r="12021" spans="1:1">
      <c r="A12021" s="382"/>
    </row>
    <row r="12022" spans="1:1">
      <c r="A12022" s="382"/>
    </row>
    <row r="12023" spans="1:1">
      <c r="A12023" s="382"/>
    </row>
    <row r="12024" spans="1:1">
      <c r="A12024" s="382"/>
    </row>
    <row r="12025" spans="1:1">
      <c r="A12025" s="382"/>
    </row>
    <row r="12026" spans="1:1">
      <c r="A12026" s="382"/>
    </row>
    <row r="12027" spans="1:1">
      <c r="A12027" s="382"/>
    </row>
    <row r="12028" spans="1:1">
      <c r="A12028" s="382"/>
    </row>
    <row r="12029" spans="1:1">
      <c r="A12029" s="382"/>
    </row>
    <row r="12030" spans="1:1">
      <c r="A12030" s="382"/>
    </row>
    <row r="12031" spans="1:1">
      <c r="A12031" s="382"/>
    </row>
    <row r="12032" spans="1:1">
      <c r="A12032" s="382"/>
    </row>
    <row r="12033" spans="1:1">
      <c r="A12033" s="382"/>
    </row>
    <row r="12034" spans="1:1">
      <c r="A12034" s="382"/>
    </row>
    <row r="12035" spans="1:1">
      <c r="A12035" s="382"/>
    </row>
    <row r="12036" spans="1:1">
      <c r="A12036" s="382"/>
    </row>
    <row r="12037" spans="1:1">
      <c r="A12037" s="382"/>
    </row>
    <row r="12038" spans="1:1">
      <c r="A12038" s="382"/>
    </row>
    <row r="12039" spans="1:1">
      <c r="A12039" s="382"/>
    </row>
    <row r="12040" spans="1:1">
      <c r="A12040" s="382"/>
    </row>
    <row r="12041" spans="1:1">
      <c r="A12041" s="382"/>
    </row>
    <row r="12042" spans="1:1">
      <c r="A12042" s="382"/>
    </row>
    <row r="12043" spans="1:1">
      <c r="A12043" s="382"/>
    </row>
    <row r="12044" spans="1:1">
      <c r="A12044" s="382"/>
    </row>
    <row r="12045" spans="1:1">
      <c r="A12045" s="382"/>
    </row>
    <row r="12046" spans="1:1">
      <c r="A12046" s="382"/>
    </row>
    <row r="12047" spans="1:1">
      <c r="A12047" s="382"/>
    </row>
    <row r="12048" spans="1:1">
      <c r="A12048" s="382"/>
    </row>
    <row r="12049" spans="1:1">
      <c r="A12049" s="382"/>
    </row>
    <row r="12050" spans="1:1">
      <c r="A12050" s="382"/>
    </row>
    <row r="12051" spans="1:1">
      <c r="A12051" s="382"/>
    </row>
    <row r="12052" spans="1:1">
      <c r="A12052" s="382"/>
    </row>
    <row r="12053" spans="1:1">
      <c r="A12053" s="382"/>
    </row>
    <row r="12054" spans="1:1">
      <c r="A12054" s="382"/>
    </row>
    <row r="12055" spans="1:1">
      <c r="A12055" s="382"/>
    </row>
    <row r="12056" spans="1:1">
      <c r="A12056" s="382"/>
    </row>
    <row r="12057" spans="1:1">
      <c r="A12057" s="382"/>
    </row>
    <row r="12058" spans="1:1">
      <c r="A12058" s="382"/>
    </row>
    <row r="12059" spans="1:1">
      <c r="A12059" s="382"/>
    </row>
    <row r="12060" spans="1:1">
      <c r="A12060" s="382"/>
    </row>
    <row r="12061" spans="1:1">
      <c r="A12061" s="382"/>
    </row>
    <row r="12062" spans="1:1">
      <c r="A12062" s="382"/>
    </row>
    <row r="12063" spans="1:1">
      <c r="A12063" s="382"/>
    </row>
    <row r="12064" spans="1:1">
      <c r="A12064" s="382"/>
    </row>
    <row r="12065" spans="1:1">
      <c r="A12065" s="382"/>
    </row>
    <row r="12066" spans="1:1">
      <c r="A12066" s="382"/>
    </row>
    <row r="12067" spans="1:1">
      <c r="A12067" s="382"/>
    </row>
    <row r="12068" spans="1:1">
      <c r="A12068" s="382"/>
    </row>
    <row r="12069" spans="1:1">
      <c r="A12069" s="382"/>
    </row>
    <row r="12070" spans="1:1">
      <c r="A12070" s="382"/>
    </row>
    <row r="12071" spans="1:1">
      <c r="A12071" s="382"/>
    </row>
    <row r="12072" spans="1:1">
      <c r="A12072" s="382"/>
    </row>
    <row r="12073" spans="1:1">
      <c r="A12073" s="382"/>
    </row>
    <row r="12074" spans="1:1">
      <c r="A12074" s="382"/>
    </row>
    <row r="12075" spans="1:1">
      <c r="A12075" s="382"/>
    </row>
    <row r="12076" spans="1:1">
      <c r="A12076" s="382"/>
    </row>
    <row r="12077" spans="1:1">
      <c r="A12077" s="382"/>
    </row>
    <row r="12078" spans="1:1">
      <c r="A12078" s="382"/>
    </row>
    <row r="12079" spans="1:1">
      <c r="A12079" s="382"/>
    </row>
    <row r="12080" spans="1:1">
      <c r="A12080" s="382"/>
    </row>
    <row r="12081" spans="1:1">
      <c r="A12081" s="382"/>
    </row>
    <row r="12082" spans="1:1">
      <c r="A12082" s="382"/>
    </row>
    <row r="12083" spans="1:1">
      <c r="A12083" s="382"/>
    </row>
    <row r="12084" spans="1:1">
      <c r="A12084" s="382"/>
    </row>
    <row r="12085" spans="1:1">
      <c r="A12085" s="382"/>
    </row>
    <row r="12086" spans="1:1">
      <c r="A12086" s="382"/>
    </row>
    <row r="12087" spans="1:1">
      <c r="A12087" s="382"/>
    </row>
    <row r="12088" spans="1:1">
      <c r="A12088" s="382"/>
    </row>
    <row r="12089" spans="1:1">
      <c r="A12089" s="382"/>
    </row>
    <row r="12090" spans="1:1">
      <c r="A12090" s="382"/>
    </row>
    <row r="12091" spans="1:1">
      <c r="A12091" s="382"/>
    </row>
    <row r="12092" spans="1:1">
      <c r="A12092" s="382"/>
    </row>
    <row r="12093" spans="1:1">
      <c r="A12093" s="382"/>
    </row>
    <row r="12094" spans="1:1">
      <c r="A12094" s="382"/>
    </row>
    <row r="12095" spans="1:1">
      <c r="A12095" s="382"/>
    </row>
    <row r="12096" spans="1:1">
      <c r="A12096" s="382"/>
    </row>
    <row r="12097" spans="1:1">
      <c r="A12097" s="382"/>
    </row>
    <row r="12098" spans="1:1">
      <c r="A12098" s="382"/>
    </row>
    <row r="12099" spans="1:1">
      <c r="A12099" s="382"/>
    </row>
    <row r="12100" spans="1:1">
      <c r="A12100" s="382"/>
    </row>
    <row r="12101" spans="1:1">
      <c r="A12101" s="382"/>
    </row>
    <row r="12102" spans="1:1">
      <c r="A12102" s="382"/>
    </row>
    <row r="12103" spans="1:1">
      <c r="A12103" s="382"/>
    </row>
    <row r="12104" spans="1:1">
      <c r="A12104" s="382"/>
    </row>
    <row r="12105" spans="1:1">
      <c r="A12105" s="382"/>
    </row>
    <row r="12106" spans="1:1">
      <c r="A12106" s="382"/>
    </row>
    <row r="12107" spans="1:1">
      <c r="A12107" s="382"/>
    </row>
    <row r="12108" spans="1:1">
      <c r="A12108" s="382"/>
    </row>
    <row r="12109" spans="1:1">
      <c r="A12109" s="382"/>
    </row>
    <row r="12110" spans="1:1">
      <c r="A12110" s="382"/>
    </row>
    <row r="12111" spans="1:1">
      <c r="A12111" s="382"/>
    </row>
    <row r="12112" spans="1:1">
      <c r="A12112" s="382"/>
    </row>
    <row r="12113" spans="1:1">
      <c r="A12113" s="382"/>
    </row>
    <row r="12114" spans="1:1">
      <c r="A12114" s="382"/>
    </row>
    <row r="12115" spans="1:1">
      <c r="A12115" s="382"/>
    </row>
    <row r="12116" spans="1:1">
      <c r="A12116" s="382"/>
    </row>
    <row r="12117" spans="1:1">
      <c r="A12117" s="382"/>
    </row>
    <row r="12118" spans="1:1">
      <c r="A12118" s="382"/>
    </row>
    <row r="12119" spans="1:1">
      <c r="A12119" s="382"/>
    </row>
    <row r="12120" spans="1:1">
      <c r="A12120" s="382"/>
    </row>
    <row r="12121" spans="1:1">
      <c r="A12121" s="382"/>
    </row>
    <row r="12122" spans="1:1">
      <c r="A12122" s="382"/>
    </row>
    <row r="12123" spans="1:1">
      <c r="A12123" s="382"/>
    </row>
    <row r="12124" spans="1:1">
      <c r="A12124" s="382"/>
    </row>
    <row r="12125" spans="1:1">
      <c r="A12125" s="382"/>
    </row>
    <row r="12126" spans="1:1">
      <c r="A12126" s="382"/>
    </row>
    <row r="12127" spans="1:1">
      <c r="A12127" s="382"/>
    </row>
    <row r="12128" spans="1:1">
      <c r="A12128" s="382"/>
    </row>
    <row r="12129" spans="1:1">
      <c r="A12129" s="382"/>
    </row>
    <row r="12130" spans="1:1">
      <c r="A12130" s="382"/>
    </row>
    <row r="12131" spans="1:1">
      <c r="A12131" s="382"/>
    </row>
    <row r="12132" spans="1:1">
      <c r="A12132" s="382"/>
    </row>
    <row r="12133" spans="1:1">
      <c r="A12133" s="382"/>
    </row>
    <row r="12134" spans="1:1">
      <c r="A12134" s="382"/>
    </row>
    <row r="12135" spans="1:1">
      <c r="A12135" s="382"/>
    </row>
    <row r="12136" spans="1:1">
      <c r="A12136" s="382"/>
    </row>
    <row r="12137" spans="1:1">
      <c r="A12137" s="382"/>
    </row>
    <row r="12138" spans="1:1">
      <c r="A12138" s="382"/>
    </row>
    <row r="12139" spans="1:1">
      <c r="A12139" s="382"/>
    </row>
    <row r="12140" spans="1:1">
      <c r="A12140" s="382"/>
    </row>
    <row r="12141" spans="1:1">
      <c r="A12141" s="382"/>
    </row>
    <row r="12142" spans="1:1">
      <c r="A12142" s="382"/>
    </row>
    <row r="12143" spans="1:1">
      <c r="A12143" s="382"/>
    </row>
    <row r="12144" spans="1:1">
      <c r="A12144" s="382"/>
    </row>
    <row r="12145" spans="1:1">
      <c r="A12145" s="382"/>
    </row>
    <row r="12146" spans="1:1">
      <c r="A12146" s="382"/>
    </row>
    <row r="12147" spans="1:1">
      <c r="A12147" s="382"/>
    </row>
    <row r="12148" spans="1:1">
      <c r="A12148" s="382"/>
    </row>
    <row r="12149" spans="1:1">
      <c r="A12149" s="382"/>
    </row>
    <row r="12150" spans="1:1">
      <c r="A12150" s="382"/>
    </row>
    <row r="12151" spans="1:1">
      <c r="A12151" s="382"/>
    </row>
    <row r="12152" spans="1:1">
      <c r="A12152" s="382"/>
    </row>
    <row r="12153" spans="1:1">
      <c r="A12153" s="382"/>
    </row>
    <row r="12154" spans="1:1">
      <c r="A12154" s="382"/>
    </row>
    <row r="12155" spans="1:1">
      <c r="A12155" s="382"/>
    </row>
    <row r="12156" spans="1:1">
      <c r="A12156" s="382"/>
    </row>
    <row r="12157" spans="1:1">
      <c r="A12157" s="382"/>
    </row>
    <row r="12158" spans="1:1">
      <c r="A12158" s="382"/>
    </row>
    <row r="12159" spans="1:1">
      <c r="A12159" s="382"/>
    </row>
    <row r="12160" spans="1:1">
      <c r="A12160" s="382"/>
    </row>
    <row r="12161" spans="1:1">
      <c r="A12161" s="382"/>
    </row>
    <row r="12162" spans="1:1">
      <c r="A12162" s="382"/>
    </row>
    <row r="12163" spans="1:1">
      <c r="A12163" s="382"/>
    </row>
    <row r="12164" spans="1:1">
      <c r="A12164" s="382"/>
    </row>
    <row r="12165" spans="1:1">
      <c r="A12165" s="382"/>
    </row>
    <row r="12166" spans="1:1">
      <c r="A12166" s="382"/>
    </row>
    <row r="12167" spans="1:1">
      <c r="A12167" s="382"/>
    </row>
    <row r="12168" spans="1:1">
      <c r="A12168" s="382"/>
    </row>
    <row r="12169" spans="1:1">
      <c r="A12169" s="382"/>
    </row>
    <row r="12170" spans="1:1">
      <c r="A12170" s="382"/>
    </row>
    <row r="12171" spans="1:1">
      <c r="A12171" s="382"/>
    </row>
    <row r="12172" spans="1:1">
      <c r="A12172" s="382"/>
    </row>
    <row r="12173" spans="1:1">
      <c r="A12173" s="382"/>
    </row>
    <row r="12174" spans="1:1">
      <c r="A12174" s="382"/>
    </row>
    <row r="12175" spans="1:1">
      <c r="A12175" s="382"/>
    </row>
    <row r="12176" spans="1:1">
      <c r="A12176" s="382"/>
    </row>
    <row r="12177" spans="1:1">
      <c r="A12177" s="382"/>
    </row>
    <row r="12178" spans="1:1">
      <c r="A12178" s="382"/>
    </row>
    <row r="12179" spans="1:1">
      <c r="A12179" s="382"/>
    </row>
    <row r="12180" spans="1:1">
      <c r="A12180" s="382"/>
    </row>
    <row r="12181" spans="1:1">
      <c r="A12181" s="382"/>
    </row>
    <row r="12182" spans="1:1">
      <c r="A12182" s="382"/>
    </row>
    <row r="12183" spans="1:1">
      <c r="A12183" s="382"/>
    </row>
    <row r="12184" spans="1:1">
      <c r="A12184" s="382"/>
    </row>
    <row r="12185" spans="1:1">
      <c r="A12185" s="382"/>
    </row>
    <row r="12186" spans="1:1">
      <c r="A12186" s="382"/>
    </row>
    <row r="12187" spans="1:1">
      <c r="A12187" s="382"/>
    </row>
    <row r="12188" spans="1:1">
      <c r="A12188" s="382"/>
    </row>
    <row r="12189" spans="1:1">
      <c r="A12189" s="382"/>
    </row>
    <row r="12190" spans="1:1">
      <c r="A12190" s="382"/>
    </row>
    <row r="12191" spans="1:1">
      <c r="A12191" s="382"/>
    </row>
    <row r="12192" spans="1:1">
      <c r="A12192" s="382"/>
    </row>
    <row r="12193" spans="1:1">
      <c r="A12193" s="382"/>
    </row>
    <row r="12194" spans="1:1">
      <c r="A12194" s="382"/>
    </row>
    <row r="12195" spans="1:1">
      <c r="A12195" s="382"/>
    </row>
    <row r="12196" spans="1:1">
      <c r="A12196" s="382"/>
    </row>
    <row r="12197" spans="1:1">
      <c r="A12197" s="382"/>
    </row>
    <row r="12198" spans="1:1">
      <c r="A12198" s="382"/>
    </row>
    <row r="12199" spans="1:1">
      <c r="A12199" s="382"/>
    </row>
    <row r="12200" spans="1:1">
      <c r="A12200" s="382"/>
    </row>
    <row r="12201" spans="1:1">
      <c r="A12201" s="382"/>
    </row>
    <row r="12202" spans="1:1">
      <c r="A12202" s="382"/>
    </row>
    <row r="12203" spans="1:1">
      <c r="A12203" s="382"/>
    </row>
    <row r="12204" spans="1:1">
      <c r="A12204" s="382"/>
    </row>
    <row r="12205" spans="1:1">
      <c r="A12205" s="382"/>
    </row>
    <row r="12206" spans="1:1">
      <c r="A12206" s="382"/>
    </row>
    <row r="12207" spans="1:1">
      <c r="A12207" s="382"/>
    </row>
    <row r="12208" spans="1:1">
      <c r="A12208" s="382"/>
    </row>
    <row r="12209" spans="1:1">
      <c r="A12209" s="382"/>
    </row>
    <row r="12210" spans="1:1">
      <c r="A12210" s="382"/>
    </row>
    <row r="12211" spans="1:1">
      <c r="A12211" s="382"/>
    </row>
    <row r="12212" spans="1:1">
      <c r="A12212" s="382"/>
    </row>
    <row r="12213" spans="1:1">
      <c r="A12213" s="382"/>
    </row>
    <row r="12214" spans="1:1">
      <c r="A12214" s="382"/>
    </row>
    <row r="12215" spans="1:1">
      <c r="A12215" s="382"/>
    </row>
    <row r="12216" spans="1:1">
      <c r="A12216" s="382"/>
    </row>
    <row r="12217" spans="1:1">
      <c r="A12217" s="382"/>
    </row>
    <row r="12218" spans="1:1">
      <c r="A12218" s="382"/>
    </row>
    <row r="12219" spans="1:1">
      <c r="A12219" s="382"/>
    </row>
    <row r="12220" spans="1:1">
      <c r="A12220" s="382"/>
    </row>
    <row r="12221" spans="1:1">
      <c r="A12221" s="382"/>
    </row>
    <row r="12222" spans="1:1">
      <c r="A12222" s="382"/>
    </row>
    <row r="12223" spans="1:1">
      <c r="A12223" s="382"/>
    </row>
    <row r="12224" spans="1:1">
      <c r="A12224" s="382"/>
    </row>
    <row r="12225" spans="1:1">
      <c r="A12225" s="382"/>
    </row>
    <row r="12226" spans="1:1">
      <c r="A12226" s="382"/>
    </row>
    <row r="12227" spans="1:1">
      <c r="A12227" s="382"/>
    </row>
    <row r="12228" spans="1:1">
      <c r="A12228" s="382"/>
    </row>
    <row r="12229" spans="1:1">
      <c r="A12229" s="382"/>
    </row>
    <row r="12230" spans="1:1">
      <c r="A12230" s="382"/>
    </row>
    <row r="12231" spans="1:1">
      <c r="A12231" s="382"/>
    </row>
    <row r="12232" spans="1:1">
      <c r="A12232" s="382"/>
    </row>
    <row r="12233" spans="1:1">
      <c r="A12233" s="382"/>
    </row>
    <row r="12234" spans="1:1">
      <c r="A12234" s="382"/>
    </row>
    <row r="12235" spans="1:1">
      <c r="A12235" s="382"/>
    </row>
    <row r="12236" spans="1:1">
      <c r="A12236" s="382"/>
    </row>
    <row r="12237" spans="1:1">
      <c r="A12237" s="382"/>
    </row>
    <row r="12238" spans="1:1">
      <c r="A12238" s="382"/>
    </row>
    <row r="12239" spans="1:1">
      <c r="A12239" s="382"/>
    </row>
    <row r="12240" spans="1:1">
      <c r="A12240" s="382"/>
    </row>
    <row r="12241" spans="1:1">
      <c r="A12241" s="382"/>
    </row>
    <row r="12242" spans="1:1">
      <c r="A12242" s="382"/>
    </row>
    <row r="12243" spans="1:1">
      <c r="A12243" s="382"/>
    </row>
    <row r="12244" spans="1:1">
      <c r="A12244" s="382"/>
    </row>
    <row r="12245" spans="1:1">
      <c r="A12245" s="382"/>
    </row>
    <row r="12246" spans="1:1">
      <c r="A12246" s="382"/>
    </row>
    <row r="12247" spans="1:1">
      <c r="A12247" s="382"/>
    </row>
    <row r="12248" spans="1:1">
      <c r="A12248" s="382"/>
    </row>
    <row r="12249" spans="1:1">
      <c r="A12249" s="382"/>
    </row>
    <row r="12250" spans="1:1">
      <c r="A12250" s="382"/>
    </row>
    <row r="12251" spans="1:1">
      <c r="A12251" s="382"/>
    </row>
    <row r="12252" spans="1:1">
      <c r="A12252" s="382"/>
    </row>
    <row r="12253" spans="1:1">
      <c r="A12253" s="382"/>
    </row>
    <row r="12254" spans="1:1">
      <c r="A12254" s="382"/>
    </row>
    <row r="12255" spans="1:1">
      <c r="A12255" s="382"/>
    </row>
    <row r="12256" spans="1:1">
      <c r="A12256" s="382"/>
    </row>
    <row r="12257" spans="1:1">
      <c r="A12257" s="382"/>
    </row>
    <row r="12258" spans="1:1">
      <c r="A12258" s="382"/>
    </row>
    <row r="12259" spans="1:1">
      <c r="A12259" s="382"/>
    </row>
    <row r="12260" spans="1:1">
      <c r="A12260" s="382"/>
    </row>
    <row r="12261" spans="1:1">
      <c r="A12261" s="382"/>
    </row>
    <row r="12262" spans="1:1">
      <c r="A12262" s="382"/>
    </row>
    <row r="12263" spans="1:1">
      <c r="A12263" s="382"/>
    </row>
    <row r="12264" spans="1:1">
      <c r="A12264" s="382"/>
    </row>
    <row r="12265" spans="1:1">
      <c r="A12265" s="382"/>
    </row>
    <row r="12266" spans="1:1">
      <c r="A12266" s="382"/>
    </row>
    <row r="12267" spans="1:1">
      <c r="A12267" s="382"/>
    </row>
    <row r="12268" spans="1:1">
      <c r="A12268" s="382"/>
    </row>
    <row r="12269" spans="1:1">
      <c r="A12269" s="382"/>
    </row>
    <row r="12270" spans="1:1">
      <c r="A12270" s="382"/>
    </row>
    <row r="12271" spans="1:1">
      <c r="A12271" s="382"/>
    </row>
    <row r="12272" spans="1:1">
      <c r="A12272" s="382"/>
    </row>
    <row r="12273" spans="1:1">
      <c r="A12273" s="382"/>
    </row>
    <row r="12274" spans="1:1">
      <c r="A12274" s="382"/>
    </row>
    <row r="12275" spans="1:1">
      <c r="A12275" s="382"/>
    </row>
    <row r="12276" spans="1:1">
      <c r="A12276" s="382"/>
    </row>
    <row r="12277" spans="1:1">
      <c r="A12277" s="382"/>
    </row>
    <row r="12278" spans="1:1">
      <c r="A12278" s="382"/>
    </row>
    <row r="12279" spans="1:1">
      <c r="A12279" s="382"/>
    </row>
    <row r="12280" spans="1:1">
      <c r="A12280" s="382"/>
    </row>
    <row r="12281" spans="1:1">
      <c r="A12281" s="382"/>
    </row>
    <row r="12282" spans="1:1">
      <c r="A12282" s="382"/>
    </row>
    <row r="12283" spans="1:1">
      <c r="A12283" s="382"/>
    </row>
    <row r="12284" spans="1:1">
      <c r="A12284" s="382"/>
    </row>
    <row r="12285" spans="1:1">
      <c r="A12285" s="382"/>
    </row>
    <row r="12286" spans="1:1">
      <c r="A12286" s="382"/>
    </row>
    <row r="12287" spans="1:1">
      <c r="A12287" s="382"/>
    </row>
    <row r="12288" spans="1:1">
      <c r="A12288" s="382"/>
    </row>
    <row r="12289" spans="1:1">
      <c r="A12289" s="382"/>
    </row>
    <row r="12290" spans="1:1">
      <c r="A12290" s="382"/>
    </row>
    <row r="12291" spans="1:1">
      <c r="A12291" s="382"/>
    </row>
    <row r="12292" spans="1:1">
      <c r="A12292" s="382"/>
    </row>
    <row r="12293" spans="1:1">
      <c r="A12293" s="382"/>
    </row>
    <row r="12294" spans="1:1">
      <c r="A12294" s="382"/>
    </row>
    <row r="12295" spans="1:1">
      <c r="A12295" s="382"/>
    </row>
    <row r="12296" spans="1:1">
      <c r="A12296" s="382"/>
    </row>
    <row r="12297" spans="1:1">
      <c r="A12297" s="382"/>
    </row>
    <row r="12298" spans="1:1">
      <c r="A12298" s="382"/>
    </row>
    <row r="12299" spans="1:1">
      <c r="A12299" s="382"/>
    </row>
    <row r="12300" spans="1:1">
      <c r="A12300" s="382"/>
    </row>
    <row r="12301" spans="1:1">
      <c r="A12301" s="382"/>
    </row>
    <row r="12302" spans="1:1">
      <c r="A12302" s="382"/>
    </row>
    <row r="12303" spans="1:1">
      <c r="A12303" s="382"/>
    </row>
    <row r="12304" spans="1:1">
      <c r="A12304" s="382"/>
    </row>
    <row r="12305" spans="1:1">
      <c r="A12305" s="382"/>
    </row>
    <row r="12306" spans="1:1">
      <c r="A12306" s="382"/>
    </row>
    <row r="12307" spans="1:1">
      <c r="A12307" s="382"/>
    </row>
    <row r="12308" spans="1:1">
      <c r="A12308" s="382"/>
    </row>
    <row r="12309" spans="1:1">
      <c r="A12309" s="382"/>
    </row>
    <row r="12310" spans="1:1">
      <c r="A12310" s="382"/>
    </row>
    <row r="12311" spans="1:1">
      <c r="A12311" s="382"/>
    </row>
    <row r="12312" spans="1:1">
      <c r="A12312" s="382"/>
    </row>
    <row r="12313" spans="1:1">
      <c r="A12313" s="382"/>
    </row>
    <row r="12314" spans="1:1">
      <c r="A12314" s="382"/>
    </row>
    <row r="12315" spans="1:1">
      <c r="A12315" s="382"/>
    </row>
    <row r="12316" spans="1:1">
      <c r="A12316" s="382"/>
    </row>
    <row r="12317" spans="1:1">
      <c r="A12317" s="382"/>
    </row>
    <row r="12318" spans="1:1">
      <c r="A12318" s="382"/>
    </row>
    <row r="12319" spans="1:1">
      <c r="A12319" s="382"/>
    </row>
    <row r="12320" spans="1:1">
      <c r="A12320" s="382"/>
    </row>
    <row r="12321" spans="1:1">
      <c r="A12321" s="382"/>
    </row>
    <row r="12322" spans="1:1">
      <c r="A12322" s="382"/>
    </row>
    <row r="12323" spans="1:1">
      <c r="A12323" s="382"/>
    </row>
    <row r="12324" spans="1:1">
      <c r="A12324" s="382"/>
    </row>
    <row r="12325" spans="1:1">
      <c r="A12325" s="382"/>
    </row>
    <row r="12326" spans="1:1">
      <c r="A12326" s="382"/>
    </row>
    <row r="12327" spans="1:1">
      <c r="A12327" s="382"/>
    </row>
    <row r="12328" spans="1:1">
      <c r="A12328" s="382"/>
    </row>
    <row r="12329" spans="1:1">
      <c r="A12329" s="382"/>
    </row>
    <row r="12330" spans="1:1">
      <c r="A12330" s="382"/>
    </row>
    <row r="12331" spans="1:1">
      <c r="A12331" s="382"/>
    </row>
    <row r="12332" spans="1:1">
      <c r="A12332" s="382"/>
    </row>
    <row r="12333" spans="1:1">
      <c r="A12333" s="382"/>
    </row>
    <row r="12334" spans="1:1">
      <c r="A12334" s="382"/>
    </row>
    <row r="12335" spans="1:1">
      <c r="A12335" s="382"/>
    </row>
    <row r="12336" spans="1:1">
      <c r="A12336" s="382"/>
    </row>
    <row r="12337" spans="1:1">
      <c r="A12337" s="382"/>
    </row>
    <row r="12338" spans="1:1">
      <c r="A12338" s="382"/>
    </row>
    <row r="12339" spans="1:1">
      <c r="A12339" s="382"/>
    </row>
    <row r="12340" spans="1:1">
      <c r="A12340" s="382"/>
    </row>
    <row r="12341" spans="1:1">
      <c r="A12341" s="382"/>
    </row>
    <row r="12342" spans="1:1">
      <c r="A12342" s="382"/>
    </row>
    <row r="12343" spans="1:1">
      <c r="A12343" s="382"/>
    </row>
    <row r="12344" spans="1:1">
      <c r="A12344" s="382"/>
    </row>
    <row r="12345" spans="1:1">
      <c r="A12345" s="382"/>
    </row>
    <row r="12346" spans="1:1">
      <c r="A12346" s="382"/>
    </row>
    <row r="12347" spans="1:1">
      <c r="A12347" s="382"/>
    </row>
    <row r="12348" spans="1:1">
      <c r="A12348" s="382"/>
    </row>
    <row r="12349" spans="1:1">
      <c r="A12349" s="382"/>
    </row>
    <row r="12350" spans="1:1">
      <c r="A12350" s="382"/>
    </row>
    <row r="12351" spans="1:1">
      <c r="A12351" s="382"/>
    </row>
    <row r="12352" spans="1:1">
      <c r="A12352" s="382"/>
    </row>
    <row r="12353" spans="1:1">
      <c r="A12353" s="382"/>
    </row>
    <row r="12354" spans="1:1">
      <c r="A12354" s="382"/>
    </row>
    <row r="12355" spans="1:1">
      <c r="A12355" s="382"/>
    </row>
    <row r="12356" spans="1:1">
      <c r="A12356" s="382"/>
    </row>
    <row r="12357" spans="1:1">
      <c r="A12357" s="382"/>
    </row>
    <row r="12358" spans="1:1">
      <c r="A12358" s="382"/>
    </row>
    <row r="12359" spans="1:1">
      <c r="A12359" s="382"/>
    </row>
    <row r="12360" spans="1:1">
      <c r="A12360" s="382"/>
    </row>
    <row r="12361" spans="1:1">
      <c r="A12361" s="382"/>
    </row>
    <row r="12362" spans="1:1">
      <c r="A12362" s="382"/>
    </row>
    <row r="12363" spans="1:1">
      <c r="A12363" s="382"/>
    </row>
    <row r="12364" spans="1:1">
      <c r="A12364" s="382"/>
    </row>
    <row r="12365" spans="1:1">
      <c r="A12365" s="382"/>
    </row>
    <row r="12366" spans="1:1">
      <c r="A12366" s="382"/>
    </row>
    <row r="12367" spans="1:1">
      <c r="A12367" s="382"/>
    </row>
    <row r="12368" spans="1:1">
      <c r="A12368" s="382"/>
    </row>
    <row r="12369" spans="1:1">
      <c r="A12369" s="382"/>
    </row>
    <row r="12370" spans="1:1">
      <c r="A12370" s="382"/>
    </row>
    <row r="12371" spans="1:1">
      <c r="A12371" s="382"/>
    </row>
    <row r="12372" spans="1:1">
      <c r="A12372" s="382"/>
    </row>
    <row r="12373" spans="1:1">
      <c r="A12373" s="382"/>
    </row>
    <row r="12374" spans="1:1">
      <c r="A12374" s="382"/>
    </row>
    <row r="12375" spans="1:1">
      <c r="A12375" s="382"/>
    </row>
    <row r="12376" spans="1:1">
      <c r="A12376" s="382"/>
    </row>
    <row r="12377" spans="1:1">
      <c r="A12377" s="382"/>
    </row>
    <row r="12378" spans="1:1">
      <c r="A12378" s="382"/>
    </row>
    <row r="12379" spans="1:1">
      <c r="A12379" s="382"/>
    </row>
    <row r="12380" spans="1:1">
      <c r="A12380" s="382"/>
    </row>
    <row r="12381" spans="1:1">
      <c r="A12381" s="382"/>
    </row>
    <row r="12382" spans="1:1">
      <c r="A12382" s="382"/>
    </row>
    <row r="12383" spans="1:1">
      <c r="A12383" s="382"/>
    </row>
    <row r="12384" spans="1:1">
      <c r="A12384" s="382"/>
    </row>
    <row r="12385" spans="1:1">
      <c r="A12385" s="382"/>
    </row>
    <row r="12386" spans="1:1">
      <c r="A12386" s="382"/>
    </row>
    <row r="12387" spans="1:1">
      <c r="A12387" s="382"/>
    </row>
    <row r="12388" spans="1:1">
      <c r="A12388" s="382"/>
    </row>
    <row r="12389" spans="1:1">
      <c r="A12389" s="382"/>
    </row>
    <row r="12390" spans="1:1">
      <c r="A12390" s="382"/>
    </row>
    <row r="12391" spans="1:1">
      <c r="A12391" s="382"/>
    </row>
    <row r="12392" spans="1:1">
      <c r="A12392" s="382"/>
    </row>
    <row r="12393" spans="1:1">
      <c r="A12393" s="382"/>
    </row>
    <row r="12394" spans="1:1">
      <c r="A12394" s="382"/>
    </row>
    <row r="12395" spans="1:1">
      <c r="A12395" s="382"/>
    </row>
    <row r="12396" spans="1:1">
      <c r="A12396" s="382"/>
    </row>
    <row r="12397" spans="1:1">
      <c r="A12397" s="382"/>
    </row>
    <row r="12398" spans="1:1">
      <c r="A12398" s="382"/>
    </row>
    <row r="12399" spans="1:1">
      <c r="A12399" s="382"/>
    </row>
    <row r="12400" spans="1:1">
      <c r="A12400" s="382"/>
    </row>
    <row r="12401" spans="1:1">
      <c r="A12401" s="382"/>
    </row>
    <row r="12402" spans="1:1">
      <c r="A12402" s="382"/>
    </row>
    <row r="12403" spans="1:1">
      <c r="A12403" s="382"/>
    </row>
    <row r="12404" spans="1:1">
      <c r="A12404" s="382"/>
    </row>
    <row r="12405" spans="1:1">
      <c r="A12405" s="382"/>
    </row>
    <row r="12406" spans="1:1">
      <c r="A12406" s="382"/>
    </row>
    <row r="12407" spans="1:1">
      <c r="A12407" s="382"/>
    </row>
    <row r="12408" spans="1:1">
      <c r="A12408" s="382"/>
    </row>
    <row r="12409" spans="1:1">
      <c r="A12409" s="382"/>
    </row>
    <row r="12410" spans="1:1">
      <c r="A12410" s="382"/>
    </row>
    <row r="12411" spans="1:1">
      <c r="A12411" s="382"/>
    </row>
    <row r="12412" spans="1:1">
      <c r="A12412" s="382"/>
    </row>
    <row r="12413" spans="1:1">
      <c r="A12413" s="382"/>
    </row>
    <row r="12414" spans="1:1">
      <c r="A12414" s="382"/>
    </row>
    <row r="12415" spans="1:1">
      <c r="A12415" s="382"/>
    </row>
    <row r="12416" spans="1:1">
      <c r="A12416" s="382"/>
    </row>
    <row r="12417" spans="1:1">
      <c r="A12417" s="382"/>
    </row>
    <row r="12418" spans="1:1">
      <c r="A12418" s="382"/>
    </row>
    <row r="12419" spans="1:1">
      <c r="A12419" s="382"/>
    </row>
    <row r="12420" spans="1:1">
      <c r="A12420" s="382"/>
    </row>
    <row r="12421" spans="1:1">
      <c r="A12421" s="382"/>
    </row>
    <row r="12422" spans="1:1">
      <c r="A12422" s="382"/>
    </row>
    <row r="12423" spans="1:1">
      <c r="A12423" s="382"/>
    </row>
    <row r="12424" spans="1:1">
      <c r="A12424" s="382"/>
    </row>
    <row r="12425" spans="1:1">
      <c r="A12425" s="382"/>
    </row>
    <row r="12426" spans="1:1">
      <c r="A12426" s="382"/>
    </row>
    <row r="12427" spans="1:1">
      <c r="A12427" s="382"/>
    </row>
    <row r="12428" spans="1:1">
      <c r="A12428" s="382"/>
    </row>
    <row r="12429" spans="1:1">
      <c r="A12429" s="382"/>
    </row>
    <row r="12430" spans="1:1">
      <c r="A12430" s="382"/>
    </row>
    <row r="12431" spans="1:1">
      <c r="A12431" s="382"/>
    </row>
    <row r="12432" spans="1:1">
      <c r="A12432" s="382"/>
    </row>
    <row r="12433" spans="1:1">
      <c r="A12433" s="382"/>
    </row>
    <row r="12434" spans="1:1">
      <c r="A12434" s="382"/>
    </row>
    <row r="12435" spans="1:1">
      <c r="A12435" s="382"/>
    </row>
    <row r="12436" spans="1:1">
      <c r="A12436" s="382"/>
    </row>
    <row r="12437" spans="1:1">
      <c r="A12437" s="382"/>
    </row>
    <row r="12438" spans="1:1">
      <c r="A12438" s="382"/>
    </row>
    <row r="12439" spans="1:1">
      <c r="A12439" s="382"/>
    </row>
    <row r="12440" spans="1:1">
      <c r="A12440" s="382"/>
    </row>
    <row r="12441" spans="1:1">
      <c r="A12441" s="382"/>
    </row>
    <row r="12442" spans="1:1">
      <c r="A12442" s="382"/>
    </row>
    <row r="12443" spans="1:1">
      <c r="A12443" s="382"/>
    </row>
    <row r="12444" spans="1:1">
      <c r="A12444" s="382"/>
    </row>
    <row r="12445" spans="1:1">
      <c r="A12445" s="382"/>
    </row>
    <row r="12446" spans="1:1">
      <c r="A12446" s="382"/>
    </row>
    <row r="12447" spans="1:1">
      <c r="A12447" s="382"/>
    </row>
    <row r="12448" spans="1:1">
      <c r="A12448" s="382"/>
    </row>
    <row r="12449" spans="1:1">
      <c r="A12449" s="382"/>
    </row>
    <row r="12450" spans="1:1">
      <c r="A12450" s="382"/>
    </row>
    <row r="12451" spans="1:1">
      <c r="A12451" s="382"/>
    </row>
    <row r="12452" spans="1:1">
      <c r="A12452" s="382"/>
    </row>
    <row r="12453" spans="1:1">
      <c r="A12453" s="382"/>
    </row>
    <row r="12454" spans="1:1">
      <c r="A12454" s="382"/>
    </row>
    <row r="12455" spans="1:1">
      <c r="A12455" s="382"/>
    </row>
    <row r="12456" spans="1:1">
      <c r="A12456" s="382"/>
    </row>
    <row r="12457" spans="1:1">
      <c r="A12457" s="382"/>
    </row>
    <row r="12458" spans="1:1">
      <c r="A12458" s="382"/>
    </row>
    <row r="12459" spans="1:1">
      <c r="A12459" s="382"/>
    </row>
    <row r="12460" spans="1:1">
      <c r="A12460" s="382"/>
    </row>
    <row r="12461" spans="1:1">
      <c r="A12461" s="382"/>
    </row>
    <row r="12462" spans="1:1">
      <c r="A12462" s="382"/>
    </row>
    <row r="12463" spans="1:1">
      <c r="A12463" s="382"/>
    </row>
    <row r="12464" spans="1:1">
      <c r="A12464" s="382"/>
    </row>
    <row r="12465" spans="1:1">
      <c r="A12465" s="382"/>
    </row>
    <row r="12466" spans="1:1">
      <c r="A12466" s="382"/>
    </row>
    <row r="12467" spans="1:1">
      <c r="A12467" s="382"/>
    </row>
    <row r="12468" spans="1:1">
      <c r="A12468" s="382"/>
    </row>
    <row r="12469" spans="1:1">
      <c r="A12469" s="382"/>
    </row>
    <row r="12470" spans="1:1">
      <c r="A12470" s="382"/>
    </row>
    <row r="12471" spans="1:1">
      <c r="A12471" s="382"/>
    </row>
    <row r="12472" spans="1:1">
      <c r="A12472" s="382"/>
    </row>
    <row r="12473" spans="1:1">
      <c r="A12473" s="382"/>
    </row>
    <row r="12474" spans="1:1">
      <c r="A12474" s="382"/>
    </row>
    <row r="12475" spans="1:1">
      <c r="A12475" s="382"/>
    </row>
    <row r="12476" spans="1:1">
      <c r="A12476" s="382"/>
    </row>
    <row r="12477" spans="1:1">
      <c r="A12477" s="382"/>
    </row>
    <row r="12478" spans="1:1">
      <c r="A12478" s="382"/>
    </row>
    <row r="12479" spans="1:1">
      <c r="A12479" s="382"/>
    </row>
    <row r="12480" spans="1:1">
      <c r="A12480" s="382"/>
    </row>
    <row r="12481" spans="1:1">
      <c r="A12481" s="382"/>
    </row>
    <row r="12482" spans="1:1">
      <c r="A12482" s="382"/>
    </row>
    <row r="12483" spans="1:1">
      <c r="A12483" s="382"/>
    </row>
    <row r="12484" spans="1:1">
      <c r="A12484" s="382"/>
    </row>
    <row r="12485" spans="1:1">
      <c r="A12485" s="382"/>
    </row>
    <row r="12486" spans="1:1">
      <c r="A12486" s="382"/>
    </row>
    <row r="12487" spans="1:1">
      <c r="A12487" s="382"/>
    </row>
    <row r="12488" spans="1:1">
      <c r="A12488" s="382"/>
    </row>
    <row r="12489" spans="1:1">
      <c r="A12489" s="382"/>
    </row>
    <row r="12490" spans="1:1">
      <c r="A12490" s="382"/>
    </row>
    <row r="12491" spans="1:1">
      <c r="A12491" s="382"/>
    </row>
    <row r="12492" spans="1:1">
      <c r="A12492" s="382"/>
    </row>
    <row r="12493" spans="1:1">
      <c r="A12493" s="382"/>
    </row>
    <row r="12494" spans="1:1">
      <c r="A12494" s="382"/>
    </row>
    <row r="12495" spans="1:1">
      <c r="A12495" s="382"/>
    </row>
    <row r="12496" spans="1:1">
      <c r="A12496" s="382"/>
    </row>
    <row r="12497" spans="1:1">
      <c r="A12497" s="382"/>
    </row>
    <row r="12498" spans="1:1">
      <c r="A12498" s="382"/>
    </row>
    <row r="12499" spans="1:1">
      <c r="A12499" s="382"/>
    </row>
    <row r="12500" spans="1:1">
      <c r="A12500" s="382"/>
    </row>
    <row r="12501" spans="1:1">
      <c r="A12501" s="382"/>
    </row>
    <row r="12502" spans="1:1">
      <c r="A12502" s="382"/>
    </row>
    <row r="12503" spans="1:1">
      <c r="A12503" s="382"/>
    </row>
    <row r="12504" spans="1:1">
      <c r="A12504" s="382"/>
    </row>
    <row r="12505" spans="1:1">
      <c r="A12505" s="382"/>
    </row>
    <row r="12506" spans="1:1">
      <c r="A12506" s="382"/>
    </row>
    <row r="12507" spans="1:1">
      <c r="A12507" s="382"/>
    </row>
    <row r="12508" spans="1:1">
      <c r="A12508" s="382"/>
    </row>
    <row r="12509" spans="1:1">
      <c r="A12509" s="382"/>
    </row>
    <row r="12510" spans="1:1">
      <c r="A12510" s="382"/>
    </row>
    <row r="12511" spans="1:1">
      <c r="A12511" s="382"/>
    </row>
    <row r="12512" spans="1:1">
      <c r="A12512" s="382"/>
    </row>
    <row r="12513" spans="1:1">
      <c r="A12513" s="382"/>
    </row>
    <row r="12514" spans="1:1">
      <c r="A12514" s="382"/>
    </row>
    <row r="12515" spans="1:1">
      <c r="A12515" s="382"/>
    </row>
    <row r="12516" spans="1:1">
      <c r="A12516" s="382"/>
    </row>
    <row r="12517" spans="1:1">
      <c r="A12517" s="382"/>
    </row>
    <row r="12518" spans="1:1">
      <c r="A12518" s="382"/>
    </row>
    <row r="12519" spans="1:1">
      <c r="A12519" s="382"/>
    </row>
    <row r="12520" spans="1:1">
      <c r="A12520" s="382"/>
    </row>
    <row r="12521" spans="1:1">
      <c r="A12521" s="382"/>
    </row>
    <row r="12522" spans="1:1">
      <c r="A12522" s="382"/>
    </row>
    <row r="12523" spans="1:1">
      <c r="A12523" s="382"/>
    </row>
    <row r="12524" spans="1:1">
      <c r="A12524" s="382"/>
    </row>
    <row r="12525" spans="1:1">
      <c r="A12525" s="382"/>
    </row>
    <row r="12526" spans="1:1">
      <c r="A12526" s="382"/>
    </row>
    <row r="12527" spans="1:1">
      <c r="A12527" s="382"/>
    </row>
    <row r="12528" spans="1:1">
      <c r="A12528" s="382"/>
    </row>
    <row r="12529" spans="1:1">
      <c r="A12529" s="382"/>
    </row>
    <row r="12530" spans="1:1">
      <c r="A12530" s="382"/>
    </row>
    <row r="12531" spans="1:1">
      <c r="A12531" s="382"/>
    </row>
    <row r="12532" spans="1:1">
      <c r="A12532" s="382"/>
    </row>
    <row r="12533" spans="1:1">
      <c r="A12533" s="382"/>
    </row>
    <row r="12534" spans="1:1">
      <c r="A12534" s="382"/>
    </row>
    <row r="12535" spans="1:1">
      <c r="A12535" s="382"/>
    </row>
    <row r="12536" spans="1:1">
      <c r="A12536" s="382"/>
    </row>
    <row r="12537" spans="1:1">
      <c r="A12537" s="382"/>
    </row>
    <row r="12538" spans="1:1">
      <c r="A12538" s="382"/>
    </row>
    <row r="12539" spans="1:1">
      <c r="A12539" s="382"/>
    </row>
    <row r="12540" spans="1:1">
      <c r="A12540" s="382"/>
    </row>
    <row r="12541" spans="1:1">
      <c r="A12541" s="382"/>
    </row>
    <row r="12542" spans="1:1">
      <c r="A12542" s="382"/>
    </row>
    <row r="12543" spans="1:1">
      <c r="A12543" s="382"/>
    </row>
    <row r="12544" spans="1:1">
      <c r="A12544" s="382"/>
    </row>
    <row r="12545" spans="1:1">
      <c r="A12545" s="382"/>
    </row>
    <row r="12546" spans="1:1">
      <c r="A12546" s="382"/>
    </row>
    <row r="12547" spans="1:1">
      <c r="A12547" s="382"/>
    </row>
    <row r="12548" spans="1:1">
      <c r="A12548" s="382"/>
    </row>
    <row r="12549" spans="1:1">
      <c r="A12549" s="382"/>
    </row>
    <row r="12550" spans="1:1">
      <c r="A12550" s="382"/>
    </row>
    <row r="12551" spans="1:1">
      <c r="A12551" s="382"/>
    </row>
    <row r="12552" spans="1:1">
      <c r="A12552" s="382"/>
    </row>
    <row r="12553" spans="1:1">
      <c r="A12553" s="382"/>
    </row>
    <row r="12554" spans="1:1">
      <c r="A12554" s="382"/>
    </row>
    <row r="12555" spans="1:1">
      <c r="A12555" s="382"/>
    </row>
    <row r="12556" spans="1:1">
      <c r="A12556" s="382"/>
    </row>
    <row r="12557" spans="1:1">
      <c r="A12557" s="382"/>
    </row>
    <row r="12558" spans="1:1">
      <c r="A12558" s="382"/>
    </row>
    <row r="12559" spans="1:1">
      <c r="A12559" s="382"/>
    </row>
    <row r="12560" spans="1:1">
      <c r="A12560" s="382"/>
    </row>
    <row r="12561" spans="1:1">
      <c r="A12561" s="382"/>
    </row>
    <row r="12562" spans="1:1">
      <c r="A12562" s="382"/>
    </row>
    <row r="12563" spans="1:1">
      <c r="A12563" s="382"/>
    </row>
    <row r="12564" spans="1:1">
      <c r="A12564" s="382"/>
    </row>
    <row r="12565" spans="1:1">
      <c r="A12565" s="382"/>
    </row>
    <row r="12566" spans="1:1">
      <c r="A12566" s="382"/>
    </row>
    <row r="12567" spans="1:1">
      <c r="A12567" s="382"/>
    </row>
    <row r="12568" spans="1:1">
      <c r="A12568" s="382"/>
    </row>
    <row r="12569" spans="1:1">
      <c r="A12569" s="382"/>
    </row>
    <row r="12570" spans="1:1">
      <c r="A12570" s="382"/>
    </row>
    <row r="12571" spans="1:1">
      <c r="A12571" s="382"/>
    </row>
    <row r="12572" spans="1:1">
      <c r="A12572" s="382"/>
    </row>
    <row r="12573" spans="1:1">
      <c r="A12573" s="382"/>
    </row>
    <row r="12574" spans="1:1">
      <c r="A12574" s="382"/>
    </row>
    <row r="12575" spans="1:1">
      <c r="A12575" s="382"/>
    </row>
    <row r="12576" spans="1:1">
      <c r="A12576" s="382"/>
    </row>
    <row r="12577" spans="1:1">
      <c r="A12577" s="382"/>
    </row>
    <row r="12578" spans="1:1">
      <c r="A12578" s="382"/>
    </row>
    <row r="12579" spans="1:1">
      <c r="A12579" s="382"/>
    </row>
    <row r="12580" spans="1:1">
      <c r="A12580" s="382"/>
    </row>
    <row r="12581" spans="1:1">
      <c r="A12581" s="382"/>
    </row>
    <row r="12582" spans="1:1">
      <c r="A12582" s="382"/>
    </row>
    <row r="12583" spans="1:1">
      <c r="A12583" s="382"/>
    </row>
    <row r="12584" spans="1:1">
      <c r="A12584" s="382"/>
    </row>
    <row r="12585" spans="1:1">
      <c r="A12585" s="382"/>
    </row>
    <row r="12586" spans="1:1">
      <c r="A12586" s="382"/>
    </row>
    <row r="12587" spans="1:1">
      <c r="A12587" s="382"/>
    </row>
    <row r="12588" spans="1:1">
      <c r="A12588" s="382"/>
    </row>
    <row r="12589" spans="1:1">
      <c r="A12589" s="382"/>
    </row>
    <row r="12590" spans="1:1">
      <c r="A12590" s="382"/>
    </row>
    <row r="12591" spans="1:1">
      <c r="A12591" s="382"/>
    </row>
    <row r="12592" spans="1:1">
      <c r="A12592" s="382"/>
    </row>
    <row r="12593" spans="1:1">
      <c r="A12593" s="382"/>
    </row>
    <row r="12594" spans="1:1">
      <c r="A12594" s="382"/>
    </row>
    <row r="12595" spans="1:1">
      <c r="A12595" s="382"/>
    </row>
    <row r="12596" spans="1:1">
      <c r="A12596" s="382"/>
    </row>
    <row r="12597" spans="1:1">
      <c r="A12597" s="382"/>
    </row>
    <row r="12598" spans="1:1">
      <c r="A12598" s="382"/>
    </row>
    <row r="12599" spans="1:1">
      <c r="A12599" s="382"/>
    </row>
    <row r="12600" spans="1:1">
      <c r="A12600" s="382"/>
    </row>
    <row r="12601" spans="1:1">
      <c r="A12601" s="382"/>
    </row>
    <row r="12602" spans="1:1">
      <c r="A12602" s="382"/>
    </row>
    <row r="12603" spans="1:1">
      <c r="A12603" s="382"/>
    </row>
    <row r="12604" spans="1:1">
      <c r="A12604" s="382"/>
    </row>
    <row r="12605" spans="1:1">
      <c r="A12605" s="382"/>
    </row>
    <row r="12606" spans="1:1">
      <c r="A12606" s="382"/>
    </row>
    <row r="12607" spans="1:1">
      <c r="A12607" s="382"/>
    </row>
    <row r="12608" spans="1:1">
      <c r="A12608" s="382"/>
    </row>
    <row r="12609" spans="1:1">
      <c r="A12609" s="382"/>
    </row>
    <row r="12610" spans="1:1">
      <c r="A12610" s="382"/>
    </row>
    <row r="12611" spans="1:1">
      <c r="A12611" s="382"/>
    </row>
    <row r="12612" spans="1:1">
      <c r="A12612" s="382"/>
    </row>
    <row r="12613" spans="1:1">
      <c r="A12613" s="382"/>
    </row>
    <row r="12614" spans="1:1">
      <c r="A12614" s="382"/>
    </row>
    <row r="12615" spans="1:1">
      <c r="A12615" s="382"/>
    </row>
    <row r="12616" spans="1:1">
      <c r="A12616" s="382"/>
    </row>
    <row r="12617" spans="1:1">
      <c r="A12617" s="382"/>
    </row>
    <row r="12618" spans="1:1">
      <c r="A12618" s="382"/>
    </row>
    <row r="12619" spans="1:1">
      <c r="A12619" s="382"/>
    </row>
    <row r="12620" spans="1:1">
      <c r="A12620" s="382"/>
    </row>
    <row r="12621" spans="1:1">
      <c r="A12621" s="382"/>
    </row>
    <row r="12622" spans="1:1">
      <c r="A12622" s="382"/>
    </row>
    <row r="12623" spans="1:1">
      <c r="A12623" s="382"/>
    </row>
    <row r="12624" spans="1:1">
      <c r="A12624" s="382"/>
    </row>
    <row r="12625" spans="1:1">
      <c r="A12625" s="382"/>
    </row>
    <row r="12626" spans="1:1">
      <c r="A12626" s="382"/>
    </row>
    <row r="12627" spans="1:1">
      <c r="A12627" s="382"/>
    </row>
    <row r="12628" spans="1:1">
      <c r="A12628" s="382"/>
    </row>
    <row r="12629" spans="1:1">
      <c r="A12629" s="382"/>
    </row>
    <row r="12630" spans="1:1">
      <c r="A12630" s="382"/>
    </row>
    <row r="12631" spans="1:1">
      <c r="A12631" s="382"/>
    </row>
    <row r="12632" spans="1:1">
      <c r="A12632" s="382"/>
    </row>
    <row r="12633" spans="1:1">
      <c r="A12633" s="382"/>
    </row>
    <row r="12634" spans="1:1">
      <c r="A12634" s="382"/>
    </row>
    <row r="12635" spans="1:1">
      <c r="A12635" s="382"/>
    </row>
    <row r="12636" spans="1:1">
      <c r="A12636" s="382"/>
    </row>
    <row r="12637" spans="1:1">
      <c r="A12637" s="382"/>
    </row>
    <row r="12638" spans="1:1">
      <c r="A12638" s="382"/>
    </row>
    <row r="12639" spans="1:1">
      <c r="A12639" s="382"/>
    </row>
    <row r="12640" spans="1:1">
      <c r="A12640" s="382"/>
    </row>
    <row r="12641" spans="1:1">
      <c r="A12641" s="382"/>
    </row>
    <row r="12642" spans="1:1">
      <c r="A12642" s="382"/>
    </row>
    <row r="12643" spans="1:1">
      <c r="A12643" s="382"/>
    </row>
    <row r="12644" spans="1:1">
      <c r="A12644" s="382"/>
    </row>
    <row r="12645" spans="1:1">
      <c r="A12645" s="382"/>
    </row>
    <row r="12646" spans="1:1">
      <c r="A12646" s="382"/>
    </row>
    <row r="12647" spans="1:1">
      <c r="A12647" s="382"/>
    </row>
    <row r="12648" spans="1:1">
      <c r="A12648" s="382"/>
    </row>
    <row r="12649" spans="1:1">
      <c r="A12649" s="382"/>
    </row>
    <row r="12650" spans="1:1">
      <c r="A12650" s="382"/>
    </row>
    <row r="12651" spans="1:1">
      <c r="A12651" s="382"/>
    </row>
    <row r="12652" spans="1:1">
      <c r="A12652" s="382"/>
    </row>
    <row r="12653" spans="1:1">
      <c r="A12653" s="382"/>
    </row>
    <row r="12654" spans="1:1">
      <c r="A12654" s="382"/>
    </row>
    <row r="12655" spans="1:1">
      <c r="A12655" s="382"/>
    </row>
    <row r="12656" spans="1:1">
      <c r="A12656" s="382"/>
    </row>
    <row r="12657" spans="1:1">
      <c r="A12657" s="382"/>
    </row>
    <row r="12658" spans="1:1">
      <c r="A12658" s="382"/>
    </row>
    <row r="12659" spans="1:1">
      <c r="A12659" s="382"/>
    </row>
    <row r="12660" spans="1:1">
      <c r="A12660" s="382"/>
    </row>
    <row r="12661" spans="1:1">
      <c r="A12661" s="382"/>
    </row>
    <row r="12662" spans="1:1">
      <c r="A12662" s="382"/>
    </row>
    <row r="12663" spans="1:1">
      <c r="A12663" s="382"/>
    </row>
    <row r="12664" spans="1:1">
      <c r="A12664" s="382"/>
    </row>
    <row r="12665" spans="1:1">
      <c r="A12665" s="382"/>
    </row>
    <row r="12666" spans="1:1">
      <c r="A12666" s="382"/>
    </row>
    <row r="12667" spans="1:1">
      <c r="A12667" s="382"/>
    </row>
    <row r="12668" spans="1:1">
      <c r="A12668" s="382"/>
    </row>
    <row r="12669" spans="1:1">
      <c r="A12669" s="382"/>
    </row>
    <row r="12670" spans="1:1">
      <c r="A12670" s="382"/>
    </row>
    <row r="12671" spans="1:1">
      <c r="A12671" s="382"/>
    </row>
    <row r="12672" spans="1:1">
      <c r="A12672" s="382"/>
    </row>
    <row r="12673" spans="1:1">
      <c r="A12673" s="382"/>
    </row>
    <row r="12674" spans="1:1">
      <c r="A12674" s="382"/>
    </row>
    <row r="12675" spans="1:1">
      <c r="A12675" s="382"/>
    </row>
    <row r="12676" spans="1:1">
      <c r="A12676" s="382"/>
    </row>
    <row r="12677" spans="1:1">
      <c r="A12677" s="382"/>
    </row>
    <row r="12678" spans="1:1">
      <c r="A12678" s="382"/>
    </row>
    <row r="12679" spans="1:1">
      <c r="A12679" s="382"/>
    </row>
    <row r="12680" spans="1:1">
      <c r="A12680" s="382"/>
    </row>
    <row r="12681" spans="1:1">
      <c r="A12681" s="382"/>
    </row>
    <row r="12682" spans="1:1">
      <c r="A12682" s="382"/>
    </row>
    <row r="12683" spans="1:1">
      <c r="A12683" s="382"/>
    </row>
    <row r="12684" spans="1:1">
      <c r="A12684" s="382"/>
    </row>
    <row r="12685" spans="1:1">
      <c r="A12685" s="382"/>
    </row>
    <row r="12686" spans="1:1">
      <c r="A12686" s="382"/>
    </row>
    <row r="12687" spans="1:1">
      <c r="A12687" s="382"/>
    </row>
    <row r="12688" spans="1:1">
      <c r="A12688" s="382"/>
    </row>
    <row r="12689" spans="1:1">
      <c r="A12689" s="382"/>
    </row>
    <row r="12690" spans="1:1">
      <c r="A12690" s="382"/>
    </row>
    <row r="12691" spans="1:1">
      <c r="A12691" s="382"/>
    </row>
    <row r="12692" spans="1:1">
      <c r="A12692" s="382"/>
    </row>
    <row r="12693" spans="1:1">
      <c r="A12693" s="382"/>
    </row>
    <row r="12694" spans="1:1">
      <c r="A12694" s="382"/>
    </row>
    <row r="12695" spans="1:1">
      <c r="A12695" s="382"/>
    </row>
    <row r="12696" spans="1:1">
      <c r="A12696" s="382"/>
    </row>
    <row r="12697" spans="1:1">
      <c r="A12697" s="382"/>
    </row>
    <row r="12698" spans="1:1">
      <c r="A12698" s="382"/>
    </row>
    <row r="12699" spans="1:1">
      <c r="A12699" s="382"/>
    </row>
    <row r="12700" spans="1:1">
      <c r="A12700" s="382"/>
    </row>
    <row r="12701" spans="1:1">
      <c r="A12701" s="382"/>
    </row>
    <row r="12702" spans="1:1">
      <c r="A12702" s="382"/>
    </row>
    <row r="12703" spans="1:1">
      <c r="A12703" s="382"/>
    </row>
    <row r="12704" spans="1:1">
      <c r="A12704" s="382"/>
    </row>
    <row r="12705" spans="1:1">
      <c r="A12705" s="382"/>
    </row>
    <row r="12706" spans="1:1">
      <c r="A12706" s="382"/>
    </row>
    <row r="12707" spans="1:1">
      <c r="A12707" s="382"/>
    </row>
    <row r="12708" spans="1:1">
      <c r="A12708" s="382"/>
    </row>
    <row r="12709" spans="1:1">
      <c r="A12709" s="382"/>
    </row>
    <row r="12710" spans="1:1">
      <c r="A12710" s="382"/>
    </row>
    <row r="12711" spans="1:1">
      <c r="A12711" s="382"/>
    </row>
    <row r="12712" spans="1:1">
      <c r="A12712" s="382"/>
    </row>
    <row r="12713" spans="1:1">
      <c r="A12713" s="382"/>
    </row>
    <row r="12714" spans="1:1">
      <c r="A12714" s="382"/>
    </row>
    <row r="12715" spans="1:1">
      <c r="A12715" s="382"/>
    </row>
    <row r="12716" spans="1:1">
      <c r="A12716" s="382"/>
    </row>
    <row r="12717" spans="1:1">
      <c r="A12717" s="382"/>
    </row>
    <row r="12718" spans="1:1">
      <c r="A12718" s="382"/>
    </row>
    <row r="12719" spans="1:1">
      <c r="A12719" s="382"/>
    </row>
    <row r="12720" spans="1:1">
      <c r="A12720" s="382"/>
    </row>
    <row r="12721" spans="1:1">
      <c r="A12721" s="382"/>
    </row>
    <row r="12722" spans="1:1">
      <c r="A12722" s="382"/>
    </row>
    <row r="12723" spans="1:1">
      <c r="A12723" s="382"/>
    </row>
    <row r="12724" spans="1:1">
      <c r="A12724" s="382"/>
    </row>
    <row r="12725" spans="1:1">
      <c r="A12725" s="382"/>
    </row>
    <row r="12726" spans="1:1">
      <c r="A12726" s="382"/>
    </row>
    <row r="12727" spans="1:1">
      <c r="A12727" s="382"/>
    </row>
    <row r="12728" spans="1:1">
      <c r="A12728" s="382"/>
    </row>
    <row r="12729" spans="1:1">
      <c r="A12729" s="382"/>
    </row>
    <row r="12730" spans="1:1">
      <c r="A12730" s="382"/>
    </row>
    <row r="12731" spans="1:1">
      <c r="A12731" s="382"/>
    </row>
    <row r="12732" spans="1:1">
      <c r="A12732" s="382"/>
    </row>
    <row r="12733" spans="1:1">
      <c r="A12733" s="382"/>
    </row>
    <row r="12734" spans="1:1">
      <c r="A12734" s="382"/>
    </row>
    <row r="12735" spans="1:1">
      <c r="A12735" s="382"/>
    </row>
    <row r="12736" spans="1:1">
      <c r="A12736" s="382"/>
    </row>
    <row r="12737" spans="1:1">
      <c r="A12737" s="382"/>
    </row>
    <row r="12738" spans="1:1">
      <c r="A12738" s="382"/>
    </row>
    <row r="12739" spans="1:1">
      <c r="A12739" s="382"/>
    </row>
    <row r="12740" spans="1:1">
      <c r="A12740" s="382"/>
    </row>
    <row r="12741" spans="1:1">
      <c r="A12741" s="382"/>
    </row>
    <row r="12742" spans="1:1">
      <c r="A12742" s="382"/>
    </row>
    <row r="12743" spans="1:1">
      <c r="A12743" s="382"/>
    </row>
    <row r="12744" spans="1:1">
      <c r="A12744" s="382"/>
    </row>
    <row r="12745" spans="1:1">
      <c r="A12745" s="382"/>
    </row>
    <row r="12746" spans="1:1">
      <c r="A12746" s="382"/>
    </row>
    <row r="12747" spans="1:1">
      <c r="A12747" s="382"/>
    </row>
    <row r="12748" spans="1:1">
      <c r="A12748" s="382"/>
    </row>
    <row r="12749" spans="1:1">
      <c r="A12749" s="382"/>
    </row>
    <row r="12750" spans="1:1">
      <c r="A12750" s="382"/>
    </row>
    <row r="12751" spans="1:1">
      <c r="A12751" s="382"/>
    </row>
    <row r="12752" spans="1:1">
      <c r="A12752" s="382"/>
    </row>
    <row r="12753" spans="1:1">
      <c r="A12753" s="382"/>
    </row>
    <row r="12754" spans="1:1">
      <c r="A12754" s="382"/>
    </row>
    <row r="12755" spans="1:1">
      <c r="A12755" s="382"/>
    </row>
    <row r="12756" spans="1:1">
      <c r="A12756" s="382"/>
    </row>
    <row r="12757" spans="1:1">
      <c r="A12757" s="382"/>
    </row>
    <row r="12758" spans="1:1">
      <c r="A12758" s="382"/>
    </row>
    <row r="12759" spans="1:1">
      <c r="A12759" s="382"/>
    </row>
    <row r="12760" spans="1:1">
      <c r="A12760" s="382"/>
    </row>
    <row r="12761" spans="1:1">
      <c r="A12761" s="382"/>
    </row>
    <row r="12762" spans="1:1">
      <c r="A12762" s="382"/>
    </row>
    <row r="12763" spans="1:1">
      <c r="A12763" s="382"/>
    </row>
    <row r="12764" spans="1:1">
      <c r="A12764" s="382"/>
    </row>
    <row r="12765" spans="1:1">
      <c r="A12765" s="382"/>
    </row>
    <row r="12766" spans="1:1">
      <c r="A12766" s="382"/>
    </row>
    <row r="12767" spans="1:1">
      <c r="A12767" s="382"/>
    </row>
    <row r="12768" spans="1:1">
      <c r="A12768" s="382"/>
    </row>
    <row r="12769" spans="1:1">
      <c r="A12769" s="382"/>
    </row>
    <row r="12770" spans="1:1">
      <c r="A12770" s="382"/>
    </row>
    <row r="12771" spans="1:1">
      <c r="A12771" s="382"/>
    </row>
    <row r="12772" spans="1:1">
      <c r="A12772" s="382"/>
    </row>
    <row r="12773" spans="1:1">
      <c r="A12773" s="382"/>
    </row>
    <row r="12774" spans="1:1">
      <c r="A12774" s="382"/>
    </row>
    <row r="12775" spans="1:1">
      <c r="A12775" s="382"/>
    </row>
    <row r="12776" spans="1:1">
      <c r="A12776" s="382"/>
    </row>
    <row r="12777" spans="1:1">
      <c r="A12777" s="382"/>
    </row>
    <row r="12778" spans="1:1">
      <c r="A12778" s="382"/>
    </row>
    <row r="12779" spans="1:1">
      <c r="A12779" s="382"/>
    </row>
    <row r="12780" spans="1:1">
      <c r="A12780" s="382"/>
    </row>
    <row r="12781" spans="1:1">
      <c r="A12781" s="382"/>
    </row>
    <row r="12782" spans="1:1">
      <c r="A12782" s="382"/>
    </row>
    <row r="12783" spans="1:1">
      <c r="A12783" s="382"/>
    </row>
    <row r="12784" spans="1:1">
      <c r="A12784" s="382"/>
    </row>
    <row r="12785" spans="1:1">
      <c r="A12785" s="382"/>
    </row>
    <row r="12786" spans="1:1">
      <c r="A12786" s="382"/>
    </row>
    <row r="12787" spans="1:1">
      <c r="A12787" s="382"/>
    </row>
    <row r="12788" spans="1:1">
      <c r="A12788" s="382"/>
    </row>
    <row r="12789" spans="1:1">
      <c r="A12789" s="382"/>
    </row>
    <row r="12790" spans="1:1">
      <c r="A12790" s="382"/>
    </row>
    <row r="12791" spans="1:1">
      <c r="A12791" s="382"/>
    </row>
    <row r="12792" spans="1:1">
      <c r="A12792" s="382"/>
    </row>
    <row r="12793" spans="1:1">
      <c r="A12793" s="382"/>
    </row>
    <row r="12794" spans="1:1">
      <c r="A12794" s="382"/>
    </row>
    <row r="12795" spans="1:1">
      <c r="A12795" s="382"/>
    </row>
    <row r="12796" spans="1:1">
      <c r="A12796" s="382"/>
    </row>
    <row r="12797" spans="1:1">
      <c r="A12797" s="382"/>
    </row>
    <row r="12798" spans="1:1">
      <c r="A12798" s="382"/>
    </row>
    <row r="12799" spans="1:1">
      <c r="A12799" s="382"/>
    </row>
    <row r="12800" spans="1:1">
      <c r="A12800" s="382"/>
    </row>
    <row r="12801" spans="1:1">
      <c r="A12801" s="382"/>
    </row>
    <row r="12802" spans="1:1">
      <c r="A12802" s="382"/>
    </row>
    <row r="12803" spans="1:1">
      <c r="A12803" s="382"/>
    </row>
    <row r="12804" spans="1:1">
      <c r="A12804" s="382"/>
    </row>
    <row r="12805" spans="1:1">
      <c r="A12805" s="382"/>
    </row>
    <row r="12806" spans="1:1">
      <c r="A12806" s="382"/>
    </row>
    <row r="12807" spans="1:1">
      <c r="A12807" s="382"/>
    </row>
    <row r="12808" spans="1:1">
      <c r="A12808" s="382"/>
    </row>
    <row r="12809" spans="1:1">
      <c r="A12809" s="382"/>
    </row>
    <row r="12810" spans="1:1">
      <c r="A12810" s="382"/>
    </row>
    <row r="12811" spans="1:1">
      <c r="A12811" s="382"/>
    </row>
    <row r="12812" spans="1:1">
      <c r="A12812" s="382"/>
    </row>
    <row r="12813" spans="1:1">
      <c r="A12813" s="382"/>
    </row>
    <row r="12814" spans="1:1">
      <c r="A12814" s="382"/>
    </row>
    <row r="12815" spans="1:1">
      <c r="A12815" s="382"/>
    </row>
    <row r="12816" spans="1:1">
      <c r="A12816" s="382"/>
    </row>
    <row r="12817" spans="1:1">
      <c r="A12817" s="382"/>
    </row>
    <row r="12818" spans="1:1">
      <c r="A12818" s="382"/>
    </row>
    <row r="12819" spans="1:1">
      <c r="A12819" s="382"/>
    </row>
    <row r="12820" spans="1:1">
      <c r="A12820" s="382"/>
    </row>
    <row r="12821" spans="1:1">
      <c r="A12821" s="382"/>
    </row>
    <row r="12822" spans="1:1">
      <c r="A12822" s="382"/>
    </row>
    <row r="12823" spans="1:1">
      <c r="A12823" s="382"/>
    </row>
    <row r="12824" spans="1:1">
      <c r="A12824" s="382"/>
    </row>
    <row r="12825" spans="1:1">
      <c r="A12825" s="382"/>
    </row>
    <row r="12826" spans="1:1">
      <c r="A12826" s="382"/>
    </row>
    <row r="12827" spans="1:1">
      <c r="A12827" s="382"/>
    </row>
    <row r="12828" spans="1:1">
      <c r="A12828" s="382"/>
    </row>
    <row r="12829" spans="1:1">
      <c r="A12829" s="382"/>
    </row>
    <row r="12830" spans="1:1">
      <c r="A12830" s="382"/>
    </row>
    <row r="12831" spans="1:1">
      <c r="A12831" s="382"/>
    </row>
    <row r="12832" spans="1:1">
      <c r="A12832" s="382"/>
    </row>
    <row r="12833" spans="1:1">
      <c r="A12833" s="382"/>
    </row>
    <row r="12834" spans="1:1">
      <c r="A12834" s="382"/>
    </row>
    <row r="12835" spans="1:1">
      <c r="A12835" s="382"/>
    </row>
    <row r="12836" spans="1:1">
      <c r="A12836" s="382"/>
    </row>
    <row r="12837" spans="1:1">
      <c r="A12837" s="382"/>
    </row>
    <row r="12838" spans="1:1">
      <c r="A12838" s="382"/>
    </row>
    <row r="12839" spans="1:1">
      <c r="A12839" s="382"/>
    </row>
    <row r="12840" spans="1:1">
      <c r="A12840" s="382"/>
    </row>
    <row r="12841" spans="1:1">
      <c r="A12841" s="382"/>
    </row>
    <row r="12842" spans="1:1">
      <c r="A12842" s="382"/>
    </row>
    <row r="12843" spans="1:1">
      <c r="A12843" s="382"/>
    </row>
    <row r="12844" spans="1:1">
      <c r="A12844" s="382"/>
    </row>
    <row r="12845" spans="1:1">
      <c r="A12845" s="382"/>
    </row>
    <row r="12846" spans="1:1">
      <c r="A12846" s="382"/>
    </row>
    <row r="12847" spans="1:1">
      <c r="A12847" s="382"/>
    </row>
    <row r="12848" spans="1:1">
      <c r="A12848" s="382"/>
    </row>
    <row r="12849" spans="1:1">
      <c r="A12849" s="382"/>
    </row>
    <row r="12850" spans="1:1">
      <c r="A12850" s="382"/>
    </row>
    <row r="12851" spans="1:1">
      <c r="A12851" s="382"/>
    </row>
    <row r="12852" spans="1:1">
      <c r="A12852" s="382"/>
    </row>
    <row r="12853" spans="1:1">
      <c r="A12853" s="382"/>
    </row>
    <row r="12854" spans="1:1">
      <c r="A12854" s="382"/>
    </row>
    <row r="12855" spans="1:1">
      <c r="A12855" s="382"/>
    </row>
    <row r="12856" spans="1:1">
      <c r="A12856" s="382"/>
    </row>
    <row r="12857" spans="1:1">
      <c r="A12857" s="382"/>
    </row>
    <row r="12858" spans="1:1">
      <c r="A12858" s="382"/>
    </row>
    <row r="12859" spans="1:1">
      <c r="A12859" s="382"/>
    </row>
    <row r="12860" spans="1:1">
      <c r="A12860" s="382"/>
    </row>
    <row r="12861" spans="1:1">
      <c r="A12861" s="382"/>
    </row>
    <row r="12862" spans="1:1">
      <c r="A12862" s="382"/>
    </row>
    <row r="12863" spans="1:1">
      <c r="A12863" s="382"/>
    </row>
    <row r="12864" spans="1:1">
      <c r="A12864" s="382"/>
    </row>
    <row r="12865" spans="1:1">
      <c r="A12865" s="382"/>
    </row>
    <row r="12866" spans="1:1">
      <c r="A12866" s="382"/>
    </row>
    <row r="12867" spans="1:1">
      <c r="A12867" s="382"/>
    </row>
    <row r="12868" spans="1:1">
      <c r="A12868" s="382"/>
    </row>
    <row r="12869" spans="1:1">
      <c r="A12869" s="382"/>
    </row>
    <row r="12870" spans="1:1">
      <c r="A12870" s="382"/>
    </row>
    <row r="12871" spans="1:1">
      <c r="A12871" s="382"/>
    </row>
    <row r="12872" spans="1:1">
      <c r="A12872" s="382"/>
    </row>
    <row r="12873" spans="1:1">
      <c r="A12873" s="382"/>
    </row>
    <row r="12874" spans="1:1">
      <c r="A12874" s="382"/>
    </row>
    <row r="12875" spans="1:1">
      <c r="A12875" s="382"/>
    </row>
    <row r="12876" spans="1:1">
      <c r="A12876" s="382"/>
    </row>
    <row r="12877" spans="1:1">
      <c r="A12877" s="382"/>
    </row>
    <row r="12878" spans="1:1">
      <c r="A12878" s="382"/>
    </row>
    <row r="12879" spans="1:1">
      <c r="A12879" s="382"/>
    </row>
    <row r="12880" spans="1:1">
      <c r="A12880" s="382"/>
    </row>
    <row r="12881" spans="1:1">
      <c r="A12881" s="382"/>
    </row>
    <row r="12882" spans="1:1">
      <c r="A12882" s="382"/>
    </row>
    <row r="12883" spans="1:1">
      <c r="A12883" s="382"/>
    </row>
    <row r="12884" spans="1:1">
      <c r="A12884" s="382"/>
    </row>
    <row r="12885" spans="1:1">
      <c r="A12885" s="382"/>
    </row>
    <row r="12886" spans="1:1">
      <c r="A12886" s="382"/>
    </row>
    <row r="12887" spans="1:1">
      <c r="A12887" s="382"/>
    </row>
    <row r="12888" spans="1:1">
      <c r="A12888" s="382"/>
    </row>
    <row r="12889" spans="1:1">
      <c r="A12889" s="382"/>
    </row>
    <row r="12890" spans="1:1">
      <c r="A12890" s="382"/>
    </row>
    <row r="12891" spans="1:1">
      <c r="A12891" s="382"/>
    </row>
    <row r="12892" spans="1:1">
      <c r="A12892" s="382"/>
    </row>
    <row r="12893" spans="1:1">
      <c r="A12893" s="382"/>
    </row>
    <row r="12894" spans="1:1">
      <c r="A12894" s="382"/>
    </row>
    <row r="12895" spans="1:1">
      <c r="A12895" s="382"/>
    </row>
    <row r="12896" spans="1:1">
      <c r="A12896" s="382"/>
    </row>
    <row r="12897" spans="1:1">
      <c r="A12897" s="382"/>
    </row>
    <row r="12898" spans="1:1">
      <c r="A12898" s="382"/>
    </row>
    <row r="12899" spans="1:1">
      <c r="A12899" s="382"/>
    </row>
    <row r="12900" spans="1:1">
      <c r="A12900" s="382"/>
    </row>
    <row r="12901" spans="1:1">
      <c r="A12901" s="382"/>
    </row>
    <row r="12902" spans="1:1">
      <c r="A12902" s="382"/>
    </row>
    <row r="12903" spans="1:1">
      <c r="A12903" s="382"/>
    </row>
    <row r="12904" spans="1:1">
      <c r="A12904" s="382"/>
    </row>
    <row r="12905" spans="1:1">
      <c r="A12905" s="382"/>
    </row>
    <row r="12906" spans="1:1">
      <c r="A12906" s="382"/>
    </row>
    <row r="12907" spans="1:1">
      <c r="A12907" s="382"/>
    </row>
    <row r="12908" spans="1:1">
      <c r="A12908" s="382"/>
    </row>
    <row r="12909" spans="1:1">
      <c r="A12909" s="382"/>
    </row>
    <row r="12910" spans="1:1">
      <c r="A12910" s="382"/>
    </row>
    <row r="12911" spans="1:1">
      <c r="A12911" s="382"/>
    </row>
    <row r="12912" spans="1:1">
      <c r="A12912" s="382"/>
    </row>
    <row r="12913" spans="1:1">
      <c r="A12913" s="382"/>
    </row>
    <row r="12914" spans="1:1">
      <c r="A12914" s="382"/>
    </row>
    <row r="12915" spans="1:1">
      <c r="A12915" s="382"/>
    </row>
    <row r="12916" spans="1:1">
      <c r="A12916" s="382"/>
    </row>
    <row r="12917" spans="1:1">
      <c r="A12917" s="382"/>
    </row>
    <row r="12918" spans="1:1">
      <c r="A12918" s="382"/>
    </row>
    <row r="12919" spans="1:1">
      <c r="A12919" s="382"/>
    </row>
    <row r="12920" spans="1:1">
      <c r="A12920" s="382"/>
    </row>
    <row r="12921" spans="1:1">
      <c r="A12921" s="382"/>
    </row>
    <row r="12922" spans="1:1">
      <c r="A12922" s="382"/>
    </row>
    <row r="12923" spans="1:1">
      <c r="A12923" s="382"/>
    </row>
    <row r="12924" spans="1:1">
      <c r="A12924" s="382"/>
    </row>
    <row r="12925" spans="1:1">
      <c r="A12925" s="382"/>
    </row>
    <row r="12926" spans="1:1">
      <c r="A12926" s="382"/>
    </row>
    <row r="12927" spans="1:1">
      <c r="A12927" s="382"/>
    </row>
    <row r="12928" spans="1:1">
      <c r="A12928" s="382"/>
    </row>
    <row r="12929" spans="1:1">
      <c r="A12929" s="382"/>
    </row>
    <row r="12930" spans="1:1">
      <c r="A12930" s="382"/>
    </row>
    <row r="12931" spans="1:1">
      <c r="A12931" s="382"/>
    </row>
    <row r="12932" spans="1:1">
      <c r="A12932" s="382"/>
    </row>
    <row r="12933" spans="1:1">
      <c r="A12933" s="382"/>
    </row>
    <row r="12934" spans="1:1">
      <c r="A12934" s="382"/>
    </row>
    <row r="12935" spans="1:1">
      <c r="A12935" s="382"/>
    </row>
    <row r="12936" spans="1:1">
      <c r="A12936" s="382"/>
    </row>
    <row r="12937" spans="1:1">
      <c r="A12937" s="382"/>
    </row>
    <row r="12938" spans="1:1">
      <c r="A12938" s="382"/>
    </row>
    <row r="12939" spans="1:1">
      <c r="A12939" s="382"/>
    </row>
    <row r="12940" spans="1:1">
      <c r="A12940" s="382"/>
    </row>
    <row r="12941" spans="1:1">
      <c r="A12941" s="382"/>
    </row>
    <row r="12942" spans="1:1">
      <c r="A12942" s="382"/>
    </row>
    <row r="12943" spans="1:1">
      <c r="A12943" s="382"/>
    </row>
    <row r="12944" spans="1:1">
      <c r="A12944" s="382"/>
    </row>
    <row r="12945" spans="1:1">
      <c r="A12945" s="382"/>
    </row>
    <row r="12946" spans="1:1">
      <c r="A12946" s="382"/>
    </row>
    <row r="12947" spans="1:1">
      <c r="A12947" s="382"/>
    </row>
    <row r="12948" spans="1:1">
      <c r="A12948" s="382"/>
    </row>
    <row r="12949" spans="1:1">
      <c r="A12949" s="382"/>
    </row>
    <row r="12950" spans="1:1">
      <c r="A12950" s="382"/>
    </row>
    <row r="12951" spans="1:1">
      <c r="A12951" s="382"/>
    </row>
    <row r="12952" spans="1:1">
      <c r="A12952" s="382"/>
    </row>
    <row r="12953" spans="1:1">
      <c r="A12953" s="382"/>
    </row>
    <row r="12954" spans="1:1">
      <c r="A12954" s="382"/>
    </row>
    <row r="12955" spans="1:1">
      <c r="A12955" s="382"/>
    </row>
    <row r="12956" spans="1:1">
      <c r="A12956" s="382"/>
    </row>
    <row r="12957" spans="1:1">
      <c r="A12957" s="382"/>
    </row>
    <row r="12958" spans="1:1">
      <c r="A12958" s="382"/>
    </row>
    <row r="12959" spans="1:1">
      <c r="A12959" s="382"/>
    </row>
    <row r="12960" spans="1:1">
      <c r="A12960" s="382"/>
    </row>
    <row r="12961" spans="1:1">
      <c r="A12961" s="382"/>
    </row>
    <row r="12962" spans="1:1">
      <c r="A12962" s="382"/>
    </row>
    <row r="12963" spans="1:1">
      <c r="A12963" s="382"/>
    </row>
    <row r="12964" spans="1:1">
      <c r="A12964" s="382"/>
    </row>
    <row r="12965" spans="1:1">
      <c r="A12965" s="382"/>
    </row>
    <row r="12966" spans="1:1">
      <c r="A12966" s="382"/>
    </row>
    <row r="12967" spans="1:1">
      <c r="A12967" s="382"/>
    </row>
    <row r="12968" spans="1:1">
      <c r="A12968" s="382"/>
    </row>
    <row r="12969" spans="1:1">
      <c r="A12969" s="382"/>
    </row>
    <row r="12970" spans="1:1">
      <c r="A12970" s="382"/>
    </row>
    <row r="12971" spans="1:1">
      <c r="A12971" s="382"/>
    </row>
    <row r="12972" spans="1:1">
      <c r="A12972" s="382"/>
    </row>
    <row r="12973" spans="1:1">
      <c r="A12973" s="382"/>
    </row>
    <row r="12974" spans="1:1">
      <c r="A12974" s="382"/>
    </row>
    <row r="12975" spans="1:1">
      <c r="A12975" s="382"/>
    </row>
    <row r="12976" spans="1:1">
      <c r="A12976" s="382"/>
    </row>
    <row r="12977" spans="1:1">
      <c r="A12977" s="382"/>
    </row>
    <row r="12978" spans="1:1">
      <c r="A12978" s="382"/>
    </row>
    <row r="12979" spans="1:1">
      <c r="A12979" s="382"/>
    </row>
    <row r="12980" spans="1:1">
      <c r="A12980" s="382"/>
    </row>
    <row r="12981" spans="1:1">
      <c r="A12981" s="382"/>
    </row>
    <row r="12982" spans="1:1">
      <c r="A12982" s="382"/>
    </row>
    <row r="12983" spans="1:1">
      <c r="A12983" s="382"/>
    </row>
    <row r="12984" spans="1:1">
      <c r="A12984" s="382"/>
    </row>
    <row r="12985" spans="1:1">
      <c r="A12985" s="382"/>
    </row>
    <row r="12986" spans="1:1">
      <c r="A12986" s="382"/>
    </row>
    <row r="12987" spans="1:1">
      <c r="A12987" s="382"/>
    </row>
    <row r="12988" spans="1:1">
      <c r="A12988" s="382"/>
    </row>
    <row r="12989" spans="1:1">
      <c r="A12989" s="382"/>
    </row>
    <row r="12990" spans="1:1">
      <c r="A12990" s="382"/>
    </row>
    <row r="12991" spans="1:1">
      <c r="A12991" s="382"/>
    </row>
    <row r="12992" spans="1:1">
      <c r="A12992" s="382"/>
    </row>
    <row r="12993" spans="1:1">
      <c r="A12993" s="382"/>
    </row>
    <row r="12994" spans="1:1">
      <c r="A12994" s="382"/>
    </row>
    <row r="12995" spans="1:1">
      <c r="A12995" s="382"/>
    </row>
    <row r="12996" spans="1:1">
      <c r="A12996" s="382"/>
    </row>
    <row r="12997" spans="1:1">
      <c r="A12997" s="382"/>
    </row>
    <row r="12998" spans="1:1">
      <c r="A12998" s="382"/>
    </row>
    <row r="12999" spans="1:1">
      <c r="A12999" s="382"/>
    </row>
    <row r="13000" spans="1:1">
      <c r="A13000" s="382"/>
    </row>
    <row r="13001" spans="1:1">
      <c r="A13001" s="382"/>
    </row>
    <row r="13002" spans="1:1">
      <c r="A13002" s="382"/>
    </row>
    <row r="13003" spans="1:1">
      <c r="A13003" s="382"/>
    </row>
    <row r="13004" spans="1:1">
      <c r="A13004" s="382"/>
    </row>
    <row r="13005" spans="1:1">
      <c r="A13005" s="382"/>
    </row>
    <row r="13006" spans="1:1">
      <c r="A13006" s="382"/>
    </row>
    <row r="13007" spans="1:1">
      <c r="A13007" s="382"/>
    </row>
    <row r="13008" spans="1:1">
      <c r="A13008" s="382"/>
    </row>
    <row r="13009" spans="1:1">
      <c r="A13009" s="382"/>
    </row>
    <row r="13010" spans="1:1">
      <c r="A13010" s="382"/>
    </row>
    <row r="13011" spans="1:1">
      <c r="A13011" s="382"/>
    </row>
    <row r="13012" spans="1:1">
      <c r="A13012" s="382"/>
    </row>
    <row r="13013" spans="1:1">
      <c r="A13013" s="382"/>
    </row>
    <row r="13014" spans="1:1">
      <c r="A13014" s="382"/>
    </row>
    <row r="13015" spans="1:1">
      <c r="A13015" s="382"/>
    </row>
    <row r="13016" spans="1:1">
      <c r="A13016" s="382"/>
    </row>
    <row r="13017" spans="1:1">
      <c r="A13017" s="382"/>
    </row>
    <row r="13018" spans="1:1">
      <c r="A13018" s="382"/>
    </row>
    <row r="13019" spans="1:1">
      <c r="A13019" s="382"/>
    </row>
    <row r="13020" spans="1:1">
      <c r="A13020" s="382"/>
    </row>
    <row r="13021" spans="1:1">
      <c r="A13021" s="382"/>
    </row>
    <row r="13022" spans="1:1">
      <c r="A13022" s="382"/>
    </row>
    <row r="13023" spans="1:1">
      <c r="A13023" s="382"/>
    </row>
    <row r="13024" spans="1:1">
      <c r="A13024" s="382"/>
    </row>
    <row r="13025" spans="1:1">
      <c r="A13025" s="382"/>
    </row>
    <row r="13026" spans="1:1">
      <c r="A13026" s="382"/>
    </row>
    <row r="13027" spans="1:1">
      <c r="A13027" s="382"/>
    </row>
    <row r="13028" spans="1:1">
      <c r="A13028" s="382"/>
    </row>
    <row r="13029" spans="1:1">
      <c r="A13029" s="382"/>
    </row>
    <row r="13030" spans="1:1">
      <c r="A13030" s="382"/>
    </row>
    <row r="13031" spans="1:1">
      <c r="A13031" s="382"/>
    </row>
    <row r="13032" spans="1:1">
      <c r="A13032" s="382"/>
    </row>
    <row r="13033" spans="1:1">
      <c r="A13033" s="382"/>
    </row>
    <row r="13034" spans="1:1">
      <c r="A13034" s="382"/>
    </row>
    <row r="13035" spans="1:1">
      <c r="A13035" s="382"/>
    </row>
    <row r="13036" spans="1:1">
      <c r="A13036" s="382"/>
    </row>
    <row r="13037" spans="1:1">
      <c r="A13037" s="382"/>
    </row>
    <row r="13038" spans="1:1">
      <c r="A13038" s="382"/>
    </row>
    <row r="13039" spans="1:1">
      <c r="A13039" s="382"/>
    </row>
    <row r="13040" spans="1:1">
      <c r="A13040" s="382"/>
    </row>
    <row r="13041" spans="1:1">
      <c r="A13041" s="382"/>
    </row>
    <row r="13042" spans="1:1">
      <c r="A13042" s="382"/>
    </row>
    <row r="13043" spans="1:1">
      <c r="A13043" s="382"/>
    </row>
    <row r="13044" spans="1:1">
      <c r="A13044" s="382"/>
    </row>
    <row r="13045" spans="1:1">
      <c r="A13045" s="382"/>
    </row>
    <row r="13046" spans="1:1">
      <c r="A13046" s="382"/>
    </row>
    <row r="13047" spans="1:1">
      <c r="A13047" s="382"/>
    </row>
    <row r="13048" spans="1:1">
      <c r="A13048" s="382"/>
    </row>
    <row r="13049" spans="1:1">
      <c r="A13049" s="382"/>
    </row>
    <row r="13050" spans="1:1">
      <c r="A13050" s="382"/>
    </row>
    <row r="13051" spans="1:1">
      <c r="A13051" s="382"/>
    </row>
    <row r="13052" spans="1:1">
      <c r="A13052" s="382"/>
    </row>
    <row r="13053" spans="1:1">
      <c r="A13053" s="382"/>
    </row>
    <row r="13054" spans="1:1">
      <c r="A13054" s="382"/>
    </row>
    <row r="13055" spans="1:1">
      <c r="A13055" s="382"/>
    </row>
    <row r="13056" spans="1:1">
      <c r="A13056" s="382"/>
    </row>
    <row r="13057" spans="1:1">
      <c r="A13057" s="382"/>
    </row>
    <row r="13058" spans="1:1">
      <c r="A13058" s="382"/>
    </row>
    <row r="13059" spans="1:1">
      <c r="A13059" s="382"/>
    </row>
    <row r="13060" spans="1:1">
      <c r="A13060" s="382"/>
    </row>
    <row r="13061" spans="1:1">
      <c r="A13061" s="382"/>
    </row>
    <row r="13062" spans="1:1">
      <c r="A13062" s="382"/>
    </row>
    <row r="13063" spans="1:1">
      <c r="A13063" s="382"/>
    </row>
    <row r="13064" spans="1:1">
      <c r="A13064" s="382"/>
    </row>
    <row r="13065" spans="1:1">
      <c r="A13065" s="382"/>
    </row>
    <row r="13066" spans="1:1">
      <c r="A13066" s="382"/>
    </row>
    <row r="13067" spans="1:1">
      <c r="A13067" s="382"/>
    </row>
    <row r="13068" spans="1:1">
      <c r="A13068" s="382"/>
    </row>
    <row r="13069" spans="1:1">
      <c r="A13069" s="382"/>
    </row>
    <row r="13070" spans="1:1">
      <c r="A13070" s="382"/>
    </row>
    <row r="13071" spans="1:1">
      <c r="A13071" s="382"/>
    </row>
    <row r="13072" spans="1:1">
      <c r="A13072" s="382"/>
    </row>
    <row r="13073" spans="1:1">
      <c r="A13073" s="382"/>
    </row>
    <row r="13074" spans="1:1">
      <c r="A13074" s="382"/>
    </row>
    <row r="13075" spans="1:1">
      <c r="A13075" s="382"/>
    </row>
    <row r="13076" spans="1:1">
      <c r="A13076" s="382"/>
    </row>
    <row r="13077" spans="1:1">
      <c r="A13077" s="382"/>
    </row>
    <row r="13078" spans="1:1">
      <c r="A13078" s="382"/>
    </row>
    <row r="13079" spans="1:1">
      <c r="A13079" s="382"/>
    </row>
    <row r="13080" spans="1:1">
      <c r="A13080" s="382"/>
    </row>
    <row r="13081" spans="1:1">
      <c r="A13081" s="382"/>
    </row>
    <row r="13082" spans="1:1">
      <c r="A13082" s="382"/>
    </row>
    <row r="13083" spans="1:1">
      <c r="A13083" s="382"/>
    </row>
    <row r="13084" spans="1:1">
      <c r="A13084" s="382"/>
    </row>
    <row r="13085" spans="1:1">
      <c r="A13085" s="382"/>
    </row>
    <row r="13086" spans="1:1">
      <c r="A13086" s="382"/>
    </row>
    <row r="13087" spans="1:1">
      <c r="A13087" s="382"/>
    </row>
    <row r="13088" spans="1:1">
      <c r="A13088" s="382"/>
    </row>
    <row r="13089" spans="1:1">
      <c r="A13089" s="382"/>
    </row>
    <row r="13090" spans="1:1">
      <c r="A13090" s="382"/>
    </row>
    <row r="13091" spans="1:1">
      <c r="A13091" s="382"/>
    </row>
    <row r="13092" spans="1:1">
      <c r="A13092" s="382"/>
    </row>
    <row r="13093" spans="1:1">
      <c r="A13093" s="382"/>
    </row>
    <row r="13094" spans="1:1">
      <c r="A13094" s="382"/>
    </row>
    <row r="13095" spans="1:1">
      <c r="A13095" s="382"/>
    </row>
    <row r="13096" spans="1:1">
      <c r="A13096" s="382"/>
    </row>
    <row r="13097" spans="1:1">
      <c r="A13097" s="382"/>
    </row>
    <row r="13098" spans="1:1">
      <c r="A13098" s="382"/>
    </row>
    <row r="13099" spans="1:1">
      <c r="A13099" s="382"/>
    </row>
    <row r="13100" spans="1:1">
      <c r="A13100" s="382"/>
    </row>
    <row r="13101" spans="1:1">
      <c r="A13101" s="382"/>
    </row>
    <row r="13102" spans="1:1">
      <c r="A13102" s="382"/>
    </row>
    <row r="13103" spans="1:1">
      <c r="A13103" s="382"/>
    </row>
    <row r="13104" spans="1:1">
      <c r="A13104" s="382"/>
    </row>
    <row r="13105" spans="1:1">
      <c r="A13105" s="382"/>
    </row>
    <row r="13106" spans="1:1">
      <c r="A13106" s="382"/>
    </row>
    <row r="13107" spans="1:1">
      <c r="A13107" s="382"/>
    </row>
    <row r="13108" spans="1:1">
      <c r="A13108" s="382"/>
    </row>
    <row r="13109" spans="1:1">
      <c r="A13109" s="382"/>
    </row>
    <row r="13110" spans="1:1">
      <c r="A13110" s="382"/>
    </row>
    <row r="13111" spans="1:1">
      <c r="A13111" s="382"/>
    </row>
    <row r="13112" spans="1:1">
      <c r="A13112" s="382"/>
    </row>
    <row r="13113" spans="1:1">
      <c r="A13113" s="382"/>
    </row>
    <row r="13114" spans="1:1">
      <c r="A13114" s="382"/>
    </row>
    <row r="13115" spans="1:1">
      <c r="A13115" s="382"/>
    </row>
    <row r="13116" spans="1:1">
      <c r="A13116" s="382"/>
    </row>
    <row r="13117" spans="1:1">
      <c r="A13117" s="382"/>
    </row>
    <row r="13118" spans="1:1">
      <c r="A13118" s="382"/>
    </row>
    <row r="13119" spans="1:1">
      <c r="A13119" s="382"/>
    </row>
    <row r="13120" spans="1:1">
      <c r="A13120" s="382"/>
    </row>
    <row r="13121" spans="1:1">
      <c r="A13121" s="382"/>
    </row>
    <row r="13122" spans="1:1">
      <c r="A13122" s="382"/>
    </row>
    <row r="13123" spans="1:1">
      <c r="A13123" s="382"/>
    </row>
    <row r="13124" spans="1:1">
      <c r="A13124" s="382"/>
    </row>
    <row r="13125" spans="1:1">
      <c r="A13125" s="382"/>
    </row>
    <row r="13126" spans="1:1">
      <c r="A13126" s="382"/>
    </row>
    <row r="13127" spans="1:1">
      <c r="A13127" s="382"/>
    </row>
    <row r="13128" spans="1:1">
      <c r="A13128" s="382"/>
    </row>
    <row r="13129" spans="1:1">
      <c r="A13129" s="382"/>
    </row>
    <row r="13130" spans="1:1">
      <c r="A13130" s="382"/>
    </row>
    <row r="13131" spans="1:1">
      <c r="A13131" s="382"/>
    </row>
    <row r="13132" spans="1:1">
      <c r="A13132" s="382"/>
    </row>
    <row r="13133" spans="1:1">
      <c r="A13133" s="382"/>
    </row>
    <row r="13134" spans="1:1">
      <c r="A13134" s="382"/>
    </row>
    <row r="13135" spans="1:1">
      <c r="A13135" s="382"/>
    </row>
    <row r="13136" spans="1:1">
      <c r="A13136" s="382"/>
    </row>
    <row r="13137" spans="1:1">
      <c r="A13137" s="382"/>
    </row>
    <row r="13138" spans="1:1">
      <c r="A13138" s="382"/>
    </row>
    <row r="13139" spans="1:1">
      <c r="A13139" s="382"/>
    </row>
    <row r="13140" spans="1:1">
      <c r="A13140" s="382"/>
    </row>
    <row r="13141" spans="1:1">
      <c r="A13141" s="382"/>
    </row>
    <row r="13142" spans="1:1">
      <c r="A13142" s="382"/>
    </row>
    <row r="13143" spans="1:1">
      <c r="A13143" s="382"/>
    </row>
    <row r="13144" spans="1:1">
      <c r="A13144" s="382"/>
    </row>
    <row r="13145" spans="1:1">
      <c r="A13145" s="382"/>
    </row>
    <row r="13146" spans="1:1">
      <c r="A13146" s="382"/>
    </row>
    <row r="13147" spans="1:1">
      <c r="A13147" s="382"/>
    </row>
    <row r="13148" spans="1:1">
      <c r="A13148" s="382"/>
    </row>
    <row r="13149" spans="1:1">
      <c r="A13149" s="382"/>
    </row>
    <row r="13150" spans="1:1">
      <c r="A13150" s="382"/>
    </row>
    <row r="13151" spans="1:1">
      <c r="A13151" s="382"/>
    </row>
    <row r="13152" spans="1:1">
      <c r="A13152" s="382"/>
    </row>
    <row r="13153" spans="1:1">
      <c r="A13153" s="382"/>
    </row>
    <row r="13154" spans="1:1">
      <c r="A13154" s="382"/>
    </row>
    <row r="13155" spans="1:1">
      <c r="A13155" s="382"/>
    </row>
    <row r="13156" spans="1:1">
      <c r="A13156" s="382"/>
    </row>
    <row r="13157" spans="1:1">
      <c r="A13157" s="382"/>
    </row>
    <row r="13158" spans="1:1">
      <c r="A13158" s="382"/>
    </row>
    <row r="13159" spans="1:1">
      <c r="A13159" s="382"/>
    </row>
    <row r="13160" spans="1:1">
      <c r="A13160" s="382"/>
    </row>
    <row r="13161" spans="1:1">
      <c r="A13161" s="382"/>
    </row>
    <row r="13162" spans="1:1">
      <c r="A13162" s="382"/>
    </row>
    <row r="13163" spans="1:1">
      <c r="A13163" s="382"/>
    </row>
    <row r="13164" spans="1:1">
      <c r="A13164" s="382"/>
    </row>
    <row r="13165" spans="1:1">
      <c r="A13165" s="382"/>
    </row>
    <row r="13166" spans="1:1">
      <c r="A13166" s="382"/>
    </row>
    <row r="13167" spans="1:1">
      <c r="A13167" s="382"/>
    </row>
    <row r="13168" spans="1:1">
      <c r="A13168" s="382"/>
    </row>
    <row r="13169" spans="1:1">
      <c r="A13169" s="382"/>
    </row>
    <row r="13170" spans="1:1">
      <c r="A13170" s="382"/>
    </row>
    <row r="13171" spans="1:1">
      <c r="A13171" s="382"/>
    </row>
    <row r="13172" spans="1:1">
      <c r="A13172" s="382"/>
    </row>
    <row r="13173" spans="1:1">
      <c r="A13173" s="382"/>
    </row>
    <row r="13174" spans="1:1">
      <c r="A13174" s="382"/>
    </row>
    <row r="13175" spans="1:1">
      <c r="A13175" s="382"/>
    </row>
    <row r="13176" spans="1:1">
      <c r="A13176" s="382"/>
    </row>
    <row r="13177" spans="1:1">
      <c r="A13177" s="382"/>
    </row>
    <row r="13178" spans="1:1">
      <c r="A13178" s="382"/>
    </row>
    <row r="13179" spans="1:1">
      <c r="A13179" s="382"/>
    </row>
    <row r="13180" spans="1:1">
      <c r="A13180" s="382"/>
    </row>
    <row r="13181" spans="1:1">
      <c r="A13181" s="382"/>
    </row>
    <row r="13182" spans="1:1">
      <c r="A13182" s="382"/>
    </row>
    <row r="13183" spans="1:1">
      <c r="A13183" s="382"/>
    </row>
    <row r="13184" spans="1:1">
      <c r="A13184" s="382"/>
    </row>
    <row r="13185" spans="1:1">
      <c r="A13185" s="382"/>
    </row>
    <row r="13186" spans="1:1">
      <c r="A13186" s="382"/>
    </row>
    <row r="13187" spans="1:1">
      <c r="A13187" s="382"/>
    </row>
    <row r="13188" spans="1:1">
      <c r="A13188" s="382"/>
    </row>
    <row r="13189" spans="1:1">
      <c r="A13189" s="382"/>
    </row>
    <row r="13190" spans="1:1">
      <c r="A13190" s="382"/>
    </row>
    <row r="13191" spans="1:1">
      <c r="A13191" s="382"/>
    </row>
    <row r="13192" spans="1:1">
      <c r="A13192" s="382"/>
    </row>
    <row r="13193" spans="1:1">
      <c r="A13193" s="382"/>
    </row>
    <row r="13194" spans="1:1">
      <c r="A13194" s="382"/>
    </row>
    <row r="13195" spans="1:1">
      <c r="A13195" s="382"/>
    </row>
    <row r="13196" spans="1:1">
      <c r="A13196" s="382"/>
    </row>
    <row r="13197" spans="1:1">
      <c r="A13197" s="382"/>
    </row>
    <row r="13198" spans="1:1">
      <c r="A13198" s="382"/>
    </row>
    <row r="13199" spans="1:1">
      <c r="A13199" s="382"/>
    </row>
    <row r="13200" spans="1:1">
      <c r="A13200" s="382"/>
    </row>
    <row r="13201" spans="1:1">
      <c r="A13201" s="382"/>
    </row>
    <row r="13202" spans="1:1">
      <c r="A13202" s="382"/>
    </row>
    <row r="13203" spans="1:1">
      <c r="A13203" s="382"/>
    </row>
    <row r="13204" spans="1:1">
      <c r="A13204" s="382"/>
    </row>
    <row r="13205" spans="1:1">
      <c r="A13205" s="382"/>
    </row>
    <row r="13206" spans="1:1">
      <c r="A13206" s="382"/>
    </row>
    <row r="13207" spans="1:1">
      <c r="A13207" s="382"/>
    </row>
    <row r="13208" spans="1:1">
      <c r="A13208" s="382"/>
    </row>
    <row r="13209" spans="1:1">
      <c r="A13209" s="382"/>
    </row>
    <row r="13210" spans="1:1">
      <c r="A13210" s="382"/>
    </row>
    <row r="13211" spans="1:1">
      <c r="A13211" s="382"/>
    </row>
    <row r="13212" spans="1:1">
      <c r="A13212" s="382"/>
    </row>
    <row r="13213" spans="1:1">
      <c r="A13213" s="382"/>
    </row>
    <row r="13214" spans="1:1">
      <c r="A13214" s="382"/>
    </row>
    <row r="13215" spans="1:1">
      <c r="A13215" s="382"/>
    </row>
    <row r="13216" spans="1:1">
      <c r="A13216" s="382"/>
    </row>
    <row r="13217" spans="1:1">
      <c r="A13217" s="382"/>
    </row>
    <row r="13218" spans="1:1">
      <c r="A13218" s="382"/>
    </row>
    <row r="13219" spans="1:1">
      <c r="A13219" s="382"/>
    </row>
    <row r="13220" spans="1:1">
      <c r="A13220" s="382"/>
    </row>
    <row r="13221" spans="1:1">
      <c r="A13221" s="382"/>
    </row>
    <row r="13222" spans="1:1">
      <c r="A13222" s="382"/>
    </row>
    <row r="13223" spans="1:1">
      <c r="A13223" s="382"/>
    </row>
    <row r="13224" spans="1:1">
      <c r="A13224" s="382"/>
    </row>
    <row r="13225" spans="1:1">
      <c r="A13225" s="382"/>
    </row>
    <row r="13226" spans="1:1">
      <c r="A13226" s="382"/>
    </row>
    <row r="13227" spans="1:1">
      <c r="A13227" s="382"/>
    </row>
    <row r="13228" spans="1:1">
      <c r="A13228" s="382"/>
    </row>
    <row r="13229" spans="1:1">
      <c r="A13229" s="382"/>
    </row>
    <row r="13230" spans="1:1">
      <c r="A13230" s="382"/>
    </row>
    <row r="13231" spans="1:1">
      <c r="A13231" s="382"/>
    </row>
    <row r="13232" spans="1:1">
      <c r="A13232" s="382"/>
    </row>
    <row r="13233" spans="1:1">
      <c r="A13233" s="382"/>
    </row>
    <row r="13234" spans="1:1">
      <c r="A13234" s="382"/>
    </row>
    <row r="13235" spans="1:1">
      <c r="A13235" s="382"/>
    </row>
    <row r="13236" spans="1:1">
      <c r="A13236" s="382"/>
    </row>
    <row r="13237" spans="1:1">
      <c r="A13237" s="382"/>
    </row>
    <row r="13238" spans="1:1">
      <c r="A13238" s="382"/>
    </row>
    <row r="13239" spans="1:1">
      <c r="A13239" s="382"/>
    </row>
    <row r="13240" spans="1:1">
      <c r="A13240" s="382"/>
    </row>
    <row r="13241" spans="1:1">
      <c r="A13241" s="382"/>
    </row>
    <row r="13242" spans="1:1">
      <c r="A13242" s="382"/>
    </row>
    <row r="13243" spans="1:1">
      <c r="A13243" s="382"/>
    </row>
    <row r="13244" spans="1:1">
      <c r="A13244" s="382"/>
    </row>
    <row r="13245" spans="1:1">
      <c r="A13245" s="382"/>
    </row>
    <row r="13246" spans="1:1">
      <c r="A13246" s="382"/>
    </row>
    <row r="13247" spans="1:1">
      <c r="A13247" s="382"/>
    </row>
    <row r="13248" spans="1:1">
      <c r="A13248" s="382"/>
    </row>
    <row r="13249" spans="1:1">
      <c r="A13249" s="382"/>
    </row>
    <row r="13250" spans="1:1">
      <c r="A13250" s="382"/>
    </row>
    <row r="13251" spans="1:1">
      <c r="A13251" s="382"/>
    </row>
    <row r="13252" spans="1:1">
      <c r="A13252" s="382"/>
    </row>
    <row r="13253" spans="1:1">
      <c r="A13253" s="382"/>
    </row>
    <row r="13254" spans="1:1">
      <c r="A13254" s="382"/>
    </row>
    <row r="13255" spans="1:1">
      <c r="A13255" s="382"/>
    </row>
    <row r="13256" spans="1:1">
      <c r="A13256" s="382"/>
    </row>
    <row r="13257" spans="1:1">
      <c r="A13257" s="382"/>
    </row>
    <row r="13258" spans="1:1">
      <c r="A13258" s="382"/>
    </row>
    <row r="13259" spans="1:1">
      <c r="A13259" s="382"/>
    </row>
    <row r="13260" spans="1:1">
      <c r="A13260" s="382"/>
    </row>
    <row r="13261" spans="1:1">
      <c r="A13261" s="382"/>
    </row>
    <row r="13262" spans="1:1">
      <c r="A13262" s="382"/>
    </row>
    <row r="13263" spans="1:1">
      <c r="A13263" s="382"/>
    </row>
    <row r="13264" spans="1:1">
      <c r="A13264" s="382"/>
    </row>
    <row r="13265" spans="1:1">
      <c r="A13265" s="382"/>
    </row>
    <row r="13266" spans="1:1">
      <c r="A13266" s="382"/>
    </row>
    <row r="13267" spans="1:1">
      <c r="A13267" s="382"/>
    </row>
    <row r="13268" spans="1:1">
      <c r="A13268" s="382"/>
    </row>
    <row r="13269" spans="1:1">
      <c r="A13269" s="382"/>
    </row>
    <row r="13270" spans="1:1">
      <c r="A13270" s="382"/>
    </row>
    <row r="13271" spans="1:1">
      <c r="A13271" s="382"/>
    </row>
    <row r="13272" spans="1:1">
      <c r="A13272" s="382"/>
    </row>
    <row r="13273" spans="1:1">
      <c r="A13273" s="382"/>
    </row>
    <row r="13274" spans="1:1">
      <c r="A13274" s="382"/>
    </row>
    <row r="13275" spans="1:1">
      <c r="A13275" s="382"/>
    </row>
    <row r="13276" spans="1:1">
      <c r="A13276" s="382"/>
    </row>
    <row r="13277" spans="1:1">
      <c r="A13277" s="382"/>
    </row>
    <row r="13278" spans="1:1">
      <c r="A13278" s="382"/>
    </row>
    <row r="13279" spans="1:1">
      <c r="A13279" s="382"/>
    </row>
    <row r="13280" spans="1:1">
      <c r="A13280" s="382"/>
    </row>
    <row r="13281" spans="1:1">
      <c r="A13281" s="382"/>
    </row>
    <row r="13282" spans="1:1">
      <c r="A13282" s="382"/>
    </row>
    <row r="13283" spans="1:1">
      <c r="A13283" s="382"/>
    </row>
    <row r="13284" spans="1:1">
      <c r="A13284" s="382"/>
    </row>
    <row r="13285" spans="1:1">
      <c r="A13285" s="382"/>
    </row>
    <row r="13286" spans="1:1">
      <c r="A13286" s="382"/>
    </row>
    <row r="13287" spans="1:1">
      <c r="A13287" s="382"/>
    </row>
    <row r="13288" spans="1:1">
      <c r="A13288" s="382"/>
    </row>
    <row r="13289" spans="1:1">
      <c r="A13289" s="382"/>
    </row>
    <row r="13290" spans="1:1">
      <c r="A13290" s="382"/>
    </row>
    <row r="13291" spans="1:1">
      <c r="A13291" s="382"/>
    </row>
    <row r="13292" spans="1:1">
      <c r="A13292" s="382"/>
    </row>
    <row r="13293" spans="1:1">
      <c r="A13293" s="382"/>
    </row>
    <row r="13294" spans="1:1">
      <c r="A13294" s="382"/>
    </row>
    <row r="13295" spans="1:1">
      <c r="A13295" s="382"/>
    </row>
    <row r="13296" spans="1:1">
      <c r="A13296" s="382"/>
    </row>
    <row r="13297" spans="1:1">
      <c r="A13297" s="382"/>
    </row>
    <row r="13298" spans="1:1">
      <c r="A13298" s="382"/>
    </row>
    <row r="13299" spans="1:1">
      <c r="A13299" s="382"/>
    </row>
    <row r="13300" spans="1:1">
      <c r="A13300" s="382"/>
    </row>
    <row r="13301" spans="1:1">
      <c r="A13301" s="382"/>
    </row>
    <row r="13302" spans="1:1">
      <c r="A13302" s="382"/>
    </row>
    <row r="13303" spans="1:1">
      <c r="A13303" s="382"/>
    </row>
    <row r="13304" spans="1:1">
      <c r="A13304" s="382"/>
    </row>
    <row r="13305" spans="1:1">
      <c r="A13305" s="382"/>
    </row>
    <row r="13306" spans="1:1">
      <c r="A13306" s="382"/>
    </row>
    <row r="13307" spans="1:1">
      <c r="A13307" s="382"/>
    </row>
    <row r="13308" spans="1:1">
      <c r="A13308" s="382"/>
    </row>
    <row r="13309" spans="1:1">
      <c r="A13309" s="382"/>
    </row>
    <row r="13310" spans="1:1">
      <c r="A13310" s="382"/>
    </row>
    <row r="13311" spans="1:1">
      <c r="A13311" s="382"/>
    </row>
    <row r="13312" spans="1:1">
      <c r="A13312" s="382"/>
    </row>
    <row r="13313" spans="1:1">
      <c r="A13313" s="382"/>
    </row>
    <row r="13314" spans="1:1">
      <c r="A13314" s="382"/>
    </row>
    <row r="13315" spans="1:1">
      <c r="A13315" s="382"/>
    </row>
    <row r="13316" spans="1:1">
      <c r="A13316" s="382"/>
    </row>
    <row r="13317" spans="1:1">
      <c r="A13317" s="382"/>
    </row>
    <row r="13318" spans="1:1">
      <c r="A13318" s="382"/>
    </row>
    <row r="13319" spans="1:1">
      <c r="A13319" s="382"/>
    </row>
    <row r="13320" spans="1:1">
      <c r="A13320" s="382"/>
    </row>
    <row r="13321" spans="1:1">
      <c r="A13321" s="382"/>
    </row>
    <row r="13322" spans="1:1">
      <c r="A13322" s="382"/>
    </row>
    <row r="13323" spans="1:1">
      <c r="A13323" s="382"/>
    </row>
    <row r="13324" spans="1:1">
      <c r="A13324" s="382"/>
    </row>
    <row r="13325" spans="1:1">
      <c r="A13325" s="382"/>
    </row>
    <row r="13326" spans="1:1">
      <c r="A13326" s="382"/>
    </row>
    <row r="13327" spans="1:1">
      <c r="A13327" s="382"/>
    </row>
    <row r="13328" spans="1:1">
      <c r="A13328" s="382"/>
    </row>
    <row r="13329" spans="1:1">
      <c r="A13329" s="382"/>
    </row>
    <row r="13330" spans="1:1">
      <c r="A13330" s="382"/>
    </row>
    <row r="13331" spans="1:1">
      <c r="A13331" s="382"/>
    </row>
    <row r="13332" spans="1:1">
      <c r="A13332" s="382"/>
    </row>
    <row r="13333" spans="1:1">
      <c r="A13333" s="382"/>
    </row>
    <row r="13334" spans="1:1">
      <c r="A13334" s="382"/>
    </row>
    <row r="13335" spans="1:1">
      <c r="A13335" s="382"/>
    </row>
    <row r="13336" spans="1:1">
      <c r="A13336" s="382"/>
    </row>
    <row r="13337" spans="1:1">
      <c r="A13337" s="382"/>
    </row>
    <row r="13338" spans="1:1">
      <c r="A13338" s="382"/>
    </row>
    <row r="13339" spans="1:1">
      <c r="A13339" s="382"/>
    </row>
    <row r="13340" spans="1:1">
      <c r="A13340" s="382"/>
    </row>
    <row r="13341" spans="1:1">
      <c r="A13341" s="382"/>
    </row>
    <row r="13342" spans="1:1">
      <c r="A13342" s="382"/>
    </row>
    <row r="13343" spans="1:1">
      <c r="A13343" s="382"/>
    </row>
    <row r="13344" spans="1:1">
      <c r="A13344" s="382"/>
    </row>
    <row r="13345" spans="1:1">
      <c r="A13345" s="382"/>
    </row>
    <row r="13346" spans="1:1">
      <c r="A13346" s="382"/>
    </row>
    <row r="13347" spans="1:1">
      <c r="A13347" s="382"/>
    </row>
    <row r="13348" spans="1:1">
      <c r="A13348" s="382"/>
    </row>
    <row r="13349" spans="1:1">
      <c r="A13349" s="382"/>
    </row>
    <row r="13350" spans="1:1">
      <c r="A13350" s="382"/>
    </row>
    <row r="13351" spans="1:1">
      <c r="A13351" s="382"/>
    </row>
    <row r="13352" spans="1:1">
      <c r="A13352" s="382"/>
    </row>
    <row r="13353" spans="1:1">
      <c r="A13353" s="382"/>
    </row>
    <row r="13354" spans="1:1">
      <c r="A13354" s="382"/>
    </row>
    <row r="13355" spans="1:1">
      <c r="A13355" s="382"/>
    </row>
    <row r="13356" spans="1:1">
      <c r="A13356" s="382"/>
    </row>
    <row r="13357" spans="1:1">
      <c r="A13357" s="382"/>
    </row>
    <row r="13358" spans="1:1">
      <c r="A13358" s="382"/>
    </row>
    <row r="13359" spans="1:1">
      <c r="A13359" s="382"/>
    </row>
    <row r="13360" spans="1:1">
      <c r="A13360" s="382"/>
    </row>
    <row r="13361" spans="1:1">
      <c r="A13361" s="382"/>
    </row>
    <row r="13362" spans="1:1">
      <c r="A13362" s="382"/>
    </row>
    <row r="13363" spans="1:1">
      <c r="A13363" s="382"/>
    </row>
    <row r="13364" spans="1:1">
      <c r="A13364" s="382"/>
    </row>
    <row r="13365" spans="1:1">
      <c r="A13365" s="382"/>
    </row>
    <row r="13366" spans="1:1">
      <c r="A13366" s="382"/>
    </row>
    <row r="13367" spans="1:1">
      <c r="A13367" s="382"/>
    </row>
    <row r="13368" spans="1:1">
      <c r="A13368" s="382"/>
    </row>
    <row r="13369" spans="1:1">
      <c r="A13369" s="382"/>
    </row>
    <row r="13370" spans="1:1">
      <c r="A13370" s="382"/>
    </row>
    <row r="13371" spans="1:1">
      <c r="A13371" s="382"/>
    </row>
    <row r="13372" spans="1:1">
      <c r="A13372" s="382"/>
    </row>
    <row r="13373" spans="1:1">
      <c r="A13373" s="382"/>
    </row>
    <row r="13374" spans="1:1">
      <c r="A13374" s="382"/>
    </row>
    <row r="13375" spans="1:1">
      <c r="A13375" s="382"/>
    </row>
    <row r="13376" spans="1:1">
      <c r="A13376" s="382"/>
    </row>
    <row r="13377" spans="1:1">
      <c r="A13377" s="382"/>
    </row>
    <row r="13378" spans="1:1">
      <c r="A13378" s="382"/>
    </row>
    <row r="13379" spans="1:1">
      <c r="A13379" s="382"/>
    </row>
    <row r="13380" spans="1:1">
      <c r="A13380" s="382"/>
    </row>
    <row r="13381" spans="1:1">
      <c r="A13381" s="382"/>
    </row>
    <row r="13382" spans="1:1">
      <c r="A13382" s="382"/>
    </row>
    <row r="13383" spans="1:1">
      <c r="A13383" s="382"/>
    </row>
    <row r="13384" spans="1:1">
      <c r="A13384" s="382"/>
    </row>
    <row r="13385" spans="1:1">
      <c r="A13385" s="382"/>
    </row>
    <row r="13386" spans="1:1">
      <c r="A13386" s="382"/>
    </row>
    <row r="13387" spans="1:1">
      <c r="A13387" s="382"/>
    </row>
    <row r="13388" spans="1:1">
      <c r="A13388" s="382"/>
    </row>
    <row r="13389" spans="1:1">
      <c r="A13389" s="382"/>
    </row>
    <row r="13390" spans="1:1">
      <c r="A13390" s="382"/>
    </row>
    <row r="13391" spans="1:1">
      <c r="A13391" s="382"/>
    </row>
    <row r="13392" spans="1:1">
      <c r="A13392" s="382"/>
    </row>
    <row r="13393" spans="1:1">
      <c r="A13393" s="382"/>
    </row>
    <row r="13394" spans="1:1">
      <c r="A13394" s="382"/>
    </row>
    <row r="13395" spans="1:1">
      <c r="A13395" s="382"/>
    </row>
    <row r="13396" spans="1:1">
      <c r="A13396" s="382"/>
    </row>
    <row r="13397" spans="1:1">
      <c r="A13397" s="382"/>
    </row>
    <row r="13398" spans="1:1">
      <c r="A13398" s="382"/>
    </row>
    <row r="13399" spans="1:1">
      <c r="A13399" s="382"/>
    </row>
    <row r="13400" spans="1:1">
      <c r="A13400" s="382"/>
    </row>
    <row r="13401" spans="1:1">
      <c r="A13401" s="382"/>
    </row>
    <row r="13402" spans="1:1">
      <c r="A13402" s="382"/>
    </row>
    <row r="13403" spans="1:1">
      <c r="A13403" s="382"/>
    </row>
    <row r="13404" spans="1:1">
      <c r="A13404" s="382"/>
    </row>
    <row r="13405" spans="1:1">
      <c r="A13405" s="382"/>
    </row>
    <row r="13406" spans="1:1">
      <c r="A13406" s="382"/>
    </row>
    <row r="13407" spans="1:1">
      <c r="A13407" s="382"/>
    </row>
    <row r="13408" spans="1:1">
      <c r="A13408" s="382"/>
    </row>
    <row r="13409" spans="1:1">
      <c r="A13409" s="382"/>
    </row>
    <row r="13410" spans="1:1">
      <c r="A13410" s="382"/>
    </row>
    <row r="13411" spans="1:1">
      <c r="A13411" s="382"/>
    </row>
    <row r="13412" spans="1:1">
      <c r="A13412" s="382"/>
    </row>
    <row r="13413" spans="1:1">
      <c r="A13413" s="382"/>
    </row>
    <row r="13414" spans="1:1">
      <c r="A13414" s="382"/>
    </row>
    <row r="13415" spans="1:1">
      <c r="A13415" s="382"/>
    </row>
    <row r="13416" spans="1:1">
      <c r="A13416" s="382"/>
    </row>
    <row r="13417" spans="1:1">
      <c r="A13417" s="382"/>
    </row>
    <row r="13418" spans="1:1">
      <c r="A13418" s="382"/>
    </row>
    <row r="13419" spans="1:1">
      <c r="A13419" s="382"/>
    </row>
    <row r="13420" spans="1:1">
      <c r="A13420" s="382"/>
    </row>
    <row r="13421" spans="1:1">
      <c r="A13421" s="382"/>
    </row>
    <row r="13422" spans="1:1">
      <c r="A13422" s="382"/>
    </row>
    <row r="13423" spans="1:1">
      <c r="A13423" s="382"/>
    </row>
    <row r="13424" spans="1:1">
      <c r="A13424" s="382"/>
    </row>
    <row r="13425" spans="1:1">
      <c r="A13425" s="382"/>
    </row>
    <row r="13426" spans="1:1">
      <c r="A13426" s="382"/>
    </row>
    <row r="13427" spans="1:1">
      <c r="A13427" s="382"/>
    </row>
    <row r="13428" spans="1:1">
      <c r="A13428" s="382"/>
    </row>
    <row r="13429" spans="1:1">
      <c r="A13429" s="382"/>
    </row>
    <row r="13430" spans="1:1">
      <c r="A13430" s="382"/>
    </row>
    <row r="13431" spans="1:1">
      <c r="A13431" s="382"/>
    </row>
    <row r="13432" spans="1:1">
      <c r="A13432" s="382"/>
    </row>
    <row r="13433" spans="1:1">
      <c r="A13433" s="382"/>
    </row>
    <row r="13434" spans="1:1">
      <c r="A13434" s="382"/>
    </row>
    <row r="13435" spans="1:1">
      <c r="A13435" s="382"/>
    </row>
    <row r="13436" spans="1:1">
      <c r="A13436" s="382"/>
    </row>
    <row r="13437" spans="1:1">
      <c r="A13437" s="382"/>
    </row>
    <row r="13438" spans="1:1">
      <c r="A13438" s="382"/>
    </row>
    <row r="13439" spans="1:1">
      <c r="A13439" s="382"/>
    </row>
    <row r="13440" spans="1:1">
      <c r="A13440" s="382"/>
    </row>
    <row r="13441" spans="1:1">
      <c r="A13441" s="382"/>
    </row>
    <row r="13442" spans="1:1">
      <c r="A13442" s="382"/>
    </row>
    <row r="13443" spans="1:1">
      <c r="A13443" s="382"/>
    </row>
    <row r="13444" spans="1:1">
      <c r="A13444" s="382"/>
    </row>
    <row r="13445" spans="1:1">
      <c r="A13445" s="382"/>
    </row>
    <row r="13446" spans="1:1">
      <c r="A13446" s="382"/>
    </row>
    <row r="13447" spans="1:1">
      <c r="A13447" s="382"/>
    </row>
    <row r="13448" spans="1:1">
      <c r="A13448" s="382"/>
    </row>
    <row r="13449" spans="1:1">
      <c r="A13449" s="382"/>
    </row>
    <row r="13450" spans="1:1">
      <c r="A13450" s="382"/>
    </row>
    <row r="13451" spans="1:1">
      <c r="A13451" s="382"/>
    </row>
    <row r="13452" spans="1:1">
      <c r="A13452" s="382"/>
    </row>
    <row r="13453" spans="1:1">
      <c r="A13453" s="382"/>
    </row>
    <row r="13454" spans="1:1">
      <c r="A13454" s="382"/>
    </row>
    <row r="13455" spans="1:1">
      <c r="A13455" s="382"/>
    </row>
    <row r="13456" spans="1:1">
      <c r="A13456" s="382"/>
    </row>
    <row r="13457" spans="1:1">
      <c r="A13457" s="382"/>
    </row>
    <row r="13458" spans="1:1">
      <c r="A13458" s="382"/>
    </row>
    <row r="13459" spans="1:1">
      <c r="A13459" s="382"/>
    </row>
    <row r="13460" spans="1:1">
      <c r="A13460" s="382"/>
    </row>
    <row r="13461" spans="1:1">
      <c r="A13461" s="382"/>
    </row>
    <row r="13462" spans="1:1">
      <c r="A13462" s="382"/>
    </row>
    <row r="13463" spans="1:1">
      <c r="A13463" s="382"/>
    </row>
    <row r="13464" spans="1:1">
      <c r="A13464" s="382"/>
    </row>
    <row r="13465" spans="1:1">
      <c r="A13465" s="382"/>
    </row>
    <row r="13466" spans="1:1">
      <c r="A13466" s="382"/>
    </row>
    <row r="13467" spans="1:1">
      <c r="A13467" s="382"/>
    </row>
    <row r="13468" spans="1:1">
      <c r="A13468" s="382"/>
    </row>
    <row r="13469" spans="1:1">
      <c r="A13469" s="382"/>
    </row>
    <row r="13470" spans="1:1">
      <c r="A13470" s="382"/>
    </row>
    <row r="13471" spans="1:1">
      <c r="A13471" s="382"/>
    </row>
    <row r="13472" spans="1:1">
      <c r="A13472" s="382"/>
    </row>
    <row r="13473" spans="1:1">
      <c r="A13473" s="382"/>
    </row>
    <row r="13474" spans="1:1">
      <c r="A13474" s="382"/>
    </row>
    <row r="13475" spans="1:1">
      <c r="A13475" s="382"/>
    </row>
    <row r="13476" spans="1:1">
      <c r="A13476" s="382"/>
    </row>
    <row r="13477" spans="1:1">
      <c r="A13477" s="382"/>
    </row>
    <row r="13478" spans="1:1">
      <c r="A13478" s="382"/>
    </row>
    <row r="13479" spans="1:1">
      <c r="A13479" s="382"/>
    </row>
    <row r="13480" spans="1:1">
      <c r="A13480" s="382"/>
    </row>
    <row r="13481" spans="1:1">
      <c r="A13481" s="382"/>
    </row>
    <row r="13482" spans="1:1">
      <c r="A13482" s="382"/>
    </row>
    <row r="13483" spans="1:1">
      <c r="A13483" s="382"/>
    </row>
    <row r="13484" spans="1:1">
      <c r="A13484" s="382"/>
    </row>
    <row r="13485" spans="1:1">
      <c r="A13485" s="382"/>
    </row>
    <row r="13486" spans="1:1">
      <c r="A13486" s="382"/>
    </row>
    <row r="13487" spans="1:1">
      <c r="A13487" s="382"/>
    </row>
    <row r="13488" spans="1:1">
      <c r="A13488" s="382"/>
    </row>
    <row r="13489" spans="1:1">
      <c r="A13489" s="382"/>
    </row>
    <row r="13490" spans="1:1">
      <c r="A13490" s="382"/>
    </row>
    <row r="13491" spans="1:1">
      <c r="A13491" s="382"/>
    </row>
    <row r="13492" spans="1:1">
      <c r="A13492" s="382"/>
    </row>
    <row r="13493" spans="1:1">
      <c r="A13493" s="382"/>
    </row>
    <row r="13494" spans="1:1">
      <c r="A13494" s="382"/>
    </row>
    <row r="13495" spans="1:1">
      <c r="A13495" s="382"/>
    </row>
    <row r="13496" spans="1:1">
      <c r="A13496" s="382"/>
    </row>
    <row r="13497" spans="1:1">
      <c r="A13497" s="382"/>
    </row>
    <row r="13498" spans="1:1">
      <c r="A13498" s="382"/>
    </row>
    <row r="13499" spans="1:1">
      <c r="A13499" s="382"/>
    </row>
    <row r="13500" spans="1:1">
      <c r="A13500" s="382"/>
    </row>
    <row r="13501" spans="1:1">
      <c r="A13501" s="382"/>
    </row>
    <row r="13502" spans="1:1">
      <c r="A13502" s="382"/>
    </row>
    <row r="13503" spans="1:1">
      <c r="A13503" s="382"/>
    </row>
    <row r="13504" spans="1:1">
      <c r="A13504" s="382"/>
    </row>
    <row r="13505" spans="1:1">
      <c r="A13505" s="382"/>
    </row>
    <row r="13506" spans="1:1">
      <c r="A13506" s="382"/>
    </row>
    <row r="13507" spans="1:1">
      <c r="A13507" s="382"/>
    </row>
    <row r="13508" spans="1:1">
      <c r="A13508" s="382"/>
    </row>
    <row r="13509" spans="1:1">
      <c r="A13509" s="382"/>
    </row>
    <row r="13510" spans="1:1">
      <c r="A13510" s="382"/>
    </row>
    <row r="13511" spans="1:1">
      <c r="A13511" s="382"/>
    </row>
    <row r="13512" spans="1:1">
      <c r="A13512" s="382"/>
    </row>
    <row r="13513" spans="1:1">
      <c r="A13513" s="382"/>
    </row>
    <row r="13514" spans="1:1">
      <c r="A13514" s="382"/>
    </row>
    <row r="13515" spans="1:1">
      <c r="A13515" s="382"/>
    </row>
    <row r="13516" spans="1:1">
      <c r="A13516" s="382"/>
    </row>
    <row r="13517" spans="1:1">
      <c r="A13517" s="382"/>
    </row>
    <row r="13518" spans="1:1">
      <c r="A13518" s="382"/>
    </row>
    <row r="13519" spans="1:1">
      <c r="A13519" s="382"/>
    </row>
    <row r="13520" spans="1:1">
      <c r="A13520" s="382"/>
    </row>
    <row r="13521" spans="1:1">
      <c r="A13521" s="382"/>
    </row>
    <row r="13522" spans="1:1">
      <c r="A13522" s="382"/>
    </row>
    <row r="13523" spans="1:1">
      <c r="A13523" s="382"/>
    </row>
    <row r="13524" spans="1:1">
      <c r="A13524" s="382"/>
    </row>
    <row r="13525" spans="1:1">
      <c r="A13525" s="382"/>
    </row>
    <row r="13526" spans="1:1">
      <c r="A13526" s="382"/>
    </row>
    <row r="13527" spans="1:1">
      <c r="A13527" s="382"/>
    </row>
    <row r="13528" spans="1:1">
      <c r="A13528" s="382"/>
    </row>
    <row r="13529" spans="1:1">
      <c r="A13529" s="382"/>
    </row>
    <row r="13530" spans="1:1">
      <c r="A13530" s="382"/>
    </row>
    <row r="13531" spans="1:1">
      <c r="A13531" s="382"/>
    </row>
    <row r="13532" spans="1:1">
      <c r="A13532" s="382"/>
    </row>
    <row r="13533" spans="1:1">
      <c r="A13533" s="382"/>
    </row>
    <row r="13534" spans="1:1">
      <c r="A13534" s="382"/>
    </row>
    <row r="13535" spans="1:1">
      <c r="A13535" s="382"/>
    </row>
    <row r="13536" spans="1:1">
      <c r="A13536" s="382"/>
    </row>
    <row r="13537" spans="1:1">
      <c r="A13537" s="382"/>
    </row>
    <row r="13538" spans="1:1">
      <c r="A13538" s="382"/>
    </row>
    <row r="13539" spans="1:1">
      <c r="A13539" s="382"/>
    </row>
    <row r="13540" spans="1:1">
      <c r="A13540" s="382"/>
    </row>
    <row r="13541" spans="1:1">
      <c r="A13541" s="382"/>
    </row>
    <row r="13542" spans="1:1">
      <c r="A13542" s="382"/>
    </row>
    <row r="13543" spans="1:1">
      <c r="A13543" s="382"/>
    </row>
    <row r="13544" spans="1:1">
      <c r="A13544" s="382"/>
    </row>
    <row r="13545" spans="1:1">
      <c r="A13545" s="382"/>
    </row>
    <row r="13546" spans="1:1">
      <c r="A13546" s="382"/>
    </row>
    <row r="13547" spans="1:1">
      <c r="A13547" s="382"/>
    </row>
    <row r="13548" spans="1:1">
      <c r="A13548" s="382"/>
    </row>
    <row r="13549" spans="1:1">
      <c r="A13549" s="382"/>
    </row>
    <row r="13550" spans="1:1">
      <c r="A13550" s="382"/>
    </row>
    <row r="13551" spans="1:1">
      <c r="A13551" s="382"/>
    </row>
    <row r="13552" spans="1:1">
      <c r="A13552" s="382"/>
    </row>
    <row r="13553" spans="1:1">
      <c r="A13553" s="382"/>
    </row>
    <row r="13554" spans="1:1">
      <c r="A13554" s="382"/>
    </row>
    <row r="13555" spans="1:1">
      <c r="A13555" s="382"/>
    </row>
    <row r="13556" spans="1:1">
      <c r="A13556" s="382"/>
    </row>
    <row r="13557" spans="1:1">
      <c r="A13557" s="382"/>
    </row>
    <row r="13558" spans="1:1">
      <c r="A13558" s="382"/>
    </row>
    <row r="13559" spans="1:1">
      <c r="A13559" s="382"/>
    </row>
    <row r="13560" spans="1:1">
      <c r="A13560" s="382"/>
    </row>
    <row r="13561" spans="1:1">
      <c r="A13561" s="382"/>
    </row>
    <row r="13562" spans="1:1">
      <c r="A13562" s="382"/>
    </row>
    <row r="13563" spans="1:1">
      <c r="A13563" s="382"/>
    </row>
    <row r="13564" spans="1:1">
      <c r="A13564" s="382"/>
    </row>
    <row r="13565" spans="1:1">
      <c r="A13565" s="382"/>
    </row>
    <row r="13566" spans="1:1">
      <c r="A13566" s="382"/>
    </row>
    <row r="13567" spans="1:1">
      <c r="A13567" s="382"/>
    </row>
    <row r="13568" spans="1:1">
      <c r="A13568" s="382"/>
    </row>
    <row r="13569" spans="1:1">
      <c r="A13569" s="382"/>
    </row>
    <row r="13570" spans="1:1">
      <c r="A13570" s="382"/>
    </row>
    <row r="13571" spans="1:1">
      <c r="A13571" s="382"/>
    </row>
    <row r="13572" spans="1:1">
      <c r="A13572" s="382"/>
    </row>
    <row r="13573" spans="1:1">
      <c r="A13573" s="382"/>
    </row>
    <row r="13574" spans="1:1">
      <c r="A13574" s="382"/>
    </row>
    <row r="13575" spans="1:1">
      <c r="A13575" s="382"/>
    </row>
    <row r="13576" spans="1:1">
      <c r="A13576" s="382"/>
    </row>
    <row r="13577" spans="1:1">
      <c r="A13577" s="382"/>
    </row>
    <row r="13578" spans="1:1">
      <c r="A13578" s="382"/>
    </row>
    <row r="13579" spans="1:1">
      <c r="A13579" s="382"/>
    </row>
    <row r="13580" spans="1:1">
      <c r="A13580" s="382"/>
    </row>
    <row r="13581" spans="1:1">
      <c r="A13581" s="382"/>
    </row>
    <row r="13582" spans="1:1">
      <c r="A13582" s="382"/>
    </row>
    <row r="13583" spans="1:1">
      <c r="A13583" s="382"/>
    </row>
    <row r="13584" spans="1:1">
      <c r="A13584" s="382"/>
    </row>
    <row r="13585" spans="1:1">
      <c r="A13585" s="382"/>
    </row>
    <row r="13586" spans="1:1">
      <c r="A13586" s="382"/>
    </row>
    <row r="13587" spans="1:1">
      <c r="A13587" s="382"/>
    </row>
    <row r="13588" spans="1:1">
      <c r="A13588" s="382"/>
    </row>
    <row r="13589" spans="1:1">
      <c r="A13589" s="382"/>
    </row>
    <row r="13590" spans="1:1">
      <c r="A13590" s="382"/>
    </row>
    <row r="13591" spans="1:1">
      <c r="A13591" s="382"/>
    </row>
    <row r="13592" spans="1:1">
      <c r="A13592" s="382"/>
    </row>
    <row r="13593" spans="1:1">
      <c r="A13593" s="382"/>
    </row>
    <row r="13594" spans="1:1">
      <c r="A13594" s="382"/>
    </row>
    <row r="13595" spans="1:1">
      <c r="A13595" s="382"/>
    </row>
    <row r="13596" spans="1:1">
      <c r="A13596" s="382"/>
    </row>
    <row r="13597" spans="1:1">
      <c r="A13597" s="382"/>
    </row>
    <row r="13598" spans="1:1">
      <c r="A13598" s="382"/>
    </row>
    <row r="13599" spans="1:1">
      <c r="A13599" s="382"/>
    </row>
    <row r="13600" spans="1:1">
      <c r="A13600" s="382"/>
    </row>
    <row r="13601" spans="1:1">
      <c r="A13601" s="382"/>
    </row>
    <row r="13602" spans="1:1">
      <c r="A13602" s="382"/>
    </row>
    <row r="13603" spans="1:1">
      <c r="A13603" s="382"/>
    </row>
    <row r="13604" spans="1:1">
      <c r="A13604" s="382"/>
    </row>
    <row r="13605" spans="1:1">
      <c r="A13605" s="382"/>
    </row>
    <row r="13606" spans="1:1">
      <c r="A13606" s="382"/>
    </row>
    <row r="13607" spans="1:1">
      <c r="A13607" s="382"/>
    </row>
    <row r="13608" spans="1:1">
      <c r="A13608" s="382"/>
    </row>
    <row r="13609" spans="1:1">
      <c r="A13609" s="382"/>
    </row>
    <row r="13610" spans="1:1">
      <c r="A13610" s="382"/>
    </row>
    <row r="13611" spans="1:1">
      <c r="A13611" s="382"/>
    </row>
    <row r="13612" spans="1:1">
      <c r="A13612" s="382"/>
    </row>
    <row r="13613" spans="1:1">
      <c r="A13613" s="382"/>
    </row>
    <row r="13614" spans="1:1">
      <c r="A13614" s="382"/>
    </row>
    <row r="13615" spans="1:1">
      <c r="A13615" s="382"/>
    </row>
    <row r="13616" spans="1:1">
      <c r="A13616" s="382"/>
    </row>
    <row r="13617" spans="1:1">
      <c r="A13617" s="382"/>
    </row>
    <row r="13618" spans="1:1">
      <c r="A13618" s="382"/>
    </row>
    <row r="13619" spans="1:1">
      <c r="A13619" s="382"/>
    </row>
    <row r="13620" spans="1:1">
      <c r="A13620" s="382"/>
    </row>
    <row r="13621" spans="1:1">
      <c r="A13621" s="382"/>
    </row>
    <row r="13622" spans="1:1">
      <c r="A13622" s="382"/>
    </row>
    <row r="13623" spans="1:1">
      <c r="A13623" s="382"/>
    </row>
    <row r="13624" spans="1:1">
      <c r="A13624" s="382"/>
    </row>
    <row r="13625" spans="1:1">
      <c r="A13625" s="382"/>
    </row>
    <row r="13626" spans="1:1">
      <c r="A13626" s="382"/>
    </row>
    <row r="13627" spans="1:1">
      <c r="A13627" s="382"/>
    </row>
    <row r="13628" spans="1:1">
      <c r="A13628" s="382"/>
    </row>
    <row r="13629" spans="1:1">
      <c r="A13629" s="382"/>
    </row>
    <row r="13630" spans="1:1">
      <c r="A13630" s="382"/>
    </row>
    <row r="13631" spans="1:1">
      <c r="A13631" s="382"/>
    </row>
    <row r="13632" spans="1:1">
      <c r="A13632" s="382"/>
    </row>
    <row r="13633" spans="1:1">
      <c r="A13633" s="382"/>
    </row>
    <row r="13634" spans="1:1">
      <c r="A13634" s="382"/>
    </row>
    <row r="13635" spans="1:1">
      <c r="A13635" s="382"/>
    </row>
    <row r="13636" spans="1:1">
      <c r="A13636" s="382"/>
    </row>
    <row r="13637" spans="1:1">
      <c r="A13637" s="382"/>
    </row>
    <row r="13638" spans="1:1">
      <c r="A13638" s="382"/>
    </row>
    <row r="13639" spans="1:1">
      <c r="A13639" s="382"/>
    </row>
    <row r="13640" spans="1:1">
      <c r="A13640" s="382"/>
    </row>
    <row r="13641" spans="1:1">
      <c r="A13641" s="382"/>
    </row>
    <row r="13642" spans="1:1">
      <c r="A13642" s="382"/>
    </row>
    <row r="13643" spans="1:1">
      <c r="A13643" s="382"/>
    </row>
    <row r="13644" spans="1:1">
      <c r="A13644" s="382"/>
    </row>
    <row r="13645" spans="1:1">
      <c r="A13645" s="382"/>
    </row>
    <row r="13646" spans="1:1">
      <c r="A13646" s="382"/>
    </row>
    <row r="13647" spans="1:1">
      <c r="A13647" s="382"/>
    </row>
    <row r="13648" spans="1:1">
      <c r="A13648" s="382"/>
    </row>
    <row r="13649" spans="1:1">
      <c r="A13649" s="382"/>
    </row>
    <row r="13650" spans="1:1">
      <c r="A13650" s="382"/>
    </row>
    <row r="13651" spans="1:1">
      <c r="A13651" s="382"/>
    </row>
    <row r="13652" spans="1:1">
      <c r="A13652" s="382"/>
    </row>
    <row r="13653" spans="1:1">
      <c r="A13653" s="382"/>
    </row>
    <row r="13654" spans="1:1">
      <c r="A13654" s="382"/>
    </row>
    <row r="13655" spans="1:1">
      <c r="A13655" s="382"/>
    </row>
    <row r="13656" spans="1:1">
      <c r="A13656" s="382"/>
    </row>
    <row r="13657" spans="1:1">
      <c r="A13657" s="382"/>
    </row>
    <row r="13658" spans="1:1">
      <c r="A13658" s="382"/>
    </row>
    <row r="13659" spans="1:1">
      <c r="A13659" s="382"/>
    </row>
    <row r="13660" spans="1:1">
      <c r="A13660" s="382"/>
    </row>
    <row r="13661" spans="1:1">
      <c r="A13661" s="382"/>
    </row>
    <row r="13662" spans="1:1">
      <c r="A13662" s="382"/>
    </row>
    <row r="13663" spans="1:1">
      <c r="A13663" s="382"/>
    </row>
    <row r="13664" spans="1:1">
      <c r="A13664" s="382"/>
    </row>
    <row r="13665" spans="1:1">
      <c r="A13665" s="382"/>
    </row>
    <row r="13666" spans="1:1">
      <c r="A13666" s="382"/>
    </row>
    <row r="13667" spans="1:1">
      <c r="A13667" s="382"/>
    </row>
    <row r="13668" spans="1:1">
      <c r="A13668" s="382"/>
    </row>
    <row r="13669" spans="1:1">
      <c r="A13669" s="382"/>
    </row>
    <row r="13670" spans="1:1">
      <c r="A13670" s="382"/>
    </row>
    <row r="13671" spans="1:1">
      <c r="A13671" s="382"/>
    </row>
    <row r="13672" spans="1:1">
      <c r="A13672" s="382"/>
    </row>
    <row r="13673" spans="1:1">
      <c r="A13673" s="382"/>
    </row>
    <row r="13674" spans="1:1">
      <c r="A13674" s="382"/>
    </row>
    <row r="13675" spans="1:1">
      <c r="A13675" s="382"/>
    </row>
    <row r="13676" spans="1:1">
      <c r="A13676" s="382"/>
    </row>
    <row r="13677" spans="1:1">
      <c r="A13677" s="382"/>
    </row>
    <row r="13678" spans="1:1">
      <c r="A13678" s="382"/>
    </row>
    <row r="13679" spans="1:1">
      <c r="A13679" s="382"/>
    </row>
    <row r="13680" spans="1:1">
      <c r="A13680" s="382"/>
    </row>
    <row r="13681" spans="1:1">
      <c r="A13681" s="382"/>
    </row>
    <row r="13682" spans="1:1">
      <c r="A13682" s="382"/>
    </row>
    <row r="13683" spans="1:1">
      <c r="A13683" s="382"/>
    </row>
    <row r="13684" spans="1:1">
      <c r="A13684" s="382"/>
    </row>
    <row r="13685" spans="1:1">
      <c r="A13685" s="382"/>
    </row>
    <row r="13686" spans="1:1">
      <c r="A13686" s="382"/>
    </row>
    <row r="13687" spans="1:1">
      <c r="A13687" s="382"/>
    </row>
    <row r="13688" spans="1:1">
      <c r="A13688" s="382"/>
    </row>
    <row r="13689" spans="1:1">
      <c r="A13689" s="382"/>
    </row>
    <row r="13690" spans="1:1">
      <c r="A13690" s="382"/>
    </row>
    <row r="13691" spans="1:1">
      <c r="A13691" s="382"/>
    </row>
    <row r="13692" spans="1:1">
      <c r="A13692" s="382"/>
    </row>
    <row r="13693" spans="1:1">
      <c r="A13693" s="382"/>
    </row>
    <row r="13694" spans="1:1">
      <c r="A13694" s="382"/>
    </row>
    <row r="13695" spans="1:1">
      <c r="A13695" s="382"/>
    </row>
    <row r="13696" spans="1:1">
      <c r="A13696" s="382"/>
    </row>
    <row r="13697" spans="1:1">
      <c r="A13697" s="382"/>
    </row>
    <row r="13698" spans="1:1">
      <c r="A13698" s="382"/>
    </row>
    <row r="13699" spans="1:1">
      <c r="A13699" s="382"/>
    </row>
    <row r="13700" spans="1:1">
      <c r="A13700" s="382"/>
    </row>
    <row r="13701" spans="1:1">
      <c r="A13701" s="382"/>
    </row>
    <row r="13702" spans="1:1">
      <c r="A13702" s="382"/>
    </row>
    <row r="13703" spans="1:1">
      <c r="A13703" s="382"/>
    </row>
    <row r="13704" spans="1:1">
      <c r="A13704" s="382"/>
    </row>
    <row r="13705" spans="1:1">
      <c r="A13705" s="382"/>
    </row>
    <row r="13706" spans="1:1">
      <c r="A13706" s="382"/>
    </row>
    <row r="13707" spans="1:1">
      <c r="A13707" s="382"/>
    </row>
    <row r="13708" spans="1:1">
      <c r="A13708" s="382"/>
    </row>
    <row r="13709" spans="1:1">
      <c r="A13709" s="382"/>
    </row>
    <row r="13710" spans="1:1">
      <c r="A13710" s="382"/>
    </row>
    <row r="13711" spans="1:1">
      <c r="A13711" s="382"/>
    </row>
    <row r="13712" spans="1:1">
      <c r="A13712" s="382"/>
    </row>
    <row r="13713" spans="1:1">
      <c r="A13713" s="382"/>
    </row>
    <row r="13714" spans="1:1">
      <c r="A13714" s="382"/>
    </row>
    <row r="13715" spans="1:1">
      <c r="A13715" s="382"/>
    </row>
    <row r="13716" spans="1:1">
      <c r="A13716" s="382"/>
    </row>
    <row r="13717" spans="1:1">
      <c r="A13717" s="382"/>
    </row>
    <row r="13718" spans="1:1">
      <c r="A13718" s="382"/>
    </row>
    <row r="13719" spans="1:1">
      <c r="A13719" s="382"/>
    </row>
    <row r="13720" spans="1:1">
      <c r="A13720" s="382"/>
    </row>
    <row r="13721" spans="1:1">
      <c r="A13721" s="382"/>
    </row>
    <row r="13722" spans="1:1">
      <c r="A13722" s="382"/>
    </row>
    <row r="13723" spans="1:1">
      <c r="A13723" s="382"/>
    </row>
    <row r="13724" spans="1:1">
      <c r="A13724" s="382"/>
    </row>
    <row r="13725" spans="1:1">
      <c r="A13725" s="382"/>
    </row>
    <row r="13726" spans="1:1">
      <c r="A13726" s="382"/>
    </row>
    <row r="13727" spans="1:1">
      <c r="A13727" s="382"/>
    </row>
    <row r="13728" spans="1:1">
      <c r="A13728" s="382"/>
    </row>
    <row r="13729" spans="1:1">
      <c r="A13729" s="382"/>
    </row>
    <row r="13730" spans="1:1">
      <c r="A13730" s="382"/>
    </row>
    <row r="13731" spans="1:1">
      <c r="A13731" s="382"/>
    </row>
    <row r="13732" spans="1:1">
      <c r="A13732" s="382"/>
    </row>
    <row r="13733" spans="1:1">
      <c r="A13733" s="382"/>
    </row>
    <row r="13734" spans="1:1">
      <c r="A13734" s="382"/>
    </row>
    <row r="13735" spans="1:1">
      <c r="A13735" s="382"/>
    </row>
    <row r="13736" spans="1:1">
      <c r="A13736" s="382"/>
    </row>
    <row r="13737" spans="1:1">
      <c r="A13737" s="382"/>
    </row>
    <row r="13738" spans="1:1">
      <c r="A13738" s="382"/>
    </row>
    <row r="13739" spans="1:1">
      <c r="A13739" s="382"/>
    </row>
    <row r="13740" spans="1:1">
      <c r="A13740" s="382"/>
    </row>
    <row r="13741" spans="1:1">
      <c r="A13741" s="382"/>
    </row>
    <row r="13742" spans="1:1">
      <c r="A13742" s="382"/>
    </row>
    <row r="13743" spans="1:1">
      <c r="A13743" s="382"/>
    </row>
    <row r="13744" spans="1:1">
      <c r="A13744" s="382"/>
    </row>
    <row r="13745" spans="1:1">
      <c r="A13745" s="382"/>
    </row>
    <row r="13746" spans="1:1">
      <c r="A13746" s="382"/>
    </row>
    <row r="13747" spans="1:1">
      <c r="A13747" s="382"/>
    </row>
    <row r="13748" spans="1:1">
      <c r="A13748" s="382"/>
    </row>
    <row r="13749" spans="1:1">
      <c r="A13749" s="382"/>
    </row>
    <row r="13750" spans="1:1">
      <c r="A13750" s="382"/>
    </row>
    <row r="13751" spans="1:1">
      <c r="A13751" s="382"/>
    </row>
    <row r="13752" spans="1:1">
      <c r="A13752" s="382"/>
    </row>
    <row r="13753" spans="1:1">
      <c r="A13753" s="382"/>
    </row>
    <row r="13754" spans="1:1">
      <c r="A13754" s="382"/>
    </row>
    <row r="13755" spans="1:1">
      <c r="A13755" s="382"/>
    </row>
    <row r="13756" spans="1:1">
      <c r="A13756" s="382"/>
    </row>
    <row r="13757" spans="1:1">
      <c r="A13757" s="382"/>
    </row>
    <row r="13758" spans="1:1">
      <c r="A13758" s="382"/>
    </row>
    <row r="13759" spans="1:1">
      <c r="A13759" s="382"/>
    </row>
    <row r="13760" spans="1:1">
      <c r="A13760" s="382"/>
    </row>
    <row r="13761" spans="1:1">
      <c r="A13761" s="382"/>
    </row>
    <row r="13762" spans="1:1">
      <c r="A13762" s="382"/>
    </row>
    <row r="13763" spans="1:1">
      <c r="A13763" s="382"/>
    </row>
    <row r="13764" spans="1:1">
      <c r="A13764" s="382"/>
    </row>
    <row r="13765" spans="1:1">
      <c r="A13765" s="382"/>
    </row>
    <row r="13766" spans="1:1">
      <c r="A13766" s="382"/>
    </row>
    <row r="13767" spans="1:1">
      <c r="A13767" s="382"/>
    </row>
    <row r="13768" spans="1:1">
      <c r="A13768" s="382"/>
    </row>
    <row r="13769" spans="1:1">
      <c r="A13769" s="382"/>
    </row>
    <row r="13770" spans="1:1">
      <c r="A13770" s="382"/>
    </row>
    <row r="13771" spans="1:1">
      <c r="A13771" s="382"/>
    </row>
    <row r="13772" spans="1:1">
      <c r="A13772" s="382"/>
    </row>
    <row r="13773" spans="1:1">
      <c r="A13773" s="382"/>
    </row>
    <row r="13774" spans="1:1">
      <c r="A13774" s="382"/>
    </row>
    <row r="13775" spans="1:1">
      <c r="A13775" s="382"/>
    </row>
    <row r="13776" spans="1:1">
      <c r="A13776" s="382"/>
    </row>
    <row r="13777" spans="1:1">
      <c r="A13777" s="382"/>
    </row>
    <row r="13778" spans="1:1">
      <c r="A13778" s="382"/>
    </row>
    <row r="13779" spans="1:1">
      <c r="A13779" s="382"/>
    </row>
    <row r="13780" spans="1:1">
      <c r="A13780" s="382"/>
    </row>
    <row r="13781" spans="1:1">
      <c r="A13781" s="382"/>
    </row>
    <row r="13782" spans="1:1">
      <c r="A13782" s="382"/>
    </row>
    <row r="13783" spans="1:1">
      <c r="A13783" s="382"/>
    </row>
    <row r="13784" spans="1:1">
      <c r="A13784" s="382"/>
    </row>
    <row r="13785" spans="1:1">
      <c r="A13785" s="382"/>
    </row>
    <row r="13786" spans="1:1">
      <c r="A13786" s="382"/>
    </row>
    <row r="13787" spans="1:1">
      <c r="A13787" s="382"/>
    </row>
    <row r="13788" spans="1:1">
      <c r="A13788" s="382"/>
    </row>
    <row r="13789" spans="1:1">
      <c r="A13789" s="382"/>
    </row>
    <row r="13790" spans="1:1">
      <c r="A13790" s="382"/>
    </row>
    <row r="13791" spans="1:1">
      <c r="A13791" s="382"/>
    </row>
    <row r="13792" spans="1:1">
      <c r="A13792" s="382"/>
    </row>
    <row r="13793" spans="1:1">
      <c r="A13793" s="382"/>
    </row>
    <row r="13794" spans="1:1">
      <c r="A13794" s="382"/>
    </row>
    <row r="13795" spans="1:1">
      <c r="A13795" s="382"/>
    </row>
    <row r="13796" spans="1:1">
      <c r="A13796" s="382"/>
    </row>
    <row r="13797" spans="1:1">
      <c r="A13797" s="382"/>
    </row>
    <row r="13798" spans="1:1">
      <c r="A13798" s="382"/>
    </row>
    <row r="13799" spans="1:1">
      <c r="A13799" s="382"/>
    </row>
    <row r="13800" spans="1:1">
      <c r="A13800" s="382"/>
    </row>
    <row r="13801" spans="1:1">
      <c r="A13801" s="382"/>
    </row>
    <row r="13802" spans="1:1">
      <c r="A13802" s="382"/>
    </row>
    <row r="13803" spans="1:1">
      <c r="A13803" s="382"/>
    </row>
    <row r="13804" spans="1:1">
      <c r="A13804" s="382"/>
    </row>
    <row r="13805" spans="1:1">
      <c r="A13805" s="382"/>
    </row>
    <row r="13806" spans="1:1">
      <c r="A13806" s="382"/>
    </row>
    <row r="13807" spans="1:1">
      <c r="A13807" s="382"/>
    </row>
    <row r="13808" spans="1:1">
      <c r="A13808" s="382"/>
    </row>
    <row r="13809" spans="1:1">
      <c r="A13809" s="382"/>
    </row>
    <row r="13810" spans="1:1">
      <c r="A13810" s="382"/>
    </row>
    <row r="13811" spans="1:1">
      <c r="A13811" s="382"/>
    </row>
    <row r="13812" spans="1:1">
      <c r="A13812" s="382"/>
    </row>
    <row r="13813" spans="1:1">
      <c r="A13813" s="382"/>
    </row>
    <row r="13814" spans="1:1">
      <c r="A13814" s="382"/>
    </row>
    <row r="13815" spans="1:1">
      <c r="A13815" s="382"/>
    </row>
    <row r="13816" spans="1:1">
      <c r="A13816" s="382"/>
    </row>
    <row r="13817" spans="1:1">
      <c r="A13817" s="382"/>
    </row>
    <row r="13818" spans="1:1">
      <c r="A13818" s="382"/>
    </row>
    <row r="13819" spans="1:1">
      <c r="A13819" s="382"/>
    </row>
    <row r="13820" spans="1:1">
      <c r="A13820" s="382"/>
    </row>
    <row r="13821" spans="1:1">
      <c r="A13821" s="382"/>
    </row>
    <row r="13822" spans="1:1">
      <c r="A13822" s="382"/>
    </row>
    <row r="13823" spans="1:1">
      <c r="A13823" s="382"/>
    </row>
    <row r="13824" spans="1:1">
      <c r="A13824" s="382"/>
    </row>
    <row r="13825" spans="1:1">
      <c r="A13825" s="382"/>
    </row>
    <row r="13826" spans="1:1">
      <c r="A13826" s="382"/>
    </row>
    <row r="13827" spans="1:1">
      <c r="A13827" s="382"/>
    </row>
    <row r="13828" spans="1:1">
      <c r="A13828" s="382"/>
    </row>
    <row r="13829" spans="1:1">
      <c r="A13829" s="382"/>
    </row>
    <row r="13830" spans="1:1">
      <c r="A13830" s="382"/>
    </row>
    <row r="13831" spans="1:1">
      <c r="A13831" s="382"/>
    </row>
    <row r="13832" spans="1:1">
      <c r="A13832" s="382"/>
    </row>
    <row r="13833" spans="1:1">
      <c r="A13833" s="382"/>
    </row>
    <row r="13834" spans="1:1">
      <c r="A13834" s="382"/>
    </row>
    <row r="13835" spans="1:1">
      <c r="A13835" s="382"/>
    </row>
    <row r="13836" spans="1:1">
      <c r="A13836" s="382"/>
    </row>
    <row r="13837" spans="1:1">
      <c r="A13837" s="382"/>
    </row>
    <row r="13838" spans="1:1">
      <c r="A13838" s="382"/>
    </row>
    <row r="13839" spans="1:1">
      <c r="A13839" s="382"/>
    </row>
    <row r="13840" spans="1:1">
      <c r="A13840" s="382"/>
    </row>
    <row r="13841" spans="1:1">
      <c r="A13841" s="382"/>
    </row>
    <row r="13842" spans="1:1">
      <c r="A13842" s="382"/>
    </row>
    <row r="13843" spans="1:1">
      <c r="A13843" s="382"/>
    </row>
    <row r="13844" spans="1:1">
      <c r="A13844" s="382"/>
    </row>
    <row r="13845" spans="1:1">
      <c r="A13845" s="382"/>
    </row>
    <row r="13846" spans="1:1">
      <c r="A13846" s="382"/>
    </row>
    <row r="13847" spans="1:1">
      <c r="A13847" s="382"/>
    </row>
    <row r="13848" spans="1:1">
      <c r="A13848" s="382"/>
    </row>
    <row r="13849" spans="1:1">
      <c r="A13849" s="382"/>
    </row>
    <row r="13850" spans="1:1">
      <c r="A13850" s="382"/>
    </row>
    <row r="13851" spans="1:1">
      <c r="A13851" s="382"/>
    </row>
    <row r="13852" spans="1:1">
      <c r="A13852" s="382"/>
    </row>
    <row r="13853" spans="1:1">
      <c r="A13853" s="382"/>
    </row>
    <row r="13854" spans="1:1">
      <c r="A13854" s="382"/>
    </row>
    <row r="13855" spans="1:1">
      <c r="A13855" s="382"/>
    </row>
    <row r="13856" spans="1:1">
      <c r="A13856" s="382"/>
    </row>
    <row r="13857" spans="1:1">
      <c r="A13857" s="382"/>
    </row>
    <row r="13858" spans="1:1">
      <c r="A13858" s="382"/>
    </row>
    <row r="13859" spans="1:1">
      <c r="A13859" s="382"/>
    </row>
    <row r="13860" spans="1:1">
      <c r="A13860" s="382"/>
    </row>
    <row r="13861" spans="1:1">
      <c r="A13861" s="382"/>
    </row>
    <row r="13862" spans="1:1">
      <c r="A13862" s="382"/>
    </row>
    <row r="13863" spans="1:1">
      <c r="A13863" s="382"/>
    </row>
    <row r="13864" spans="1:1">
      <c r="A13864" s="382"/>
    </row>
    <row r="13865" spans="1:1">
      <c r="A13865" s="382"/>
    </row>
    <row r="13866" spans="1:1">
      <c r="A13866" s="382"/>
    </row>
    <row r="13867" spans="1:1">
      <c r="A13867" s="382"/>
    </row>
    <row r="13868" spans="1:1">
      <c r="A13868" s="382"/>
    </row>
    <row r="13869" spans="1:1">
      <c r="A13869" s="382"/>
    </row>
    <row r="13870" spans="1:1">
      <c r="A13870" s="382"/>
    </row>
    <row r="13871" spans="1:1">
      <c r="A13871" s="382"/>
    </row>
    <row r="13872" spans="1:1">
      <c r="A13872" s="382"/>
    </row>
    <row r="13873" spans="1:1">
      <c r="A13873" s="382"/>
    </row>
    <row r="13874" spans="1:1">
      <c r="A13874" s="382"/>
    </row>
    <row r="13875" spans="1:1">
      <c r="A13875" s="382"/>
    </row>
    <row r="13876" spans="1:1">
      <c r="A13876" s="382"/>
    </row>
    <row r="13877" spans="1:1">
      <c r="A13877" s="382"/>
    </row>
    <row r="13878" spans="1:1">
      <c r="A13878" s="382"/>
    </row>
    <row r="13879" spans="1:1">
      <c r="A13879" s="382"/>
    </row>
    <row r="13880" spans="1:1">
      <c r="A13880" s="382"/>
    </row>
    <row r="13881" spans="1:1">
      <c r="A13881" s="382"/>
    </row>
    <row r="13882" spans="1:1">
      <c r="A13882" s="382"/>
    </row>
    <row r="13883" spans="1:1">
      <c r="A13883" s="382"/>
    </row>
    <row r="13884" spans="1:1">
      <c r="A13884" s="382"/>
    </row>
    <row r="13885" spans="1:1">
      <c r="A13885" s="382"/>
    </row>
    <row r="13886" spans="1:1">
      <c r="A13886" s="382"/>
    </row>
    <row r="13887" spans="1:1">
      <c r="A13887" s="382"/>
    </row>
    <row r="13888" spans="1:1">
      <c r="A13888" s="382"/>
    </row>
    <row r="13889" spans="1:1">
      <c r="A13889" s="382"/>
    </row>
    <row r="13890" spans="1:1">
      <c r="A13890" s="382"/>
    </row>
    <row r="13891" spans="1:1">
      <c r="A13891" s="382"/>
    </row>
    <row r="13892" spans="1:1">
      <c r="A13892" s="382"/>
    </row>
    <row r="13893" spans="1:1">
      <c r="A13893" s="382"/>
    </row>
    <row r="13894" spans="1:1">
      <c r="A13894" s="382"/>
    </row>
    <row r="13895" spans="1:1">
      <c r="A13895" s="382"/>
    </row>
    <row r="13896" spans="1:1">
      <c r="A13896" s="382"/>
    </row>
    <row r="13897" spans="1:1">
      <c r="A13897" s="382"/>
    </row>
    <row r="13898" spans="1:1">
      <c r="A13898" s="382"/>
    </row>
    <row r="13899" spans="1:1">
      <c r="A13899" s="382"/>
    </row>
    <row r="13900" spans="1:1">
      <c r="A13900" s="382"/>
    </row>
    <row r="13901" spans="1:1">
      <c r="A13901" s="382"/>
    </row>
    <row r="13902" spans="1:1">
      <c r="A13902" s="382"/>
    </row>
    <row r="13903" spans="1:1">
      <c r="A13903" s="382"/>
    </row>
    <row r="13904" spans="1:1">
      <c r="A13904" s="382"/>
    </row>
    <row r="13905" spans="1:1">
      <c r="A13905" s="382"/>
    </row>
    <row r="13906" spans="1:1">
      <c r="A13906" s="382"/>
    </row>
    <row r="13907" spans="1:1">
      <c r="A13907" s="382"/>
    </row>
    <row r="13908" spans="1:1">
      <c r="A13908" s="382"/>
    </row>
    <row r="13909" spans="1:1">
      <c r="A13909" s="382"/>
    </row>
    <row r="13910" spans="1:1">
      <c r="A13910" s="382"/>
    </row>
    <row r="13911" spans="1:1">
      <c r="A13911" s="382"/>
    </row>
    <row r="13912" spans="1:1">
      <c r="A13912" s="382"/>
    </row>
    <row r="13913" spans="1:1">
      <c r="A13913" s="382"/>
    </row>
    <row r="13914" spans="1:1">
      <c r="A13914" s="382"/>
    </row>
    <row r="13915" spans="1:1">
      <c r="A13915" s="382"/>
    </row>
    <row r="13916" spans="1:1">
      <c r="A13916" s="382"/>
    </row>
    <row r="13917" spans="1:1">
      <c r="A13917" s="382"/>
    </row>
    <row r="13918" spans="1:1">
      <c r="A13918" s="382"/>
    </row>
    <row r="13919" spans="1:1">
      <c r="A13919" s="382"/>
    </row>
    <row r="13920" spans="1:1">
      <c r="A13920" s="382"/>
    </row>
    <row r="13921" spans="1:1">
      <c r="A13921" s="382"/>
    </row>
    <row r="13922" spans="1:1">
      <c r="A13922" s="382"/>
    </row>
    <row r="13923" spans="1:1">
      <c r="A13923" s="382"/>
    </row>
    <row r="13924" spans="1:1">
      <c r="A13924" s="382"/>
    </row>
    <row r="13925" spans="1:1">
      <c r="A13925" s="382"/>
    </row>
    <row r="13926" spans="1:1">
      <c r="A13926" s="382"/>
    </row>
    <row r="13927" spans="1:1">
      <c r="A13927" s="382"/>
    </row>
    <row r="13928" spans="1:1">
      <c r="A13928" s="382"/>
    </row>
    <row r="13929" spans="1:1">
      <c r="A13929" s="382"/>
    </row>
    <row r="13930" spans="1:1">
      <c r="A13930" s="382"/>
    </row>
    <row r="13931" spans="1:1">
      <c r="A13931" s="382"/>
    </row>
    <row r="13932" spans="1:1">
      <c r="A13932" s="382"/>
    </row>
    <row r="13933" spans="1:1">
      <c r="A13933" s="382"/>
    </row>
    <row r="13934" spans="1:1">
      <c r="A13934" s="382"/>
    </row>
    <row r="13935" spans="1:1">
      <c r="A13935" s="382"/>
    </row>
    <row r="13936" spans="1:1">
      <c r="A13936" s="382"/>
    </row>
    <row r="13937" spans="1:1">
      <c r="A13937" s="382"/>
    </row>
    <row r="13938" spans="1:1">
      <c r="A13938" s="382"/>
    </row>
    <row r="13939" spans="1:1">
      <c r="A13939" s="382"/>
    </row>
    <row r="13940" spans="1:1">
      <c r="A13940" s="382"/>
    </row>
    <row r="13941" spans="1:1">
      <c r="A13941" s="382"/>
    </row>
    <row r="13942" spans="1:1">
      <c r="A13942" s="382"/>
    </row>
    <row r="13943" spans="1:1">
      <c r="A13943" s="382"/>
    </row>
    <row r="13944" spans="1:1">
      <c r="A13944" s="382"/>
    </row>
    <row r="13945" spans="1:1">
      <c r="A13945" s="382"/>
    </row>
    <row r="13946" spans="1:1">
      <c r="A13946" s="382"/>
    </row>
    <row r="13947" spans="1:1">
      <c r="A13947" s="382"/>
    </row>
    <row r="13948" spans="1:1">
      <c r="A13948" s="382"/>
    </row>
    <row r="13949" spans="1:1">
      <c r="A13949" s="382"/>
    </row>
    <row r="13950" spans="1:1">
      <c r="A13950" s="382"/>
    </row>
    <row r="13951" spans="1:1">
      <c r="A13951" s="382"/>
    </row>
    <row r="13952" spans="1:1">
      <c r="A13952" s="382"/>
    </row>
    <row r="13953" spans="1:1">
      <c r="A13953" s="382"/>
    </row>
    <row r="13954" spans="1:1">
      <c r="A13954" s="382"/>
    </row>
    <row r="13955" spans="1:1">
      <c r="A13955" s="382"/>
    </row>
    <row r="13956" spans="1:1">
      <c r="A13956" s="382"/>
    </row>
    <row r="13957" spans="1:1">
      <c r="A13957" s="382"/>
    </row>
    <row r="13958" spans="1:1">
      <c r="A13958" s="382"/>
    </row>
    <row r="13959" spans="1:1">
      <c r="A13959" s="382"/>
    </row>
    <row r="13960" spans="1:1">
      <c r="A13960" s="382"/>
    </row>
    <row r="13961" spans="1:1">
      <c r="A13961" s="382"/>
    </row>
    <row r="13962" spans="1:1">
      <c r="A13962" s="382"/>
    </row>
    <row r="13963" spans="1:1">
      <c r="A13963" s="382"/>
    </row>
    <row r="13964" spans="1:1">
      <c r="A13964" s="382"/>
    </row>
    <row r="13965" spans="1:1">
      <c r="A13965" s="382"/>
    </row>
    <row r="13966" spans="1:1">
      <c r="A13966" s="382"/>
    </row>
    <row r="13967" spans="1:1">
      <c r="A13967" s="382"/>
    </row>
    <row r="13968" spans="1:1">
      <c r="A13968" s="382"/>
    </row>
    <row r="13969" spans="1:1">
      <c r="A13969" s="382"/>
    </row>
    <row r="13970" spans="1:1">
      <c r="A13970" s="382"/>
    </row>
    <row r="13971" spans="1:1">
      <c r="A13971" s="382"/>
    </row>
    <row r="13972" spans="1:1">
      <c r="A13972" s="382"/>
    </row>
    <row r="13973" spans="1:1">
      <c r="A13973" s="382"/>
    </row>
    <row r="13974" spans="1:1">
      <c r="A13974" s="382"/>
    </row>
    <row r="13975" spans="1:1">
      <c r="A13975" s="382"/>
    </row>
    <row r="13976" spans="1:1">
      <c r="A13976" s="382"/>
    </row>
    <row r="13977" spans="1:1">
      <c r="A13977" s="382"/>
    </row>
    <row r="13978" spans="1:1">
      <c r="A13978" s="382"/>
    </row>
    <row r="13979" spans="1:1">
      <c r="A13979" s="382"/>
    </row>
    <row r="13980" spans="1:1">
      <c r="A13980" s="382"/>
    </row>
    <row r="13981" spans="1:1">
      <c r="A13981" s="382"/>
    </row>
    <row r="13982" spans="1:1">
      <c r="A13982" s="382"/>
    </row>
    <row r="13983" spans="1:1">
      <c r="A13983" s="382"/>
    </row>
    <row r="13984" spans="1:1">
      <c r="A13984" s="382"/>
    </row>
    <row r="13985" spans="1:1">
      <c r="A13985" s="382"/>
    </row>
    <row r="13986" spans="1:1">
      <c r="A13986" s="382"/>
    </row>
    <row r="13987" spans="1:1">
      <c r="A13987" s="382"/>
    </row>
    <row r="13988" spans="1:1">
      <c r="A13988" s="382"/>
    </row>
    <row r="13989" spans="1:1">
      <c r="A13989" s="382"/>
    </row>
    <row r="13990" spans="1:1">
      <c r="A13990" s="382"/>
    </row>
    <row r="13991" spans="1:1">
      <c r="A13991" s="382"/>
    </row>
    <row r="13992" spans="1:1">
      <c r="A13992" s="382"/>
    </row>
    <row r="13993" spans="1:1">
      <c r="A13993" s="382"/>
    </row>
    <row r="13994" spans="1:1">
      <c r="A13994" s="382"/>
    </row>
    <row r="13995" spans="1:1">
      <c r="A13995" s="382"/>
    </row>
    <row r="13996" spans="1:1">
      <c r="A13996" s="382"/>
    </row>
    <row r="13997" spans="1:1">
      <c r="A13997" s="382"/>
    </row>
    <row r="13998" spans="1:1">
      <c r="A13998" s="382"/>
    </row>
    <row r="13999" spans="1:1">
      <c r="A13999" s="382"/>
    </row>
    <row r="14000" spans="1:1">
      <c r="A14000" s="382"/>
    </row>
    <row r="14001" spans="1:1">
      <c r="A14001" s="382"/>
    </row>
    <row r="14002" spans="1:1">
      <c r="A14002" s="382"/>
    </row>
    <row r="14003" spans="1:1">
      <c r="A14003" s="382"/>
    </row>
    <row r="14004" spans="1:1">
      <c r="A14004" s="382"/>
    </row>
    <row r="14005" spans="1:1">
      <c r="A14005" s="382"/>
    </row>
    <row r="14006" spans="1:1">
      <c r="A14006" s="382"/>
    </row>
    <row r="14007" spans="1:1">
      <c r="A14007" s="382"/>
    </row>
    <row r="14008" spans="1:1">
      <c r="A14008" s="382"/>
    </row>
    <row r="14009" spans="1:1">
      <c r="A14009" s="382"/>
    </row>
    <row r="14010" spans="1:1">
      <c r="A14010" s="382"/>
    </row>
    <row r="14011" spans="1:1">
      <c r="A14011" s="382"/>
    </row>
    <row r="14012" spans="1:1">
      <c r="A14012" s="382"/>
    </row>
    <row r="14013" spans="1:1">
      <c r="A14013" s="382"/>
    </row>
    <row r="14014" spans="1:1">
      <c r="A14014" s="382"/>
    </row>
    <row r="14015" spans="1:1">
      <c r="A14015" s="382"/>
    </row>
    <row r="14016" spans="1:1">
      <c r="A14016" s="382"/>
    </row>
    <row r="14017" spans="1:1">
      <c r="A14017" s="382"/>
    </row>
    <row r="14018" spans="1:1">
      <c r="A14018" s="382"/>
    </row>
    <row r="14019" spans="1:1">
      <c r="A14019" s="382"/>
    </row>
    <row r="14020" spans="1:1">
      <c r="A14020" s="382"/>
    </row>
    <row r="14021" spans="1:1">
      <c r="A14021" s="382"/>
    </row>
    <row r="14022" spans="1:1">
      <c r="A14022" s="382"/>
    </row>
    <row r="14023" spans="1:1">
      <c r="A14023" s="382"/>
    </row>
    <row r="14024" spans="1:1">
      <c r="A14024" s="382"/>
    </row>
    <row r="14025" spans="1:1">
      <c r="A14025" s="382"/>
    </row>
    <row r="14026" spans="1:1">
      <c r="A14026" s="382"/>
    </row>
    <row r="14027" spans="1:1">
      <c r="A14027" s="382"/>
    </row>
    <row r="14028" spans="1:1">
      <c r="A14028" s="382"/>
    </row>
    <row r="14029" spans="1:1">
      <c r="A14029" s="382"/>
    </row>
    <row r="14030" spans="1:1">
      <c r="A14030" s="382"/>
    </row>
    <row r="14031" spans="1:1">
      <c r="A14031" s="382"/>
    </row>
    <row r="14032" spans="1:1">
      <c r="A14032" s="382"/>
    </row>
    <row r="14033" spans="1:1">
      <c r="A14033" s="382"/>
    </row>
    <row r="14034" spans="1:1">
      <c r="A14034" s="382"/>
    </row>
    <row r="14035" spans="1:1">
      <c r="A14035" s="382"/>
    </row>
    <row r="14036" spans="1:1">
      <c r="A14036" s="382"/>
    </row>
    <row r="14037" spans="1:1">
      <c r="A14037" s="382"/>
    </row>
    <row r="14038" spans="1:1">
      <c r="A14038" s="382"/>
    </row>
    <row r="14039" spans="1:1">
      <c r="A14039" s="382"/>
    </row>
    <row r="14040" spans="1:1">
      <c r="A14040" s="382"/>
    </row>
    <row r="14041" spans="1:1">
      <c r="A14041" s="382"/>
    </row>
    <row r="14042" spans="1:1">
      <c r="A14042" s="382"/>
    </row>
    <row r="14043" spans="1:1">
      <c r="A14043" s="382"/>
    </row>
    <row r="14044" spans="1:1">
      <c r="A14044" s="382"/>
    </row>
    <row r="14045" spans="1:1">
      <c r="A14045" s="382"/>
    </row>
    <row r="14046" spans="1:1">
      <c r="A14046" s="382"/>
    </row>
    <row r="14047" spans="1:1">
      <c r="A14047" s="382"/>
    </row>
    <row r="14048" spans="1:1">
      <c r="A14048" s="382"/>
    </row>
    <row r="14049" spans="1:1">
      <c r="A14049" s="382"/>
    </row>
    <row r="14050" spans="1:1">
      <c r="A14050" s="382"/>
    </row>
    <row r="14051" spans="1:1">
      <c r="A14051" s="382"/>
    </row>
    <row r="14052" spans="1:1">
      <c r="A14052" s="382"/>
    </row>
    <row r="14053" spans="1:1">
      <c r="A14053" s="382"/>
    </row>
    <row r="14054" spans="1:1">
      <c r="A14054" s="382"/>
    </row>
    <row r="14055" spans="1:1">
      <c r="A14055" s="382"/>
    </row>
    <row r="14056" spans="1:1">
      <c r="A14056" s="382"/>
    </row>
    <row r="14057" spans="1:1">
      <c r="A14057" s="382"/>
    </row>
    <row r="14058" spans="1:1">
      <c r="A14058" s="382"/>
    </row>
    <row r="14059" spans="1:1">
      <c r="A14059" s="382"/>
    </row>
    <row r="14060" spans="1:1">
      <c r="A14060" s="382"/>
    </row>
    <row r="14061" spans="1:1">
      <c r="A14061" s="382"/>
    </row>
    <row r="14062" spans="1:1">
      <c r="A14062" s="382"/>
    </row>
    <row r="14063" spans="1:1">
      <c r="A14063" s="382"/>
    </row>
    <row r="14064" spans="1:1">
      <c r="A14064" s="382"/>
    </row>
    <row r="14065" spans="1:1">
      <c r="A14065" s="382"/>
    </row>
    <row r="14066" spans="1:1">
      <c r="A14066" s="382"/>
    </row>
    <row r="14067" spans="1:1">
      <c r="A14067" s="382"/>
    </row>
    <row r="14068" spans="1:1">
      <c r="A14068" s="382"/>
    </row>
    <row r="14069" spans="1:1">
      <c r="A14069" s="382"/>
    </row>
    <row r="14070" spans="1:1">
      <c r="A14070" s="382"/>
    </row>
    <row r="14071" spans="1:1">
      <c r="A14071" s="382"/>
    </row>
    <row r="14072" spans="1:1">
      <c r="A14072" s="382"/>
    </row>
    <row r="14073" spans="1:1">
      <c r="A14073" s="382"/>
    </row>
    <row r="14074" spans="1:1">
      <c r="A14074" s="382"/>
    </row>
    <row r="14075" spans="1:1">
      <c r="A14075" s="382"/>
    </row>
    <row r="14076" spans="1:1">
      <c r="A14076" s="382"/>
    </row>
    <row r="14077" spans="1:1">
      <c r="A14077" s="382"/>
    </row>
    <row r="14078" spans="1:1">
      <c r="A14078" s="382"/>
    </row>
    <row r="14079" spans="1:1">
      <c r="A14079" s="382"/>
    </row>
    <row r="14080" spans="1:1">
      <c r="A14080" s="382"/>
    </row>
    <row r="14081" spans="1:1">
      <c r="A14081" s="382"/>
    </row>
    <row r="14082" spans="1:1">
      <c r="A14082" s="382"/>
    </row>
    <row r="14083" spans="1:1">
      <c r="A14083" s="382"/>
    </row>
    <row r="14084" spans="1:1">
      <c r="A14084" s="382"/>
    </row>
    <row r="14085" spans="1:1">
      <c r="A14085" s="382"/>
    </row>
    <row r="14086" spans="1:1">
      <c r="A14086" s="382"/>
    </row>
    <row r="14087" spans="1:1">
      <c r="A14087" s="382"/>
    </row>
    <row r="14088" spans="1:1">
      <c r="A14088" s="382"/>
    </row>
    <row r="14089" spans="1:1">
      <c r="A14089" s="382"/>
    </row>
    <row r="14090" spans="1:1">
      <c r="A14090" s="382"/>
    </row>
    <row r="14091" spans="1:1">
      <c r="A14091" s="382"/>
    </row>
    <row r="14092" spans="1:1">
      <c r="A14092" s="382"/>
    </row>
    <row r="14093" spans="1:1">
      <c r="A14093" s="382"/>
    </row>
    <row r="14094" spans="1:1">
      <c r="A14094" s="382"/>
    </row>
    <row r="14095" spans="1:1">
      <c r="A14095" s="382"/>
    </row>
    <row r="14096" spans="1:1">
      <c r="A14096" s="382"/>
    </row>
    <row r="14097" spans="1:1">
      <c r="A14097" s="382"/>
    </row>
    <row r="14098" spans="1:1">
      <c r="A14098" s="382"/>
    </row>
    <row r="14099" spans="1:1">
      <c r="A14099" s="382"/>
    </row>
    <row r="14100" spans="1:1">
      <c r="A14100" s="382"/>
    </row>
    <row r="14101" spans="1:1">
      <c r="A14101" s="382"/>
    </row>
    <row r="14102" spans="1:1">
      <c r="A14102" s="382"/>
    </row>
    <row r="14103" spans="1:1">
      <c r="A14103" s="382"/>
    </row>
    <row r="14104" spans="1:1">
      <c r="A14104" s="382"/>
    </row>
    <row r="14105" spans="1:1">
      <c r="A14105" s="382"/>
    </row>
    <row r="14106" spans="1:1">
      <c r="A14106" s="382"/>
    </row>
    <row r="14107" spans="1:1">
      <c r="A14107" s="382"/>
    </row>
    <row r="14108" spans="1:1">
      <c r="A14108" s="382"/>
    </row>
    <row r="14109" spans="1:1">
      <c r="A14109" s="382"/>
    </row>
    <row r="14110" spans="1:1">
      <c r="A14110" s="382"/>
    </row>
    <row r="14111" spans="1:1">
      <c r="A14111" s="382"/>
    </row>
    <row r="14112" spans="1:1">
      <c r="A14112" s="382"/>
    </row>
    <row r="14113" spans="1:1">
      <c r="A14113" s="382"/>
    </row>
    <row r="14114" spans="1:1">
      <c r="A14114" s="382"/>
    </row>
    <row r="14115" spans="1:1">
      <c r="A14115" s="382"/>
    </row>
    <row r="14116" spans="1:1">
      <c r="A14116" s="382"/>
    </row>
    <row r="14117" spans="1:1">
      <c r="A14117" s="382"/>
    </row>
    <row r="14118" spans="1:1">
      <c r="A14118" s="382"/>
    </row>
    <row r="14119" spans="1:1">
      <c r="A14119" s="382"/>
    </row>
    <row r="14120" spans="1:1">
      <c r="A14120" s="382"/>
    </row>
    <row r="14121" spans="1:1">
      <c r="A14121" s="382"/>
    </row>
    <row r="14122" spans="1:1">
      <c r="A14122" s="382"/>
    </row>
    <row r="14123" spans="1:1">
      <c r="A14123" s="382"/>
    </row>
    <row r="14124" spans="1:1">
      <c r="A14124" s="382"/>
    </row>
    <row r="14125" spans="1:1">
      <c r="A14125" s="382"/>
    </row>
    <row r="14126" spans="1:1">
      <c r="A14126" s="382"/>
    </row>
    <row r="14127" spans="1:1">
      <c r="A14127" s="382"/>
    </row>
    <row r="14128" spans="1:1">
      <c r="A14128" s="382"/>
    </row>
    <row r="14129" spans="1:1">
      <c r="A14129" s="382"/>
    </row>
    <row r="14130" spans="1:1">
      <c r="A14130" s="382"/>
    </row>
    <row r="14131" spans="1:1">
      <c r="A14131" s="382"/>
    </row>
    <row r="14132" spans="1:1">
      <c r="A14132" s="382"/>
    </row>
    <row r="14133" spans="1:1">
      <c r="A14133" s="382"/>
    </row>
    <row r="14134" spans="1:1">
      <c r="A14134" s="382"/>
    </row>
    <row r="14135" spans="1:1">
      <c r="A14135" s="382"/>
    </row>
    <row r="14136" spans="1:1">
      <c r="A14136" s="382"/>
    </row>
    <row r="14137" spans="1:1">
      <c r="A14137" s="382"/>
    </row>
    <row r="14138" spans="1:1">
      <c r="A14138" s="382"/>
    </row>
    <row r="14139" spans="1:1">
      <c r="A14139" s="382"/>
    </row>
    <row r="14140" spans="1:1">
      <c r="A14140" s="382"/>
    </row>
    <row r="14141" spans="1:1">
      <c r="A14141" s="382"/>
    </row>
    <row r="14142" spans="1:1">
      <c r="A14142" s="382"/>
    </row>
    <row r="14143" spans="1:1">
      <c r="A14143" s="382"/>
    </row>
    <row r="14144" spans="1:1">
      <c r="A14144" s="382"/>
    </row>
    <row r="14145" spans="1:1">
      <c r="A14145" s="382"/>
    </row>
    <row r="14146" spans="1:1">
      <c r="A14146" s="382"/>
    </row>
    <row r="14147" spans="1:1">
      <c r="A14147" s="382"/>
    </row>
    <row r="14148" spans="1:1">
      <c r="A14148" s="382"/>
    </row>
    <row r="14149" spans="1:1">
      <c r="A14149" s="382"/>
    </row>
    <row r="14150" spans="1:1">
      <c r="A14150" s="382"/>
    </row>
    <row r="14151" spans="1:1">
      <c r="A14151" s="382"/>
    </row>
    <row r="14152" spans="1:1">
      <c r="A14152" s="382"/>
    </row>
    <row r="14153" spans="1:1">
      <c r="A14153" s="382"/>
    </row>
    <row r="14154" spans="1:1">
      <c r="A14154" s="382"/>
    </row>
    <row r="14155" spans="1:1">
      <c r="A14155" s="382"/>
    </row>
    <row r="14156" spans="1:1">
      <c r="A14156" s="382"/>
    </row>
    <row r="14157" spans="1:1">
      <c r="A14157" s="382"/>
    </row>
    <row r="14158" spans="1:1">
      <c r="A14158" s="382"/>
    </row>
    <row r="14159" spans="1:1">
      <c r="A14159" s="382"/>
    </row>
    <row r="14160" spans="1:1">
      <c r="A14160" s="382"/>
    </row>
    <row r="14161" spans="1:1">
      <c r="A14161" s="382"/>
    </row>
    <row r="14162" spans="1:1">
      <c r="A14162" s="382"/>
    </row>
    <row r="14163" spans="1:1">
      <c r="A14163" s="382"/>
    </row>
    <row r="14164" spans="1:1">
      <c r="A14164" s="382"/>
    </row>
    <row r="14165" spans="1:1">
      <c r="A14165" s="382"/>
    </row>
    <row r="14166" spans="1:1">
      <c r="A14166" s="382"/>
    </row>
    <row r="14167" spans="1:1">
      <c r="A14167" s="382"/>
    </row>
    <row r="14168" spans="1:1">
      <c r="A14168" s="382"/>
    </row>
    <row r="14169" spans="1:1">
      <c r="A14169" s="382"/>
    </row>
    <row r="14170" spans="1:1">
      <c r="A14170" s="382"/>
    </row>
    <row r="14171" spans="1:1">
      <c r="A14171" s="382"/>
    </row>
    <row r="14172" spans="1:1">
      <c r="A14172" s="382"/>
    </row>
    <row r="14173" spans="1:1">
      <c r="A14173" s="382"/>
    </row>
    <row r="14174" spans="1:1">
      <c r="A14174" s="382"/>
    </row>
    <row r="14175" spans="1:1">
      <c r="A14175" s="382"/>
    </row>
    <row r="14176" spans="1:1">
      <c r="A14176" s="382"/>
    </row>
    <row r="14177" spans="1:1">
      <c r="A14177" s="382"/>
    </row>
    <row r="14178" spans="1:1">
      <c r="A14178" s="382"/>
    </row>
    <row r="14179" spans="1:1">
      <c r="A14179" s="382"/>
    </row>
    <row r="14180" spans="1:1">
      <c r="A14180" s="382"/>
    </row>
    <row r="14181" spans="1:1">
      <c r="A14181" s="382"/>
    </row>
    <row r="14182" spans="1:1">
      <c r="A14182" s="382"/>
    </row>
    <row r="14183" spans="1:1">
      <c r="A14183" s="382"/>
    </row>
    <row r="14184" spans="1:1">
      <c r="A14184" s="382"/>
    </row>
    <row r="14185" spans="1:1">
      <c r="A14185" s="382"/>
    </row>
    <row r="14186" spans="1:1">
      <c r="A14186" s="382"/>
    </row>
    <row r="14187" spans="1:1">
      <c r="A14187" s="382"/>
    </row>
    <row r="14188" spans="1:1">
      <c r="A14188" s="382"/>
    </row>
    <row r="14189" spans="1:1">
      <c r="A14189" s="382"/>
    </row>
    <row r="14190" spans="1:1">
      <c r="A14190" s="382"/>
    </row>
    <row r="14191" spans="1:1">
      <c r="A14191" s="382"/>
    </row>
    <row r="14192" spans="1:1">
      <c r="A14192" s="382"/>
    </row>
    <row r="14193" spans="1:1">
      <c r="A14193" s="382"/>
    </row>
    <row r="14194" spans="1:1">
      <c r="A14194" s="382"/>
    </row>
    <row r="14195" spans="1:1">
      <c r="A14195" s="382"/>
    </row>
    <row r="14196" spans="1:1">
      <c r="A14196" s="382"/>
    </row>
    <row r="14197" spans="1:1">
      <c r="A14197" s="382"/>
    </row>
    <row r="14198" spans="1:1">
      <c r="A14198" s="382"/>
    </row>
    <row r="14199" spans="1:1">
      <c r="A14199" s="382"/>
    </row>
    <row r="14200" spans="1:1">
      <c r="A14200" s="382"/>
    </row>
    <row r="14201" spans="1:1">
      <c r="A14201" s="382"/>
    </row>
    <row r="14202" spans="1:1">
      <c r="A14202" s="382"/>
    </row>
    <row r="14203" spans="1:1">
      <c r="A14203" s="382"/>
    </row>
    <row r="14204" spans="1:1">
      <c r="A14204" s="382"/>
    </row>
    <row r="14205" spans="1:1">
      <c r="A14205" s="382"/>
    </row>
    <row r="14206" spans="1:1">
      <c r="A14206" s="382"/>
    </row>
    <row r="14207" spans="1:1">
      <c r="A14207" s="382"/>
    </row>
    <row r="14208" spans="1:1">
      <c r="A14208" s="382"/>
    </row>
    <row r="14209" spans="1:1">
      <c r="A14209" s="382"/>
    </row>
    <row r="14210" spans="1:1">
      <c r="A14210" s="382"/>
    </row>
    <row r="14211" spans="1:1">
      <c r="A14211" s="382"/>
    </row>
    <row r="14212" spans="1:1">
      <c r="A14212" s="382"/>
    </row>
    <row r="14213" spans="1:1">
      <c r="A14213" s="382"/>
    </row>
    <row r="14214" spans="1:1">
      <c r="A14214" s="382"/>
    </row>
    <row r="14215" spans="1:1">
      <c r="A14215" s="382"/>
    </row>
    <row r="14216" spans="1:1">
      <c r="A14216" s="382"/>
    </row>
    <row r="14217" spans="1:1">
      <c r="A14217" s="382"/>
    </row>
    <row r="14218" spans="1:1">
      <c r="A14218" s="382"/>
    </row>
    <row r="14219" spans="1:1">
      <c r="A14219" s="382"/>
    </row>
    <row r="14220" spans="1:1">
      <c r="A14220" s="382"/>
    </row>
    <row r="14221" spans="1:1">
      <c r="A14221" s="382"/>
    </row>
    <row r="14222" spans="1:1">
      <c r="A14222" s="382"/>
    </row>
    <row r="14223" spans="1:1">
      <c r="A14223" s="382"/>
    </row>
    <row r="14224" spans="1:1">
      <c r="A14224" s="382"/>
    </row>
    <row r="14225" spans="1:1">
      <c r="A14225" s="382"/>
    </row>
    <row r="14226" spans="1:1">
      <c r="A14226" s="382"/>
    </row>
    <row r="14227" spans="1:1">
      <c r="A14227" s="382"/>
    </row>
    <row r="14228" spans="1:1">
      <c r="A14228" s="382"/>
    </row>
    <row r="14229" spans="1:1">
      <c r="A14229" s="382"/>
    </row>
    <row r="14230" spans="1:1">
      <c r="A14230" s="382"/>
    </row>
    <row r="14231" spans="1:1">
      <c r="A14231" s="382"/>
    </row>
    <row r="14232" spans="1:1">
      <c r="A14232" s="382"/>
    </row>
    <row r="14233" spans="1:1">
      <c r="A14233" s="382"/>
    </row>
    <row r="14234" spans="1:1">
      <c r="A14234" s="382"/>
    </row>
    <row r="14235" spans="1:1">
      <c r="A14235" s="382"/>
    </row>
    <row r="14236" spans="1:1">
      <c r="A14236" s="382"/>
    </row>
    <row r="14237" spans="1:1">
      <c r="A14237" s="382"/>
    </row>
    <row r="14238" spans="1:1">
      <c r="A14238" s="382"/>
    </row>
    <row r="14239" spans="1:1">
      <c r="A14239" s="382"/>
    </row>
    <row r="14240" spans="1:1">
      <c r="A14240" s="382"/>
    </row>
    <row r="14241" spans="1:1">
      <c r="A14241" s="382"/>
    </row>
    <row r="14242" spans="1:1">
      <c r="A14242" s="382"/>
    </row>
    <row r="14243" spans="1:1">
      <c r="A14243" s="382"/>
    </row>
    <row r="14244" spans="1:1">
      <c r="A14244" s="382"/>
    </row>
    <row r="14245" spans="1:1">
      <c r="A14245" s="382"/>
    </row>
    <row r="14246" spans="1:1">
      <c r="A14246" s="382"/>
    </row>
    <row r="14247" spans="1:1">
      <c r="A14247" s="382"/>
    </row>
    <row r="14248" spans="1:1">
      <c r="A14248" s="382"/>
    </row>
    <row r="14249" spans="1:1">
      <c r="A14249" s="382"/>
    </row>
    <row r="14250" spans="1:1">
      <c r="A14250" s="382"/>
    </row>
    <row r="14251" spans="1:1">
      <c r="A14251" s="382"/>
    </row>
    <row r="14252" spans="1:1">
      <c r="A14252" s="382"/>
    </row>
    <row r="14253" spans="1:1">
      <c r="A14253" s="382"/>
    </row>
    <row r="14254" spans="1:1">
      <c r="A14254" s="382"/>
    </row>
    <row r="14255" spans="1:1">
      <c r="A14255" s="382"/>
    </row>
    <row r="14256" spans="1:1">
      <c r="A14256" s="382"/>
    </row>
    <row r="14257" spans="1:1">
      <c r="A14257" s="382"/>
    </row>
    <row r="14258" spans="1:1">
      <c r="A14258" s="382"/>
    </row>
    <row r="14259" spans="1:1">
      <c r="A14259" s="382"/>
    </row>
    <row r="14260" spans="1:1">
      <c r="A14260" s="382"/>
    </row>
    <row r="14261" spans="1:1">
      <c r="A14261" s="382"/>
    </row>
    <row r="14262" spans="1:1">
      <c r="A14262" s="382"/>
    </row>
    <row r="14263" spans="1:1">
      <c r="A14263" s="382"/>
    </row>
    <row r="14264" spans="1:1">
      <c r="A14264" s="382"/>
    </row>
    <row r="14265" spans="1:1">
      <c r="A14265" s="382"/>
    </row>
    <row r="14266" spans="1:1">
      <c r="A14266" s="382"/>
    </row>
    <row r="14267" spans="1:1">
      <c r="A14267" s="382"/>
    </row>
    <row r="14268" spans="1:1">
      <c r="A14268" s="382"/>
    </row>
    <row r="14269" spans="1:1">
      <c r="A14269" s="382"/>
    </row>
    <row r="14270" spans="1:1">
      <c r="A14270" s="382"/>
    </row>
    <row r="14271" spans="1:1">
      <c r="A14271" s="382"/>
    </row>
    <row r="14272" spans="1:1">
      <c r="A14272" s="382"/>
    </row>
    <row r="14273" spans="1:1">
      <c r="A14273" s="382"/>
    </row>
    <row r="14274" spans="1:1">
      <c r="A14274" s="382"/>
    </row>
    <row r="14275" spans="1:1">
      <c r="A14275" s="382"/>
    </row>
    <row r="14276" spans="1:1">
      <c r="A14276" s="382"/>
    </row>
    <row r="14277" spans="1:1">
      <c r="A14277" s="382"/>
    </row>
    <row r="14278" spans="1:1">
      <c r="A14278" s="382"/>
    </row>
    <row r="14279" spans="1:1">
      <c r="A14279" s="382"/>
    </row>
    <row r="14280" spans="1:1">
      <c r="A14280" s="382"/>
    </row>
    <row r="14281" spans="1:1">
      <c r="A14281" s="382"/>
    </row>
    <row r="14282" spans="1:1">
      <c r="A14282" s="382"/>
    </row>
    <row r="14283" spans="1:1">
      <c r="A14283" s="382"/>
    </row>
    <row r="14284" spans="1:1">
      <c r="A14284" s="382"/>
    </row>
    <row r="14285" spans="1:1">
      <c r="A14285" s="382"/>
    </row>
    <row r="14286" spans="1:1">
      <c r="A14286" s="382"/>
    </row>
    <row r="14287" spans="1:1">
      <c r="A14287" s="382"/>
    </row>
    <row r="14288" spans="1:1">
      <c r="A14288" s="382"/>
    </row>
    <row r="14289" spans="1:1">
      <c r="A14289" s="382"/>
    </row>
    <row r="14290" spans="1:1">
      <c r="A14290" s="382"/>
    </row>
    <row r="14291" spans="1:1">
      <c r="A14291" s="382"/>
    </row>
    <row r="14292" spans="1:1">
      <c r="A14292" s="382"/>
    </row>
    <row r="14293" spans="1:1">
      <c r="A14293" s="382"/>
    </row>
    <row r="14294" spans="1:1">
      <c r="A14294" s="382"/>
    </row>
    <row r="14295" spans="1:1">
      <c r="A14295" s="382"/>
    </row>
    <row r="14296" spans="1:1">
      <c r="A14296" s="382"/>
    </row>
    <row r="14297" spans="1:1">
      <c r="A14297" s="382"/>
    </row>
    <row r="14298" spans="1:1">
      <c r="A14298" s="382"/>
    </row>
    <row r="14299" spans="1:1">
      <c r="A14299" s="382"/>
    </row>
    <row r="14300" spans="1:1">
      <c r="A14300" s="382"/>
    </row>
    <row r="14301" spans="1:1">
      <c r="A14301" s="382"/>
    </row>
    <row r="14302" spans="1:1">
      <c r="A14302" s="382"/>
    </row>
    <row r="14303" spans="1:1">
      <c r="A14303" s="382"/>
    </row>
    <row r="14304" spans="1:1">
      <c r="A14304" s="382"/>
    </row>
    <row r="14305" spans="1:1">
      <c r="A14305" s="382"/>
    </row>
    <row r="14306" spans="1:1">
      <c r="A14306" s="382"/>
    </row>
    <row r="14307" spans="1:1">
      <c r="A14307" s="382"/>
    </row>
    <row r="14308" spans="1:1">
      <c r="A14308" s="382"/>
    </row>
    <row r="14309" spans="1:1">
      <c r="A14309" s="382"/>
    </row>
    <row r="14310" spans="1:1">
      <c r="A14310" s="382"/>
    </row>
    <row r="14311" spans="1:1">
      <c r="A14311" s="382"/>
    </row>
    <row r="14312" spans="1:1">
      <c r="A14312" s="382"/>
    </row>
    <row r="14313" spans="1:1">
      <c r="A14313" s="382"/>
    </row>
    <row r="14314" spans="1:1">
      <c r="A14314" s="382"/>
    </row>
    <row r="14315" spans="1:1">
      <c r="A14315" s="382"/>
    </row>
    <row r="14316" spans="1:1">
      <c r="A14316" s="382"/>
    </row>
    <row r="14317" spans="1:1">
      <c r="A14317" s="382"/>
    </row>
    <row r="14318" spans="1:1">
      <c r="A14318" s="382"/>
    </row>
    <row r="14319" spans="1:1">
      <c r="A14319" s="382"/>
    </row>
    <row r="14320" spans="1:1">
      <c r="A14320" s="382"/>
    </row>
    <row r="14321" spans="1:1">
      <c r="A14321" s="382"/>
    </row>
    <row r="14322" spans="1:1">
      <c r="A14322" s="382"/>
    </row>
    <row r="14323" spans="1:1">
      <c r="A14323" s="382"/>
    </row>
    <row r="14324" spans="1:1">
      <c r="A14324" s="382"/>
    </row>
    <row r="14325" spans="1:1">
      <c r="A14325" s="382"/>
    </row>
    <row r="14326" spans="1:1">
      <c r="A14326" s="382"/>
    </row>
    <row r="14327" spans="1:1">
      <c r="A14327" s="382"/>
    </row>
    <row r="14328" spans="1:1">
      <c r="A14328" s="382"/>
    </row>
    <row r="14329" spans="1:1">
      <c r="A14329" s="382"/>
    </row>
    <row r="14330" spans="1:1">
      <c r="A14330" s="382"/>
    </row>
    <row r="14331" spans="1:1">
      <c r="A14331" s="382"/>
    </row>
    <row r="14332" spans="1:1">
      <c r="A14332" s="382"/>
    </row>
    <row r="14333" spans="1:1">
      <c r="A14333" s="382"/>
    </row>
    <row r="14334" spans="1:1">
      <c r="A14334" s="382"/>
    </row>
    <row r="14335" spans="1:1">
      <c r="A14335" s="382"/>
    </row>
    <row r="14336" spans="1:1">
      <c r="A14336" s="382"/>
    </row>
    <row r="14337" spans="1:1">
      <c r="A14337" s="382"/>
    </row>
    <row r="14338" spans="1:1">
      <c r="A14338" s="382"/>
    </row>
    <row r="14339" spans="1:1">
      <c r="A14339" s="382"/>
    </row>
    <row r="14340" spans="1:1">
      <c r="A14340" s="382"/>
    </row>
    <row r="14341" spans="1:1">
      <c r="A14341" s="382"/>
    </row>
    <row r="14342" spans="1:1">
      <c r="A14342" s="382"/>
    </row>
    <row r="14343" spans="1:1">
      <c r="A14343" s="382"/>
    </row>
    <row r="14344" spans="1:1">
      <c r="A14344" s="382"/>
    </row>
    <row r="14345" spans="1:1">
      <c r="A14345" s="382"/>
    </row>
    <row r="14346" spans="1:1">
      <c r="A14346" s="382"/>
    </row>
    <row r="14347" spans="1:1">
      <c r="A14347" s="382"/>
    </row>
    <row r="14348" spans="1:1">
      <c r="A14348" s="382"/>
    </row>
    <row r="14349" spans="1:1">
      <c r="A14349" s="382"/>
    </row>
    <row r="14350" spans="1:1">
      <c r="A14350" s="382"/>
    </row>
    <row r="14351" spans="1:1">
      <c r="A14351" s="382"/>
    </row>
    <row r="14352" spans="1:1">
      <c r="A14352" s="382"/>
    </row>
    <row r="14353" spans="1:1">
      <c r="A14353" s="382"/>
    </row>
    <row r="14354" spans="1:1">
      <c r="A14354" s="382"/>
    </row>
    <row r="14355" spans="1:1">
      <c r="A14355" s="382"/>
    </row>
    <row r="14356" spans="1:1">
      <c r="A14356" s="382"/>
    </row>
    <row r="14357" spans="1:1">
      <c r="A14357" s="382"/>
    </row>
    <row r="14358" spans="1:1">
      <c r="A14358" s="382"/>
    </row>
    <row r="14359" spans="1:1">
      <c r="A14359" s="382"/>
    </row>
    <row r="14360" spans="1:1">
      <c r="A14360" s="382"/>
    </row>
    <row r="14361" spans="1:1">
      <c r="A14361" s="382"/>
    </row>
    <row r="14362" spans="1:1">
      <c r="A14362" s="382"/>
    </row>
    <row r="14363" spans="1:1">
      <c r="A14363" s="382"/>
    </row>
    <row r="14364" spans="1:1">
      <c r="A14364" s="382"/>
    </row>
    <row r="14365" spans="1:1">
      <c r="A14365" s="382"/>
    </row>
    <row r="14366" spans="1:1">
      <c r="A14366" s="382"/>
    </row>
    <row r="14367" spans="1:1">
      <c r="A14367" s="382"/>
    </row>
    <row r="14368" spans="1:1">
      <c r="A14368" s="382"/>
    </row>
    <row r="14369" spans="1:1">
      <c r="A14369" s="382"/>
    </row>
    <row r="14370" spans="1:1">
      <c r="A14370" s="382"/>
    </row>
    <row r="14371" spans="1:1">
      <c r="A14371" s="382"/>
    </row>
    <row r="14372" spans="1:1">
      <c r="A14372" s="382"/>
    </row>
    <row r="14373" spans="1:1">
      <c r="A14373" s="382"/>
    </row>
    <row r="14374" spans="1:1">
      <c r="A14374" s="382"/>
    </row>
    <row r="14375" spans="1:1">
      <c r="A14375" s="382"/>
    </row>
    <row r="14376" spans="1:1">
      <c r="A14376" s="382"/>
    </row>
    <row r="14377" spans="1:1">
      <c r="A14377" s="382"/>
    </row>
    <row r="14378" spans="1:1">
      <c r="A14378" s="382"/>
    </row>
    <row r="14379" spans="1:1">
      <c r="A14379" s="382"/>
    </row>
    <row r="14380" spans="1:1">
      <c r="A14380" s="382"/>
    </row>
    <row r="14381" spans="1:1">
      <c r="A14381" s="382"/>
    </row>
    <row r="14382" spans="1:1">
      <c r="A14382" s="382"/>
    </row>
    <row r="14383" spans="1:1">
      <c r="A14383" s="382"/>
    </row>
    <row r="14384" spans="1:1">
      <c r="A14384" s="382"/>
    </row>
    <row r="14385" spans="1:1">
      <c r="A14385" s="382"/>
    </row>
    <row r="14386" spans="1:1">
      <c r="A14386" s="382"/>
    </row>
    <row r="14387" spans="1:1">
      <c r="A14387" s="382"/>
    </row>
    <row r="14388" spans="1:1">
      <c r="A14388" s="382"/>
    </row>
    <row r="14389" spans="1:1">
      <c r="A14389" s="382"/>
    </row>
    <row r="14390" spans="1:1">
      <c r="A14390" s="382"/>
    </row>
    <row r="14391" spans="1:1">
      <c r="A14391" s="382"/>
    </row>
    <row r="14392" spans="1:1">
      <c r="A14392" s="382"/>
    </row>
    <row r="14393" spans="1:1">
      <c r="A14393" s="382"/>
    </row>
    <row r="14394" spans="1:1">
      <c r="A14394" s="382"/>
    </row>
    <row r="14395" spans="1:1">
      <c r="A14395" s="382"/>
    </row>
    <row r="14396" spans="1:1">
      <c r="A14396" s="382"/>
    </row>
    <row r="14397" spans="1:1">
      <c r="A14397" s="382"/>
    </row>
    <row r="14398" spans="1:1">
      <c r="A14398" s="382"/>
    </row>
    <row r="14399" spans="1:1">
      <c r="A14399" s="382"/>
    </row>
    <row r="14400" spans="1:1">
      <c r="A14400" s="382"/>
    </row>
    <row r="14401" spans="1:1">
      <c r="A14401" s="382"/>
    </row>
    <row r="14402" spans="1:1">
      <c r="A14402" s="382"/>
    </row>
    <row r="14403" spans="1:1">
      <c r="A14403" s="382"/>
    </row>
    <row r="14404" spans="1:1">
      <c r="A14404" s="382"/>
    </row>
    <row r="14405" spans="1:1">
      <c r="A14405" s="382"/>
    </row>
    <row r="14406" spans="1:1">
      <c r="A14406" s="382"/>
    </row>
    <row r="14407" spans="1:1">
      <c r="A14407" s="382"/>
    </row>
    <row r="14408" spans="1:1">
      <c r="A14408" s="382"/>
    </row>
    <row r="14409" spans="1:1">
      <c r="A14409" s="382"/>
    </row>
    <row r="14410" spans="1:1">
      <c r="A14410" s="382"/>
    </row>
    <row r="14411" spans="1:1">
      <c r="A14411" s="382"/>
    </row>
    <row r="14412" spans="1:1">
      <c r="A14412" s="382"/>
    </row>
    <row r="14413" spans="1:1">
      <c r="A14413" s="382"/>
    </row>
    <row r="14414" spans="1:1">
      <c r="A14414" s="382"/>
    </row>
    <row r="14415" spans="1:1">
      <c r="A14415" s="382"/>
    </row>
    <row r="14416" spans="1:1">
      <c r="A14416" s="382"/>
    </row>
    <row r="14417" spans="1:1">
      <c r="A14417" s="382"/>
    </row>
    <row r="14418" spans="1:1">
      <c r="A14418" s="382"/>
    </row>
    <row r="14419" spans="1:1">
      <c r="A14419" s="382"/>
    </row>
    <row r="14420" spans="1:1">
      <c r="A14420" s="382"/>
    </row>
    <row r="14421" spans="1:1">
      <c r="A14421" s="382"/>
    </row>
    <row r="14422" spans="1:1">
      <c r="A14422" s="382"/>
    </row>
    <row r="14423" spans="1:1">
      <c r="A14423" s="382"/>
    </row>
    <row r="14424" spans="1:1">
      <c r="A14424" s="382"/>
    </row>
    <row r="14425" spans="1:1">
      <c r="A14425" s="382"/>
    </row>
    <row r="14426" spans="1:1">
      <c r="A14426" s="382"/>
    </row>
    <row r="14427" spans="1:1">
      <c r="A14427" s="382"/>
    </row>
    <row r="14428" spans="1:1">
      <c r="A14428" s="382"/>
    </row>
    <row r="14429" spans="1:1">
      <c r="A14429" s="382"/>
    </row>
    <row r="14430" spans="1:1">
      <c r="A14430" s="382"/>
    </row>
    <row r="14431" spans="1:1">
      <c r="A14431" s="382"/>
    </row>
    <row r="14432" spans="1:1">
      <c r="A14432" s="382"/>
    </row>
    <row r="14433" spans="1:1">
      <c r="A14433" s="382"/>
    </row>
    <row r="14434" spans="1:1">
      <c r="A14434" s="382"/>
    </row>
    <row r="14435" spans="1:1">
      <c r="A14435" s="382"/>
    </row>
    <row r="14436" spans="1:1">
      <c r="A14436" s="382"/>
    </row>
    <row r="14437" spans="1:1">
      <c r="A14437" s="382"/>
    </row>
    <row r="14438" spans="1:1">
      <c r="A14438" s="382"/>
    </row>
    <row r="14439" spans="1:1">
      <c r="A14439" s="382"/>
    </row>
    <row r="14440" spans="1:1">
      <c r="A14440" s="382"/>
    </row>
    <row r="14441" spans="1:1">
      <c r="A14441" s="382"/>
    </row>
    <row r="14442" spans="1:1">
      <c r="A14442" s="382"/>
    </row>
    <row r="14443" spans="1:1">
      <c r="A14443" s="382"/>
    </row>
    <row r="14444" spans="1:1">
      <c r="A14444" s="382"/>
    </row>
    <row r="14445" spans="1:1">
      <c r="A14445" s="382"/>
    </row>
    <row r="14446" spans="1:1">
      <c r="A14446" s="382"/>
    </row>
    <row r="14447" spans="1:1">
      <c r="A14447" s="382"/>
    </row>
    <row r="14448" spans="1:1">
      <c r="A14448" s="382"/>
    </row>
    <row r="14449" spans="1:1">
      <c r="A14449" s="382"/>
    </row>
    <row r="14450" spans="1:1">
      <c r="A14450" s="382"/>
    </row>
    <row r="14451" spans="1:1">
      <c r="A14451" s="382"/>
    </row>
    <row r="14452" spans="1:1">
      <c r="A14452" s="382"/>
    </row>
    <row r="14453" spans="1:1">
      <c r="A14453" s="382"/>
    </row>
    <row r="14454" spans="1:1">
      <c r="A14454" s="382"/>
    </row>
    <row r="14455" spans="1:1">
      <c r="A14455" s="382"/>
    </row>
    <row r="14456" spans="1:1">
      <c r="A14456" s="382"/>
    </row>
    <row r="14457" spans="1:1">
      <c r="A14457" s="382"/>
    </row>
    <row r="14458" spans="1:1">
      <c r="A14458" s="382"/>
    </row>
    <row r="14459" spans="1:1">
      <c r="A14459" s="382"/>
    </row>
    <row r="14460" spans="1:1">
      <c r="A14460" s="382"/>
    </row>
    <row r="14461" spans="1:1">
      <c r="A14461" s="382"/>
    </row>
    <row r="14462" spans="1:1">
      <c r="A14462" s="382"/>
    </row>
    <row r="14463" spans="1:1">
      <c r="A14463" s="382"/>
    </row>
    <row r="14464" spans="1:1">
      <c r="A14464" s="382"/>
    </row>
    <row r="14465" spans="1:1">
      <c r="A14465" s="382"/>
    </row>
    <row r="14466" spans="1:1">
      <c r="A14466" s="382"/>
    </row>
    <row r="14467" spans="1:1">
      <c r="A14467" s="382"/>
    </row>
    <row r="14468" spans="1:1">
      <c r="A14468" s="382"/>
    </row>
    <row r="14469" spans="1:1">
      <c r="A14469" s="382"/>
    </row>
    <row r="14470" spans="1:1">
      <c r="A14470" s="382"/>
    </row>
    <row r="14471" spans="1:1">
      <c r="A14471" s="382"/>
    </row>
    <row r="14472" spans="1:1">
      <c r="A14472" s="382"/>
    </row>
    <row r="14473" spans="1:1">
      <c r="A14473" s="382"/>
    </row>
    <row r="14474" spans="1:1">
      <c r="A14474" s="382"/>
    </row>
    <row r="14475" spans="1:1">
      <c r="A14475" s="382"/>
    </row>
    <row r="14476" spans="1:1">
      <c r="A14476" s="382"/>
    </row>
    <row r="14477" spans="1:1">
      <c r="A14477" s="382"/>
    </row>
    <row r="14478" spans="1:1">
      <c r="A14478" s="382"/>
    </row>
    <row r="14479" spans="1:1">
      <c r="A14479" s="382"/>
    </row>
    <row r="14480" spans="1:1">
      <c r="A14480" s="382"/>
    </row>
    <row r="14481" spans="1:1">
      <c r="A14481" s="382"/>
    </row>
    <row r="14482" spans="1:1">
      <c r="A14482" s="382"/>
    </row>
    <row r="14483" spans="1:1">
      <c r="A14483" s="382"/>
    </row>
    <row r="14484" spans="1:1">
      <c r="A14484" s="382"/>
    </row>
    <row r="14485" spans="1:1">
      <c r="A14485" s="382"/>
    </row>
    <row r="14486" spans="1:1">
      <c r="A14486" s="382"/>
    </row>
    <row r="14487" spans="1:1">
      <c r="A14487" s="382"/>
    </row>
    <row r="14488" spans="1:1">
      <c r="A14488" s="382"/>
    </row>
    <row r="14489" spans="1:1">
      <c r="A14489" s="382"/>
    </row>
    <row r="14490" spans="1:1">
      <c r="A14490" s="382"/>
    </row>
    <row r="14491" spans="1:1">
      <c r="A14491" s="382"/>
    </row>
    <row r="14492" spans="1:1">
      <c r="A14492" s="382"/>
    </row>
    <row r="14493" spans="1:1">
      <c r="A14493" s="382"/>
    </row>
    <row r="14494" spans="1:1">
      <c r="A14494" s="382"/>
    </row>
    <row r="14495" spans="1:1">
      <c r="A14495" s="382"/>
    </row>
    <row r="14496" spans="1:1">
      <c r="A14496" s="382"/>
    </row>
    <row r="14497" spans="1:1">
      <c r="A14497" s="382"/>
    </row>
    <row r="14498" spans="1:1">
      <c r="A14498" s="382"/>
    </row>
    <row r="14499" spans="1:1">
      <c r="A14499" s="382"/>
    </row>
    <row r="14500" spans="1:1">
      <c r="A14500" s="382"/>
    </row>
    <row r="14501" spans="1:1">
      <c r="A14501" s="382"/>
    </row>
    <row r="14502" spans="1:1">
      <c r="A14502" s="382"/>
    </row>
    <row r="14503" spans="1:1">
      <c r="A14503" s="382"/>
    </row>
    <row r="14504" spans="1:1">
      <c r="A14504" s="382"/>
    </row>
    <row r="14505" spans="1:1">
      <c r="A14505" s="382"/>
    </row>
    <row r="14506" spans="1:1">
      <c r="A14506" s="382"/>
    </row>
    <row r="14507" spans="1:1">
      <c r="A14507" s="382"/>
    </row>
    <row r="14508" spans="1:1">
      <c r="A14508" s="382"/>
    </row>
    <row r="14509" spans="1:1">
      <c r="A14509" s="382"/>
    </row>
    <row r="14510" spans="1:1">
      <c r="A14510" s="382"/>
    </row>
    <row r="14511" spans="1:1">
      <c r="A14511" s="382"/>
    </row>
    <row r="14512" spans="1:1">
      <c r="A14512" s="382"/>
    </row>
    <row r="14513" spans="1:1">
      <c r="A14513" s="382"/>
    </row>
    <row r="14514" spans="1:1">
      <c r="A14514" s="382"/>
    </row>
    <row r="14515" spans="1:1">
      <c r="A14515" s="382"/>
    </row>
    <row r="14516" spans="1:1">
      <c r="A14516" s="382"/>
    </row>
    <row r="14517" spans="1:1">
      <c r="A14517" s="382"/>
    </row>
    <row r="14518" spans="1:1">
      <c r="A14518" s="382"/>
    </row>
    <row r="14519" spans="1:1">
      <c r="A14519" s="382"/>
    </row>
    <row r="14520" spans="1:1">
      <c r="A14520" s="382"/>
    </row>
    <row r="14521" spans="1:1">
      <c r="A14521" s="382"/>
    </row>
    <row r="14522" spans="1:1">
      <c r="A14522" s="382"/>
    </row>
    <row r="14523" spans="1:1">
      <c r="A14523" s="382"/>
    </row>
    <row r="14524" spans="1:1">
      <c r="A14524" s="382"/>
    </row>
    <row r="14525" spans="1:1">
      <c r="A14525" s="382"/>
    </row>
    <row r="14526" spans="1:1">
      <c r="A14526" s="382"/>
    </row>
    <row r="14527" spans="1:1">
      <c r="A14527" s="382"/>
    </row>
    <row r="14528" spans="1:1">
      <c r="A14528" s="382"/>
    </row>
    <row r="14529" spans="1:1">
      <c r="A14529" s="382"/>
    </row>
    <row r="14530" spans="1:1">
      <c r="A14530" s="382"/>
    </row>
    <row r="14531" spans="1:1">
      <c r="A14531" s="382"/>
    </row>
    <row r="14532" spans="1:1">
      <c r="A14532" s="382"/>
    </row>
    <row r="14533" spans="1:1">
      <c r="A14533" s="382"/>
    </row>
    <row r="14534" spans="1:1">
      <c r="A14534" s="382"/>
    </row>
    <row r="14535" spans="1:1">
      <c r="A14535" s="382"/>
    </row>
    <row r="14536" spans="1:1">
      <c r="A14536" s="382"/>
    </row>
    <row r="14537" spans="1:1">
      <c r="A14537" s="382"/>
    </row>
    <row r="14538" spans="1:1">
      <c r="A14538" s="382"/>
    </row>
    <row r="14539" spans="1:1">
      <c r="A14539" s="382"/>
    </row>
    <row r="14540" spans="1:1">
      <c r="A14540" s="382"/>
    </row>
    <row r="14541" spans="1:1">
      <c r="A14541" s="382"/>
    </row>
    <row r="14542" spans="1:1">
      <c r="A14542" s="382"/>
    </row>
    <row r="14543" spans="1:1">
      <c r="A14543" s="382"/>
    </row>
    <row r="14544" spans="1:1">
      <c r="A14544" s="382"/>
    </row>
    <row r="14545" spans="1:1">
      <c r="A14545" s="382"/>
    </row>
    <row r="14546" spans="1:1">
      <c r="A14546" s="382"/>
    </row>
    <row r="14547" spans="1:1">
      <c r="A14547" s="382"/>
    </row>
    <row r="14548" spans="1:1">
      <c r="A14548" s="382"/>
    </row>
    <row r="14549" spans="1:1">
      <c r="A14549" s="382"/>
    </row>
    <row r="14550" spans="1:1">
      <c r="A14550" s="382"/>
    </row>
    <row r="14551" spans="1:1">
      <c r="A14551" s="382"/>
    </row>
    <row r="14552" spans="1:1">
      <c r="A14552" s="382"/>
    </row>
    <row r="14553" spans="1:1">
      <c r="A14553" s="382"/>
    </row>
    <row r="14554" spans="1:1">
      <c r="A14554" s="382"/>
    </row>
    <row r="14555" spans="1:1">
      <c r="A14555" s="382"/>
    </row>
    <row r="14556" spans="1:1">
      <c r="A14556" s="382"/>
    </row>
    <row r="14557" spans="1:1">
      <c r="A14557" s="382"/>
    </row>
    <row r="14558" spans="1:1">
      <c r="A14558" s="382"/>
    </row>
    <row r="14559" spans="1:1">
      <c r="A14559" s="382"/>
    </row>
    <row r="14560" spans="1:1">
      <c r="A14560" s="382"/>
    </row>
    <row r="14561" spans="1:1">
      <c r="A14561" s="382"/>
    </row>
    <row r="14562" spans="1:1">
      <c r="A14562" s="382"/>
    </row>
    <row r="14563" spans="1:1">
      <c r="A14563" s="382"/>
    </row>
    <row r="14564" spans="1:1">
      <c r="A14564" s="382"/>
    </row>
    <row r="14565" spans="1:1">
      <c r="A14565" s="382"/>
    </row>
    <row r="14566" spans="1:1">
      <c r="A14566" s="382"/>
    </row>
    <row r="14567" spans="1:1">
      <c r="A14567" s="382"/>
    </row>
    <row r="14568" spans="1:1">
      <c r="A14568" s="382"/>
    </row>
    <row r="14569" spans="1:1">
      <c r="A14569" s="382"/>
    </row>
    <row r="14570" spans="1:1">
      <c r="A14570" s="382"/>
    </row>
    <row r="14571" spans="1:1">
      <c r="A14571" s="382"/>
    </row>
    <row r="14572" spans="1:1">
      <c r="A14572" s="382"/>
    </row>
    <row r="14573" spans="1:1">
      <c r="A14573" s="382"/>
    </row>
    <row r="14574" spans="1:1">
      <c r="A14574" s="382"/>
    </row>
    <row r="14575" spans="1:1">
      <c r="A14575" s="382"/>
    </row>
    <row r="14576" spans="1:1">
      <c r="A14576" s="382"/>
    </row>
    <row r="14577" spans="1:1">
      <c r="A14577" s="382"/>
    </row>
    <row r="14578" spans="1:1">
      <c r="A14578" s="382"/>
    </row>
    <row r="14579" spans="1:1">
      <c r="A14579" s="382"/>
    </row>
    <row r="14580" spans="1:1">
      <c r="A14580" s="382"/>
    </row>
    <row r="14581" spans="1:1">
      <c r="A14581" s="382"/>
    </row>
    <row r="14582" spans="1:1">
      <c r="A14582" s="382"/>
    </row>
    <row r="14583" spans="1:1">
      <c r="A14583" s="382"/>
    </row>
    <row r="14584" spans="1:1">
      <c r="A14584" s="382"/>
    </row>
    <row r="14585" spans="1:1">
      <c r="A14585" s="382"/>
    </row>
    <row r="14586" spans="1:1">
      <c r="A14586" s="382"/>
    </row>
    <row r="14587" spans="1:1">
      <c r="A14587" s="382"/>
    </row>
    <row r="14588" spans="1:1">
      <c r="A14588" s="382"/>
    </row>
    <row r="14589" spans="1:1">
      <c r="A14589" s="382"/>
    </row>
    <row r="14590" spans="1:1">
      <c r="A14590" s="382"/>
    </row>
    <row r="14591" spans="1:1">
      <c r="A14591" s="382"/>
    </row>
    <row r="14592" spans="1:1">
      <c r="A14592" s="382"/>
    </row>
    <row r="14593" spans="1:1">
      <c r="A14593" s="382"/>
    </row>
    <row r="14594" spans="1:1">
      <c r="A14594" s="382"/>
    </row>
    <row r="14595" spans="1:1">
      <c r="A14595" s="382"/>
    </row>
    <row r="14596" spans="1:1">
      <c r="A14596" s="382"/>
    </row>
    <row r="14597" spans="1:1">
      <c r="A14597" s="382"/>
    </row>
    <row r="14598" spans="1:1">
      <c r="A14598" s="382"/>
    </row>
    <row r="14599" spans="1:1">
      <c r="A14599" s="382"/>
    </row>
    <row r="14600" spans="1:1">
      <c r="A14600" s="382"/>
    </row>
    <row r="14601" spans="1:1">
      <c r="A14601" s="382"/>
    </row>
    <row r="14602" spans="1:1">
      <c r="A14602" s="382"/>
    </row>
    <row r="14603" spans="1:1">
      <c r="A14603" s="382"/>
    </row>
    <row r="14604" spans="1:1">
      <c r="A14604" s="382"/>
    </row>
    <row r="14605" spans="1:1">
      <c r="A14605" s="382"/>
    </row>
    <row r="14606" spans="1:1">
      <c r="A14606" s="382"/>
    </row>
    <row r="14607" spans="1:1">
      <c r="A14607" s="382"/>
    </row>
    <row r="14608" spans="1:1">
      <c r="A14608" s="382"/>
    </row>
    <row r="14609" spans="1:1">
      <c r="A14609" s="382"/>
    </row>
    <row r="14610" spans="1:1">
      <c r="A14610" s="382"/>
    </row>
    <row r="14611" spans="1:1">
      <c r="A14611" s="382"/>
    </row>
    <row r="14612" spans="1:1">
      <c r="A14612" s="382"/>
    </row>
    <row r="14613" spans="1:1">
      <c r="A14613" s="382"/>
    </row>
    <row r="14614" spans="1:1">
      <c r="A14614" s="382"/>
    </row>
    <row r="14615" spans="1:1">
      <c r="A14615" s="382"/>
    </row>
    <row r="14616" spans="1:1">
      <c r="A14616" s="382"/>
    </row>
    <row r="14617" spans="1:1">
      <c r="A14617" s="382"/>
    </row>
    <row r="14618" spans="1:1">
      <c r="A14618" s="382"/>
    </row>
    <row r="14619" spans="1:1">
      <c r="A14619" s="382"/>
    </row>
    <row r="14620" spans="1:1">
      <c r="A14620" s="382"/>
    </row>
    <row r="14621" spans="1:1">
      <c r="A14621" s="382"/>
    </row>
    <row r="14622" spans="1:1">
      <c r="A14622" s="382"/>
    </row>
    <row r="14623" spans="1:1">
      <c r="A14623" s="382"/>
    </row>
    <row r="14624" spans="1:1">
      <c r="A14624" s="382"/>
    </row>
    <row r="14625" spans="1:1">
      <c r="A14625" s="382"/>
    </row>
    <row r="14626" spans="1:1">
      <c r="A14626" s="382"/>
    </row>
    <row r="14627" spans="1:1">
      <c r="A14627" s="382"/>
    </row>
    <row r="14628" spans="1:1">
      <c r="A14628" s="382"/>
    </row>
    <row r="14629" spans="1:1">
      <c r="A14629" s="382"/>
    </row>
    <row r="14630" spans="1:1">
      <c r="A14630" s="382"/>
    </row>
    <row r="14631" spans="1:1">
      <c r="A14631" s="382"/>
    </row>
    <row r="14632" spans="1:1">
      <c r="A14632" s="382"/>
    </row>
    <row r="14633" spans="1:1">
      <c r="A14633" s="382"/>
    </row>
    <row r="14634" spans="1:1">
      <c r="A14634" s="382"/>
    </row>
    <row r="14635" spans="1:1">
      <c r="A14635" s="382"/>
    </row>
    <row r="14636" spans="1:1">
      <c r="A14636" s="382"/>
    </row>
    <row r="14637" spans="1:1">
      <c r="A14637" s="382"/>
    </row>
    <row r="14638" spans="1:1">
      <c r="A14638" s="382"/>
    </row>
    <row r="14639" spans="1:1">
      <c r="A14639" s="382"/>
    </row>
    <row r="14640" spans="1:1">
      <c r="A14640" s="382"/>
    </row>
    <row r="14641" spans="1:1">
      <c r="A14641" s="382"/>
    </row>
    <row r="14642" spans="1:1">
      <c r="A14642" s="382"/>
    </row>
    <row r="14643" spans="1:1">
      <c r="A14643" s="382"/>
    </row>
    <row r="14644" spans="1:1">
      <c r="A14644" s="382"/>
    </row>
    <row r="14645" spans="1:1">
      <c r="A14645" s="382"/>
    </row>
    <row r="14646" spans="1:1">
      <c r="A14646" s="382"/>
    </row>
    <row r="14647" spans="1:1">
      <c r="A14647" s="382"/>
    </row>
    <row r="14648" spans="1:1">
      <c r="A14648" s="382"/>
    </row>
    <row r="14649" spans="1:1">
      <c r="A14649" s="382"/>
    </row>
    <row r="14650" spans="1:1">
      <c r="A14650" s="382"/>
    </row>
    <row r="14651" spans="1:1">
      <c r="A14651" s="382"/>
    </row>
    <row r="14652" spans="1:1">
      <c r="A14652" s="382"/>
    </row>
    <row r="14653" spans="1:1">
      <c r="A14653" s="382"/>
    </row>
    <row r="14654" spans="1:1">
      <c r="A14654" s="382"/>
    </row>
    <row r="14655" spans="1:1">
      <c r="A14655" s="382"/>
    </row>
    <row r="14656" spans="1:1">
      <c r="A14656" s="382"/>
    </row>
    <row r="14657" spans="1:1">
      <c r="A14657" s="382"/>
    </row>
    <row r="14658" spans="1:1">
      <c r="A14658" s="382"/>
    </row>
    <row r="14659" spans="1:1">
      <c r="A14659" s="382"/>
    </row>
    <row r="14660" spans="1:1">
      <c r="A14660" s="382"/>
    </row>
    <row r="14661" spans="1:1">
      <c r="A14661" s="382"/>
    </row>
    <row r="14662" spans="1:1">
      <c r="A14662" s="382"/>
    </row>
    <row r="14663" spans="1:1">
      <c r="A14663" s="382"/>
    </row>
    <row r="14664" spans="1:1">
      <c r="A14664" s="382"/>
    </row>
    <row r="14665" spans="1:1">
      <c r="A14665" s="382"/>
    </row>
    <row r="14666" spans="1:1">
      <c r="A14666" s="382"/>
    </row>
    <row r="14667" spans="1:1">
      <c r="A14667" s="382"/>
    </row>
    <row r="14668" spans="1:1">
      <c r="A14668" s="382"/>
    </row>
    <row r="14669" spans="1:1">
      <c r="A14669" s="382"/>
    </row>
    <row r="14670" spans="1:1">
      <c r="A14670" s="382"/>
    </row>
    <row r="14671" spans="1:1">
      <c r="A14671" s="382"/>
    </row>
    <row r="14672" spans="1:1">
      <c r="A14672" s="382"/>
    </row>
    <row r="14673" spans="1:1">
      <c r="A14673" s="382"/>
    </row>
    <row r="14674" spans="1:1">
      <c r="A14674" s="382"/>
    </row>
    <row r="14675" spans="1:1">
      <c r="A14675" s="382"/>
    </row>
    <row r="14676" spans="1:1">
      <c r="A14676" s="382"/>
    </row>
    <row r="14677" spans="1:1">
      <c r="A14677" s="382"/>
    </row>
    <row r="14678" spans="1:1">
      <c r="A14678" s="382"/>
    </row>
    <row r="14679" spans="1:1">
      <c r="A14679" s="382"/>
    </row>
    <row r="14680" spans="1:1">
      <c r="A14680" s="382"/>
    </row>
    <row r="14681" spans="1:1">
      <c r="A14681" s="382"/>
    </row>
    <row r="14682" spans="1:1">
      <c r="A14682" s="382"/>
    </row>
    <row r="14683" spans="1:1">
      <c r="A14683" s="382"/>
    </row>
    <row r="14684" spans="1:1">
      <c r="A14684" s="382"/>
    </row>
    <row r="14685" spans="1:1">
      <c r="A14685" s="382"/>
    </row>
    <row r="14686" spans="1:1">
      <c r="A14686" s="382"/>
    </row>
    <row r="14687" spans="1:1">
      <c r="A14687" s="382"/>
    </row>
    <row r="14688" spans="1:1">
      <c r="A14688" s="382"/>
    </row>
    <row r="14689" spans="1:1">
      <c r="A14689" s="382"/>
    </row>
    <row r="14690" spans="1:1">
      <c r="A14690" s="382"/>
    </row>
    <row r="14691" spans="1:1">
      <c r="A14691" s="382"/>
    </row>
    <row r="14692" spans="1:1">
      <c r="A14692" s="382"/>
    </row>
    <row r="14693" spans="1:1">
      <c r="A14693" s="382"/>
    </row>
    <row r="14694" spans="1:1">
      <c r="A14694" s="382"/>
    </row>
    <row r="14695" spans="1:1">
      <c r="A14695" s="382"/>
    </row>
    <row r="14696" spans="1:1">
      <c r="A14696" s="382"/>
    </row>
    <row r="14697" spans="1:1">
      <c r="A14697" s="382"/>
    </row>
    <row r="14698" spans="1:1">
      <c r="A14698" s="382"/>
    </row>
    <row r="14699" spans="1:1">
      <c r="A14699" s="382"/>
    </row>
    <row r="14700" spans="1:1">
      <c r="A14700" s="382"/>
    </row>
    <row r="14701" spans="1:1">
      <c r="A14701" s="382"/>
    </row>
    <row r="14702" spans="1:1">
      <c r="A14702" s="382"/>
    </row>
    <row r="14703" spans="1:1">
      <c r="A14703" s="382"/>
    </row>
    <row r="14704" spans="1:1">
      <c r="A14704" s="382"/>
    </row>
    <row r="14705" spans="1:1">
      <c r="A14705" s="382"/>
    </row>
    <row r="14706" spans="1:1">
      <c r="A14706" s="382"/>
    </row>
    <row r="14707" spans="1:1">
      <c r="A14707" s="382"/>
    </row>
    <row r="14708" spans="1:1">
      <c r="A14708" s="382"/>
    </row>
    <row r="14709" spans="1:1">
      <c r="A14709" s="382"/>
    </row>
    <row r="14710" spans="1:1">
      <c r="A14710" s="382"/>
    </row>
    <row r="14711" spans="1:1">
      <c r="A14711" s="382"/>
    </row>
    <row r="14712" spans="1:1">
      <c r="A14712" s="382"/>
    </row>
    <row r="14713" spans="1:1">
      <c r="A14713" s="382"/>
    </row>
    <row r="14714" spans="1:1">
      <c r="A14714" s="382"/>
    </row>
    <row r="14715" spans="1:1">
      <c r="A14715" s="382"/>
    </row>
    <row r="14716" spans="1:1">
      <c r="A14716" s="382"/>
    </row>
    <row r="14717" spans="1:1">
      <c r="A14717" s="382"/>
    </row>
    <row r="14718" spans="1:1">
      <c r="A14718" s="382"/>
    </row>
    <row r="14719" spans="1:1">
      <c r="A14719" s="382"/>
    </row>
    <row r="14720" spans="1:1">
      <c r="A14720" s="382"/>
    </row>
    <row r="14721" spans="1:1">
      <c r="A14721" s="382"/>
    </row>
    <row r="14722" spans="1:1">
      <c r="A14722" s="382"/>
    </row>
    <row r="14723" spans="1:1">
      <c r="A14723" s="382"/>
    </row>
    <row r="14724" spans="1:1">
      <c r="A14724" s="382"/>
    </row>
    <row r="14725" spans="1:1">
      <c r="A14725" s="382"/>
    </row>
    <row r="14726" spans="1:1">
      <c r="A14726" s="382"/>
    </row>
    <row r="14727" spans="1:1">
      <c r="A14727" s="382"/>
    </row>
    <row r="14728" spans="1:1">
      <c r="A14728" s="382"/>
    </row>
    <row r="14729" spans="1:1">
      <c r="A14729" s="382"/>
    </row>
    <row r="14730" spans="1:1">
      <c r="A14730" s="382"/>
    </row>
    <row r="14731" spans="1:1">
      <c r="A14731" s="382"/>
    </row>
    <row r="14732" spans="1:1">
      <c r="A14732" s="382"/>
    </row>
    <row r="14733" spans="1:1">
      <c r="A14733" s="382"/>
    </row>
    <row r="14734" spans="1:1">
      <c r="A14734" s="382"/>
    </row>
    <row r="14735" spans="1:1">
      <c r="A14735" s="382"/>
    </row>
    <row r="14736" spans="1:1">
      <c r="A14736" s="382"/>
    </row>
    <row r="14737" spans="1:1">
      <c r="A14737" s="382"/>
    </row>
    <row r="14738" spans="1:1">
      <c r="A14738" s="382"/>
    </row>
    <row r="14739" spans="1:1">
      <c r="A14739" s="382"/>
    </row>
    <row r="14740" spans="1:1">
      <c r="A14740" s="382"/>
    </row>
    <row r="14741" spans="1:1">
      <c r="A14741" s="382"/>
    </row>
    <row r="14742" spans="1:1">
      <c r="A14742" s="382"/>
    </row>
    <row r="14743" spans="1:1">
      <c r="A14743" s="382"/>
    </row>
    <row r="14744" spans="1:1">
      <c r="A14744" s="382"/>
    </row>
    <row r="14745" spans="1:1">
      <c r="A14745" s="382"/>
    </row>
    <row r="14746" spans="1:1">
      <c r="A14746" s="382"/>
    </row>
    <row r="14747" spans="1:1">
      <c r="A14747" s="382"/>
    </row>
    <row r="14748" spans="1:1">
      <c r="A14748" s="382"/>
    </row>
    <row r="14749" spans="1:1">
      <c r="A14749" s="382"/>
    </row>
    <row r="14750" spans="1:1">
      <c r="A14750" s="382"/>
    </row>
    <row r="14751" spans="1:1">
      <c r="A14751" s="382"/>
    </row>
    <row r="14752" spans="1:1">
      <c r="A14752" s="382"/>
    </row>
    <row r="14753" spans="1:1">
      <c r="A14753" s="382"/>
    </row>
    <row r="14754" spans="1:1">
      <c r="A14754" s="382"/>
    </row>
    <row r="14755" spans="1:1">
      <c r="A14755" s="382"/>
    </row>
    <row r="14756" spans="1:1">
      <c r="A14756" s="382"/>
    </row>
    <row r="14757" spans="1:1">
      <c r="A14757" s="382"/>
    </row>
    <row r="14758" spans="1:1">
      <c r="A14758" s="382"/>
    </row>
    <row r="14759" spans="1:1">
      <c r="A14759" s="382"/>
    </row>
    <row r="14760" spans="1:1">
      <c r="A14760" s="382"/>
    </row>
    <row r="14761" spans="1:1">
      <c r="A14761" s="382"/>
    </row>
    <row r="14762" spans="1:1">
      <c r="A14762" s="382"/>
    </row>
    <row r="14763" spans="1:1">
      <c r="A14763" s="382"/>
    </row>
    <row r="14764" spans="1:1">
      <c r="A14764" s="382"/>
    </row>
    <row r="14765" spans="1:1">
      <c r="A14765" s="382"/>
    </row>
    <row r="14766" spans="1:1">
      <c r="A14766" s="382"/>
    </row>
    <row r="14767" spans="1:1">
      <c r="A14767" s="382"/>
    </row>
    <row r="14768" spans="1:1">
      <c r="A14768" s="382"/>
    </row>
    <row r="14769" spans="1:1">
      <c r="A14769" s="382"/>
    </row>
    <row r="14770" spans="1:1">
      <c r="A14770" s="382"/>
    </row>
    <row r="14771" spans="1:1">
      <c r="A14771" s="382"/>
    </row>
    <row r="14772" spans="1:1">
      <c r="A14772" s="382"/>
    </row>
    <row r="14773" spans="1:1">
      <c r="A14773" s="382"/>
    </row>
    <row r="14774" spans="1:1">
      <c r="A14774" s="382"/>
    </row>
    <row r="14775" spans="1:1">
      <c r="A14775" s="382"/>
    </row>
    <row r="14776" spans="1:1">
      <c r="A14776" s="382"/>
    </row>
    <row r="14777" spans="1:1">
      <c r="A14777" s="382"/>
    </row>
    <row r="14778" spans="1:1">
      <c r="A14778" s="382"/>
    </row>
    <row r="14779" spans="1:1">
      <c r="A14779" s="382"/>
    </row>
    <row r="14780" spans="1:1">
      <c r="A14780" s="382"/>
    </row>
    <row r="14781" spans="1:1">
      <c r="A14781" s="382"/>
    </row>
    <row r="14782" spans="1:1">
      <c r="A14782" s="382"/>
    </row>
    <row r="14783" spans="1:1">
      <c r="A14783" s="382"/>
    </row>
    <row r="14784" spans="1:1">
      <c r="A14784" s="382"/>
    </row>
    <row r="14785" spans="1:1">
      <c r="A14785" s="382"/>
    </row>
    <row r="14786" spans="1:1">
      <c r="A14786" s="382"/>
    </row>
    <row r="14787" spans="1:1">
      <c r="A14787" s="382"/>
    </row>
    <row r="14788" spans="1:1">
      <c r="A14788" s="382"/>
    </row>
    <row r="14789" spans="1:1">
      <c r="A14789" s="382"/>
    </row>
    <row r="14790" spans="1:1">
      <c r="A14790" s="382"/>
    </row>
    <row r="14791" spans="1:1">
      <c r="A14791" s="382"/>
    </row>
    <row r="14792" spans="1:1">
      <c r="A14792" s="382"/>
    </row>
    <row r="14793" spans="1:1">
      <c r="A14793" s="382"/>
    </row>
    <row r="14794" spans="1:1">
      <c r="A14794" s="382"/>
    </row>
    <row r="14795" spans="1:1">
      <c r="A14795" s="382"/>
    </row>
    <row r="14796" spans="1:1">
      <c r="A14796" s="382"/>
    </row>
    <row r="14797" spans="1:1">
      <c r="A14797" s="382"/>
    </row>
    <row r="14798" spans="1:1">
      <c r="A14798" s="382"/>
    </row>
    <row r="14799" spans="1:1">
      <c r="A14799" s="382"/>
    </row>
    <row r="14800" spans="1:1">
      <c r="A14800" s="382"/>
    </row>
    <row r="14801" spans="1:1">
      <c r="A14801" s="382"/>
    </row>
    <row r="14802" spans="1:1">
      <c r="A14802" s="382"/>
    </row>
    <row r="14803" spans="1:1">
      <c r="A14803" s="382"/>
    </row>
    <row r="14804" spans="1:1">
      <c r="A14804" s="382"/>
    </row>
    <row r="14805" spans="1:1">
      <c r="A14805" s="382"/>
    </row>
    <row r="14806" spans="1:1">
      <c r="A14806" s="382"/>
    </row>
    <row r="14807" spans="1:1">
      <c r="A14807" s="382"/>
    </row>
    <row r="14808" spans="1:1">
      <c r="A14808" s="382"/>
    </row>
    <row r="14809" spans="1:1">
      <c r="A14809" s="382"/>
    </row>
    <row r="14810" spans="1:1">
      <c r="A14810" s="382"/>
    </row>
    <row r="14811" spans="1:1">
      <c r="A14811" s="382"/>
    </row>
    <row r="14812" spans="1:1">
      <c r="A14812" s="382"/>
    </row>
    <row r="14813" spans="1:1">
      <c r="A14813" s="382"/>
    </row>
    <row r="14814" spans="1:1">
      <c r="A14814" s="382"/>
    </row>
    <row r="14815" spans="1:1">
      <c r="A14815" s="382"/>
    </row>
    <row r="14816" spans="1:1">
      <c r="A14816" s="382"/>
    </row>
    <row r="14817" spans="1:1">
      <c r="A14817" s="382"/>
    </row>
    <row r="14818" spans="1:1">
      <c r="A14818" s="382"/>
    </row>
    <row r="14819" spans="1:1">
      <c r="A14819" s="382"/>
    </row>
    <row r="14820" spans="1:1">
      <c r="A14820" s="382"/>
    </row>
    <row r="14821" spans="1:1">
      <c r="A14821" s="382"/>
    </row>
    <row r="14822" spans="1:1">
      <c r="A14822" s="382"/>
    </row>
    <row r="14823" spans="1:1">
      <c r="A14823" s="382"/>
    </row>
    <row r="14824" spans="1:1">
      <c r="A14824" s="382"/>
    </row>
    <row r="14825" spans="1:1">
      <c r="A14825" s="382"/>
    </row>
    <row r="14826" spans="1:1">
      <c r="A14826" s="382"/>
    </row>
    <row r="14827" spans="1:1">
      <c r="A14827" s="382"/>
    </row>
    <row r="14828" spans="1:1">
      <c r="A14828" s="382"/>
    </row>
    <row r="14829" spans="1:1">
      <c r="A14829" s="382"/>
    </row>
    <row r="14830" spans="1:1">
      <c r="A14830" s="382"/>
    </row>
    <row r="14831" spans="1:1">
      <c r="A14831" s="382"/>
    </row>
    <row r="14832" spans="1:1">
      <c r="A14832" s="382"/>
    </row>
    <row r="14833" spans="1:1">
      <c r="A14833" s="382"/>
    </row>
    <row r="14834" spans="1:1">
      <c r="A14834" s="382"/>
    </row>
    <row r="14835" spans="1:1">
      <c r="A14835" s="382"/>
    </row>
    <row r="14836" spans="1:1">
      <c r="A14836" s="382"/>
    </row>
    <row r="14837" spans="1:1">
      <c r="A14837" s="382"/>
    </row>
    <row r="14838" spans="1:1">
      <c r="A14838" s="382"/>
    </row>
    <row r="14839" spans="1:1">
      <c r="A14839" s="382"/>
    </row>
    <row r="14840" spans="1:1">
      <c r="A14840" s="382"/>
    </row>
    <row r="14841" spans="1:1">
      <c r="A14841" s="382"/>
    </row>
    <row r="14842" spans="1:1">
      <c r="A14842" s="382"/>
    </row>
    <row r="14843" spans="1:1">
      <c r="A14843" s="382"/>
    </row>
    <row r="14844" spans="1:1">
      <c r="A14844" s="382"/>
    </row>
    <row r="14845" spans="1:1">
      <c r="A14845" s="382"/>
    </row>
    <row r="14846" spans="1:1">
      <c r="A14846" s="382"/>
    </row>
    <row r="14847" spans="1:1">
      <c r="A14847" s="382"/>
    </row>
    <row r="14848" spans="1:1">
      <c r="A14848" s="382"/>
    </row>
    <row r="14849" spans="1:1">
      <c r="A14849" s="382"/>
    </row>
    <row r="14850" spans="1:1">
      <c r="A14850" s="382"/>
    </row>
    <row r="14851" spans="1:1">
      <c r="A14851" s="382"/>
    </row>
    <row r="14852" spans="1:1">
      <c r="A14852" s="382"/>
    </row>
    <row r="14853" spans="1:1">
      <c r="A14853" s="382"/>
    </row>
    <row r="14854" spans="1:1">
      <c r="A14854" s="382"/>
    </row>
    <row r="14855" spans="1:1">
      <c r="A14855" s="382"/>
    </row>
    <row r="14856" spans="1:1">
      <c r="A14856" s="382"/>
    </row>
    <row r="14857" spans="1:1">
      <c r="A14857" s="382"/>
    </row>
    <row r="14858" spans="1:1">
      <c r="A14858" s="382"/>
    </row>
    <row r="14859" spans="1:1">
      <c r="A14859" s="382"/>
    </row>
    <row r="14860" spans="1:1">
      <c r="A14860" s="382"/>
    </row>
    <row r="14861" spans="1:1">
      <c r="A14861" s="382"/>
    </row>
    <row r="14862" spans="1:1">
      <c r="A14862" s="382"/>
    </row>
    <row r="14863" spans="1:1">
      <c r="A14863" s="382"/>
    </row>
    <row r="14864" spans="1:1">
      <c r="A14864" s="382"/>
    </row>
    <row r="14865" spans="1:1">
      <c r="A14865" s="382"/>
    </row>
    <row r="14866" spans="1:1">
      <c r="A14866" s="382"/>
    </row>
    <row r="14867" spans="1:1">
      <c r="A14867" s="382"/>
    </row>
    <row r="14868" spans="1:1">
      <c r="A14868" s="382"/>
    </row>
    <row r="14869" spans="1:1">
      <c r="A14869" s="382"/>
    </row>
    <row r="14870" spans="1:1">
      <c r="A14870" s="382"/>
    </row>
    <row r="14871" spans="1:1">
      <c r="A14871" s="382"/>
    </row>
    <row r="14872" spans="1:1">
      <c r="A14872" s="382"/>
    </row>
    <row r="14873" spans="1:1">
      <c r="A14873" s="382"/>
    </row>
    <row r="14874" spans="1:1">
      <c r="A14874" s="382"/>
    </row>
    <row r="14875" spans="1:1">
      <c r="A14875" s="382"/>
    </row>
    <row r="14876" spans="1:1">
      <c r="A14876" s="382"/>
    </row>
    <row r="14877" spans="1:1">
      <c r="A14877" s="382"/>
    </row>
    <row r="14878" spans="1:1">
      <c r="A14878" s="382"/>
    </row>
    <row r="14879" spans="1:1">
      <c r="A14879" s="382"/>
    </row>
    <row r="14880" spans="1:1">
      <c r="A14880" s="382"/>
    </row>
    <row r="14881" spans="1:1">
      <c r="A14881" s="382"/>
    </row>
    <row r="14882" spans="1:1">
      <c r="A14882" s="382"/>
    </row>
    <row r="14883" spans="1:1">
      <c r="A14883" s="382"/>
    </row>
    <row r="14884" spans="1:1">
      <c r="A14884" s="382"/>
    </row>
    <row r="14885" spans="1:1">
      <c r="A14885" s="382"/>
    </row>
    <row r="14886" spans="1:1">
      <c r="A14886" s="382"/>
    </row>
    <row r="14887" spans="1:1">
      <c r="A14887" s="382"/>
    </row>
    <row r="14888" spans="1:1">
      <c r="A14888" s="382"/>
    </row>
    <row r="14889" spans="1:1">
      <c r="A14889" s="382"/>
    </row>
    <row r="14890" spans="1:1">
      <c r="A14890" s="382"/>
    </row>
    <row r="14891" spans="1:1">
      <c r="A14891" s="382"/>
    </row>
    <row r="14892" spans="1:1">
      <c r="A14892" s="382"/>
    </row>
    <row r="14893" spans="1:1">
      <c r="A14893" s="382"/>
    </row>
    <row r="14894" spans="1:1">
      <c r="A14894" s="382"/>
    </row>
    <row r="14895" spans="1:1">
      <c r="A14895" s="382"/>
    </row>
    <row r="14896" spans="1:1">
      <c r="A14896" s="382"/>
    </row>
    <row r="14897" spans="1:1">
      <c r="A14897" s="382"/>
    </row>
    <row r="14898" spans="1:1">
      <c r="A14898" s="382"/>
    </row>
    <row r="14899" spans="1:1">
      <c r="A14899" s="382"/>
    </row>
    <row r="14900" spans="1:1">
      <c r="A14900" s="382"/>
    </row>
    <row r="14901" spans="1:1">
      <c r="A14901" s="382"/>
    </row>
    <row r="14902" spans="1:1">
      <c r="A14902" s="382"/>
    </row>
    <row r="14903" spans="1:1">
      <c r="A14903" s="382"/>
    </row>
    <row r="14904" spans="1:1">
      <c r="A14904" s="382"/>
    </row>
    <row r="14905" spans="1:1">
      <c r="A14905" s="382"/>
    </row>
    <row r="14906" spans="1:1">
      <c r="A14906" s="382"/>
    </row>
    <row r="14907" spans="1:1">
      <c r="A14907" s="382"/>
    </row>
    <row r="14908" spans="1:1">
      <c r="A14908" s="382"/>
    </row>
    <row r="14909" spans="1:1">
      <c r="A14909" s="382"/>
    </row>
    <row r="14910" spans="1:1">
      <c r="A14910" s="382"/>
    </row>
    <row r="14911" spans="1:1">
      <c r="A14911" s="382"/>
    </row>
    <row r="14912" spans="1:1">
      <c r="A14912" s="382"/>
    </row>
    <row r="14913" spans="1:1">
      <c r="A14913" s="382"/>
    </row>
    <row r="14914" spans="1:1">
      <c r="A14914" s="382"/>
    </row>
    <row r="14915" spans="1:1">
      <c r="A14915" s="382"/>
    </row>
    <row r="14916" spans="1:1">
      <c r="A14916" s="382"/>
    </row>
    <row r="14917" spans="1:1">
      <c r="A14917" s="382"/>
    </row>
    <row r="14918" spans="1:1">
      <c r="A14918" s="382"/>
    </row>
    <row r="14919" spans="1:1">
      <c r="A14919" s="382"/>
    </row>
    <row r="14920" spans="1:1">
      <c r="A14920" s="382"/>
    </row>
    <row r="14921" spans="1:1">
      <c r="A14921" s="382"/>
    </row>
    <row r="14922" spans="1:1">
      <c r="A14922" s="382"/>
    </row>
    <row r="14923" spans="1:1">
      <c r="A14923" s="382"/>
    </row>
    <row r="14924" spans="1:1">
      <c r="A14924" s="382"/>
    </row>
    <row r="14925" spans="1:1">
      <c r="A14925" s="382"/>
    </row>
    <row r="14926" spans="1:1">
      <c r="A14926" s="382"/>
    </row>
    <row r="14927" spans="1:1">
      <c r="A14927" s="382"/>
    </row>
    <row r="14928" spans="1:1">
      <c r="A14928" s="382"/>
    </row>
    <row r="14929" spans="1:1">
      <c r="A14929" s="382"/>
    </row>
    <row r="14930" spans="1:1">
      <c r="A14930" s="382"/>
    </row>
    <row r="14931" spans="1:1">
      <c r="A14931" s="382"/>
    </row>
    <row r="14932" spans="1:1">
      <c r="A14932" s="382"/>
    </row>
    <row r="14933" spans="1:1">
      <c r="A14933" s="382"/>
    </row>
    <row r="14934" spans="1:1">
      <c r="A14934" s="382"/>
    </row>
    <row r="14935" spans="1:1">
      <c r="A14935" s="382"/>
    </row>
    <row r="14936" spans="1:1">
      <c r="A14936" s="382"/>
    </row>
    <row r="14937" spans="1:1">
      <c r="A14937" s="382"/>
    </row>
    <row r="14938" spans="1:1">
      <c r="A14938" s="382"/>
    </row>
    <row r="14939" spans="1:1">
      <c r="A14939" s="382"/>
    </row>
    <row r="14940" spans="1:1">
      <c r="A14940" s="382"/>
    </row>
    <row r="14941" spans="1:1">
      <c r="A14941" s="382"/>
    </row>
    <row r="14942" spans="1:1">
      <c r="A14942" s="382"/>
    </row>
    <row r="14943" spans="1:1">
      <c r="A14943" s="382"/>
    </row>
    <row r="14944" spans="1:1">
      <c r="A14944" s="382"/>
    </row>
    <row r="14945" spans="1:1">
      <c r="A14945" s="382"/>
    </row>
    <row r="14946" spans="1:1">
      <c r="A14946" s="382"/>
    </row>
    <row r="14947" spans="1:1">
      <c r="A14947" s="382"/>
    </row>
    <row r="14948" spans="1:1">
      <c r="A14948" s="382"/>
    </row>
    <row r="14949" spans="1:1">
      <c r="A14949" s="382"/>
    </row>
    <row r="14950" spans="1:1">
      <c r="A14950" s="382"/>
    </row>
    <row r="14951" spans="1:1">
      <c r="A14951" s="382"/>
    </row>
    <row r="14952" spans="1:1">
      <c r="A14952" s="382"/>
    </row>
    <row r="14953" spans="1:1">
      <c r="A14953" s="382"/>
    </row>
    <row r="14954" spans="1:1">
      <c r="A14954" s="382"/>
    </row>
    <row r="14955" spans="1:1">
      <c r="A14955" s="382"/>
    </row>
    <row r="14956" spans="1:1">
      <c r="A14956" s="382"/>
    </row>
    <row r="14957" spans="1:1">
      <c r="A14957" s="382"/>
    </row>
    <row r="14958" spans="1:1">
      <c r="A14958" s="382"/>
    </row>
    <row r="14959" spans="1:1">
      <c r="A14959" s="382"/>
    </row>
    <row r="14960" spans="1:1">
      <c r="A14960" s="382"/>
    </row>
    <row r="14961" spans="1:1">
      <c r="A14961" s="382"/>
    </row>
    <row r="14962" spans="1:1">
      <c r="A14962" s="382"/>
    </row>
    <row r="14963" spans="1:1">
      <c r="A14963" s="382"/>
    </row>
    <row r="14964" spans="1:1">
      <c r="A14964" s="382"/>
    </row>
    <row r="14965" spans="1:1">
      <c r="A14965" s="382"/>
    </row>
    <row r="14966" spans="1:1">
      <c r="A14966" s="382"/>
    </row>
    <row r="14967" spans="1:1">
      <c r="A14967" s="382"/>
    </row>
    <row r="14968" spans="1:1">
      <c r="A14968" s="382"/>
    </row>
    <row r="14969" spans="1:1">
      <c r="A14969" s="382"/>
    </row>
    <row r="14970" spans="1:1">
      <c r="A14970" s="382"/>
    </row>
    <row r="14971" spans="1:1">
      <c r="A14971" s="382"/>
    </row>
    <row r="14972" spans="1:1">
      <c r="A14972" s="382"/>
    </row>
    <row r="14973" spans="1:1">
      <c r="A14973" s="382"/>
    </row>
    <row r="14974" spans="1:1">
      <c r="A14974" s="382"/>
    </row>
    <row r="14975" spans="1:1">
      <c r="A14975" s="382"/>
    </row>
    <row r="14976" spans="1:1">
      <c r="A14976" s="382"/>
    </row>
    <row r="14977" spans="1:1">
      <c r="A14977" s="382"/>
    </row>
    <row r="14978" spans="1:1">
      <c r="A14978" s="382"/>
    </row>
    <row r="14979" spans="1:1">
      <c r="A14979" s="382"/>
    </row>
    <row r="14980" spans="1:1">
      <c r="A14980" s="382"/>
    </row>
    <row r="14981" spans="1:1">
      <c r="A14981" s="382"/>
    </row>
    <row r="14982" spans="1:1">
      <c r="A14982" s="382"/>
    </row>
    <row r="14983" spans="1:1">
      <c r="A14983" s="382"/>
    </row>
    <row r="14984" spans="1:1">
      <c r="A14984" s="382"/>
    </row>
    <row r="14985" spans="1:1">
      <c r="A14985" s="382"/>
    </row>
    <row r="14986" spans="1:1">
      <c r="A14986" s="382"/>
    </row>
    <row r="14987" spans="1:1">
      <c r="A14987" s="382"/>
    </row>
    <row r="14988" spans="1:1">
      <c r="A14988" s="382"/>
    </row>
    <row r="14989" spans="1:1">
      <c r="A14989" s="382"/>
    </row>
    <row r="14990" spans="1:1">
      <c r="A14990" s="382"/>
    </row>
    <row r="14991" spans="1:1">
      <c r="A14991" s="382"/>
    </row>
    <row r="14992" spans="1:1">
      <c r="A14992" s="382"/>
    </row>
    <row r="14993" spans="1:1">
      <c r="A14993" s="382"/>
    </row>
    <row r="14994" spans="1:1">
      <c r="A14994" s="382"/>
    </row>
    <row r="14995" spans="1:1">
      <c r="A14995" s="382"/>
    </row>
    <row r="14996" spans="1:1">
      <c r="A14996" s="382"/>
    </row>
    <row r="14997" spans="1:1">
      <c r="A14997" s="382"/>
    </row>
    <row r="14998" spans="1:1">
      <c r="A14998" s="382"/>
    </row>
    <row r="14999" spans="1:1">
      <c r="A14999" s="382"/>
    </row>
    <row r="15000" spans="1:1">
      <c r="A15000" s="382"/>
    </row>
    <row r="15001" spans="1:1">
      <c r="A15001" s="382"/>
    </row>
    <row r="15002" spans="1:1">
      <c r="A15002" s="382"/>
    </row>
    <row r="15003" spans="1:1">
      <c r="A15003" s="382"/>
    </row>
    <row r="15004" spans="1:1">
      <c r="A15004" s="382"/>
    </row>
    <row r="15005" spans="1:1">
      <c r="A15005" s="382"/>
    </row>
    <row r="15006" spans="1:1">
      <c r="A15006" s="382"/>
    </row>
    <row r="15007" spans="1:1">
      <c r="A15007" s="382"/>
    </row>
    <row r="15008" spans="1:1">
      <c r="A15008" s="382"/>
    </row>
    <row r="15009" spans="1:1">
      <c r="A15009" s="382"/>
    </row>
    <row r="15010" spans="1:1">
      <c r="A15010" s="382"/>
    </row>
    <row r="15011" spans="1:1">
      <c r="A15011" s="382"/>
    </row>
    <row r="15012" spans="1:1">
      <c r="A15012" s="382"/>
    </row>
    <row r="15013" spans="1:1">
      <c r="A15013" s="382"/>
    </row>
    <row r="15014" spans="1:1">
      <c r="A15014" s="382"/>
    </row>
    <row r="15015" spans="1:1">
      <c r="A15015" s="382"/>
    </row>
    <row r="15016" spans="1:1">
      <c r="A15016" s="382"/>
    </row>
    <row r="15017" spans="1:1">
      <c r="A15017" s="382"/>
    </row>
    <row r="15018" spans="1:1">
      <c r="A15018" s="382"/>
    </row>
    <row r="15019" spans="1:1">
      <c r="A15019" s="382"/>
    </row>
    <row r="15020" spans="1:1">
      <c r="A15020" s="382"/>
    </row>
    <row r="15021" spans="1:1">
      <c r="A15021" s="382"/>
    </row>
    <row r="15022" spans="1:1">
      <c r="A15022" s="382"/>
    </row>
    <row r="15023" spans="1:1">
      <c r="A15023" s="382"/>
    </row>
    <row r="15024" spans="1:1">
      <c r="A15024" s="382"/>
    </row>
    <row r="15025" spans="1:1">
      <c r="A15025" s="382"/>
    </row>
    <row r="15026" spans="1:1">
      <c r="A15026" s="382"/>
    </row>
    <row r="15027" spans="1:1">
      <c r="A15027" s="382"/>
    </row>
    <row r="15028" spans="1:1">
      <c r="A15028" s="382"/>
    </row>
    <row r="15029" spans="1:1">
      <c r="A15029" s="382"/>
    </row>
    <row r="15030" spans="1:1">
      <c r="A15030" s="382"/>
    </row>
    <row r="15031" spans="1:1">
      <c r="A15031" s="382"/>
    </row>
    <row r="15032" spans="1:1">
      <c r="A15032" s="382"/>
    </row>
    <row r="15033" spans="1:1">
      <c r="A15033" s="382"/>
    </row>
    <row r="15034" spans="1:1">
      <c r="A15034" s="382"/>
    </row>
    <row r="15035" spans="1:1">
      <c r="A15035" s="382"/>
    </row>
    <row r="15036" spans="1:1">
      <c r="A15036" s="382"/>
    </row>
    <row r="15037" spans="1:1">
      <c r="A15037" s="382"/>
    </row>
    <row r="15038" spans="1:1">
      <c r="A15038" s="382"/>
    </row>
    <row r="15039" spans="1:1">
      <c r="A15039" s="382"/>
    </row>
    <row r="15040" spans="1:1">
      <c r="A15040" s="382"/>
    </row>
    <row r="15041" spans="1:1">
      <c r="A15041" s="382"/>
    </row>
    <row r="15042" spans="1:1">
      <c r="A15042" s="382"/>
    </row>
    <row r="15043" spans="1:1">
      <c r="A15043" s="382"/>
    </row>
    <row r="15044" spans="1:1">
      <c r="A15044" s="382"/>
    </row>
    <row r="15045" spans="1:1">
      <c r="A15045" s="382"/>
    </row>
    <row r="15046" spans="1:1">
      <c r="A15046" s="382"/>
    </row>
    <row r="15047" spans="1:1">
      <c r="A15047" s="382"/>
    </row>
    <row r="15048" spans="1:1">
      <c r="A15048" s="382"/>
    </row>
    <row r="15049" spans="1:1">
      <c r="A15049" s="382"/>
    </row>
    <row r="15050" spans="1:1">
      <c r="A15050" s="382"/>
    </row>
    <row r="15051" spans="1:1">
      <c r="A15051" s="382"/>
    </row>
    <row r="15052" spans="1:1">
      <c r="A15052" s="382"/>
    </row>
    <row r="15053" spans="1:1">
      <c r="A15053" s="382"/>
    </row>
    <row r="15054" spans="1:1">
      <c r="A15054" s="382"/>
    </row>
    <row r="15055" spans="1:1">
      <c r="A15055" s="382"/>
    </row>
    <row r="15056" spans="1:1">
      <c r="A15056" s="382"/>
    </row>
    <row r="15057" spans="1:1">
      <c r="A15057" s="382"/>
    </row>
    <row r="15058" spans="1:1">
      <c r="A15058" s="382"/>
    </row>
    <row r="15059" spans="1:1">
      <c r="A15059" s="382"/>
    </row>
    <row r="15060" spans="1:1">
      <c r="A15060" s="382"/>
    </row>
    <row r="15061" spans="1:1">
      <c r="A15061" s="382"/>
    </row>
    <row r="15062" spans="1:1">
      <c r="A15062" s="382"/>
    </row>
    <row r="15063" spans="1:1">
      <c r="A15063" s="382"/>
    </row>
    <row r="15064" spans="1:1">
      <c r="A15064" s="382"/>
    </row>
    <row r="15065" spans="1:1">
      <c r="A15065" s="382"/>
    </row>
    <row r="15066" spans="1:1">
      <c r="A15066" s="382"/>
    </row>
    <row r="15067" spans="1:1">
      <c r="A15067" s="382"/>
    </row>
    <row r="15068" spans="1:1">
      <c r="A15068" s="382"/>
    </row>
    <row r="15069" spans="1:1">
      <c r="A15069" s="382"/>
    </row>
    <row r="15070" spans="1:1">
      <c r="A15070" s="382"/>
    </row>
    <row r="15071" spans="1:1">
      <c r="A15071" s="382"/>
    </row>
    <row r="15072" spans="1:1">
      <c r="A15072" s="382"/>
    </row>
    <row r="15073" spans="1:1">
      <c r="A15073" s="382"/>
    </row>
    <row r="15074" spans="1:1">
      <c r="A15074" s="382"/>
    </row>
    <row r="15075" spans="1:1">
      <c r="A15075" s="382"/>
    </row>
    <row r="15076" spans="1:1">
      <c r="A15076" s="382"/>
    </row>
    <row r="15077" spans="1:1">
      <c r="A15077" s="382"/>
    </row>
    <row r="15078" spans="1:1">
      <c r="A15078" s="382"/>
    </row>
    <row r="15079" spans="1:1">
      <c r="A15079" s="382"/>
    </row>
    <row r="15080" spans="1:1">
      <c r="A15080" s="382"/>
    </row>
    <row r="15081" spans="1:1">
      <c r="A15081" s="382"/>
    </row>
    <row r="15082" spans="1:1">
      <c r="A15082" s="382"/>
    </row>
    <row r="15083" spans="1:1">
      <c r="A15083" s="382"/>
    </row>
    <row r="15084" spans="1:1">
      <c r="A15084" s="382"/>
    </row>
    <row r="15085" spans="1:1">
      <c r="A15085" s="382"/>
    </row>
    <row r="15086" spans="1:1">
      <c r="A15086" s="382"/>
    </row>
    <row r="15087" spans="1:1">
      <c r="A15087" s="382"/>
    </row>
    <row r="15088" spans="1:1">
      <c r="A15088" s="382"/>
    </row>
    <row r="15089" spans="1:1">
      <c r="A15089" s="382"/>
    </row>
    <row r="15090" spans="1:1">
      <c r="A15090" s="382"/>
    </row>
    <row r="15091" spans="1:1">
      <c r="A15091" s="382"/>
    </row>
    <row r="15092" spans="1:1">
      <c r="A15092" s="382"/>
    </row>
    <row r="15093" spans="1:1">
      <c r="A15093" s="382"/>
    </row>
    <row r="15094" spans="1:1">
      <c r="A15094" s="382"/>
    </row>
    <row r="15095" spans="1:1">
      <c r="A15095" s="382"/>
    </row>
    <row r="15096" spans="1:1">
      <c r="A15096" s="382"/>
    </row>
    <row r="15097" spans="1:1">
      <c r="A15097" s="382"/>
    </row>
    <row r="15098" spans="1:1">
      <c r="A15098" s="382"/>
    </row>
    <row r="15099" spans="1:1">
      <c r="A15099" s="382"/>
    </row>
    <row r="15100" spans="1:1">
      <c r="A15100" s="382"/>
    </row>
    <row r="15101" spans="1:1">
      <c r="A15101" s="382"/>
    </row>
    <row r="15102" spans="1:1">
      <c r="A15102" s="382"/>
    </row>
    <row r="15103" spans="1:1">
      <c r="A15103" s="382"/>
    </row>
    <row r="15104" spans="1:1">
      <c r="A15104" s="382"/>
    </row>
    <row r="15105" spans="1:1">
      <c r="A15105" s="382"/>
    </row>
    <row r="15106" spans="1:1">
      <c r="A15106" s="382"/>
    </row>
    <row r="15107" spans="1:1">
      <c r="A15107" s="382"/>
    </row>
    <row r="15108" spans="1:1">
      <c r="A15108" s="382"/>
    </row>
    <row r="15109" spans="1:1">
      <c r="A15109" s="382"/>
    </row>
    <row r="15110" spans="1:1">
      <c r="A15110" s="382"/>
    </row>
    <row r="15111" spans="1:1">
      <c r="A15111" s="382"/>
    </row>
    <row r="15112" spans="1:1">
      <c r="A15112" s="382"/>
    </row>
    <row r="15113" spans="1:1">
      <c r="A15113" s="382"/>
    </row>
    <row r="15114" spans="1:1">
      <c r="A15114" s="382"/>
    </row>
    <row r="15115" spans="1:1">
      <c r="A15115" s="382"/>
    </row>
    <row r="15116" spans="1:1">
      <c r="A15116" s="382"/>
    </row>
    <row r="15117" spans="1:1">
      <c r="A15117" s="382"/>
    </row>
    <row r="15118" spans="1:1">
      <c r="A15118" s="382"/>
    </row>
    <row r="15119" spans="1:1">
      <c r="A15119" s="382"/>
    </row>
    <row r="15120" spans="1:1">
      <c r="A15120" s="382"/>
    </row>
    <row r="15121" spans="1:1">
      <c r="A15121" s="382"/>
    </row>
    <row r="15122" spans="1:1">
      <c r="A15122" s="382"/>
    </row>
    <row r="15123" spans="1:1">
      <c r="A15123" s="382"/>
    </row>
    <row r="15124" spans="1:1">
      <c r="A15124" s="382"/>
    </row>
    <row r="15125" spans="1:1">
      <c r="A15125" s="382"/>
    </row>
    <row r="15126" spans="1:1">
      <c r="A15126" s="382"/>
    </row>
    <row r="15127" spans="1:1">
      <c r="A15127" s="382"/>
    </row>
    <row r="15128" spans="1:1">
      <c r="A15128" s="382"/>
    </row>
    <row r="15129" spans="1:1">
      <c r="A15129" s="382"/>
    </row>
    <row r="15130" spans="1:1">
      <c r="A15130" s="382"/>
    </row>
    <row r="15131" spans="1:1">
      <c r="A15131" s="382"/>
    </row>
    <row r="15132" spans="1:1">
      <c r="A15132" s="382"/>
    </row>
    <row r="15133" spans="1:1">
      <c r="A15133" s="382"/>
    </row>
    <row r="15134" spans="1:1">
      <c r="A15134" s="382"/>
    </row>
    <row r="15135" spans="1:1">
      <c r="A15135" s="382"/>
    </row>
    <row r="15136" spans="1:1">
      <c r="A15136" s="382"/>
    </row>
    <row r="15137" spans="1:1">
      <c r="A15137" s="382"/>
    </row>
    <row r="15138" spans="1:1">
      <c r="A15138" s="382"/>
    </row>
    <row r="15139" spans="1:1">
      <c r="A15139" s="382"/>
    </row>
    <row r="15140" spans="1:1">
      <c r="A15140" s="382"/>
    </row>
    <row r="15141" spans="1:1">
      <c r="A15141" s="382"/>
    </row>
    <row r="15142" spans="1:1">
      <c r="A15142" s="382"/>
    </row>
    <row r="15143" spans="1:1">
      <c r="A15143" s="382"/>
    </row>
    <row r="15144" spans="1:1">
      <c r="A15144" s="382"/>
    </row>
    <row r="15145" spans="1:1">
      <c r="A15145" s="382"/>
    </row>
    <row r="15146" spans="1:1">
      <c r="A15146" s="382"/>
    </row>
    <row r="15147" spans="1:1">
      <c r="A15147" s="382"/>
    </row>
    <row r="15148" spans="1:1">
      <c r="A15148" s="382"/>
    </row>
    <row r="15149" spans="1:1">
      <c r="A15149" s="382"/>
    </row>
    <row r="15150" spans="1:1">
      <c r="A15150" s="382"/>
    </row>
    <row r="15151" spans="1:1">
      <c r="A15151" s="382"/>
    </row>
    <row r="15152" spans="1:1">
      <c r="A15152" s="382"/>
    </row>
    <row r="15153" spans="1:1">
      <c r="A15153" s="382"/>
    </row>
    <row r="15154" spans="1:1">
      <c r="A15154" s="382"/>
    </row>
    <row r="15155" spans="1:1">
      <c r="A15155" s="382"/>
    </row>
    <row r="15156" spans="1:1">
      <c r="A15156" s="382"/>
    </row>
    <row r="15157" spans="1:1">
      <c r="A15157" s="382"/>
    </row>
    <row r="15158" spans="1:1">
      <c r="A15158" s="382"/>
    </row>
    <row r="15159" spans="1:1">
      <c r="A15159" s="382"/>
    </row>
    <row r="15160" spans="1:1">
      <c r="A15160" s="382"/>
    </row>
    <row r="15161" spans="1:1">
      <c r="A15161" s="382"/>
    </row>
    <row r="15162" spans="1:1">
      <c r="A15162" s="382"/>
    </row>
    <row r="15163" spans="1:1">
      <c r="A15163" s="382"/>
    </row>
    <row r="15164" spans="1:1">
      <c r="A15164" s="382"/>
    </row>
    <row r="15165" spans="1:1">
      <c r="A15165" s="382"/>
    </row>
    <row r="15166" spans="1:1">
      <c r="A15166" s="382"/>
    </row>
    <row r="15167" spans="1:1">
      <c r="A15167" s="382"/>
    </row>
    <row r="15168" spans="1:1">
      <c r="A15168" s="382"/>
    </row>
    <row r="15169" spans="1:1">
      <c r="A15169" s="382"/>
    </row>
    <row r="15170" spans="1:1">
      <c r="A15170" s="382"/>
    </row>
    <row r="15171" spans="1:1">
      <c r="A15171" s="382"/>
    </row>
    <row r="15172" spans="1:1">
      <c r="A15172" s="382"/>
    </row>
    <row r="15173" spans="1:1">
      <c r="A15173" s="382"/>
    </row>
    <row r="15174" spans="1:1">
      <c r="A15174" s="382"/>
    </row>
    <row r="15175" spans="1:1">
      <c r="A15175" s="382"/>
    </row>
    <row r="15176" spans="1:1">
      <c r="A15176" s="382"/>
    </row>
    <row r="15177" spans="1:1">
      <c r="A15177" s="382"/>
    </row>
    <row r="15178" spans="1:1">
      <c r="A15178" s="382"/>
    </row>
    <row r="15179" spans="1:1">
      <c r="A15179" s="382"/>
    </row>
    <row r="15180" spans="1:1">
      <c r="A15180" s="382"/>
    </row>
    <row r="15181" spans="1:1">
      <c r="A15181" s="382"/>
    </row>
    <row r="15182" spans="1:1">
      <c r="A15182" s="382"/>
    </row>
    <row r="15183" spans="1:1">
      <c r="A15183" s="382"/>
    </row>
    <row r="15184" spans="1:1">
      <c r="A15184" s="382"/>
    </row>
    <row r="15185" spans="1:1">
      <c r="A15185" s="382"/>
    </row>
    <row r="15186" spans="1:1">
      <c r="A15186" s="382"/>
    </row>
    <row r="15187" spans="1:1">
      <c r="A15187" s="382"/>
    </row>
    <row r="15188" spans="1:1">
      <c r="A15188" s="382"/>
    </row>
    <row r="15189" spans="1:1">
      <c r="A15189" s="382"/>
    </row>
    <row r="15190" spans="1:1">
      <c r="A15190" s="382"/>
    </row>
    <row r="15191" spans="1:1">
      <c r="A15191" s="382"/>
    </row>
    <row r="15192" spans="1:1">
      <c r="A15192" s="382"/>
    </row>
    <row r="15193" spans="1:1">
      <c r="A15193" s="382"/>
    </row>
    <row r="15194" spans="1:1">
      <c r="A15194" s="382"/>
    </row>
    <row r="15195" spans="1:1">
      <c r="A15195" s="382"/>
    </row>
    <row r="15196" spans="1:1">
      <c r="A15196" s="382"/>
    </row>
    <row r="15197" spans="1:1">
      <c r="A15197" s="382"/>
    </row>
    <row r="15198" spans="1:1">
      <c r="A15198" s="382"/>
    </row>
    <row r="15199" spans="1:1">
      <c r="A15199" s="382"/>
    </row>
    <row r="15200" spans="1:1">
      <c r="A15200" s="382"/>
    </row>
    <row r="15201" spans="1:1">
      <c r="A15201" s="382"/>
    </row>
    <row r="15202" spans="1:1">
      <c r="A15202" s="382"/>
    </row>
    <row r="15203" spans="1:1">
      <c r="A15203" s="382"/>
    </row>
    <row r="15204" spans="1:1">
      <c r="A15204" s="382"/>
    </row>
    <row r="15205" spans="1:1">
      <c r="A15205" s="382"/>
    </row>
    <row r="15206" spans="1:1">
      <c r="A15206" s="382"/>
    </row>
    <row r="15207" spans="1:1">
      <c r="A15207" s="382"/>
    </row>
    <row r="15208" spans="1:1">
      <c r="A15208" s="382"/>
    </row>
    <row r="15209" spans="1:1">
      <c r="A15209" s="382"/>
    </row>
    <row r="15210" spans="1:1">
      <c r="A15210" s="382"/>
    </row>
    <row r="15211" spans="1:1">
      <c r="A15211" s="382"/>
    </row>
    <row r="15212" spans="1:1">
      <c r="A15212" s="382"/>
    </row>
    <row r="15213" spans="1:1">
      <c r="A15213" s="382"/>
    </row>
    <row r="15214" spans="1:1">
      <c r="A15214" s="382"/>
    </row>
    <row r="15215" spans="1:1">
      <c r="A15215" s="382"/>
    </row>
    <row r="15216" spans="1:1">
      <c r="A15216" s="382"/>
    </row>
    <row r="15217" spans="1:1">
      <c r="A15217" s="382"/>
    </row>
    <row r="15218" spans="1:1">
      <c r="A15218" s="382"/>
    </row>
    <row r="15219" spans="1:1">
      <c r="A15219" s="382"/>
    </row>
    <row r="15220" spans="1:1">
      <c r="A15220" s="382"/>
    </row>
    <row r="15221" spans="1:1">
      <c r="A15221" s="382"/>
    </row>
    <row r="15222" spans="1:1">
      <c r="A15222" s="382"/>
    </row>
    <row r="15223" spans="1:1">
      <c r="A15223" s="382"/>
    </row>
    <row r="15224" spans="1:1">
      <c r="A15224" s="382"/>
    </row>
    <row r="15225" spans="1:1">
      <c r="A15225" s="382"/>
    </row>
    <row r="15226" spans="1:1">
      <c r="A15226" s="382"/>
    </row>
    <row r="15227" spans="1:1">
      <c r="A15227" s="382"/>
    </row>
    <row r="15228" spans="1:1">
      <c r="A15228" s="382"/>
    </row>
    <row r="15229" spans="1:1">
      <c r="A15229" s="382"/>
    </row>
    <row r="15230" spans="1:1">
      <c r="A15230" s="382"/>
    </row>
    <row r="15231" spans="1:1">
      <c r="A15231" s="382"/>
    </row>
    <row r="15232" spans="1:1">
      <c r="A15232" s="382"/>
    </row>
    <row r="15233" spans="1:1">
      <c r="A15233" s="382"/>
    </row>
    <row r="15234" spans="1:1">
      <c r="A15234" s="382"/>
    </row>
    <row r="15235" spans="1:1">
      <c r="A15235" s="382"/>
    </row>
    <row r="15236" spans="1:1">
      <c r="A15236" s="382"/>
    </row>
    <row r="15237" spans="1:1">
      <c r="A15237" s="382"/>
    </row>
    <row r="15238" spans="1:1">
      <c r="A15238" s="382"/>
    </row>
    <row r="15239" spans="1:1">
      <c r="A15239" s="382"/>
    </row>
    <row r="15240" spans="1:1">
      <c r="A15240" s="382"/>
    </row>
    <row r="15241" spans="1:1">
      <c r="A15241" s="382"/>
    </row>
    <row r="15242" spans="1:1">
      <c r="A15242" s="382"/>
    </row>
    <row r="15243" spans="1:1">
      <c r="A15243" s="382"/>
    </row>
    <row r="15244" spans="1:1">
      <c r="A15244" s="382"/>
    </row>
    <row r="15245" spans="1:1">
      <c r="A15245" s="382"/>
    </row>
    <row r="15246" spans="1:1">
      <c r="A15246" s="382"/>
    </row>
    <row r="15247" spans="1:1">
      <c r="A15247" s="382"/>
    </row>
    <row r="15248" spans="1:1">
      <c r="A15248" s="382"/>
    </row>
    <row r="15249" spans="1:1">
      <c r="A15249" s="382"/>
    </row>
    <row r="15250" spans="1:1">
      <c r="A15250" s="382"/>
    </row>
    <row r="15251" spans="1:1">
      <c r="A15251" s="382"/>
    </row>
    <row r="15252" spans="1:1">
      <c r="A15252" s="382"/>
    </row>
    <row r="15253" spans="1:1">
      <c r="A15253" s="382"/>
    </row>
    <row r="15254" spans="1:1">
      <c r="A15254" s="382"/>
    </row>
    <row r="15255" spans="1:1">
      <c r="A15255" s="382"/>
    </row>
    <row r="15256" spans="1:1">
      <c r="A15256" s="382"/>
    </row>
    <row r="15257" spans="1:1">
      <c r="A15257" s="382"/>
    </row>
    <row r="15258" spans="1:1">
      <c r="A15258" s="382"/>
    </row>
    <row r="15259" spans="1:1">
      <c r="A15259" s="382"/>
    </row>
    <row r="15260" spans="1:1">
      <c r="A15260" s="382"/>
    </row>
    <row r="15261" spans="1:1">
      <c r="A15261" s="382"/>
    </row>
    <row r="15262" spans="1:1">
      <c r="A15262" s="382"/>
    </row>
    <row r="15263" spans="1:1">
      <c r="A15263" s="382"/>
    </row>
    <row r="15264" spans="1:1">
      <c r="A15264" s="382"/>
    </row>
    <row r="15265" spans="1:1">
      <c r="A15265" s="382"/>
    </row>
    <row r="15266" spans="1:1">
      <c r="A15266" s="382"/>
    </row>
    <row r="15267" spans="1:1">
      <c r="A15267" s="382"/>
    </row>
    <row r="15268" spans="1:1">
      <c r="A15268" s="382"/>
    </row>
    <row r="15269" spans="1:1">
      <c r="A15269" s="382"/>
    </row>
    <row r="15270" spans="1:1">
      <c r="A15270" s="382"/>
    </row>
    <row r="15271" spans="1:1">
      <c r="A15271" s="382"/>
    </row>
    <row r="15272" spans="1:1">
      <c r="A15272" s="382"/>
    </row>
    <row r="15273" spans="1:1">
      <c r="A15273" s="382"/>
    </row>
    <row r="15274" spans="1:1">
      <c r="A15274" s="382"/>
    </row>
    <row r="15275" spans="1:1">
      <c r="A15275" s="382"/>
    </row>
    <row r="15276" spans="1:1">
      <c r="A15276" s="382"/>
    </row>
    <row r="15277" spans="1:1">
      <c r="A15277" s="382"/>
    </row>
    <row r="15278" spans="1:1">
      <c r="A15278" s="382"/>
    </row>
    <row r="15279" spans="1:1">
      <c r="A15279" s="382"/>
    </row>
    <row r="15280" spans="1:1">
      <c r="A15280" s="382"/>
    </row>
    <row r="15281" spans="1:1">
      <c r="A15281" s="382"/>
    </row>
    <row r="15282" spans="1:1">
      <c r="A15282" s="382"/>
    </row>
    <row r="15283" spans="1:1">
      <c r="A15283" s="382"/>
    </row>
    <row r="15284" spans="1:1">
      <c r="A15284" s="382"/>
    </row>
    <row r="15285" spans="1:1">
      <c r="A15285" s="382"/>
    </row>
    <row r="15286" spans="1:1">
      <c r="A15286" s="382"/>
    </row>
    <row r="15287" spans="1:1">
      <c r="A15287" s="382"/>
    </row>
    <row r="15288" spans="1:1">
      <c r="A15288" s="382"/>
    </row>
    <row r="15289" spans="1:1">
      <c r="A15289" s="382"/>
    </row>
    <row r="15290" spans="1:1">
      <c r="A15290" s="382"/>
    </row>
    <row r="15291" spans="1:1">
      <c r="A15291" s="382"/>
    </row>
    <row r="15292" spans="1:1">
      <c r="A15292" s="382"/>
    </row>
    <row r="15293" spans="1:1">
      <c r="A15293" s="382"/>
    </row>
    <row r="15294" spans="1:1">
      <c r="A15294" s="382"/>
    </row>
    <row r="15295" spans="1:1">
      <c r="A15295" s="382"/>
    </row>
    <row r="15296" spans="1:1">
      <c r="A15296" s="382"/>
    </row>
    <row r="15297" spans="1:1">
      <c r="A15297" s="382"/>
    </row>
    <row r="15298" spans="1:1">
      <c r="A15298" s="382"/>
    </row>
    <row r="15299" spans="1:1">
      <c r="A15299" s="382"/>
    </row>
    <row r="15300" spans="1:1">
      <c r="A15300" s="382"/>
    </row>
    <row r="15301" spans="1:1">
      <c r="A15301" s="382"/>
    </row>
    <row r="15302" spans="1:1">
      <c r="A15302" s="382"/>
    </row>
    <row r="15303" spans="1:1">
      <c r="A15303" s="382"/>
    </row>
    <row r="15304" spans="1:1">
      <c r="A15304" s="382"/>
    </row>
    <row r="15305" spans="1:1">
      <c r="A15305" s="382"/>
    </row>
    <row r="15306" spans="1:1">
      <c r="A15306" s="382"/>
    </row>
    <row r="15307" spans="1:1">
      <c r="A15307" s="382"/>
    </row>
    <row r="15308" spans="1:1">
      <c r="A15308" s="382"/>
    </row>
    <row r="15309" spans="1:1">
      <c r="A15309" s="382"/>
    </row>
    <row r="15310" spans="1:1">
      <c r="A15310" s="382"/>
    </row>
    <row r="15311" spans="1:1">
      <c r="A15311" s="382"/>
    </row>
    <row r="15312" spans="1:1">
      <c r="A15312" s="382"/>
    </row>
    <row r="15313" spans="1:1">
      <c r="A15313" s="382"/>
    </row>
    <row r="15314" spans="1:1">
      <c r="A15314" s="382"/>
    </row>
    <row r="15315" spans="1:1">
      <c r="A15315" s="382"/>
    </row>
    <row r="15316" spans="1:1">
      <c r="A15316" s="382"/>
    </row>
    <row r="15317" spans="1:1">
      <c r="A15317" s="382"/>
    </row>
    <row r="15318" spans="1:1">
      <c r="A15318" s="382"/>
    </row>
    <row r="15319" spans="1:1">
      <c r="A15319" s="382"/>
    </row>
    <row r="15320" spans="1:1">
      <c r="A15320" s="382"/>
    </row>
    <row r="15321" spans="1:1">
      <c r="A15321" s="382"/>
    </row>
    <row r="15322" spans="1:1">
      <c r="A15322" s="382"/>
    </row>
    <row r="15323" spans="1:1">
      <c r="A15323" s="382"/>
    </row>
    <row r="15324" spans="1:1">
      <c r="A15324" s="382"/>
    </row>
    <row r="15325" spans="1:1">
      <c r="A15325" s="382"/>
    </row>
    <row r="15326" spans="1:1">
      <c r="A15326" s="382"/>
    </row>
    <row r="15327" spans="1:1">
      <c r="A15327" s="382"/>
    </row>
    <row r="15328" spans="1:1">
      <c r="A15328" s="382"/>
    </row>
    <row r="15329" spans="1:1">
      <c r="A15329" s="382"/>
    </row>
    <row r="15330" spans="1:1">
      <c r="A15330" s="382"/>
    </row>
    <row r="15331" spans="1:1">
      <c r="A15331" s="382"/>
    </row>
    <row r="15332" spans="1:1">
      <c r="A15332" s="382"/>
    </row>
    <row r="15333" spans="1:1">
      <c r="A15333" s="382"/>
    </row>
    <row r="15334" spans="1:1">
      <c r="A15334" s="382"/>
    </row>
    <row r="15335" spans="1:1">
      <c r="A15335" s="382"/>
    </row>
    <row r="15336" spans="1:1">
      <c r="A15336" s="382"/>
    </row>
    <row r="15337" spans="1:1">
      <c r="A15337" s="382"/>
    </row>
    <row r="15338" spans="1:1">
      <c r="A15338" s="382"/>
    </row>
    <row r="15339" spans="1:1">
      <c r="A15339" s="382"/>
    </row>
    <row r="15340" spans="1:1">
      <c r="A15340" s="382"/>
    </row>
    <row r="15341" spans="1:1">
      <c r="A15341" s="382"/>
    </row>
    <row r="15342" spans="1:1">
      <c r="A15342" s="382"/>
    </row>
    <row r="15343" spans="1:1">
      <c r="A15343" s="382"/>
    </row>
    <row r="15344" spans="1:1">
      <c r="A15344" s="382"/>
    </row>
    <row r="15345" spans="1:1">
      <c r="A15345" s="382"/>
    </row>
    <row r="15346" spans="1:1">
      <c r="A15346" s="382"/>
    </row>
    <row r="15347" spans="1:1">
      <c r="A15347" s="382"/>
    </row>
    <row r="15348" spans="1:1">
      <c r="A15348" s="382"/>
    </row>
    <row r="15349" spans="1:1">
      <c r="A15349" s="382"/>
    </row>
    <row r="15350" spans="1:1">
      <c r="A15350" s="382"/>
    </row>
    <row r="15351" spans="1:1">
      <c r="A15351" s="382"/>
    </row>
    <row r="15352" spans="1:1">
      <c r="A15352" s="382"/>
    </row>
    <row r="15353" spans="1:1">
      <c r="A15353" s="382"/>
    </row>
    <row r="15354" spans="1:1">
      <c r="A15354" s="382"/>
    </row>
    <row r="15355" spans="1:1">
      <c r="A15355" s="382"/>
    </row>
    <row r="15356" spans="1:1">
      <c r="A15356" s="382"/>
    </row>
    <row r="15357" spans="1:1">
      <c r="A15357" s="382"/>
    </row>
    <row r="15358" spans="1:1">
      <c r="A15358" s="382"/>
    </row>
    <row r="15359" spans="1:1">
      <c r="A15359" s="382"/>
    </row>
    <row r="15360" spans="1:1">
      <c r="A15360" s="382"/>
    </row>
    <row r="15361" spans="1:1">
      <c r="A15361" s="382"/>
    </row>
    <row r="15362" spans="1:1">
      <c r="A15362" s="382"/>
    </row>
    <row r="15363" spans="1:1">
      <c r="A15363" s="382"/>
    </row>
    <row r="15364" spans="1:1">
      <c r="A15364" s="382"/>
    </row>
    <row r="15365" spans="1:1">
      <c r="A15365" s="382"/>
    </row>
    <row r="15366" spans="1:1">
      <c r="A15366" s="382"/>
    </row>
    <row r="15367" spans="1:1">
      <c r="A15367" s="382"/>
    </row>
    <row r="15368" spans="1:1">
      <c r="A15368" s="382"/>
    </row>
    <row r="15369" spans="1:1">
      <c r="A15369" s="382"/>
    </row>
    <row r="15370" spans="1:1">
      <c r="A15370" s="382"/>
    </row>
    <row r="15371" spans="1:1">
      <c r="A15371" s="382"/>
    </row>
    <row r="15372" spans="1:1">
      <c r="A15372" s="382"/>
    </row>
    <row r="15373" spans="1:1">
      <c r="A15373" s="382"/>
    </row>
    <row r="15374" spans="1:1">
      <c r="A15374" s="382"/>
    </row>
    <row r="15375" spans="1:1">
      <c r="A15375" s="382"/>
    </row>
    <row r="15376" spans="1:1">
      <c r="A15376" s="382"/>
    </row>
    <row r="15377" spans="1:1">
      <c r="A15377" s="382"/>
    </row>
    <row r="15378" spans="1:1">
      <c r="A15378" s="382"/>
    </row>
    <row r="15379" spans="1:1">
      <c r="A15379" s="382"/>
    </row>
    <row r="15380" spans="1:1">
      <c r="A15380" s="382"/>
    </row>
    <row r="15381" spans="1:1">
      <c r="A15381" s="382"/>
    </row>
    <row r="15382" spans="1:1">
      <c r="A15382" s="382"/>
    </row>
    <row r="15383" spans="1:1">
      <c r="A15383" s="382"/>
    </row>
    <row r="15384" spans="1:1">
      <c r="A15384" s="382"/>
    </row>
    <row r="15385" spans="1:1">
      <c r="A15385" s="382"/>
    </row>
    <row r="15386" spans="1:1">
      <c r="A15386" s="382"/>
    </row>
    <row r="15387" spans="1:1">
      <c r="A15387" s="382"/>
    </row>
    <row r="15388" spans="1:1">
      <c r="A15388" s="382"/>
    </row>
    <row r="15389" spans="1:1">
      <c r="A15389" s="382"/>
    </row>
    <row r="15390" spans="1:1">
      <c r="A15390" s="382"/>
    </row>
    <row r="15391" spans="1:1">
      <c r="A15391" s="382"/>
    </row>
    <row r="15392" spans="1:1">
      <c r="A15392" s="382"/>
    </row>
    <row r="15393" spans="1:1">
      <c r="A15393" s="382"/>
    </row>
    <row r="15394" spans="1:1">
      <c r="A15394" s="382"/>
    </row>
    <row r="15395" spans="1:1">
      <c r="A15395" s="382"/>
    </row>
    <row r="15396" spans="1:1">
      <c r="A15396" s="382"/>
    </row>
    <row r="15397" spans="1:1">
      <c r="A15397" s="382"/>
    </row>
    <row r="15398" spans="1:1">
      <c r="A15398" s="382"/>
    </row>
    <row r="15399" spans="1:1">
      <c r="A15399" s="382"/>
    </row>
    <row r="15400" spans="1:1">
      <c r="A15400" s="382"/>
    </row>
    <row r="15401" spans="1:1">
      <c r="A15401" s="382"/>
    </row>
    <row r="15402" spans="1:1">
      <c r="A15402" s="382"/>
    </row>
    <row r="15403" spans="1:1">
      <c r="A15403" s="382"/>
    </row>
    <row r="15404" spans="1:1">
      <c r="A15404" s="382"/>
    </row>
    <row r="15405" spans="1:1">
      <c r="A15405" s="382"/>
    </row>
    <row r="15406" spans="1:1">
      <c r="A15406" s="382"/>
    </row>
    <row r="15407" spans="1:1">
      <c r="A15407" s="382"/>
    </row>
    <row r="15408" spans="1:1">
      <c r="A15408" s="382"/>
    </row>
    <row r="15409" spans="1:1">
      <c r="A15409" s="382"/>
    </row>
    <row r="15410" spans="1:1">
      <c r="A15410" s="382"/>
    </row>
    <row r="15411" spans="1:1">
      <c r="A15411" s="382"/>
    </row>
    <row r="15412" spans="1:1">
      <c r="A15412" s="382"/>
    </row>
    <row r="15413" spans="1:1">
      <c r="A15413" s="382"/>
    </row>
    <row r="15414" spans="1:1">
      <c r="A15414" s="382"/>
    </row>
    <row r="15415" spans="1:1">
      <c r="A15415" s="382"/>
    </row>
    <row r="15416" spans="1:1">
      <c r="A15416" s="382"/>
    </row>
    <row r="15417" spans="1:1">
      <c r="A15417" s="382"/>
    </row>
    <row r="15418" spans="1:1">
      <c r="A15418" s="382"/>
    </row>
    <row r="15419" spans="1:1">
      <c r="A15419" s="382"/>
    </row>
    <row r="15420" spans="1:1">
      <c r="A15420" s="382"/>
    </row>
    <row r="15421" spans="1:1">
      <c r="A15421" s="382"/>
    </row>
    <row r="15422" spans="1:1">
      <c r="A15422" s="382"/>
    </row>
    <row r="15423" spans="1:1">
      <c r="A15423" s="382"/>
    </row>
    <row r="15424" spans="1:1">
      <c r="A15424" s="382"/>
    </row>
    <row r="15425" spans="1:1">
      <c r="A15425" s="382"/>
    </row>
    <row r="15426" spans="1:1">
      <c r="A15426" s="382"/>
    </row>
    <row r="15427" spans="1:1">
      <c r="A15427" s="382"/>
    </row>
    <row r="15428" spans="1:1">
      <c r="A15428" s="382"/>
    </row>
    <row r="15429" spans="1:1">
      <c r="A15429" s="382"/>
    </row>
    <row r="15430" spans="1:1">
      <c r="A15430" s="382"/>
    </row>
    <row r="15431" spans="1:1">
      <c r="A15431" s="382"/>
    </row>
    <row r="15432" spans="1:1">
      <c r="A15432" s="382"/>
    </row>
    <row r="15433" spans="1:1">
      <c r="A15433" s="382"/>
    </row>
    <row r="15434" spans="1:1">
      <c r="A15434" s="382"/>
    </row>
    <row r="15435" spans="1:1">
      <c r="A15435" s="382"/>
    </row>
    <row r="15436" spans="1:1">
      <c r="A15436" s="382"/>
    </row>
    <row r="15437" spans="1:1">
      <c r="A15437" s="382"/>
    </row>
    <row r="15438" spans="1:1">
      <c r="A15438" s="382"/>
    </row>
    <row r="15439" spans="1:1">
      <c r="A15439" s="382"/>
    </row>
    <row r="15440" spans="1:1">
      <c r="A15440" s="382"/>
    </row>
    <row r="15441" spans="1:1">
      <c r="A15441" s="382"/>
    </row>
    <row r="15442" spans="1:1">
      <c r="A15442" s="382"/>
    </row>
    <row r="15443" spans="1:1">
      <c r="A15443" s="382"/>
    </row>
    <row r="15444" spans="1:1">
      <c r="A15444" s="382"/>
    </row>
    <row r="15445" spans="1:1">
      <c r="A15445" s="382"/>
    </row>
    <row r="15446" spans="1:1">
      <c r="A15446" s="382"/>
    </row>
    <row r="15447" spans="1:1">
      <c r="A15447" s="382"/>
    </row>
    <row r="15448" spans="1:1">
      <c r="A15448" s="382"/>
    </row>
    <row r="15449" spans="1:1">
      <c r="A15449" s="382"/>
    </row>
    <row r="15450" spans="1:1">
      <c r="A15450" s="382"/>
    </row>
    <row r="15451" spans="1:1">
      <c r="A15451" s="382"/>
    </row>
    <row r="15452" spans="1:1">
      <c r="A15452" s="382"/>
    </row>
    <row r="15453" spans="1:1">
      <c r="A15453" s="382"/>
    </row>
    <row r="15454" spans="1:1">
      <c r="A15454" s="382"/>
    </row>
    <row r="15455" spans="1:1">
      <c r="A15455" s="382"/>
    </row>
    <row r="15456" spans="1:1">
      <c r="A15456" s="382"/>
    </row>
    <row r="15457" spans="1:1">
      <c r="A15457" s="382"/>
    </row>
    <row r="15458" spans="1:1">
      <c r="A15458" s="382"/>
    </row>
    <row r="15459" spans="1:1">
      <c r="A15459" s="382"/>
    </row>
    <row r="15460" spans="1:1">
      <c r="A15460" s="382"/>
    </row>
    <row r="15461" spans="1:1">
      <c r="A15461" s="382"/>
    </row>
    <row r="15462" spans="1:1">
      <c r="A15462" s="382"/>
    </row>
    <row r="15463" spans="1:1">
      <c r="A15463" s="382"/>
    </row>
    <row r="15464" spans="1:1">
      <c r="A15464" s="382"/>
    </row>
    <row r="15465" spans="1:1">
      <c r="A15465" s="382"/>
    </row>
    <row r="15466" spans="1:1">
      <c r="A15466" s="382"/>
    </row>
    <row r="15467" spans="1:1">
      <c r="A15467" s="382"/>
    </row>
    <row r="15468" spans="1:1">
      <c r="A15468" s="382"/>
    </row>
    <row r="15469" spans="1:1">
      <c r="A15469" s="382"/>
    </row>
    <row r="15470" spans="1:1">
      <c r="A15470" s="382"/>
    </row>
    <row r="15471" spans="1:1">
      <c r="A15471" s="382"/>
    </row>
    <row r="15472" spans="1:1">
      <c r="A15472" s="382"/>
    </row>
    <row r="15473" spans="1:1">
      <c r="A15473" s="382"/>
    </row>
    <row r="15474" spans="1:1">
      <c r="A15474" s="382"/>
    </row>
    <row r="15475" spans="1:1">
      <c r="A15475" s="382"/>
    </row>
    <row r="15476" spans="1:1">
      <c r="A15476" s="382"/>
    </row>
    <row r="15477" spans="1:1">
      <c r="A15477" s="382"/>
    </row>
    <row r="15478" spans="1:1">
      <c r="A15478" s="382"/>
    </row>
    <row r="15479" spans="1:1">
      <c r="A15479" s="382"/>
    </row>
    <row r="15480" spans="1:1">
      <c r="A15480" s="382"/>
    </row>
    <row r="15481" spans="1:1">
      <c r="A15481" s="382"/>
    </row>
    <row r="15482" spans="1:1">
      <c r="A15482" s="382"/>
    </row>
    <row r="15483" spans="1:1">
      <c r="A15483" s="382"/>
    </row>
    <row r="15484" spans="1:1">
      <c r="A15484" s="382"/>
    </row>
    <row r="15485" spans="1:1">
      <c r="A15485" s="382"/>
    </row>
    <row r="15486" spans="1:1">
      <c r="A15486" s="382"/>
    </row>
    <row r="15487" spans="1:1">
      <c r="A15487" s="382"/>
    </row>
    <row r="15488" spans="1:1">
      <c r="A15488" s="382"/>
    </row>
    <row r="15489" spans="1:1">
      <c r="A15489" s="382"/>
    </row>
    <row r="15490" spans="1:1">
      <c r="A15490" s="382"/>
    </row>
    <row r="15491" spans="1:1">
      <c r="A15491" s="382"/>
    </row>
    <row r="15492" spans="1:1">
      <c r="A15492" s="382"/>
    </row>
    <row r="15493" spans="1:1">
      <c r="A15493" s="382"/>
    </row>
    <row r="15494" spans="1:1">
      <c r="A15494" s="382"/>
    </row>
    <row r="15495" spans="1:1">
      <c r="A15495" s="382"/>
    </row>
    <row r="15496" spans="1:1">
      <c r="A15496" s="382"/>
    </row>
    <row r="15497" spans="1:1">
      <c r="A15497" s="382"/>
    </row>
    <row r="15498" spans="1:1">
      <c r="A15498" s="382"/>
    </row>
    <row r="15499" spans="1:1">
      <c r="A15499" s="382"/>
    </row>
    <row r="15500" spans="1:1">
      <c r="A15500" s="382"/>
    </row>
    <row r="15501" spans="1:1">
      <c r="A15501" s="382"/>
    </row>
    <row r="15502" spans="1:1">
      <c r="A15502" s="382"/>
    </row>
    <row r="15503" spans="1:1">
      <c r="A15503" s="382"/>
    </row>
    <row r="15504" spans="1:1">
      <c r="A15504" s="382"/>
    </row>
    <row r="15505" spans="1:1">
      <c r="A15505" s="382"/>
    </row>
    <row r="15506" spans="1:1">
      <c r="A15506" s="382"/>
    </row>
    <row r="15507" spans="1:1">
      <c r="A15507" s="382"/>
    </row>
    <row r="15508" spans="1:1">
      <c r="A15508" s="382"/>
    </row>
    <row r="15509" spans="1:1">
      <c r="A15509" s="382"/>
    </row>
    <row r="15510" spans="1:1">
      <c r="A15510" s="382"/>
    </row>
    <row r="15511" spans="1:1">
      <c r="A15511" s="382"/>
    </row>
    <row r="15512" spans="1:1">
      <c r="A15512" s="382"/>
    </row>
    <row r="15513" spans="1:1">
      <c r="A15513" s="382"/>
    </row>
    <row r="15514" spans="1:1">
      <c r="A15514" s="382"/>
    </row>
    <row r="15515" spans="1:1">
      <c r="A15515" s="382"/>
    </row>
    <row r="15516" spans="1:1">
      <c r="A15516" s="382"/>
    </row>
    <row r="15517" spans="1:1">
      <c r="A15517" s="382"/>
    </row>
    <row r="15518" spans="1:1">
      <c r="A15518" s="382"/>
    </row>
    <row r="15519" spans="1:1">
      <c r="A15519" s="382"/>
    </row>
    <row r="15520" spans="1:1">
      <c r="A15520" s="382"/>
    </row>
    <row r="15521" spans="1:1">
      <c r="A15521" s="382"/>
    </row>
    <row r="15522" spans="1:1">
      <c r="A15522" s="382"/>
    </row>
    <row r="15523" spans="1:1">
      <c r="A15523" s="382"/>
    </row>
    <row r="15524" spans="1:1">
      <c r="A15524" s="382"/>
    </row>
    <row r="15525" spans="1:1">
      <c r="A15525" s="382"/>
    </row>
    <row r="15526" spans="1:1">
      <c r="A15526" s="382"/>
    </row>
    <row r="15527" spans="1:1">
      <c r="A15527" s="382"/>
    </row>
    <row r="15528" spans="1:1">
      <c r="A15528" s="382"/>
    </row>
    <row r="15529" spans="1:1">
      <c r="A15529" s="382"/>
    </row>
    <row r="15530" spans="1:1">
      <c r="A15530" s="382"/>
    </row>
    <row r="15531" spans="1:1">
      <c r="A15531" s="382"/>
    </row>
    <row r="15532" spans="1:1">
      <c r="A15532" s="382"/>
    </row>
    <row r="15533" spans="1:1">
      <c r="A15533" s="382"/>
    </row>
    <row r="15534" spans="1:1">
      <c r="A15534" s="382"/>
    </row>
    <row r="15535" spans="1:1">
      <c r="A15535" s="382"/>
    </row>
    <row r="15536" spans="1:1">
      <c r="A15536" s="382"/>
    </row>
    <row r="15537" spans="1:1">
      <c r="A15537" s="382"/>
    </row>
    <row r="15538" spans="1:1">
      <c r="A15538" s="382"/>
    </row>
    <row r="15539" spans="1:1">
      <c r="A15539" s="382"/>
    </row>
    <row r="15540" spans="1:1">
      <c r="A15540" s="382"/>
    </row>
    <row r="15541" spans="1:1">
      <c r="A15541" s="382"/>
    </row>
    <row r="15542" spans="1:1">
      <c r="A15542" s="382"/>
    </row>
    <row r="15543" spans="1:1">
      <c r="A15543" s="382"/>
    </row>
    <row r="15544" spans="1:1">
      <c r="A15544" s="382"/>
    </row>
    <row r="15545" spans="1:1">
      <c r="A15545" s="382"/>
    </row>
    <row r="15546" spans="1:1">
      <c r="A15546" s="382"/>
    </row>
    <row r="15547" spans="1:1">
      <c r="A15547" s="382"/>
    </row>
    <row r="15548" spans="1:1">
      <c r="A15548" s="382"/>
    </row>
    <row r="15549" spans="1:1">
      <c r="A15549" s="382"/>
    </row>
    <row r="15550" spans="1:1">
      <c r="A15550" s="382"/>
    </row>
    <row r="15551" spans="1:1">
      <c r="A15551" s="382"/>
    </row>
    <row r="15552" spans="1:1">
      <c r="A15552" s="382"/>
    </row>
    <row r="15553" spans="1:1">
      <c r="A15553" s="382"/>
    </row>
    <row r="15554" spans="1:1">
      <c r="A15554" s="382"/>
    </row>
    <row r="15555" spans="1:1">
      <c r="A15555" s="382"/>
    </row>
    <row r="15556" spans="1:1">
      <c r="A15556" s="382"/>
    </row>
    <row r="15557" spans="1:1">
      <c r="A15557" s="382"/>
    </row>
    <row r="15558" spans="1:1">
      <c r="A15558" s="382"/>
    </row>
    <row r="15559" spans="1:1">
      <c r="A15559" s="382"/>
    </row>
    <row r="15560" spans="1:1">
      <c r="A15560" s="382"/>
    </row>
    <row r="15561" spans="1:1">
      <c r="A15561" s="382"/>
    </row>
    <row r="15562" spans="1:1">
      <c r="A15562" s="382"/>
    </row>
    <row r="15563" spans="1:1">
      <c r="A15563" s="382"/>
    </row>
    <row r="15564" spans="1:1">
      <c r="A15564" s="382"/>
    </row>
    <row r="15565" spans="1:1">
      <c r="A15565" s="382"/>
    </row>
    <row r="15566" spans="1:1">
      <c r="A15566" s="382"/>
    </row>
    <row r="15567" spans="1:1">
      <c r="A15567" s="382"/>
    </row>
    <row r="15568" spans="1:1">
      <c r="A15568" s="382"/>
    </row>
    <row r="15569" spans="1:1">
      <c r="A15569" s="382"/>
    </row>
    <row r="15570" spans="1:1">
      <c r="A15570" s="382"/>
    </row>
    <row r="15571" spans="1:1">
      <c r="A15571" s="382"/>
    </row>
    <row r="15572" spans="1:1">
      <c r="A15572" s="382"/>
    </row>
    <row r="15573" spans="1:1">
      <c r="A15573" s="382"/>
    </row>
    <row r="15574" spans="1:1">
      <c r="A15574" s="382"/>
    </row>
    <row r="15575" spans="1:1">
      <c r="A15575" s="382"/>
    </row>
    <row r="15576" spans="1:1">
      <c r="A15576" s="382"/>
    </row>
    <row r="15577" spans="1:1">
      <c r="A15577" s="382"/>
    </row>
    <row r="15578" spans="1:1">
      <c r="A15578" s="382"/>
    </row>
    <row r="15579" spans="1:1">
      <c r="A15579" s="382"/>
    </row>
    <row r="15580" spans="1:1">
      <c r="A15580" s="382"/>
    </row>
    <row r="15581" spans="1:1">
      <c r="A15581" s="382"/>
    </row>
    <row r="15582" spans="1:1">
      <c r="A15582" s="382"/>
    </row>
    <row r="15583" spans="1:1">
      <c r="A15583" s="382"/>
    </row>
    <row r="15584" spans="1:1">
      <c r="A15584" s="382"/>
    </row>
    <row r="15585" spans="1:1">
      <c r="A15585" s="382"/>
    </row>
    <row r="15586" spans="1:1">
      <c r="A15586" s="382"/>
    </row>
    <row r="15587" spans="1:1">
      <c r="A15587" s="382"/>
    </row>
    <row r="15588" spans="1:1">
      <c r="A15588" s="382"/>
    </row>
    <row r="15589" spans="1:1">
      <c r="A15589" s="382"/>
    </row>
    <row r="15590" spans="1:1">
      <c r="A15590" s="382"/>
    </row>
    <row r="15591" spans="1:1">
      <c r="A15591" s="382"/>
    </row>
    <row r="15592" spans="1:1">
      <c r="A15592" s="382"/>
    </row>
    <row r="15593" spans="1:1">
      <c r="A15593" s="382"/>
    </row>
    <row r="15594" spans="1:1">
      <c r="A15594" s="382"/>
    </row>
    <row r="15595" spans="1:1">
      <c r="A15595" s="382"/>
    </row>
    <row r="15596" spans="1:1">
      <c r="A15596" s="382"/>
    </row>
    <row r="15597" spans="1:1">
      <c r="A15597" s="382"/>
    </row>
    <row r="15598" spans="1:1">
      <c r="A15598" s="382"/>
    </row>
    <row r="15599" spans="1:1">
      <c r="A15599" s="382"/>
    </row>
    <row r="15600" spans="1:1">
      <c r="A15600" s="382"/>
    </row>
    <row r="15601" spans="1:1">
      <c r="A15601" s="382"/>
    </row>
    <row r="15602" spans="1:1">
      <c r="A15602" s="382"/>
    </row>
    <row r="15603" spans="1:1">
      <c r="A15603" s="382"/>
    </row>
    <row r="15604" spans="1:1">
      <c r="A15604" s="382"/>
    </row>
    <row r="15605" spans="1:1">
      <c r="A15605" s="382"/>
    </row>
    <row r="15606" spans="1:1">
      <c r="A15606" s="382"/>
    </row>
    <row r="15607" spans="1:1">
      <c r="A15607" s="382"/>
    </row>
    <row r="15608" spans="1:1">
      <c r="A15608" s="382"/>
    </row>
    <row r="15609" spans="1:1">
      <c r="A15609" s="382"/>
    </row>
    <row r="15610" spans="1:1">
      <c r="A15610" s="382"/>
    </row>
    <row r="15611" spans="1:1">
      <c r="A15611" s="382"/>
    </row>
    <row r="15612" spans="1:1">
      <c r="A15612" s="382"/>
    </row>
    <row r="15613" spans="1:1">
      <c r="A15613" s="382"/>
    </row>
    <row r="15614" spans="1:1">
      <c r="A15614" s="382"/>
    </row>
    <row r="15615" spans="1:1">
      <c r="A15615" s="382"/>
    </row>
    <row r="15616" spans="1:1">
      <c r="A15616" s="382"/>
    </row>
    <row r="15617" spans="1:1">
      <c r="A15617" s="382"/>
    </row>
    <row r="15618" spans="1:1">
      <c r="A15618" s="382"/>
    </row>
    <row r="15619" spans="1:1">
      <c r="A15619" s="382"/>
    </row>
    <row r="15620" spans="1:1">
      <c r="A15620" s="382"/>
    </row>
    <row r="15621" spans="1:1">
      <c r="A15621" s="382"/>
    </row>
    <row r="15622" spans="1:1">
      <c r="A15622" s="382"/>
    </row>
    <row r="15623" spans="1:1">
      <c r="A15623" s="382"/>
    </row>
    <row r="15624" spans="1:1">
      <c r="A15624" s="382"/>
    </row>
    <row r="15625" spans="1:1">
      <c r="A15625" s="382"/>
    </row>
    <row r="15626" spans="1:1">
      <c r="A15626" s="382"/>
    </row>
    <row r="15627" spans="1:1">
      <c r="A15627" s="382"/>
    </row>
    <row r="15628" spans="1:1">
      <c r="A15628" s="382"/>
    </row>
    <row r="15629" spans="1:1">
      <c r="A15629" s="382"/>
    </row>
    <row r="15630" spans="1:1">
      <c r="A15630" s="382"/>
    </row>
    <row r="15631" spans="1:1">
      <c r="A15631" s="382"/>
    </row>
    <row r="15632" spans="1:1">
      <c r="A15632" s="382"/>
    </row>
    <row r="15633" spans="1:1">
      <c r="A15633" s="382"/>
    </row>
    <row r="15634" spans="1:1">
      <c r="A15634" s="382"/>
    </row>
    <row r="15635" spans="1:1">
      <c r="A15635" s="382"/>
    </row>
    <row r="15636" spans="1:1">
      <c r="A15636" s="382"/>
    </row>
    <row r="15637" spans="1:1">
      <c r="A15637" s="382"/>
    </row>
    <row r="15638" spans="1:1">
      <c r="A15638" s="382"/>
    </row>
    <row r="15639" spans="1:1">
      <c r="A15639" s="382"/>
    </row>
    <row r="15640" spans="1:1">
      <c r="A15640" s="382"/>
    </row>
    <row r="15641" spans="1:1">
      <c r="A15641" s="382"/>
    </row>
    <row r="15642" spans="1:1">
      <c r="A15642" s="382"/>
    </row>
    <row r="15643" spans="1:1">
      <c r="A15643" s="382"/>
    </row>
    <row r="15644" spans="1:1">
      <c r="A15644" s="382"/>
    </row>
    <row r="15645" spans="1:1">
      <c r="A15645" s="382"/>
    </row>
    <row r="15646" spans="1:1">
      <c r="A15646" s="382"/>
    </row>
    <row r="15647" spans="1:1">
      <c r="A15647" s="382"/>
    </row>
    <row r="15648" spans="1:1">
      <c r="A15648" s="382"/>
    </row>
    <row r="15649" spans="1:1">
      <c r="A15649" s="382"/>
    </row>
    <row r="15650" spans="1:1">
      <c r="A15650" s="382"/>
    </row>
    <row r="15651" spans="1:1">
      <c r="A15651" s="382"/>
    </row>
    <row r="15652" spans="1:1">
      <c r="A15652" s="382"/>
    </row>
    <row r="15653" spans="1:1">
      <c r="A15653" s="382"/>
    </row>
    <row r="15654" spans="1:1">
      <c r="A15654" s="382"/>
    </row>
    <row r="15655" spans="1:1">
      <c r="A15655" s="382"/>
    </row>
    <row r="15656" spans="1:1">
      <c r="A15656" s="382"/>
    </row>
    <row r="15657" spans="1:1">
      <c r="A15657" s="382"/>
    </row>
    <row r="15658" spans="1:1">
      <c r="A15658" s="382"/>
    </row>
    <row r="15659" spans="1:1">
      <c r="A15659" s="382"/>
    </row>
    <row r="15660" spans="1:1">
      <c r="A15660" s="382"/>
    </row>
    <row r="15661" spans="1:1">
      <c r="A15661" s="382"/>
    </row>
    <row r="15662" spans="1:1">
      <c r="A15662" s="382"/>
    </row>
    <row r="15663" spans="1:1">
      <c r="A15663" s="382"/>
    </row>
    <row r="15664" spans="1:1">
      <c r="A15664" s="382"/>
    </row>
    <row r="15665" spans="1:1">
      <c r="A15665" s="382"/>
    </row>
    <row r="15666" spans="1:1">
      <c r="A15666" s="382"/>
    </row>
    <row r="15667" spans="1:1">
      <c r="A15667" s="382"/>
    </row>
    <row r="15668" spans="1:1">
      <c r="A15668" s="382"/>
    </row>
    <row r="15669" spans="1:1">
      <c r="A15669" s="382"/>
    </row>
    <row r="15670" spans="1:1">
      <c r="A15670" s="382"/>
    </row>
    <row r="15671" spans="1:1">
      <c r="A15671" s="382"/>
    </row>
    <row r="15672" spans="1:1">
      <c r="A15672" s="382"/>
    </row>
    <row r="15673" spans="1:1">
      <c r="A15673" s="382"/>
    </row>
    <row r="15674" spans="1:1">
      <c r="A15674" s="382"/>
    </row>
    <row r="15675" spans="1:1">
      <c r="A15675" s="382"/>
    </row>
    <row r="15676" spans="1:1">
      <c r="A15676" s="382"/>
    </row>
    <row r="15677" spans="1:1">
      <c r="A15677" s="382"/>
    </row>
    <row r="15678" spans="1:1">
      <c r="A15678" s="382"/>
    </row>
    <row r="15679" spans="1:1">
      <c r="A15679" s="382"/>
    </row>
    <row r="15680" spans="1:1">
      <c r="A15680" s="382"/>
    </row>
    <row r="15681" spans="1:1">
      <c r="A15681" s="382"/>
    </row>
    <row r="15682" spans="1:1">
      <c r="A15682" s="382"/>
    </row>
    <row r="15683" spans="1:1">
      <c r="A15683" s="382"/>
    </row>
    <row r="15684" spans="1:1">
      <c r="A15684" s="382"/>
    </row>
    <row r="15685" spans="1:1">
      <c r="A15685" s="382"/>
    </row>
    <row r="15686" spans="1:1">
      <c r="A15686" s="382"/>
    </row>
    <row r="15687" spans="1:1">
      <c r="A15687" s="382"/>
    </row>
    <row r="15688" spans="1:1">
      <c r="A15688" s="382"/>
    </row>
    <row r="15689" spans="1:1">
      <c r="A15689" s="382"/>
    </row>
    <row r="15690" spans="1:1">
      <c r="A15690" s="382"/>
    </row>
    <row r="15691" spans="1:1">
      <c r="A15691" s="382"/>
    </row>
    <row r="15692" spans="1:1">
      <c r="A15692" s="382"/>
    </row>
    <row r="15693" spans="1:1">
      <c r="A15693" s="382"/>
    </row>
    <row r="15694" spans="1:1">
      <c r="A15694" s="382"/>
    </row>
    <row r="15695" spans="1:1">
      <c r="A15695" s="382"/>
    </row>
    <row r="15696" spans="1:1">
      <c r="A15696" s="382"/>
    </row>
    <row r="15697" spans="1:1">
      <c r="A15697" s="382"/>
    </row>
    <row r="15698" spans="1:1">
      <c r="A15698" s="382"/>
    </row>
    <row r="15699" spans="1:1">
      <c r="A15699" s="382"/>
    </row>
    <row r="15700" spans="1:1">
      <c r="A15700" s="382"/>
    </row>
    <row r="15701" spans="1:1">
      <c r="A15701" s="382"/>
    </row>
    <row r="15702" spans="1:1">
      <c r="A15702" s="382"/>
    </row>
    <row r="15703" spans="1:1">
      <c r="A15703" s="382"/>
    </row>
    <row r="15704" spans="1:1">
      <c r="A15704" s="382"/>
    </row>
    <row r="15705" spans="1:1">
      <c r="A15705" s="382"/>
    </row>
    <row r="15706" spans="1:1">
      <c r="A15706" s="382"/>
    </row>
    <row r="15707" spans="1:1">
      <c r="A15707" s="382"/>
    </row>
    <row r="15708" spans="1:1">
      <c r="A15708" s="382"/>
    </row>
    <row r="15709" spans="1:1">
      <c r="A15709" s="382"/>
    </row>
    <row r="15710" spans="1:1">
      <c r="A15710" s="382"/>
    </row>
    <row r="15711" spans="1:1">
      <c r="A15711" s="382"/>
    </row>
    <row r="15712" spans="1:1">
      <c r="A15712" s="382"/>
    </row>
    <row r="15713" spans="1:1">
      <c r="A15713" s="382"/>
    </row>
    <row r="15714" spans="1:1">
      <c r="A15714" s="382"/>
    </row>
    <row r="15715" spans="1:1">
      <c r="A15715" s="382"/>
    </row>
    <row r="15716" spans="1:1">
      <c r="A15716" s="382"/>
    </row>
    <row r="15717" spans="1:1">
      <c r="A15717" s="382"/>
    </row>
    <row r="15718" spans="1:1">
      <c r="A15718" s="382"/>
    </row>
    <row r="15719" spans="1:1">
      <c r="A15719" s="382"/>
    </row>
    <row r="15720" spans="1:1">
      <c r="A15720" s="382"/>
    </row>
    <row r="15721" spans="1:1">
      <c r="A15721" s="382"/>
    </row>
    <row r="15722" spans="1:1">
      <c r="A15722" s="382"/>
    </row>
    <row r="15723" spans="1:1">
      <c r="A15723" s="382"/>
    </row>
    <row r="15724" spans="1:1">
      <c r="A15724" s="382"/>
    </row>
    <row r="15725" spans="1:1">
      <c r="A15725" s="382"/>
    </row>
    <row r="15726" spans="1:1">
      <c r="A15726" s="382"/>
    </row>
    <row r="15727" spans="1:1">
      <c r="A15727" s="382"/>
    </row>
    <row r="15728" spans="1:1">
      <c r="A15728" s="382"/>
    </row>
    <row r="15729" spans="1:1">
      <c r="A15729" s="382"/>
    </row>
    <row r="15730" spans="1:1">
      <c r="A15730" s="382"/>
    </row>
    <row r="15731" spans="1:1">
      <c r="A15731" s="382"/>
    </row>
    <row r="15732" spans="1:1">
      <c r="A15732" s="382"/>
    </row>
    <row r="15733" spans="1:1">
      <c r="A15733" s="382"/>
    </row>
    <row r="15734" spans="1:1">
      <c r="A15734" s="382"/>
    </row>
    <row r="15735" spans="1:1">
      <c r="A15735" s="382"/>
    </row>
    <row r="15736" spans="1:1">
      <c r="A15736" s="382"/>
    </row>
    <row r="15737" spans="1:1">
      <c r="A15737" s="382"/>
    </row>
    <row r="15738" spans="1:1">
      <c r="A15738" s="382"/>
    </row>
    <row r="15739" spans="1:1">
      <c r="A15739" s="382"/>
    </row>
    <row r="15740" spans="1:1">
      <c r="A15740" s="382"/>
    </row>
    <row r="15741" spans="1:1">
      <c r="A15741" s="382"/>
    </row>
    <row r="15742" spans="1:1">
      <c r="A15742" s="382"/>
    </row>
    <row r="15743" spans="1:1">
      <c r="A15743" s="382"/>
    </row>
    <row r="15744" spans="1:1">
      <c r="A15744" s="382"/>
    </row>
    <row r="15745" spans="1:1">
      <c r="A15745" s="382"/>
    </row>
    <row r="15746" spans="1:1">
      <c r="A15746" s="382"/>
    </row>
    <row r="15747" spans="1:1">
      <c r="A15747" s="382"/>
    </row>
    <row r="15748" spans="1:1">
      <c r="A15748" s="382"/>
    </row>
    <row r="15749" spans="1:1">
      <c r="A15749" s="382"/>
    </row>
    <row r="15750" spans="1:1">
      <c r="A15750" s="382"/>
    </row>
    <row r="15751" spans="1:1">
      <c r="A15751" s="382"/>
    </row>
    <row r="15752" spans="1:1">
      <c r="A15752" s="382"/>
    </row>
    <row r="15753" spans="1:1">
      <c r="A15753" s="382"/>
    </row>
    <row r="15754" spans="1:1">
      <c r="A15754" s="382"/>
    </row>
    <row r="15755" spans="1:1">
      <c r="A15755" s="382"/>
    </row>
    <row r="15756" spans="1:1">
      <c r="A15756" s="382"/>
    </row>
    <row r="15757" spans="1:1">
      <c r="A15757" s="382"/>
    </row>
    <row r="15758" spans="1:1">
      <c r="A15758" s="382"/>
    </row>
    <row r="15759" spans="1:1">
      <c r="A15759" s="382"/>
    </row>
    <row r="15760" spans="1:1">
      <c r="A15760" s="382"/>
    </row>
    <row r="15761" spans="1:1">
      <c r="A15761" s="382"/>
    </row>
    <row r="15762" spans="1:1">
      <c r="A15762" s="382"/>
    </row>
    <row r="15763" spans="1:1">
      <c r="A15763" s="382"/>
    </row>
    <row r="15764" spans="1:1">
      <c r="A15764" s="382"/>
    </row>
    <row r="15765" spans="1:1">
      <c r="A15765" s="382"/>
    </row>
    <row r="15766" spans="1:1">
      <c r="A15766" s="382"/>
    </row>
    <row r="15767" spans="1:1">
      <c r="A15767" s="382"/>
    </row>
    <row r="15768" spans="1:1">
      <c r="A15768" s="382"/>
    </row>
    <row r="15769" spans="1:1">
      <c r="A15769" s="382"/>
    </row>
    <row r="15770" spans="1:1">
      <c r="A15770" s="382"/>
    </row>
    <row r="15771" spans="1:1">
      <c r="A15771" s="382"/>
    </row>
    <row r="15772" spans="1:1">
      <c r="A15772" s="382"/>
    </row>
    <row r="15773" spans="1:1">
      <c r="A15773" s="382"/>
    </row>
    <row r="15774" spans="1:1">
      <c r="A15774" s="382"/>
    </row>
    <row r="15775" spans="1:1">
      <c r="A15775" s="382"/>
    </row>
    <row r="15776" spans="1:1">
      <c r="A15776" s="382"/>
    </row>
    <row r="15777" spans="1:1">
      <c r="A15777" s="382"/>
    </row>
    <row r="15778" spans="1:1">
      <c r="A15778" s="382"/>
    </row>
    <row r="15779" spans="1:1">
      <c r="A15779" s="382"/>
    </row>
    <row r="15780" spans="1:1">
      <c r="A15780" s="382"/>
    </row>
    <row r="15781" spans="1:1">
      <c r="A15781" s="382"/>
    </row>
    <row r="15782" spans="1:1">
      <c r="A15782" s="382"/>
    </row>
    <row r="15783" spans="1:1">
      <c r="A15783" s="382"/>
    </row>
    <row r="15784" spans="1:1">
      <c r="A15784" s="382"/>
    </row>
    <row r="15785" spans="1:1">
      <c r="A15785" s="382"/>
    </row>
    <row r="15786" spans="1:1">
      <c r="A15786" s="382"/>
    </row>
    <row r="15787" spans="1:1">
      <c r="A15787" s="382"/>
    </row>
    <row r="15788" spans="1:1">
      <c r="A15788" s="382"/>
    </row>
    <row r="15789" spans="1:1">
      <c r="A15789" s="382"/>
    </row>
    <row r="15790" spans="1:1">
      <c r="A15790" s="382"/>
    </row>
    <row r="15791" spans="1:1">
      <c r="A15791" s="382"/>
    </row>
    <row r="15792" spans="1:1">
      <c r="A15792" s="382"/>
    </row>
    <row r="15793" spans="1:1">
      <c r="A15793" s="382"/>
    </row>
    <row r="15794" spans="1:1">
      <c r="A15794" s="382"/>
    </row>
    <row r="15795" spans="1:1">
      <c r="A15795" s="382"/>
    </row>
    <row r="15796" spans="1:1">
      <c r="A15796" s="382"/>
    </row>
    <row r="15797" spans="1:1">
      <c r="A15797" s="382"/>
    </row>
    <row r="15798" spans="1:1">
      <c r="A15798" s="382"/>
    </row>
    <row r="15799" spans="1:1">
      <c r="A15799" s="382"/>
    </row>
    <row r="15800" spans="1:1">
      <c r="A15800" s="382"/>
    </row>
    <row r="15801" spans="1:1">
      <c r="A15801" s="382"/>
    </row>
    <row r="15802" spans="1:1">
      <c r="A15802" s="382"/>
    </row>
    <row r="15803" spans="1:1">
      <c r="A15803" s="382"/>
    </row>
    <row r="15804" spans="1:1">
      <c r="A15804" s="382"/>
    </row>
    <row r="15805" spans="1:1">
      <c r="A15805" s="382"/>
    </row>
    <row r="15806" spans="1:1">
      <c r="A15806" s="382"/>
    </row>
    <row r="15807" spans="1:1">
      <c r="A15807" s="382"/>
    </row>
    <row r="15808" spans="1:1">
      <c r="A15808" s="382"/>
    </row>
    <row r="15809" spans="1:1">
      <c r="A15809" s="382"/>
    </row>
    <row r="15810" spans="1:1">
      <c r="A15810" s="382"/>
    </row>
    <row r="15811" spans="1:1">
      <c r="A15811" s="382"/>
    </row>
    <row r="15812" spans="1:1">
      <c r="A15812" s="382"/>
    </row>
    <row r="15813" spans="1:1">
      <c r="A15813" s="382"/>
    </row>
    <row r="15814" spans="1:1">
      <c r="A15814" s="382"/>
    </row>
    <row r="15815" spans="1:1">
      <c r="A15815" s="382"/>
    </row>
    <row r="15816" spans="1:1">
      <c r="A15816" s="382"/>
    </row>
    <row r="15817" spans="1:1">
      <c r="A15817" s="382"/>
    </row>
    <row r="15818" spans="1:1">
      <c r="A15818" s="382"/>
    </row>
    <row r="15819" spans="1:1">
      <c r="A15819" s="382"/>
    </row>
    <row r="15820" spans="1:1">
      <c r="A15820" s="382"/>
    </row>
    <row r="15821" spans="1:1">
      <c r="A15821" s="382"/>
    </row>
    <row r="15822" spans="1:1">
      <c r="A15822" s="382"/>
    </row>
    <row r="15823" spans="1:1">
      <c r="A15823" s="382"/>
    </row>
    <row r="15824" spans="1:1">
      <c r="A15824" s="382"/>
    </row>
    <row r="15825" spans="1:1">
      <c r="A15825" s="382"/>
    </row>
    <row r="15826" spans="1:1">
      <c r="A15826" s="382"/>
    </row>
    <row r="15827" spans="1:1">
      <c r="A15827" s="382"/>
    </row>
    <row r="15828" spans="1:1">
      <c r="A15828" s="382"/>
    </row>
    <row r="15829" spans="1:1">
      <c r="A15829" s="382"/>
    </row>
    <row r="15830" spans="1:1">
      <c r="A15830" s="382"/>
    </row>
    <row r="15831" spans="1:1">
      <c r="A15831" s="382"/>
    </row>
    <row r="15832" spans="1:1">
      <c r="A15832" s="382"/>
    </row>
    <row r="15833" spans="1:1">
      <c r="A15833" s="382"/>
    </row>
    <row r="15834" spans="1:1">
      <c r="A15834" s="382"/>
    </row>
    <row r="15835" spans="1:1">
      <c r="A15835" s="382"/>
    </row>
    <row r="15836" spans="1:1">
      <c r="A15836" s="382"/>
    </row>
    <row r="15837" spans="1:1">
      <c r="A15837" s="382"/>
    </row>
    <row r="15838" spans="1:1">
      <c r="A15838" s="382"/>
    </row>
    <row r="15839" spans="1:1">
      <c r="A15839" s="382"/>
    </row>
    <row r="15840" spans="1:1">
      <c r="A15840" s="382"/>
    </row>
    <row r="15841" spans="1:1">
      <c r="A15841" s="382"/>
    </row>
    <row r="15842" spans="1:1">
      <c r="A15842" s="382"/>
    </row>
    <row r="15843" spans="1:1">
      <c r="A15843" s="382"/>
    </row>
    <row r="15844" spans="1:1">
      <c r="A15844" s="382"/>
    </row>
    <row r="15845" spans="1:1">
      <c r="A15845" s="382"/>
    </row>
    <row r="15846" spans="1:1">
      <c r="A15846" s="382"/>
    </row>
    <row r="15847" spans="1:1">
      <c r="A15847" s="382"/>
    </row>
    <row r="15848" spans="1:1">
      <c r="A15848" s="382"/>
    </row>
    <row r="15849" spans="1:1">
      <c r="A15849" s="382"/>
    </row>
    <row r="15850" spans="1:1">
      <c r="A15850" s="382"/>
    </row>
    <row r="15851" spans="1:1">
      <c r="A15851" s="382"/>
    </row>
    <row r="15852" spans="1:1">
      <c r="A15852" s="382"/>
    </row>
    <row r="15853" spans="1:1">
      <c r="A15853" s="382"/>
    </row>
    <row r="15854" spans="1:1">
      <c r="A15854" s="382"/>
    </row>
    <row r="15855" spans="1:1">
      <c r="A15855" s="382"/>
    </row>
    <row r="15856" spans="1:1">
      <c r="A15856" s="382"/>
    </row>
    <row r="15857" spans="1:1">
      <c r="A15857" s="382"/>
    </row>
    <row r="15858" spans="1:1">
      <c r="A15858" s="382"/>
    </row>
    <row r="15859" spans="1:1">
      <c r="A15859" s="382"/>
    </row>
    <row r="15860" spans="1:1">
      <c r="A15860" s="382"/>
    </row>
    <row r="15861" spans="1:1">
      <c r="A15861" s="382"/>
    </row>
    <row r="15862" spans="1:1">
      <c r="A15862" s="382"/>
    </row>
    <row r="15863" spans="1:1">
      <c r="A15863" s="382"/>
    </row>
    <row r="15864" spans="1:1">
      <c r="A15864" s="382"/>
    </row>
    <row r="15865" spans="1:1">
      <c r="A15865" s="382"/>
    </row>
    <row r="15866" spans="1:1">
      <c r="A15866" s="382"/>
    </row>
    <row r="15867" spans="1:1">
      <c r="A15867" s="382"/>
    </row>
    <row r="15868" spans="1:1">
      <c r="A15868" s="382"/>
    </row>
    <row r="15869" spans="1:1">
      <c r="A15869" s="382"/>
    </row>
    <row r="15870" spans="1:1">
      <c r="A15870" s="382"/>
    </row>
    <row r="15871" spans="1:1">
      <c r="A15871" s="382"/>
    </row>
    <row r="15872" spans="1:1">
      <c r="A15872" s="382"/>
    </row>
    <row r="15873" spans="1:1">
      <c r="A15873" s="382"/>
    </row>
    <row r="15874" spans="1:1">
      <c r="A15874" s="382"/>
    </row>
    <row r="15875" spans="1:1">
      <c r="A15875" s="382"/>
    </row>
    <row r="15876" spans="1:1">
      <c r="A15876" s="382"/>
    </row>
    <row r="15877" spans="1:1">
      <c r="A15877" s="382"/>
    </row>
    <row r="15878" spans="1:1">
      <c r="A15878" s="382"/>
    </row>
    <row r="15879" spans="1:1">
      <c r="A15879" s="382"/>
    </row>
    <row r="15880" spans="1:1">
      <c r="A15880" s="382"/>
    </row>
    <row r="15881" spans="1:1">
      <c r="A15881" s="382"/>
    </row>
    <row r="15882" spans="1:1">
      <c r="A15882" s="382"/>
    </row>
    <row r="15883" spans="1:1">
      <c r="A15883" s="382"/>
    </row>
    <row r="15884" spans="1:1">
      <c r="A15884" s="382"/>
    </row>
    <row r="15885" spans="1:1">
      <c r="A15885" s="382"/>
    </row>
    <row r="15886" spans="1:1">
      <c r="A15886" s="382"/>
    </row>
    <row r="15887" spans="1:1">
      <c r="A15887" s="382"/>
    </row>
    <row r="15888" spans="1:1">
      <c r="A15888" s="382"/>
    </row>
    <row r="15889" spans="1:1">
      <c r="A15889" s="382"/>
    </row>
    <row r="15890" spans="1:1">
      <c r="A15890" s="382"/>
    </row>
    <row r="15891" spans="1:1">
      <c r="A15891" s="382"/>
    </row>
    <row r="15892" spans="1:1">
      <c r="A15892" s="382"/>
    </row>
    <row r="15893" spans="1:1">
      <c r="A15893" s="382"/>
    </row>
    <row r="15894" spans="1:1">
      <c r="A15894" s="382"/>
    </row>
    <row r="15895" spans="1:1">
      <c r="A15895" s="382"/>
    </row>
    <row r="15896" spans="1:1">
      <c r="A15896" s="382"/>
    </row>
    <row r="15897" spans="1:1">
      <c r="A15897" s="382"/>
    </row>
    <row r="15898" spans="1:1">
      <c r="A15898" s="382"/>
    </row>
    <row r="15899" spans="1:1">
      <c r="A15899" s="382"/>
    </row>
    <row r="15900" spans="1:1">
      <c r="A15900" s="382"/>
    </row>
    <row r="15901" spans="1:1">
      <c r="A15901" s="382"/>
    </row>
    <row r="15902" spans="1:1">
      <c r="A15902" s="382"/>
    </row>
    <row r="15903" spans="1:1">
      <c r="A15903" s="382"/>
    </row>
    <row r="15904" spans="1:1">
      <c r="A15904" s="382"/>
    </row>
    <row r="15905" spans="1:1">
      <c r="A15905" s="382"/>
    </row>
    <row r="15906" spans="1:1">
      <c r="A15906" s="382"/>
    </row>
    <row r="15907" spans="1:1">
      <c r="A15907" s="382"/>
    </row>
    <row r="15908" spans="1:1">
      <c r="A15908" s="382"/>
    </row>
    <row r="15909" spans="1:1">
      <c r="A15909" s="382"/>
    </row>
    <row r="15910" spans="1:1">
      <c r="A15910" s="382"/>
    </row>
    <row r="15911" spans="1:1">
      <c r="A15911" s="382"/>
    </row>
    <row r="15912" spans="1:1">
      <c r="A15912" s="382"/>
    </row>
    <row r="15913" spans="1:1">
      <c r="A15913" s="382"/>
    </row>
    <row r="15914" spans="1:1">
      <c r="A15914" s="382"/>
    </row>
    <row r="15915" spans="1:1">
      <c r="A15915" s="382"/>
    </row>
    <row r="15916" spans="1:1">
      <c r="A15916" s="382"/>
    </row>
    <row r="15917" spans="1:1">
      <c r="A15917" s="382"/>
    </row>
    <row r="15918" spans="1:1">
      <c r="A15918" s="382"/>
    </row>
    <row r="15919" spans="1:1">
      <c r="A15919" s="382"/>
    </row>
    <row r="15920" spans="1:1">
      <c r="A15920" s="382"/>
    </row>
    <row r="15921" spans="1:1">
      <c r="A15921" s="382"/>
    </row>
    <row r="15922" spans="1:1">
      <c r="A15922" s="382"/>
    </row>
    <row r="15923" spans="1:1">
      <c r="A15923" s="382"/>
    </row>
    <row r="15924" spans="1:1">
      <c r="A15924" s="382"/>
    </row>
    <row r="15925" spans="1:1">
      <c r="A15925" s="382"/>
    </row>
    <row r="15926" spans="1:1">
      <c r="A15926" s="382"/>
    </row>
    <row r="15927" spans="1:1">
      <c r="A15927" s="382"/>
    </row>
    <row r="15928" spans="1:1">
      <c r="A15928" s="382"/>
    </row>
    <row r="15929" spans="1:1">
      <c r="A15929" s="382"/>
    </row>
    <row r="15930" spans="1:1">
      <c r="A15930" s="382"/>
    </row>
    <row r="15931" spans="1:1">
      <c r="A15931" s="382"/>
    </row>
    <row r="15932" spans="1:1">
      <c r="A15932" s="382"/>
    </row>
    <row r="15933" spans="1:1">
      <c r="A15933" s="382"/>
    </row>
    <row r="15934" spans="1:1">
      <c r="A15934" s="382"/>
    </row>
    <row r="15935" spans="1:1">
      <c r="A15935" s="382"/>
    </row>
    <row r="15936" spans="1:1">
      <c r="A15936" s="382"/>
    </row>
    <row r="15937" spans="1:1">
      <c r="A15937" s="382"/>
    </row>
    <row r="15938" spans="1:1">
      <c r="A15938" s="382"/>
    </row>
    <row r="15939" spans="1:1">
      <c r="A15939" s="382"/>
    </row>
    <row r="15940" spans="1:1">
      <c r="A15940" s="382"/>
    </row>
    <row r="15941" spans="1:1">
      <c r="A15941" s="382"/>
    </row>
    <row r="15942" spans="1:1">
      <c r="A15942" s="382"/>
    </row>
    <row r="15943" spans="1:1">
      <c r="A15943" s="382"/>
    </row>
    <row r="15944" spans="1:1">
      <c r="A15944" s="382"/>
    </row>
    <row r="15945" spans="1:1">
      <c r="A15945" s="382"/>
    </row>
    <row r="15946" spans="1:1">
      <c r="A15946" s="382"/>
    </row>
    <row r="15947" spans="1:1">
      <c r="A15947" s="382"/>
    </row>
    <row r="15948" spans="1:1">
      <c r="A15948" s="382"/>
    </row>
    <row r="15949" spans="1:1">
      <c r="A15949" s="382"/>
    </row>
    <row r="15950" spans="1:1">
      <c r="A15950" s="382"/>
    </row>
    <row r="15951" spans="1:1">
      <c r="A15951" s="382"/>
    </row>
    <row r="15952" spans="1:1">
      <c r="A15952" s="382"/>
    </row>
    <row r="15953" spans="1:1">
      <c r="A15953" s="382"/>
    </row>
    <row r="15954" spans="1:1">
      <c r="A15954" s="382"/>
    </row>
    <row r="15955" spans="1:1">
      <c r="A15955" s="382"/>
    </row>
    <row r="15956" spans="1:1">
      <c r="A15956" s="382"/>
    </row>
    <row r="15957" spans="1:1">
      <c r="A15957" s="382"/>
    </row>
    <row r="15958" spans="1:1">
      <c r="A15958" s="382"/>
    </row>
    <row r="15959" spans="1:1">
      <c r="A15959" s="382"/>
    </row>
    <row r="15960" spans="1:1">
      <c r="A15960" s="382"/>
    </row>
    <row r="15961" spans="1:1">
      <c r="A15961" s="382"/>
    </row>
    <row r="15962" spans="1:1">
      <c r="A15962" s="382"/>
    </row>
    <row r="15963" spans="1:1">
      <c r="A15963" s="382"/>
    </row>
    <row r="15964" spans="1:1">
      <c r="A15964" s="382"/>
    </row>
    <row r="15965" spans="1:1">
      <c r="A15965" s="382"/>
    </row>
    <row r="15966" spans="1:1">
      <c r="A15966" s="382"/>
    </row>
    <row r="15967" spans="1:1">
      <c r="A15967" s="382"/>
    </row>
    <row r="15968" spans="1:1">
      <c r="A15968" s="382"/>
    </row>
    <row r="15969" spans="1:1">
      <c r="A15969" s="382"/>
    </row>
    <row r="15970" spans="1:1">
      <c r="A15970" s="382"/>
    </row>
    <row r="15971" spans="1:1">
      <c r="A15971" s="382"/>
    </row>
    <row r="15972" spans="1:1">
      <c r="A15972" s="382"/>
    </row>
    <row r="15973" spans="1:1">
      <c r="A15973" s="382"/>
    </row>
    <row r="15974" spans="1:1">
      <c r="A15974" s="382"/>
    </row>
    <row r="15975" spans="1:1">
      <c r="A15975" s="382"/>
    </row>
    <row r="15976" spans="1:1">
      <c r="A15976" s="382"/>
    </row>
    <row r="15977" spans="1:1">
      <c r="A15977" s="382"/>
    </row>
    <row r="15978" spans="1:1">
      <c r="A15978" s="382"/>
    </row>
    <row r="15979" spans="1:1">
      <c r="A15979" s="382"/>
    </row>
    <row r="15980" spans="1:1">
      <c r="A15980" s="382"/>
    </row>
    <row r="15981" spans="1:1">
      <c r="A15981" s="382"/>
    </row>
    <row r="15982" spans="1:1">
      <c r="A15982" s="382"/>
    </row>
    <row r="15983" spans="1:1">
      <c r="A15983" s="382"/>
    </row>
    <row r="15984" spans="1:1">
      <c r="A15984" s="382"/>
    </row>
    <row r="15985" spans="1:1">
      <c r="A15985" s="382"/>
    </row>
    <row r="15986" spans="1:1">
      <c r="A15986" s="382"/>
    </row>
    <row r="15987" spans="1:1">
      <c r="A15987" s="382"/>
    </row>
    <row r="15988" spans="1:1">
      <c r="A15988" s="382"/>
    </row>
    <row r="15989" spans="1:1">
      <c r="A15989" s="382"/>
    </row>
    <row r="15990" spans="1:1">
      <c r="A15990" s="382"/>
    </row>
    <row r="15991" spans="1:1">
      <c r="A15991" s="382"/>
    </row>
    <row r="15992" spans="1:1">
      <c r="A15992" s="382"/>
    </row>
    <row r="15993" spans="1:1">
      <c r="A15993" s="382"/>
    </row>
    <row r="15994" spans="1:1">
      <c r="A15994" s="382"/>
    </row>
    <row r="15995" spans="1:1">
      <c r="A15995" s="382"/>
    </row>
    <row r="15996" spans="1:1">
      <c r="A15996" s="382"/>
    </row>
    <row r="15997" spans="1:1">
      <c r="A15997" s="382"/>
    </row>
    <row r="15998" spans="1:1">
      <c r="A15998" s="382"/>
    </row>
    <row r="15999" spans="1:1">
      <c r="A15999" s="382"/>
    </row>
    <row r="16000" spans="1:1">
      <c r="A16000" s="382"/>
    </row>
    <row r="16001" spans="1:1">
      <c r="A16001" s="382"/>
    </row>
    <row r="16002" spans="1:1">
      <c r="A16002" s="382"/>
    </row>
    <row r="16003" spans="1:1">
      <c r="A16003" s="382"/>
    </row>
    <row r="16004" spans="1:1">
      <c r="A16004" s="382"/>
    </row>
    <row r="16005" spans="1:1">
      <c r="A16005" s="382"/>
    </row>
    <row r="16006" spans="1:1">
      <c r="A16006" s="382"/>
    </row>
    <row r="16007" spans="1:1">
      <c r="A16007" s="382"/>
    </row>
    <row r="16008" spans="1:1">
      <c r="A16008" s="382"/>
    </row>
    <row r="16009" spans="1:1">
      <c r="A16009" s="382"/>
    </row>
    <row r="16010" spans="1:1">
      <c r="A16010" s="382"/>
    </row>
    <row r="16011" spans="1:1">
      <c r="A16011" s="382"/>
    </row>
    <row r="16012" spans="1:1">
      <c r="A16012" s="382"/>
    </row>
    <row r="16013" spans="1:1">
      <c r="A16013" s="382"/>
    </row>
    <row r="16014" spans="1:1">
      <c r="A16014" s="382"/>
    </row>
    <row r="16015" spans="1:1">
      <c r="A16015" s="382"/>
    </row>
    <row r="16016" spans="1:1">
      <c r="A16016" s="382"/>
    </row>
    <row r="16017" spans="1:1">
      <c r="A16017" s="382"/>
    </row>
    <row r="16018" spans="1:1">
      <c r="A16018" s="382"/>
    </row>
    <row r="16019" spans="1:1">
      <c r="A16019" s="382"/>
    </row>
    <row r="16020" spans="1:1">
      <c r="A16020" s="382"/>
    </row>
    <row r="16021" spans="1:1">
      <c r="A16021" s="382"/>
    </row>
    <row r="16022" spans="1:1">
      <c r="A16022" s="382"/>
    </row>
    <row r="16023" spans="1:1">
      <c r="A16023" s="382"/>
    </row>
    <row r="16024" spans="1:1">
      <c r="A16024" s="382"/>
    </row>
    <row r="16025" spans="1:1">
      <c r="A16025" s="382"/>
    </row>
    <row r="16026" spans="1:1">
      <c r="A16026" s="382"/>
    </row>
    <row r="16027" spans="1:1">
      <c r="A16027" s="382"/>
    </row>
    <row r="16028" spans="1:1">
      <c r="A16028" s="382"/>
    </row>
    <row r="16029" spans="1:1">
      <c r="A16029" s="382"/>
    </row>
    <row r="16030" spans="1:1">
      <c r="A16030" s="382"/>
    </row>
    <row r="16031" spans="1:1">
      <c r="A16031" s="382"/>
    </row>
    <row r="16032" spans="1:1">
      <c r="A16032" s="382"/>
    </row>
    <row r="16033" spans="1:1">
      <c r="A16033" s="382"/>
    </row>
    <row r="16034" spans="1:1">
      <c r="A16034" s="382"/>
    </row>
    <row r="16035" spans="1:1">
      <c r="A16035" s="382"/>
    </row>
    <row r="16036" spans="1:1">
      <c r="A16036" s="382"/>
    </row>
    <row r="16037" spans="1:1">
      <c r="A16037" s="382"/>
    </row>
    <row r="16038" spans="1:1">
      <c r="A16038" s="382"/>
    </row>
    <row r="16039" spans="1:1">
      <c r="A16039" s="382"/>
    </row>
    <row r="16040" spans="1:1">
      <c r="A16040" s="382"/>
    </row>
    <row r="16041" spans="1:1">
      <c r="A16041" s="382"/>
    </row>
    <row r="16042" spans="1:1">
      <c r="A16042" s="382"/>
    </row>
    <row r="16043" spans="1:1">
      <c r="A16043" s="382"/>
    </row>
    <row r="16044" spans="1:1">
      <c r="A16044" s="382"/>
    </row>
    <row r="16045" spans="1:1">
      <c r="A16045" s="382"/>
    </row>
    <row r="16046" spans="1:1">
      <c r="A16046" s="382"/>
    </row>
    <row r="16047" spans="1:1">
      <c r="A16047" s="382"/>
    </row>
    <row r="16048" spans="1:1">
      <c r="A16048" s="382"/>
    </row>
    <row r="16049" spans="1:1">
      <c r="A16049" s="382"/>
    </row>
    <row r="16050" spans="1:1">
      <c r="A16050" s="382"/>
    </row>
    <row r="16051" spans="1:1">
      <c r="A16051" s="382"/>
    </row>
    <row r="16052" spans="1:1">
      <c r="A16052" s="382"/>
    </row>
    <row r="16053" spans="1:1">
      <c r="A16053" s="382"/>
    </row>
    <row r="16054" spans="1:1">
      <c r="A16054" s="382"/>
    </row>
    <row r="16055" spans="1:1">
      <c r="A16055" s="382"/>
    </row>
    <row r="16056" spans="1:1">
      <c r="A16056" s="382"/>
    </row>
    <row r="16057" spans="1:1">
      <c r="A16057" s="382"/>
    </row>
    <row r="16058" spans="1:1">
      <c r="A16058" s="382"/>
    </row>
    <row r="16059" spans="1:1">
      <c r="A16059" s="382"/>
    </row>
    <row r="16060" spans="1:1">
      <c r="A16060" s="382"/>
    </row>
    <row r="16061" spans="1:1">
      <c r="A16061" s="382"/>
    </row>
    <row r="16062" spans="1:1">
      <c r="A16062" s="382"/>
    </row>
    <row r="16063" spans="1:1">
      <c r="A16063" s="382"/>
    </row>
    <row r="16064" spans="1:1">
      <c r="A16064" s="382"/>
    </row>
    <row r="16065" spans="1:1">
      <c r="A16065" s="382"/>
    </row>
    <row r="16066" spans="1:1">
      <c r="A16066" s="382"/>
    </row>
    <row r="16067" spans="1:1">
      <c r="A16067" s="382"/>
    </row>
    <row r="16068" spans="1:1">
      <c r="A16068" s="382"/>
    </row>
    <row r="16069" spans="1:1">
      <c r="A16069" s="382"/>
    </row>
    <row r="16070" spans="1:1">
      <c r="A16070" s="382"/>
    </row>
    <row r="16071" spans="1:1">
      <c r="A16071" s="382"/>
    </row>
    <row r="16072" spans="1:1">
      <c r="A16072" s="382"/>
    </row>
    <row r="16073" spans="1:1">
      <c r="A16073" s="382"/>
    </row>
    <row r="16074" spans="1:1">
      <c r="A16074" s="382"/>
    </row>
    <row r="16075" spans="1:1">
      <c r="A16075" s="382"/>
    </row>
    <row r="16076" spans="1:1">
      <c r="A16076" s="382"/>
    </row>
    <row r="16077" spans="1:1">
      <c r="A16077" s="382"/>
    </row>
    <row r="16078" spans="1:1">
      <c r="A16078" s="382"/>
    </row>
    <row r="16079" spans="1:1">
      <c r="A16079" s="382"/>
    </row>
    <row r="16080" spans="1:1">
      <c r="A16080" s="382"/>
    </row>
    <row r="16081" spans="1:1">
      <c r="A16081" s="382"/>
    </row>
    <row r="16082" spans="1:1">
      <c r="A16082" s="382"/>
    </row>
    <row r="16083" spans="1:1">
      <c r="A16083" s="382"/>
    </row>
    <row r="16084" spans="1:1">
      <c r="A16084" s="382"/>
    </row>
    <row r="16085" spans="1:1">
      <c r="A16085" s="382"/>
    </row>
    <row r="16086" spans="1:1">
      <c r="A16086" s="382"/>
    </row>
    <row r="16087" spans="1:1">
      <c r="A16087" s="382"/>
    </row>
    <row r="16088" spans="1:1">
      <c r="A16088" s="382"/>
    </row>
    <row r="16089" spans="1:1">
      <c r="A16089" s="382"/>
    </row>
    <row r="16090" spans="1:1">
      <c r="A16090" s="382"/>
    </row>
    <row r="16091" spans="1:1">
      <c r="A16091" s="382"/>
    </row>
    <row r="16092" spans="1:1">
      <c r="A16092" s="382"/>
    </row>
    <row r="16093" spans="1:1">
      <c r="A16093" s="382"/>
    </row>
    <row r="16094" spans="1:1">
      <c r="A16094" s="382"/>
    </row>
    <row r="16095" spans="1:1">
      <c r="A16095" s="382"/>
    </row>
    <row r="16096" spans="1:1">
      <c r="A16096" s="382"/>
    </row>
    <row r="16097" spans="1:1">
      <c r="A16097" s="382"/>
    </row>
    <row r="16098" spans="1:1">
      <c r="A16098" s="382"/>
    </row>
    <row r="16099" spans="1:1">
      <c r="A16099" s="382"/>
    </row>
    <row r="16100" spans="1:1">
      <c r="A16100" s="382"/>
    </row>
    <row r="16101" spans="1:1">
      <c r="A16101" s="382"/>
    </row>
    <row r="16102" spans="1:1">
      <c r="A16102" s="382"/>
    </row>
    <row r="16103" spans="1:1">
      <c r="A16103" s="382"/>
    </row>
    <row r="16104" spans="1:1">
      <c r="A16104" s="382"/>
    </row>
    <row r="16105" spans="1:1">
      <c r="A16105" s="382"/>
    </row>
    <row r="16106" spans="1:1">
      <c r="A16106" s="382"/>
    </row>
    <row r="16107" spans="1:1">
      <c r="A16107" s="382"/>
    </row>
    <row r="16108" spans="1:1">
      <c r="A16108" s="382"/>
    </row>
    <row r="16109" spans="1:1">
      <c r="A16109" s="382"/>
    </row>
    <row r="16110" spans="1:1">
      <c r="A16110" s="382"/>
    </row>
    <row r="16111" spans="1:1">
      <c r="A16111" s="382"/>
    </row>
    <row r="16112" spans="1:1">
      <c r="A16112" s="382"/>
    </row>
    <row r="16113" spans="1:1">
      <c r="A16113" s="382"/>
    </row>
    <row r="16114" spans="1:1">
      <c r="A16114" s="382"/>
    </row>
    <row r="16115" spans="1:1">
      <c r="A16115" s="382"/>
    </row>
    <row r="16116" spans="1:1">
      <c r="A16116" s="382"/>
    </row>
    <row r="16117" spans="1:1">
      <c r="A16117" s="382"/>
    </row>
    <row r="16118" spans="1:1">
      <c r="A16118" s="382"/>
    </row>
    <row r="16119" spans="1:1">
      <c r="A16119" s="382"/>
    </row>
    <row r="16120" spans="1:1">
      <c r="A16120" s="382"/>
    </row>
    <row r="16121" spans="1:1">
      <c r="A16121" s="382"/>
    </row>
    <row r="16122" spans="1:1">
      <c r="A16122" s="382"/>
    </row>
    <row r="16123" spans="1:1">
      <c r="A16123" s="382"/>
    </row>
    <row r="16124" spans="1:1">
      <c r="A16124" s="382"/>
    </row>
    <row r="16125" spans="1:1">
      <c r="A16125" s="382"/>
    </row>
    <row r="16126" spans="1:1">
      <c r="A16126" s="382"/>
    </row>
    <row r="16127" spans="1:1">
      <c r="A16127" s="382"/>
    </row>
    <row r="16128" spans="1:1">
      <c r="A16128" s="382"/>
    </row>
    <row r="16129" spans="1:1">
      <c r="A16129" s="382"/>
    </row>
    <row r="16130" spans="1:1">
      <c r="A16130" s="382"/>
    </row>
    <row r="16131" spans="1:1">
      <c r="A16131" s="382"/>
    </row>
    <row r="16132" spans="1:1">
      <c r="A16132" s="382"/>
    </row>
    <row r="16133" spans="1:1">
      <c r="A16133" s="382"/>
    </row>
    <row r="16134" spans="1:1">
      <c r="A16134" s="382"/>
    </row>
    <row r="16135" spans="1:1">
      <c r="A16135" s="382"/>
    </row>
    <row r="16136" spans="1:1">
      <c r="A16136" s="382"/>
    </row>
    <row r="16137" spans="1:1">
      <c r="A16137" s="382"/>
    </row>
    <row r="16138" spans="1:1">
      <c r="A16138" s="382"/>
    </row>
    <row r="16139" spans="1:1">
      <c r="A16139" s="382"/>
    </row>
    <row r="16140" spans="1:1">
      <c r="A16140" s="382"/>
    </row>
    <row r="16141" spans="1:1">
      <c r="A16141" s="382"/>
    </row>
    <row r="16142" spans="1:1">
      <c r="A16142" s="382"/>
    </row>
    <row r="16143" spans="1:1">
      <c r="A16143" s="382"/>
    </row>
    <row r="16144" spans="1:1">
      <c r="A16144" s="382"/>
    </row>
    <row r="16145" spans="1:1">
      <c r="A16145" s="382"/>
    </row>
    <row r="16146" spans="1:1">
      <c r="A16146" s="382"/>
    </row>
    <row r="16147" spans="1:1">
      <c r="A16147" s="382"/>
    </row>
    <row r="16148" spans="1:1">
      <c r="A16148" s="382"/>
    </row>
    <row r="16149" spans="1:1">
      <c r="A16149" s="382"/>
    </row>
    <row r="16150" spans="1:1">
      <c r="A16150" s="382"/>
    </row>
    <row r="16151" spans="1:1">
      <c r="A16151" s="382"/>
    </row>
    <row r="16152" spans="1:1">
      <c r="A16152" s="382"/>
    </row>
    <row r="16153" spans="1:1">
      <c r="A16153" s="382"/>
    </row>
    <row r="16154" spans="1:1">
      <c r="A16154" s="382"/>
    </row>
    <row r="16155" spans="1:1">
      <c r="A16155" s="382"/>
    </row>
    <row r="16156" spans="1:1">
      <c r="A16156" s="382"/>
    </row>
    <row r="16157" spans="1:1">
      <c r="A16157" s="382"/>
    </row>
    <row r="16158" spans="1:1">
      <c r="A16158" s="382"/>
    </row>
    <row r="16159" spans="1:1">
      <c r="A16159" s="382"/>
    </row>
    <row r="16160" spans="1:1">
      <c r="A16160" s="382"/>
    </row>
    <row r="16161" spans="1:1">
      <c r="A16161" s="382"/>
    </row>
    <row r="16162" spans="1:1">
      <c r="A16162" s="382"/>
    </row>
    <row r="16163" spans="1:1">
      <c r="A16163" s="382"/>
    </row>
    <row r="16164" spans="1:1">
      <c r="A16164" s="382"/>
    </row>
    <row r="16165" spans="1:1">
      <c r="A16165" s="382"/>
    </row>
    <row r="16166" spans="1:1">
      <c r="A16166" s="382"/>
    </row>
    <row r="16167" spans="1:1">
      <c r="A16167" s="382"/>
    </row>
    <row r="16168" spans="1:1">
      <c r="A16168" s="382"/>
    </row>
    <row r="16169" spans="1:1">
      <c r="A16169" s="382"/>
    </row>
    <row r="16170" spans="1:1">
      <c r="A16170" s="382"/>
    </row>
    <row r="16171" spans="1:1">
      <c r="A16171" s="382"/>
    </row>
    <row r="16172" spans="1:1">
      <c r="A16172" s="382"/>
    </row>
    <row r="16173" spans="1:1">
      <c r="A16173" s="382"/>
    </row>
    <row r="16174" spans="1:1">
      <c r="A16174" s="382"/>
    </row>
    <row r="16175" spans="1:1">
      <c r="A16175" s="382"/>
    </row>
    <row r="16176" spans="1:1">
      <c r="A16176" s="382"/>
    </row>
    <row r="16177" spans="1:1">
      <c r="A16177" s="382"/>
    </row>
    <row r="16178" spans="1:1">
      <c r="A16178" s="382"/>
    </row>
    <row r="16179" spans="1:1">
      <c r="A16179" s="382"/>
    </row>
    <row r="16180" spans="1:1">
      <c r="A16180" s="382"/>
    </row>
    <row r="16181" spans="1:1">
      <c r="A16181" s="382"/>
    </row>
    <row r="16182" spans="1:1">
      <c r="A16182" s="382"/>
    </row>
    <row r="16183" spans="1:1">
      <c r="A16183" s="382"/>
    </row>
    <row r="16184" spans="1:1">
      <c r="A16184" s="382"/>
    </row>
    <row r="16185" spans="1:1">
      <c r="A16185" s="382"/>
    </row>
    <row r="16186" spans="1:1">
      <c r="A16186" s="382"/>
    </row>
    <row r="16187" spans="1:1">
      <c r="A16187" s="382"/>
    </row>
    <row r="16188" spans="1:1">
      <c r="A16188" s="382"/>
    </row>
  </sheetData>
  <phoneticPr fontId="4" type="noConversion"/>
  <conditionalFormatting sqref="H3:H33">
    <cfRule type="iconSet" priority="45">
      <iconSet iconSet="5Arrows">
        <cfvo type="percent" val="0"/>
        <cfvo type="percent" val="20"/>
        <cfvo type="percent" val="40"/>
        <cfvo type="percent" val="60"/>
        <cfvo type="percent" val="80"/>
      </iconSet>
    </cfRule>
  </conditionalFormatting>
  <conditionalFormatting sqref="O3:O33">
    <cfRule type="iconSet" priority="47">
      <iconSet iconSet="5Arrows">
        <cfvo type="percent" val="0"/>
        <cfvo type="percent" val="20"/>
        <cfvo type="percent" val="40"/>
        <cfvo type="percent" val="60"/>
        <cfvo type="percent" val="80"/>
      </iconSet>
    </cfRule>
  </conditionalFormatting>
  <conditionalFormatting sqref="V3:V33">
    <cfRule type="iconSet" priority="49">
      <iconSet iconSet="5Arrows">
        <cfvo type="percent" val="0"/>
        <cfvo type="percent" val="20"/>
        <cfvo type="percent" val="40"/>
        <cfvo type="percent" val="60"/>
        <cfvo type="percent" val="80"/>
      </iconSet>
    </cfRule>
  </conditionalFormatting>
  <conditionalFormatting sqref="AC3:AC33">
    <cfRule type="iconSet" priority="51">
      <iconSet iconSet="5Arrows">
        <cfvo type="percent" val="0"/>
        <cfvo type="percent" val="20"/>
        <cfvo type="percent" val="40"/>
        <cfvo type="percent" val="60"/>
        <cfvo type="percent" val="80"/>
      </iconSet>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AA201-B0E1-49AD-9A9A-C6462386FE27}">
  <dimension ref="A1:AC42"/>
  <sheetViews>
    <sheetView zoomScale="110" zoomScaleNormal="110" workbookViewId="0">
      <pane xSplit="1" ySplit="2" topLeftCell="I3" activePane="bottomRight" state="frozen"/>
      <selection pane="bottomRight" activeCell="A3" sqref="A3:A31"/>
      <selection pane="bottomLeft" activeCell="A3" sqref="A3"/>
      <selection pane="topRight" activeCell="B1" sqref="B1"/>
    </sheetView>
  </sheetViews>
  <sheetFormatPr defaultRowHeight="14.45"/>
  <cols>
    <col min="1" max="1" width="35.5703125" style="417" bestFit="1" customWidth="1"/>
    <col min="2" max="2" width="14.28515625" style="283" customWidth="1"/>
    <col min="3" max="3" width="19.7109375" style="224" bestFit="1" customWidth="1"/>
    <col min="4" max="4" width="14.42578125" style="283" customWidth="1"/>
    <col min="5" max="5" width="19.7109375" style="224" bestFit="1" customWidth="1"/>
    <col min="6" max="6" width="9.85546875" style="224" bestFit="1" customWidth="1"/>
    <col min="7" max="7" width="11.85546875" style="69" bestFit="1" customWidth="1"/>
    <col min="8" max="8" width="8.42578125" style="283" bestFit="1" customWidth="1"/>
    <col min="9" max="9" width="23.140625" style="69" bestFit="1" customWidth="1"/>
    <col min="10" max="10" width="10.140625" style="283" bestFit="1" customWidth="1"/>
    <col min="11" max="11" width="15.85546875" style="69" bestFit="1" customWidth="1"/>
    <col min="12" max="12" width="9.85546875" style="69" bestFit="1" customWidth="1"/>
    <col min="13" max="13" width="11.85546875" style="69" bestFit="1" customWidth="1"/>
    <col min="14" max="14" width="19.5703125" style="283" customWidth="1"/>
    <col min="15" max="15" width="22.140625" style="69" bestFit="1" customWidth="1"/>
    <col min="16" max="16" width="15.5703125" style="283" customWidth="1"/>
    <col min="17" max="17" width="22.42578125" style="69" bestFit="1" customWidth="1"/>
    <col min="18" max="18" width="9.85546875" style="224" bestFit="1" customWidth="1"/>
    <col min="19" max="19" width="11.85546875" style="69" bestFit="1" customWidth="1"/>
    <col min="20" max="20" width="8.42578125" style="283" bestFit="1" customWidth="1"/>
    <col min="21" max="21" width="22.42578125" style="69" bestFit="1" customWidth="1"/>
    <col min="22" max="22" width="9.42578125" style="283" bestFit="1" customWidth="1"/>
    <col min="23" max="23" width="22.42578125" style="69" bestFit="1" customWidth="1"/>
    <col min="24" max="24" width="9.85546875" style="224" bestFit="1" customWidth="1"/>
    <col min="25" max="25" width="11.85546875" style="69" bestFit="1" customWidth="1"/>
    <col min="27" max="27" width="19.5703125" bestFit="1" customWidth="1"/>
    <col min="28" max="28" width="26.42578125" bestFit="1" customWidth="1"/>
    <col min="29" max="29" width="19.7109375" bestFit="1" customWidth="1"/>
  </cols>
  <sheetData>
    <row r="1" spans="1:29" s="68" customFormat="1" ht="15" thickTop="1">
      <c r="A1" s="419" t="s">
        <v>674</v>
      </c>
      <c r="B1" s="973" t="s">
        <v>292</v>
      </c>
      <c r="C1" s="974"/>
      <c r="D1" s="974"/>
      <c r="E1" s="974"/>
      <c r="F1" s="974"/>
      <c r="G1" s="975"/>
      <c r="H1" s="882" t="s">
        <v>293</v>
      </c>
      <c r="I1" s="443" t="s">
        <v>726</v>
      </c>
      <c r="J1" s="883" t="s">
        <v>293</v>
      </c>
      <c r="K1" s="441" t="s">
        <v>727</v>
      </c>
      <c r="L1" s="434"/>
      <c r="M1" s="438"/>
      <c r="N1" s="882" t="s">
        <v>294</v>
      </c>
      <c r="O1" s="443" t="s">
        <v>726</v>
      </c>
      <c r="P1" s="883" t="s">
        <v>294</v>
      </c>
      <c r="Q1" s="441" t="s">
        <v>727</v>
      </c>
      <c r="R1" s="434"/>
      <c r="S1" s="438"/>
      <c r="T1" s="882" t="s">
        <v>295</v>
      </c>
      <c r="U1" s="443" t="s">
        <v>726</v>
      </c>
      <c r="V1" s="883" t="s">
        <v>295</v>
      </c>
      <c r="W1" s="441" t="s">
        <v>727</v>
      </c>
      <c r="X1" s="434"/>
      <c r="Y1" s="438"/>
      <c r="AA1" s="429" t="s">
        <v>728</v>
      </c>
      <c r="AB1" s="430" t="s">
        <v>729</v>
      </c>
      <c r="AC1" s="431" t="s">
        <v>730</v>
      </c>
    </row>
    <row r="2" spans="1:29" s="68" customFormat="1" ht="15" thickBot="1">
      <c r="A2" s="420" t="s">
        <v>731</v>
      </c>
      <c r="B2" s="425">
        <v>45385</v>
      </c>
      <c r="C2" s="442" t="s">
        <v>726</v>
      </c>
      <c r="D2" s="426">
        <v>45601</v>
      </c>
      <c r="E2" s="442" t="s">
        <v>727</v>
      </c>
      <c r="F2" s="427" t="s">
        <v>676</v>
      </c>
      <c r="G2" s="440" t="s">
        <v>732</v>
      </c>
      <c r="H2" s="425">
        <v>45385</v>
      </c>
      <c r="I2" s="444"/>
      <c r="J2" s="426">
        <v>45601</v>
      </c>
      <c r="K2" s="442"/>
      <c r="L2" s="427" t="s">
        <v>676</v>
      </c>
      <c r="M2" s="440" t="s">
        <v>732</v>
      </c>
      <c r="N2" s="425">
        <v>45385</v>
      </c>
      <c r="O2" s="444"/>
      <c r="P2" s="426">
        <v>45601</v>
      </c>
      <c r="Q2" s="442"/>
      <c r="R2" s="427" t="s">
        <v>676</v>
      </c>
      <c r="S2" s="440" t="s">
        <v>732</v>
      </c>
      <c r="T2" s="425">
        <v>45385</v>
      </c>
      <c r="U2" s="444"/>
      <c r="V2" s="426">
        <v>45601</v>
      </c>
      <c r="W2" s="442"/>
      <c r="X2" s="427" t="s">
        <v>676</v>
      </c>
      <c r="Y2" s="440" t="s">
        <v>732</v>
      </c>
      <c r="AA2" s="86" t="s">
        <v>733</v>
      </c>
      <c r="AB2" s="92" t="s">
        <v>734</v>
      </c>
      <c r="AC2" s="93" t="s">
        <v>735</v>
      </c>
    </row>
    <row r="3" spans="1:29" ht="15" thickTop="1">
      <c r="A3" s="421" t="s">
        <v>736</v>
      </c>
      <c r="B3" s="435">
        <v>2661.38</v>
      </c>
      <c r="C3" s="428" t="s">
        <v>737</v>
      </c>
      <c r="D3" s="436">
        <v>3331.8</v>
      </c>
      <c r="E3" s="428" t="s">
        <v>738</v>
      </c>
      <c r="F3" s="428">
        <f>(D3-B3)/D3</f>
        <v>0.20121856053784742</v>
      </c>
      <c r="G3" s="439">
        <f>AVERAGE(B3,D3)</f>
        <v>2996.59</v>
      </c>
      <c r="H3" s="435">
        <v>2107.37</v>
      </c>
      <c r="I3" s="418" t="s">
        <v>739</v>
      </c>
      <c r="J3" s="436">
        <v>2176.04</v>
      </c>
      <c r="K3" s="428" t="s">
        <v>739</v>
      </c>
      <c r="L3" s="428">
        <f t="shared" ref="L3:L12" si="0">(J3-H3)/J3</f>
        <v>3.155732431389132E-2</v>
      </c>
      <c r="M3" s="439">
        <f>AVERAGE(H3,J3)</f>
        <v>2141.7049999999999</v>
      </c>
      <c r="N3" s="435">
        <v>3098.01</v>
      </c>
      <c r="O3" s="418" t="s">
        <v>738</v>
      </c>
      <c r="P3" s="436">
        <v>2171.4899999999998</v>
      </c>
      <c r="Q3" s="428" t="s">
        <v>739</v>
      </c>
      <c r="R3" s="428">
        <f t="shared" ref="R3:R12" si="1">(P3-N3)/P3</f>
        <v>-0.42667477170053764</v>
      </c>
      <c r="S3" s="439">
        <f>AVERAGE(N3,P3)</f>
        <v>2634.75</v>
      </c>
      <c r="T3" s="435">
        <v>2418.2600000000002</v>
      </c>
      <c r="U3" s="418" t="s">
        <v>739</v>
      </c>
      <c r="V3" s="436">
        <v>2113.8000000000002</v>
      </c>
      <c r="W3" s="428" t="s">
        <v>739</v>
      </c>
      <c r="X3" s="428">
        <f t="shared" ref="X3:X12" si="2">(V3-T3)/V3</f>
        <v>-0.14403444034440344</v>
      </c>
      <c r="Y3" s="439">
        <f>AVERAGE(T3,V3)</f>
        <v>2266.0300000000002</v>
      </c>
      <c r="AA3" s="86" t="s">
        <v>740</v>
      </c>
      <c r="AB3" s="92" t="s">
        <v>741</v>
      </c>
      <c r="AC3" s="93" t="s">
        <v>742</v>
      </c>
    </row>
    <row r="4" spans="1:29">
      <c r="A4" s="422" t="s">
        <v>743</v>
      </c>
      <c r="B4" s="288">
        <v>1.82</v>
      </c>
      <c r="C4" s="433" t="s">
        <v>744</v>
      </c>
      <c r="D4" s="289">
        <v>2.31</v>
      </c>
      <c r="E4" s="433" t="s">
        <v>744</v>
      </c>
      <c r="F4" s="433">
        <f t="shared" ref="F4:F30" si="3">(D4-B4)/D4</f>
        <v>0.2121212121212121</v>
      </c>
      <c r="G4" s="290">
        <f t="shared" ref="G4:G31" si="4">AVERAGE(B4,D4)</f>
        <v>2.0649999999999999</v>
      </c>
      <c r="H4" s="288">
        <v>1.71</v>
      </c>
      <c r="I4" s="124" t="s">
        <v>744</v>
      </c>
      <c r="J4" s="289">
        <v>2.27</v>
      </c>
      <c r="K4" s="433" t="s">
        <v>744</v>
      </c>
      <c r="L4" s="433">
        <f t="shared" si="0"/>
        <v>0.24669603524229078</v>
      </c>
      <c r="M4" s="290">
        <f t="shared" ref="M4:M31" si="5">AVERAGE(H4,J4)</f>
        <v>1.99</v>
      </c>
      <c r="N4" s="288">
        <v>1.67</v>
      </c>
      <c r="O4" s="124" t="s">
        <v>744</v>
      </c>
      <c r="P4" s="289">
        <v>2.25</v>
      </c>
      <c r="Q4" s="433" t="s">
        <v>744</v>
      </c>
      <c r="R4" s="433">
        <f t="shared" si="1"/>
        <v>0.25777777777777783</v>
      </c>
      <c r="S4" s="290">
        <f t="shared" ref="S4:S31" si="6">AVERAGE(N4,P4)</f>
        <v>1.96</v>
      </c>
      <c r="T4" s="288">
        <v>1.75</v>
      </c>
      <c r="U4" s="124" t="s">
        <v>744</v>
      </c>
      <c r="V4" s="289">
        <v>2.2999999999999998</v>
      </c>
      <c r="W4" s="433" t="s">
        <v>744</v>
      </c>
      <c r="X4" s="433">
        <f t="shared" si="2"/>
        <v>0.23913043478260865</v>
      </c>
      <c r="Y4" s="290">
        <f t="shared" ref="Y4:Y31" si="7">AVERAGE(T4,V4)</f>
        <v>2.0249999999999999</v>
      </c>
      <c r="AA4" s="86" t="s">
        <v>745</v>
      </c>
      <c r="AB4" s="92" t="s">
        <v>746</v>
      </c>
      <c r="AC4" s="93" t="s">
        <v>747</v>
      </c>
    </row>
    <row r="5" spans="1:29">
      <c r="A5" s="422" t="s">
        <v>748</v>
      </c>
      <c r="B5" s="288">
        <v>891.61</v>
      </c>
      <c r="C5" s="433"/>
      <c r="D5" s="289">
        <v>1249.1099999999999</v>
      </c>
      <c r="E5" s="433"/>
      <c r="F5" s="433">
        <f t="shared" si="3"/>
        <v>0.28620377708928751</v>
      </c>
      <c r="G5" s="290">
        <f t="shared" si="4"/>
        <v>1070.3599999999999</v>
      </c>
      <c r="H5" s="288">
        <v>661.39</v>
      </c>
      <c r="I5" s="124"/>
      <c r="J5" s="289">
        <v>879.55</v>
      </c>
      <c r="K5" s="433"/>
      <c r="L5" s="433">
        <f t="shared" si="0"/>
        <v>0.24803592746290715</v>
      </c>
      <c r="M5" s="290">
        <f t="shared" si="5"/>
        <v>770.47</v>
      </c>
      <c r="N5" s="288">
        <v>1080.94</v>
      </c>
      <c r="O5" s="124"/>
      <c r="P5" s="289">
        <v>871.86</v>
      </c>
      <c r="Q5" s="433"/>
      <c r="R5" s="433">
        <f t="shared" si="1"/>
        <v>-0.23980914366985528</v>
      </c>
      <c r="S5" s="290">
        <f t="shared" si="6"/>
        <v>976.40000000000009</v>
      </c>
      <c r="T5" s="288">
        <v>859.17</v>
      </c>
      <c r="U5" s="124"/>
      <c r="V5" s="289">
        <v>946.34</v>
      </c>
      <c r="W5" s="433"/>
      <c r="X5" s="433">
        <f t="shared" si="2"/>
        <v>9.2112771308409308E-2</v>
      </c>
      <c r="Y5" s="290">
        <f t="shared" si="7"/>
        <v>902.755</v>
      </c>
      <c r="AA5" s="86" t="s">
        <v>749</v>
      </c>
      <c r="AB5" s="92" t="s">
        <v>750</v>
      </c>
      <c r="AC5" s="93" t="s">
        <v>751</v>
      </c>
    </row>
    <row r="6" spans="1:29">
      <c r="A6" s="437" t="s">
        <v>752</v>
      </c>
      <c r="B6" s="288">
        <v>33.5</v>
      </c>
      <c r="C6" s="433"/>
      <c r="D6" s="289">
        <v>37.49</v>
      </c>
      <c r="E6" s="433"/>
      <c r="F6" s="433">
        <f t="shared" si="3"/>
        <v>0.1064283809015738</v>
      </c>
      <c r="G6" s="290">
        <f t="shared" si="4"/>
        <v>35.495000000000005</v>
      </c>
      <c r="H6" s="288">
        <v>31.38</v>
      </c>
      <c r="I6" s="124"/>
      <c r="J6" s="289">
        <v>40.42</v>
      </c>
      <c r="K6" s="433"/>
      <c r="L6" s="433">
        <f t="shared" si="0"/>
        <v>0.22365165759524994</v>
      </c>
      <c r="M6" s="290">
        <f t="shared" si="5"/>
        <v>35.9</v>
      </c>
      <c r="N6" s="288">
        <v>34.89</v>
      </c>
      <c r="O6" s="124"/>
      <c r="P6" s="289">
        <v>40.15</v>
      </c>
      <c r="Q6" s="433"/>
      <c r="R6" s="433">
        <f t="shared" si="1"/>
        <v>0.13100871731008712</v>
      </c>
      <c r="S6" s="290">
        <f t="shared" si="6"/>
        <v>37.519999999999996</v>
      </c>
      <c r="T6" s="288">
        <v>35.53</v>
      </c>
      <c r="U6" s="124"/>
      <c r="V6" s="289">
        <v>44.77</v>
      </c>
      <c r="W6" s="433"/>
      <c r="X6" s="433">
        <f t="shared" si="2"/>
        <v>0.20638820638820643</v>
      </c>
      <c r="Y6" s="290">
        <f t="shared" si="7"/>
        <v>40.150000000000006</v>
      </c>
      <c r="AA6" s="86" t="s">
        <v>753</v>
      </c>
      <c r="AB6" s="92" t="s">
        <v>754</v>
      </c>
      <c r="AC6" s="93" t="s">
        <v>755</v>
      </c>
    </row>
    <row r="7" spans="1:29">
      <c r="A7" s="437" t="s">
        <v>756</v>
      </c>
      <c r="B7" s="288">
        <v>322.98</v>
      </c>
      <c r="C7" s="433"/>
      <c r="D7" s="289">
        <v>621.42999999999995</v>
      </c>
      <c r="E7" s="433"/>
      <c r="F7" s="433">
        <f t="shared" si="3"/>
        <v>0.48026326376261197</v>
      </c>
      <c r="G7" s="290">
        <f t="shared" si="4"/>
        <v>472.20499999999998</v>
      </c>
      <c r="H7" s="288">
        <v>253.43</v>
      </c>
      <c r="I7" s="124"/>
      <c r="J7" s="289">
        <v>370.13</v>
      </c>
      <c r="K7" s="433"/>
      <c r="L7" s="433">
        <f t="shared" si="0"/>
        <v>0.31529462621241183</v>
      </c>
      <c r="M7" s="290">
        <f t="shared" si="5"/>
        <v>311.77999999999997</v>
      </c>
      <c r="N7" s="288">
        <v>350.34</v>
      </c>
      <c r="O7" s="124"/>
      <c r="P7" s="289">
        <v>382.81</v>
      </c>
      <c r="Q7" s="433"/>
      <c r="R7" s="433">
        <f t="shared" si="1"/>
        <v>8.48201457642173E-2</v>
      </c>
      <c r="S7" s="290">
        <f t="shared" si="6"/>
        <v>366.57499999999999</v>
      </c>
      <c r="T7" s="288">
        <v>283.83</v>
      </c>
      <c r="U7" s="124"/>
      <c r="V7" s="289">
        <v>394.81</v>
      </c>
      <c r="W7" s="433"/>
      <c r="X7" s="433">
        <f t="shared" si="2"/>
        <v>0.28109723664547509</v>
      </c>
      <c r="Y7" s="290">
        <f t="shared" si="7"/>
        <v>339.32</v>
      </c>
      <c r="AA7" s="86" t="s">
        <v>757</v>
      </c>
      <c r="AB7" s="92" t="s">
        <v>758</v>
      </c>
      <c r="AC7" s="93" t="s">
        <v>759</v>
      </c>
    </row>
    <row r="8" spans="1:29">
      <c r="A8" s="422" t="s">
        <v>760</v>
      </c>
      <c r="B8" s="288">
        <v>12.14</v>
      </c>
      <c r="C8" s="433"/>
      <c r="D8" s="289">
        <v>18.649999999999999</v>
      </c>
      <c r="E8" s="433"/>
      <c r="F8" s="433">
        <f t="shared" si="3"/>
        <v>0.34906166219839135</v>
      </c>
      <c r="G8" s="290">
        <f t="shared" si="4"/>
        <v>15.395</v>
      </c>
      <c r="H8" s="288">
        <v>12.03</v>
      </c>
      <c r="I8" s="124"/>
      <c r="J8" s="289">
        <v>17.010000000000002</v>
      </c>
      <c r="K8" s="433"/>
      <c r="L8" s="433">
        <f t="shared" si="0"/>
        <v>0.2927689594356262</v>
      </c>
      <c r="M8" s="290">
        <f t="shared" si="5"/>
        <v>14.52</v>
      </c>
      <c r="N8" s="288">
        <v>11.31</v>
      </c>
      <c r="O8" s="124"/>
      <c r="P8" s="289">
        <v>17.63</v>
      </c>
      <c r="Q8" s="433"/>
      <c r="R8" s="433">
        <f t="shared" si="1"/>
        <v>0.35847986386840608</v>
      </c>
      <c r="S8" s="290">
        <f t="shared" si="6"/>
        <v>14.469999999999999</v>
      </c>
      <c r="T8" s="288">
        <v>11.74</v>
      </c>
      <c r="U8" s="124"/>
      <c r="V8" s="289">
        <v>18.68</v>
      </c>
      <c r="W8" s="433"/>
      <c r="X8" s="433">
        <f t="shared" si="2"/>
        <v>0.37152034261241967</v>
      </c>
      <c r="Y8" s="290">
        <f t="shared" si="7"/>
        <v>15.21</v>
      </c>
      <c r="AA8" s="86" t="s">
        <v>761</v>
      </c>
      <c r="AB8" s="92" t="s">
        <v>762</v>
      </c>
      <c r="AC8" s="93" t="s">
        <v>763</v>
      </c>
    </row>
    <row r="9" spans="1:29">
      <c r="A9" s="422" t="s">
        <v>764</v>
      </c>
      <c r="B9" s="288">
        <v>47.88</v>
      </c>
      <c r="C9" s="433"/>
      <c r="D9" s="289">
        <v>272.92</v>
      </c>
      <c r="E9" s="433"/>
      <c r="F9" s="433">
        <f t="shared" si="3"/>
        <v>0.82456397479114762</v>
      </c>
      <c r="G9" s="290">
        <f t="shared" si="4"/>
        <v>160.4</v>
      </c>
      <c r="H9" s="288">
        <v>36.619999999999997</v>
      </c>
      <c r="I9" s="124"/>
      <c r="J9" s="289">
        <v>165.76</v>
      </c>
      <c r="K9" s="433"/>
      <c r="L9" s="433">
        <f t="shared" si="0"/>
        <v>0.77907818532818529</v>
      </c>
      <c r="M9" s="290">
        <f t="shared" si="5"/>
        <v>101.19</v>
      </c>
      <c r="N9" s="288">
        <v>33.54</v>
      </c>
      <c r="O9" s="124"/>
      <c r="P9" s="289">
        <v>191.2</v>
      </c>
      <c r="Q9" s="433"/>
      <c r="R9" s="433">
        <f t="shared" si="1"/>
        <v>0.824581589958159</v>
      </c>
      <c r="S9" s="290">
        <f t="shared" si="6"/>
        <v>112.36999999999999</v>
      </c>
      <c r="T9" s="288">
        <v>39.31</v>
      </c>
      <c r="U9" s="124"/>
      <c r="V9" s="289">
        <v>193.33</v>
      </c>
      <c r="W9" s="433"/>
      <c r="X9" s="433">
        <f t="shared" si="2"/>
        <v>0.7966689080846221</v>
      </c>
      <c r="Y9" s="290">
        <f t="shared" si="7"/>
        <v>116.32000000000001</v>
      </c>
      <c r="AA9" s="86" t="s">
        <v>765</v>
      </c>
      <c r="AB9" s="92" t="s">
        <v>766</v>
      </c>
      <c r="AC9" s="93" t="s">
        <v>767</v>
      </c>
    </row>
    <row r="10" spans="1:29">
      <c r="A10" s="437" t="s">
        <v>768</v>
      </c>
      <c r="B10" s="288">
        <v>1.8</v>
      </c>
      <c r="C10" s="433"/>
      <c r="D10" s="289">
        <v>8.19</v>
      </c>
      <c r="E10" s="433"/>
      <c r="F10" s="433">
        <f t="shared" si="3"/>
        <v>0.78021978021978022</v>
      </c>
      <c r="G10" s="290">
        <f t="shared" si="4"/>
        <v>4.9950000000000001</v>
      </c>
      <c r="H10" s="288">
        <v>1.74</v>
      </c>
      <c r="I10" s="124"/>
      <c r="J10" s="289">
        <v>7.62</v>
      </c>
      <c r="K10" s="433"/>
      <c r="L10" s="433">
        <f t="shared" si="0"/>
        <v>0.77165354330708658</v>
      </c>
      <c r="M10" s="290">
        <f t="shared" si="5"/>
        <v>4.68</v>
      </c>
      <c r="N10" s="288">
        <v>1.08</v>
      </c>
      <c r="O10" s="124"/>
      <c r="P10" s="289">
        <v>8.8000000000000007</v>
      </c>
      <c r="Q10" s="433"/>
      <c r="R10" s="433">
        <f t="shared" si="1"/>
        <v>0.87727272727272732</v>
      </c>
      <c r="S10" s="290">
        <f t="shared" si="6"/>
        <v>4.9400000000000004</v>
      </c>
      <c r="T10" s="288">
        <v>1.63</v>
      </c>
      <c r="U10" s="124"/>
      <c r="V10" s="289">
        <v>9.15</v>
      </c>
      <c r="W10" s="433"/>
      <c r="X10" s="433">
        <f t="shared" si="2"/>
        <v>0.82185792349726783</v>
      </c>
      <c r="Y10" s="290">
        <f t="shared" si="7"/>
        <v>5.3900000000000006</v>
      </c>
      <c r="AA10" s="86"/>
      <c r="AB10" s="92"/>
      <c r="AC10" s="93"/>
    </row>
    <row r="11" spans="1:29">
      <c r="A11" s="437" t="s">
        <v>769</v>
      </c>
      <c r="B11" s="288">
        <v>520.85</v>
      </c>
      <c r="C11" s="433"/>
      <c r="D11" s="289">
        <v>627.67999999999995</v>
      </c>
      <c r="E11" s="433"/>
      <c r="F11" s="433">
        <f t="shared" si="3"/>
        <v>0.17019819016059129</v>
      </c>
      <c r="G11" s="290">
        <f t="shared" si="4"/>
        <v>574.26499999999999</v>
      </c>
      <c r="H11" s="288">
        <v>371.34</v>
      </c>
      <c r="I11" s="124"/>
      <c r="J11" s="289">
        <v>509.42</v>
      </c>
      <c r="K11" s="433"/>
      <c r="L11" s="433">
        <f t="shared" si="0"/>
        <v>0.27105335479565001</v>
      </c>
      <c r="M11" s="290">
        <f t="shared" si="5"/>
        <v>440.38</v>
      </c>
      <c r="N11" s="288">
        <v>697.07</v>
      </c>
      <c r="O11" s="124"/>
      <c r="P11" s="289">
        <v>489.05</v>
      </c>
      <c r="Q11" s="433"/>
      <c r="R11" s="433">
        <f t="shared" si="1"/>
        <v>-0.42535528064615075</v>
      </c>
      <c r="S11" s="290">
        <f t="shared" si="6"/>
        <v>593.06000000000006</v>
      </c>
      <c r="T11" s="288">
        <v>536.03</v>
      </c>
      <c r="U11" s="124"/>
      <c r="V11" s="289">
        <v>551.54</v>
      </c>
      <c r="W11" s="433"/>
      <c r="X11" s="433">
        <f t="shared" si="2"/>
        <v>2.8121260470682075E-2</v>
      </c>
      <c r="Y11" s="290">
        <f t="shared" si="7"/>
        <v>543.78499999999997</v>
      </c>
      <c r="AA11" s="116" t="s">
        <v>770</v>
      </c>
      <c r="AB11" s="432" t="s">
        <v>730</v>
      </c>
      <c r="AC11" s="93"/>
    </row>
    <row r="12" spans="1:29">
      <c r="A12" s="437" t="s">
        <v>771</v>
      </c>
      <c r="B12" s="288">
        <v>19.57</v>
      </c>
      <c r="C12" s="433"/>
      <c r="D12" s="289">
        <v>18.84</v>
      </c>
      <c r="E12" s="433"/>
      <c r="F12" s="433">
        <f t="shared" si="3"/>
        <v>-3.8747346072186863E-2</v>
      </c>
      <c r="G12" s="290">
        <f t="shared" si="4"/>
        <v>19.204999999999998</v>
      </c>
      <c r="H12" s="288">
        <v>17.62</v>
      </c>
      <c r="I12" s="124"/>
      <c r="J12" s="289">
        <v>23.41</v>
      </c>
      <c r="K12" s="433"/>
      <c r="L12" s="433">
        <f t="shared" si="0"/>
        <v>0.24733020076890214</v>
      </c>
      <c r="M12" s="290">
        <f t="shared" si="5"/>
        <v>20.515000000000001</v>
      </c>
      <c r="N12" s="288">
        <v>22.5</v>
      </c>
      <c r="O12" s="124"/>
      <c r="P12" s="289">
        <v>22.52</v>
      </c>
      <c r="Q12" s="433"/>
      <c r="R12" s="433">
        <f t="shared" si="1"/>
        <v>8.8809946714030078E-4</v>
      </c>
      <c r="S12" s="290">
        <f t="shared" si="6"/>
        <v>22.509999999999998</v>
      </c>
      <c r="T12" s="288">
        <v>22.17</v>
      </c>
      <c r="U12" s="124"/>
      <c r="V12" s="289">
        <v>26.09</v>
      </c>
      <c r="W12" s="433"/>
      <c r="X12" s="433">
        <f t="shared" si="2"/>
        <v>0.1502491376006132</v>
      </c>
      <c r="Y12" s="290">
        <f t="shared" si="7"/>
        <v>24.130000000000003</v>
      </c>
      <c r="AA12" s="86" t="s">
        <v>772</v>
      </c>
      <c r="AB12" s="92" t="s">
        <v>735</v>
      </c>
      <c r="AC12" s="93"/>
    </row>
    <row r="13" spans="1:29">
      <c r="A13" s="437" t="s">
        <v>773</v>
      </c>
      <c r="B13" s="288">
        <v>0</v>
      </c>
      <c r="C13" s="433"/>
      <c r="D13" s="289">
        <v>0</v>
      </c>
      <c r="E13" s="433"/>
      <c r="F13" s="433">
        <v>0</v>
      </c>
      <c r="G13" s="290">
        <f t="shared" si="4"/>
        <v>0</v>
      </c>
      <c r="H13" s="288">
        <v>0</v>
      </c>
      <c r="I13" s="124"/>
      <c r="J13" s="289">
        <v>0</v>
      </c>
      <c r="K13" s="433"/>
      <c r="L13" s="433">
        <v>0</v>
      </c>
      <c r="M13" s="290">
        <f t="shared" si="5"/>
        <v>0</v>
      </c>
      <c r="N13" s="288">
        <v>27.28</v>
      </c>
      <c r="O13" s="124"/>
      <c r="P13" s="289">
        <v>0</v>
      </c>
      <c r="Q13" s="433"/>
      <c r="R13" s="433">
        <v>-1</v>
      </c>
      <c r="S13" s="290">
        <f t="shared" si="6"/>
        <v>13.64</v>
      </c>
      <c r="T13" s="288">
        <v>0</v>
      </c>
      <c r="U13" s="124"/>
      <c r="V13" s="289">
        <v>0</v>
      </c>
      <c r="W13" s="433"/>
      <c r="X13" s="433">
        <v>0</v>
      </c>
      <c r="Y13" s="290">
        <f t="shared" si="7"/>
        <v>0</v>
      </c>
      <c r="AA13" s="86"/>
      <c r="AB13" s="92"/>
      <c r="AC13" s="93"/>
    </row>
    <row r="14" spans="1:29">
      <c r="A14" s="437" t="s">
        <v>774</v>
      </c>
      <c r="B14" s="288">
        <v>0</v>
      </c>
      <c r="C14" s="433"/>
      <c r="D14" s="289">
        <v>0</v>
      </c>
      <c r="E14" s="433"/>
      <c r="F14" s="433">
        <v>0</v>
      </c>
      <c r="G14" s="290">
        <f t="shared" si="4"/>
        <v>0</v>
      </c>
      <c r="H14" s="288">
        <v>0</v>
      </c>
      <c r="I14" s="124"/>
      <c r="J14" s="289">
        <v>0</v>
      </c>
      <c r="K14" s="433"/>
      <c r="L14" s="433">
        <v>0</v>
      </c>
      <c r="M14" s="290">
        <f t="shared" si="5"/>
        <v>0</v>
      </c>
      <c r="N14" s="288">
        <v>0.88</v>
      </c>
      <c r="O14" s="124"/>
      <c r="P14" s="289">
        <v>0</v>
      </c>
      <c r="Q14" s="433"/>
      <c r="R14" s="433">
        <v>-1</v>
      </c>
      <c r="S14" s="290">
        <f t="shared" si="6"/>
        <v>0.44</v>
      </c>
      <c r="T14" s="288">
        <v>0</v>
      </c>
      <c r="U14" s="124"/>
      <c r="V14" s="289">
        <v>0</v>
      </c>
      <c r="W14" s="433"/>
      <c r="X14" s="433">
        <v>0</v>
      </c>
      <c r="Y14" s="290">
        <f t="shared" si="7"/>
        <v>0</v>
      </c>
      <c r="AA14" s="86"/>
      <c r="AB14" s="92"/>
      <c r="AC14" s="93"/>
    </row>
    <row r="15" spans="1:29">
      <c r="A15" s="422" t="s">
        <v>775</v>
      </c>
      <c r="B15" s="288">
        <v>557.85</v>
      </c>
      <c r="C15" s="433"/>
      <c r="D15" s="289">
        <v>520.11</v>
      </c>
      <c r="E15" s="433"/>
      <c r="F15" s="433">
        <f t="shared" si="3"/>
        <v>-7.2561573513295285E-2</v>
      </c>
      <c r="G15" s="290">
        <f t="shared" si="4"/>
        <v>538.98</v>
      </c>
      <c r="H15" s="288">
        <v>344.07</v>
      </c>
      <c r="I15" s="124"/>
      <c r="J15" s="289">
        <v>326.11</v>
      </c>
      <c r="K15" s="433"/>
      <c r="L15" s="433">
        <f t="shared" ref="L15:L31" si="8">(J15-H15)/J15</f>
        <v>-5.5073441476802244E-2</v>
      </c>
      <c r="M15" s="290">
        <f t="shared" si="5"/>
        <v>335.09000000000003</v>
      </c>
      <c r="N15" s="288">
        <v>560.16999999999996</v>
      </c>
      <c r="O15" s="124"/>
      <c r="P15" s="289">
        <v>282.08</v>
      </c>
      <c r="Q15" s="433"/>
      <c r="R15" s="433">
        <f t="shared" ref="R15:R31" si="9">(P15-N15)/P15</f>
        <v>-0.98585507657402149</v>
      </c>
      <c r="S15" s="290">
        <f t="shared" si="6"/>
        <v>421.125</v>
      </c>
      <c r="T15" s="288">
        <v>413.88</v>
      </c>
      <c r="U15" s="124"/>
      <c r="V15" s="289">
        <v>286.77999999999997</v>
      </c>
      <c r="W15" s="433"/>
      <c r="X15" s="433">
        <f t="shared" ref="X15:X31" si="10">(V15-T15)/V15</f>
        <v>-0.44319687565381138</v>
      </c>
      <c r="Y15" s="290">
        <f t="shared" si="7"/>
        <v>350.33</v>
      </c>
      <c r="AA15" s="86" t="s">
        <v>776</v>
      </c>
      <c r="AB15" s="92" t="s">
        <v>742</v>
      </c>
      <c r="AC15" s="93"/>
    </row>
    <row r="16" spans="1:29">
      <c r="A16" s="423" t="s">
        <v>777</v>
      </c>
      <c r="B16" s="288">
        <v>20.96</v>
      </c>
      <c r="C16" s="433"/>
      <c r="D16" s="289">
        <v>15.61</v>
      </c>
      <c r="E16" s="433"/>
      <c r="F16" s="433">
        <f t="shared" si="3"/>
        <v>-0.34272901985906479</v>
      </c>
      <c r="G16" s="290">
        <f t="shared" si="4"/>
        <v>18.285</v>
      </c>
      <c r="H16" s="288">
        <v>16.329999999999998</v>
      </c>
      <c r="I16" s="124"/>
      <c r="J16" s="289">
        <v>14.99</v>
      </c>
      <c r="K16" s="433"/>
      <c r="L16" s="433">
        <f t="shared" si="8"/>
        <v>-8.9392928619079257E-2</v>
      </c>
      <c r="M16" s="290">
        <f t="shared" si="5"/>
        <v>15.66</v>
      </c>
      <c r="N16" s="288">
        <v>18.079999999999998</v>
      </c>
      <c r="O16" s="124"/>
      <c r="P16" s="289">
        <v>12.99</v>
      </c>
      <c r="Q16" s="433"/>
      <c r="R16" s="433">
        <f t="shared" si="9"/>
        <v>-0.39183987682832933</v>
      </c>
      <c r="S16" s="290">
        <f t="shared" si="6"/>
        <v>15.535</v>
      </c>
      <c r="T16" s="288">
        <v>17.11</v>
      </c>
      <c r="U16" s="124"/>
      <c r="V16" s="289">
        <v>13.57</v>
      </c>
      <c r="W16" s="433"/>
      <c r="X16" s="433">
        <f t="shared" si="10"/>
        <v>-0.26086956521739124</v>
      </c>
      <c r="Y16" s="290">
        <f t="shared" si="7"/>
        <v>15.34</v>
      </c>
      <c r="AA16" s="86" t="s">
        <v>778</v>
      </c>
      <c r="AB16" s="92" t="s">
        <v>747</v>
      </c>
      <c r="AC16" s="93"/>
    </row>
    <row r="17" spans="1:29">
      <c r="A17" s="422" t="s">
        <v>779</v>
      </c>
      <c r="B17" s="288">
        <v>99.83</v>
      </c>
      <c r="C17" s="433"/>
      <c r="D17" s="289">
        <v>120.94</v>
      </c>
      <c r="E17" s="433"/>
      <c r="F17" s="433">
        <f t="shared" si="3"/>
        <v>0.17454936332065488</v>
      </c>
      <c r="G17" s="290">
        <f t="shared" si="4"/>
        <v>110.38499999999999</v>
      </c>
      <c r="H17" s="288">
        <v>82.44</v>
      </c>
      <c r="I17" s="124"/>
      <c r="J17" s="289">
        <v>80.87</v>
      </c>
      <c r="K17" s="433"/>
      <c r="L17" s="433">
        <f t="shared" si="8"/>
        <v>-1.9413874118956263E-2</v>
      </c>
      <c r="M17" s="290">
        <f t="shared" si="5"/>
        <v>81.655000000000001</v>
      </c>
      <c r="N17" s="288">
        <v>0</v>
      </c>
      <c r="O17" s="124"/>
      <c r="P17" s="289">
        <v>95.11</v>
      </c>
      <c r="Q17" s="433"/>
      <c r="R17" s="433">
        <f t="shared" si="9"/>
        <v>1</v>
      </c>
      <c r="S17" s="290">
        <f t="shared" si="6"/>
        <v>47.555</v>
      </c>
      <c r="T17" s="288">
        <v>87.1</v>
      </c>
      <c r="U17" s="124"/>
      <c r="V17" s="289">
        <v>87.9</v>
      </c>
      <c r="W17" s="433"/>
      <c r="X17" s="433">
        <f t="shared" si="10"/>
        <v>9.1012514220706626E-3</v>
      </c>
      <c r="Y17" s="290">
        <f t="shared" si="7"/>
        <v>87.5</v>
      </c>
      <c r="AA17" s="86" t="s">
        <v>780</v>
      </c>
      <c r="AB17" s="92" t="s">
        <v>751</v>
      </c>
      <c r="AC17" s="93"/>
    </row>
    <row r="18" spans="1:29">
      <c r="A18" s="424" t="s">
        <v>781</v>
      </c>
      <c r="B18" s="288">
        <v>3.75</v>
      </c>
      <c r="C18" s="433"/>
      <c r="D18" s="289">
        <v>3.63</v>
      </c>
      <c r="E18" s="433"/>
      <c r="F18" s="433">
        <f t="shared" si="3"/>
        <v>-3.305785123966945E-2</v>
      </c>
      <c r="G18" s="290">
        <f t="shared" si="4"/>
        <v>3.69</v>
      </c>
      <c r="H18" s="288">
        <v>3.91</v>
      </c>
      <c r="I18" s="124"/>
      <c r="J18" s="289">
        <v>3.72</v>
      </c>
      <c r="K18" s="433"/>
      <c r="L18" s="433">
        <f t="shared" si="8"/>
        <v>-5.1075268817204283E-2</v>
      </c>
      <c r="M18" s="290">
        <f t="shared" si="5"/>
        <v>3.8150000000000004</v>
      </c>
      <c r="N18" s="288">
        <v>0</v>
      </c>
      <c r="O18" s="124"/>
      <c r="P18" s="289">
        <v>4.38</v>
      </c>
      <c r="Q18" s="433"/>
      <c r="R18" s="433">
        <f t="shared" si="9"/>
        <v>1</v>
      </c>
      <c r="S18" s="290">
        <f t="shared" si="6"/>
        <v>2.19</v>
      </c>
      <c r="T18" s="288">
        <v>3.6</v>
      </c>
      <c r="U18" s="124"/>
      <c r="V18" s="289">
        <v>4.16</v>
      </c>
      <c r="W18" s="433"/>
      <c r="X18" s="433">
        <f t="shared" si="10"/>
        <v>0.13461538461538464</v>
      </c>
      <c r="Y18" s="290">
        <f t="shared" si="7"/>
        <v>3.88</v>
      </c>
      <c r="AA18" s="86" t="s">
        <v>782</v>
      </c>
      <c r="AB18" s="92" t="s">
        <v>755</v>
      </c>
      <c r="AC18" s="93"/>
    </row>
    <row r="19" spans="1:29">
      <c r="A19" s="422" t="s">
        <v>783</v>
      </c>
      <c r="B19" s="288">
        <v>411.03</v>
      </c>
      <c r="C19" s="433"/>
      <c r="D19" s="289">
        <v>399.16</v>
      </c>
      <c r="E19" s="433"/>
      <c r="F19" s="433">
        <f t="shared" si="3"/>
        <v>-2.9737448642148379E-2</v>
      </c>
      <c r="G19" s="290">
        <f t="shared" si="4"/>
        <v>405.09500000000003</v>
      </c>
      <c r="H19" s="288">
        <v>223.13</v>
      </c>
      <c r="I19" s="124"/>
      <c r="J19" s="289">
        <v>245.24</v>
      </c>
      <c r="K19" s="433"/>
      <c r="L19" s="433">
        <f t="shared" si="8"/>
        <v>9.0156581308106401E-2</v>
      </c>
      <c r="M19" s="290">
        <f t="shared" si="5"/>
        <v>234.185</v>
      </c>
      <c r="N19" s="288">
        <v>493.86</v>
      </c>
      <c r="O19" s="124"/>
      <c r="P19" s="289">
        <v>186.97</v>
      </c>
      <c r="Q19" s="433"/>
      <c r="R19" s="433">
        <f t="shared" si="9"/>
        <v>-1.6413863186607476</v>
      </c>
      <c r="S19" s="290">
        <f t="shared" si="6"/>
        <v>340.41500000000002</v>
      </c>
      <c r="T19" s="288">
        <v>285.08</v>
      </c>
      <c r="U19" s="124"/>
      <c r="V19" s="289">
        <v>198.87</v>
      </c>
      <c r="W19" s="433"/>
      <c r="X19" s="433">
        <f t="shared" si="10"/>
        <v>-0.43349927088047457</v>
      </c>
      <c r="Y19" s="290">
        <f t="shared" si="7"/>
        <v>241.97499999999999</v>
      </c>
      <c r="AA19" s="86" t="s">
        <v>784</v>
      </c>
      <c r="AB19" s="92" t="s">
        <v>759</v>
      </c>
      <c r="AC19" s="93"/>
    </row>
    <row r="20" spans="1:29">
      <c r="A20" s="437" t="s">
        <v>785</v>
      </c>
      <c r="B20" s="288">
        <v>15.44</v>
      </c>
      <c r="C20" s="433"/>
      <c r="D20" s="289">
        <v>11.98</v>
      </c>
      <c r="E20" s="433"/>
      <c r="F20" s="433">
        <f t="shared" si="3"/>
        <v>-0.28881469115191977</v>
      </c>
      <c r="G20" s="290">
        <f t="shared" si="4"/>
        <v>13.71</v>
      </c>
      <c r="H20" s="288">
        <v>10.59</v>
      </c>
      <c r="I20" s="124"/>
      <c r="J20" s="289">
        <v>11.27</v>
      </c>
      <c r="K20" s="433"/>
      <c r="L20" s="433">
        <f t="shared" si="8"/>
        <v>6.0337178349600687E-2</v>
      </c>
      <c r="M20" s="290">
        <f t="shared" si="5"/>
        <v>10.93</v>
      </c>
      <c r="N20" s="288">
        <v>15.94</v>
      </c>
      <c r="O20" s="124"/>
      <c r="P20" s="289">
        <v>8.61</v>
      </c>
      <c r="Q20" s="433"/>
      <c r="R20" s="433">
        <f t="shared" si="9"/>
        <v>-0.85133565621370511</v>
      </c>
      <c r="S20" s="290">
        <f t="shared" si="6"/>
        <v>12.274999999999999</v>
      </c>
      <c r="T20" s="288">
        <v>11.79</v>
      </c>
      <c r="U20" s="124"/>
      <c r="V20" s="289">
        <v>9.41</v>
      </c>
      <c r="W20" s="433"/>
      <c r="X20" s="433">
        <f t="shared" si="10"/>
        <v>-0.25292242295430384</v>
      </c>
      <c r="Y20" s="290">
        <f t="shared" si="7"/>
        <v>10.6</v>
      </c>
      <c r="AA20" s="86" t="s">
        <v>786</v>
      </c>
      <c r="AB20" s="92" t="s">
        <v>763</v>
      </c>
      <c r="AC20" s="93"/>
    </row>
    <row r="21" spans="1:29">
      <c r="A21" s="422" t="s">
        <v>787</v>
      </c>
      <c r="B21" s="288">
        <v>46.99</v>
      </c>
      <c r="C21" s="433"/>
      <c r="D21" s="289">
        <v>82.53</v>
      </c>
      <c r="E21" s="433"/>
      <c r="F21" s="433">
        <f t="shared" si="3"/>
        <v>0.43063128559311764</v>
      </c>
      <c r="G21" s="290">
        <f t="shared" si="4"/>
        <v>64.760000000000005</v>
      </c>
      <c r="H21" s="288">
        <v>38.49</v>
      </c>
      <c r="I21" s="124"/>
      <c r="J21" s="289">
        <v>35.94</v>
      </c>
      <c r="K21" s="433"/>
      <c r="L21" s="433">
        <f t="shared" si="8"/>
        <v>-7.0951585976627832E-2</v>
      </c>
      <c r="M21" s="290">
        <f t="shared" si="5"/>
        <v>37.215000000000003</v>
      </c>
      <c r="N21" s="288">
        <v>66.31</v>
      </c>
      <c r="O21" s="124"/>
      <c r="P21" s="289">
        <v>38.44</v>
      </c>
      <c r="Q21" s="433"/>
      <c r="R21" s="433">
        <f t="shared" si="9"/>
        <v>-0.72502601456815829</v>
      </c>
      <c r="S21" s="290">
        <f t="shared" si="6"/>
        <v>52.375</v>
      </c>
      <c r="T21" s="288">
        <v>41.7</v>
      </c>
      <c r="U21" s="124"/>
      <c r="V21" s="289">
        <v>48.6</v>
      </c>
      <c r="W21" s="433"/>
      <c r="X21" s="433">
        <f t="shared" si="10"/>
        <v>0.14197530864197527</v>
      </c>
      <c r="Y21" s="290">
        <f t="shared" si="7"/>
        <v>45.150000000000006</v>
      </c>
      <c r="AA21" s="86" t="s">
        <v>788</v>
      </c>
      <c r="AB21" s="92" t="s">
        <v>767</v>
      </c>
      <c r="AC21" s="93"/>
    </row>
    <row r="22" spans="1:29">
      <c r="A22" s="437" t="s">
        <v>789</v>
      </c>
      <c r="B22" s="288">
        <v>1.77</v>
      </c>
      <c r="C22" s="433"/>
      <c r="D22" s="289">
        <v>2.48</v>
      </c>
      <c r="E22" s="433"/>
      <c r="F22" s="433">
        <f t="shared" si="3"/>
        <v>0.28629032258064513</v>
      </c>
      <c r="G22" s="290">
        <f t="shared" si="4"/>
        <v>2.125</v>
      </c>
      <c r="H22" s="288">
        <v>1.83</v>
      </c>
      <c r="I22" s="124"/>
      <c r="J22" s="289">
        <v>1.65</v>
      </c>
      <c r="K22" s="433"/>
      <c r="L22" s="433">
        <f t="shared" si="8"/>
        <v>-0.1090909090909092</v>
      </c>
      <c r="M22" s="290">
        <f t="shared" si="5"/>
        <v>1.74</v>
      </c>
      <c r="N22" s="288">
        <v>2.14</v>
      </c>
      <c r="O22" s="124"/>
      <c r="P22" s="289">
        <v>1.77</v>
      </c>
      <c r="Q22" s="433"/>
      <c r="R22" s="433">
        <f t="shared" si="9"/>
        <v>-0.20903954802259891</v>
      </c>
      <c r="S22" s="290">
        <f t="shared" si="6"/>
        <v>1.9550000000000001</v>
      </c>
      <c r="T22" s="288">
        <v>1.72</v>
      </c>
      <c r="U22" s="124"/>
      <c r="V22" s="289">
        <v>2.2999999999999998</v>
      </c>
      <c r="W22" s="433"/>
      <c r="X22" s="433">
        <f t="shared" si="10"/>
        <v>0.25217391304347819</v>
      </c>
      <c r="Y22" s="290">
        <f t="shared" si="7"/>
        <v>2.0099999999999998</v>
      </c>
      <c r="AA22" s="86"/>
      <c r="AB22" s="92"/>
      <c r="AC22" s="93"/>
    </row>
    <row r="23" spans="1:29">
      <c r="A23" s="422" t="s">
        <v>790</v>
      </c>
      <c r="B23" s="288">
        <v>1201.05</v>
      </c>
      <c r="C23" s="433"/>
      <c r="D23" s="289">
        <v>1467.84</v>
      </c>
      <c r="E23" s="433"/>
      <c r="F23" s="433">
        <f t="shared" si="3"/>
        <v>0.18175686723348591</v>
      </c>
      <c r="G23" s="290">
        <f t="shared" si="4"/>
        <v>1334.4449999999999</v>
      </c>
      <c r="H23" s="288">
        <v>1101.92</v>
      </c>
      <c r="I23" s="124"/>
      <c r="J23" s="289">
        <v>926.63</v>
      </c>
      <c r="K23" s="433"/>
      <c r="L23" s="433">
        <f t="shared" si="8"/>
        <v>-0.18916935562198511</v>
      </c>
      <c r="M23" s="290">
        <f t="shared" si="5"/>
        <v>1014.2750000000001</v>
      </c>
      <c r="N23" s="288">
        <v>1429.63</v>
      </c>
      <c r="O23" s="124"/>
      <c r="P23" s="289">
        <v>970.49</v>
      </c>
      <c r="Q23" s="433"/>
      <c r="R23" s="433">
        <f t="shared" si="9"/>
        <v>-0.47310121691104501</v>
      </c>
      <c r="S23" s="290">
        <f t="shared" si="6"/>
        <v>1200.06</v>
      </c>
      <c r="T23" s="288">
        <v>1135.5</v>
      </c>
      <c r="U23" s="124"/>
      <c r="V23" s="289">
        <v>823.86</v>
      </c>
      <c r="W23" s="433"/>
      <c r="X23" s="433">
        <f t="shared" si="10"/>
        <v>-0.37826815235598277</v>
      </c>
      <c r="Y23" s="290">
        <f t="shared" si="7"/>
        <v>979.68000000000006</v>
      </c>
      <c r="AA23" s="116" t="s">
        <v>791</v>
      </c>
      <c r="AB23" s="432" t="s">
        <v>730</v>
      </c>
      <c r="AC23" s="93"/>
    </row>
    <row r="24" spans="1:29">
      <c r="A24" s="437" t="s">
        <v>792</v>
      </c>
      <c r="B24" s="288">
        <v>45.13</v>
      </c>
      <c r="C24" s="433"/>
      <c r="D24" s="289">
        <v>44.06</v>
      </c>
      <c r="E24" s="433"/>
      <c r="F24" s="433">
        <f t="shared" si="3"/>
        <v>-2.4285065819337273E-2</v>
      </c>
      <c r="G24" s="290">
        <f t="shared" si="4"/>
        <v>44.594999999999999</v>
      </c>
      <c r="H24" s="288">
        <v>52.29</v>
      </c>
      <c r="I24" s="124"/>
      <c r="J24" s="289">
        <v>42.58</v>
      </c>
      <c r="K24" s="433"/>
      <c r="L24" s="433">
        <f t="shared" si="8"/>
        <v>-0.22804133395960549</v>
      </c>
      <c r="M24" s="290">
        <f t="shared" si="5"/>
        <v>47.435000000000002</v>
      </c>
      <c r="N24" s="288">
        <v>46.15</v>
      </c>
      <c r="O24" s="124"/>
      <c r="P24" s="289">
        <v>44.69</v>
      </c>
      <c r="Q24" s="433"/>
      <c r="R24" s="433">
        <f t="shared" si="9"/>
        <v>-3.2669501006936698E-2</v>
      </c>
      <c r="S24" s="290">
        <f t="shared" si="6"/>
        <v>45.42</v>
      </c>
      <c r="T24" s="288">
        <v>46.96</v>
      </c>
      <c r="U24" s="124"/>
      <c r="V24" s="289">
        <v>38.979999999999997</v>
      </c>
      <c r="W24" s="433"/>
      <c r="X24" s="433">
        <f t="shared" si="10"/>
        <v>-0.20472036942021563</v>
      </c>
      <c r="Y24" s="290">
        <f t="shared" si="7"/>
        <v>42.97</v>
      </c>
      <c r="AA24" s="86" t="s">
        <v>793</v>
      </c>
      <c r="AB24" s="92" t="s">
        <v>735</v>
      </c>
      <c r="AC24" s="93"/>
    </row>
    <row r="25" spans="1:29">
      <c r="A25" s="422" t="s">
        <v>794</v>
      </c>
      <c r="B25" s="288">
        <v>0.49</v>
      </c>
      <c r="C25" s="433" t="s">
        <v>744</v>
      </c>
      <c r="D25" s="289">
        <v>0.42</v>
      </c>
      <c r="E25" s="433" t="s">
        <v>744</v>
      </c>
      <c r="F25" s="433">
        <f t="shared" si="3"/>
        <v>-0.16666666666666669</v>
      </c>
      <c r="G25" s="290">
        <f t="shared" si="4"/>
        <v>0.45499999999999996</v>
      </c>
      <c r="H25" s="288">
        <v>0.36</v>
      </c>
      <c r="I25" s="124" t="s">
        <v>744</v>
      </c>
      <c r="J25" s="289">
        <v>0.37</v>
      </c>
      <c r="K25" s="433" t="s">
        <v>744</v>
      </c>
      <c r="L25" s="433">
        <f t="shared" si="8"/>
        <v>2.7027027027027053E-2</v>
      </c>
      <c r="M25" s="290">
        <f t="shared" si="5"/>
        <v>0.36499999999999999</v>
      </c>
      <c r="N25" s="288">
        <v>0.47</v>
      </c>
      <c r="O25" s="124" t="s">
        <v>744</v>
      </c>
      <c r="P25" s="289">
        <v>0.32</v>
      </c>
      <c r="Q25" s="433" t="s">
        <v>795</v>
      </c>
      <c r="R25" s="433">
        <f t="shared" si="9"/>
        <v>-0.46874999999999989</v>
      </c>
      <c r="S25" s="290">
        <f t="shared" si="6"/>
        <v>0.39500000000000002</v>
      </c>
      <c r="T25" s="288">
        <v>0.35</v>
      </c>
      <c r="U25" s="124" t="s">
        <v>795</v>
      </c>
      <c r="V25" s="289">
        <v>0.3</v>
      </c>
      <c r="W25" s="433" t="s">
        <v>795</v>
      </c>
      <c r="X25" s="433">
        <f t="shared" si="10"/>
        <v>-0.16666666666666663</v>
      </c>
      <c r="Y25" s="290">
        <f t="shared" si="7"/>
        <v>0.32499999999999996</v>
      </c>
      <c r="AA25" s="86" t="s">
        <v>796</v>
      </c>
      <c r="AB25" s="92" t="s">
        <v>742</v>
      </c>
      <c r="AC25" s="93"/>
    </row>
    <row r="26" spans="1:29">
      <c r="A26" s="422" t="s">
        <v>797</v>
      </c>
      <c r="B26" s="288">
        <v>0.05</v>
      </c>
      <c r="C26" s="433" t="s">
        <v>744</v>
      </c>
      <c r="D26" s="289">
        <v>7.0000000000000007E-2</v>
      </c>
      <c r="E26" s="433" t="s">
        <v>744</v>
      </c>
      <c r="F26" s="433">
        <f t="shared" si="3"/>
        <v>0.28571428571428575</v>
      </c>
      <c r="G26" s="290">
        <f t="shared" si="4"/>
        <v>6.0000000000000005E-2</v>
      </c>
      <c r="H26" s="288">
        <v>0.06</v>
      </c>
      <c r="I26" s="124" t="s">
        <v>744</v>
      </c>
      <c r="J26" s="289">
        <v>0.04</v>
      </c>
      <c r="K26" s="433" t="s">
        <v>744</v>
      </c>
      <c r="L26" s="433">
        <f t="shared" si="8"/>
        <v>-0.49999999999999989</v>
      </c>
      <c r="M26" s="290">
        <f t="shared" si="5"/>
        <v>0.05</v>
      </c>
      <c r="N26" s="288">
        <v>0.06</v>
      </c>
      <c r="O26" s="124" t="s">
        <v>744</v>
      </c>
      <c r="P26" s="289">
        <v>0.04</v>
      </c>
      <c r="Q26" s="433" t="s">
        <v>744</v>
      </c>
      <c r="R26" s="433">
        <f t="shared" si="9"/>
        <v>-0.49999999999999989</v>
      </c>
      <c r="S26" s="290">
        <f t="shared" si="6"/>
        <v>0.05</v>
      </c>
      <c r="T26" s="288">
        <v>0.05</v>
      </c>
      <c r="U26" s="124" t="s">
        <v>744</v>
      </c>
      <c r="V26" s="289">
        <v>0.05</v>
      </c>
      <c r="W26" s="433" t="s">
        <v>744</v>
      </c>
      <c r="X26" s="433">
        <f t="shared" si="10"/>
        <v>0</v>
      </c>
      <c r="Y26" s="290">
        <f t="shared" si="7"/>
        <v>0.05</v>
      </c>
      <c r="AA26" s="86" t="s">
        <v>798</v>
      </c>
      <c r="AB26" s="92" t="s">
        <v>747</v>
      </c>
      <c r="AC26" s="93"/>
    </row>
    <row r="27" spans="1:29">
      <c r="A27" s="437" t="s">
        <v>799</v>
      </c>
      <c r="B27" s="288">
        <v>0.62</v>
      </c>
      <c r="C27" s="433"/>
      <c r="D27" s="289">
        <v>0.99</v>
      </c>
      <c r="E27" s="433"/>
      <c r="F27" s="433">
        <f t="shared" si="3"/>
        <v>0.37373737373737376</v>
      </c>
      <c r="G27" s="290">
        <f t="shared" si="4"/>
        <v>0.80499999999999994</v>
      </c>
      <c r="H27" s="288">
        <v>0.68</v>
      </c>
      <c r="I27" s="124"/>
      <c r="J27" s="289">
        <v>0.73</v>
      </c>
      <c r="K27" s="433"/>
      <c r="L27" s="433">
        <f t="shared" si="8"/>
        <v>6.849315068493142E-2</v>
      </c>
      <c r="M27" s="290">
        <f t="shared" si="5"/>
        <v>0.70500000000000007</v>
      </c>
      <c r="N27" s="288">
        <v>0.5</v>
      </c>
      <c r="O27" s="124"/>
      <c r="P27" s="289">
        <v>0.78</v>
      </c>
      <c r="Q27" s="433"/>
      <c r="R27" s="433">
        <f t="shared" si="9"/>
        <v>0.35897435897435898</v>
      </c>
      <c r="S27" s="290">
        <f t="shared" si="6"/>
        <v>0.64</v>
      </c>
      <c r="T27" s="288">
        <v>0.53</v>
      </c>
      <c r="U27" s="124"/>
      <c r="V27" s="289">
        <v>0.72</v>
      </c>
      <c r="W27" s="433"/>
      <c r="X27" s="433">
        <f t="shared" si="10"/>
        <v>0.26388888888888884</v>
      </c>
      <c r="Y27" s="290">
        <f t="shared" si="7"/>
        <v>0.625</v>
      </c>
      <c r="AA27" s="86" t="s">
        <v>800</v>
      </c>
      <c r="AB27" s="92" t="s">
        <v>751</v>
      </c>
      <c r="AC27" s="93"/>
    </row>
    <row r="28" spans="1:29">
      <c r="A28" s="422" t="s">
        <v>801</v>
      </c>
      <c r="B28" s="288">
        <v>1.1200000000000001</v>
      </c>
      <c r="C28" s="433"/>
      <c r="D28" s="289">
        <v>1.1399999999999999</v>
      </c>
      <c r="E28" s="433"/>
      <c r="F28" s="433">
        <f t="shared" si="3"/>
        <v>1.7543859649122629E-2</v>
      </c>
      <c r="G28" s="290">
        <f t="shared" si="4"/>
        <v>1.1299999999999999</v>
      </c>
      <c r="H28" s="288">
        <v>1.34</v>
      </c>
      <c r="I28" s="124"/>
      <c r="J28" s="289">
        <v>1.23</v>
      </c>
      <c r="K28" s="433"/>
      <c r="L28" s="433">
        <f t="shared" si="8"/>
        <v>-8.9430894308943173E-2</v>
      </c>
      <c r="M28" s="290">
        <f t="shared" si="5"/>
        <v>1.2850000000000001</v>
      </c>
      <c r="N28" s="288">
        <v>1.05</v>
      </c>
      <c r="O28" s="124"/>
      <c r="P28" s="289">
        <v>1.47</v>
      </c>
      <c r="Q28" s="433"/>
      <c r="R28" s="433">
        <f t="shared" si="9"/>
        <v>0.2857142857142857</v>
      </c>
      <c r="S28" s="290">
        <f t="shared" si="6"/>
        <v>1.26</v>
      </c>
      <c r="T28" s="288">
        <v>1.27</v>
      </c>
      <c r="U28" s="124"/>
      <c r="V28" s="289">
        <v>1.45</v>
      </c>
      <c r="W28" s="433"/>
      <c r="X28" s="433">
        <f t="shared" si="10"/>
        <v>0.12413793103448272</v>
      </c>
      <c r="Y28" s="290">
        <f t="shared" si="7"/>
        <v>1.3599999999999999</v>
      </c>
      <c r="AA28" s="86" t="s">
        <v>802</v>
      </c>
      <c r="AB28" s="92" t="s">
        <v>755</v>
      </c>
      <c r="AC28" s="93"/>
    </row>
    <row r="29" spans="1:29">
      <c r="A29" s="422" t="s">
        <v>803</v>
      </c>
      <c r="B29" s="288">
        <v>3.49</v>
      </c>
      <c r="C29" s="433" t="s">
        <v>804</v>
      </c>
      <c r="D29" s="289">
        <v>3.92</v>
      </c>
      <c r="E29" s="433" t="s">
        <v>804</v>
      </c>
      <c r="F29" s="433">
        <f t="shared" si="3"/>
        <v>0.10969387755102034</v>
      </c>
      <c r="G29" s="290">
        <f t="shared" si="4"/>
        <v>3.7050000000000001</v>
      </c>
      <c r="H29" s="288">
        <v>4.2</v>
      </c>
      <c r="I29" s="433" t="s">
        <v>805</v>
      </c>
      <c r="J29" s="289">
        <v>3.73</v>
      </c>
      <c r="K29" s="433" t="s">
        <v>806</v>
      </c>
      <c r="L29" s="433">
        <f t="shared" si="8"/>
        <v>-0.12600536193029496</v>
      </c>
      <c r="M29" s="290">
        <f t="shared" si="5"/>
        <v>3.9649999999999999</v>
      </c>
      <c r="N29" s="288">
        <v>2.92</v>
      </c>
      <c r="O29" s="124" t="s">
        <v>807</v>
      </c>
      <c r="P29" s="289">
        <v>5.25</v>
      </c>
      <c r="Q29" s="433" t="s">
        <v>805</v>
      </c>
      <c r="R29" s="433">
        <f t="shared" si="9"/>
        <v>0.44380952380952382</v>
      </c>
      <c r="S29" s="290">
        <f t="shared" si="6"/>
        <v>4.085</v>
      </c>
      <c r="T29" s="288">
        <v>4.95</v>
      </c>
      <c r="U29" s="124" t="s">
        <v>805</v>
      </c>
      <c r="V29" s="289">
        <v>6.1</v>
      </c>
      <c r="W29" s="433" t="s">
        <v>805</v>
      </c>
      <c r="X29" s="433">
        <f t="shared" si="10"/>
        <v>0.18852459016393436</v>
      </c>
      <c r="Y29" s="290">
        <f t="shared" si="7"/>
        <v>5.5250000000000004</v>
      </c>
      <c r="AA29" s="86" t="s">
        <v>808</v>
      </c>
      <c r="AB29" s="92" t="s">
        <v>759</v>
      </c>
      <c r="AC29" s="93"/>
    </row>
    <row r="30" spans="1:29">
      <c r="A30" s="422" t="s">
        <v>809</v>
      </c>
      <c r="B30" s="288">
        <v>4.07</v>
      </c>
      <c r="C30" s="433"/>
      <c r="D30" s="289">
        <v>3.36</v>
      </c>
      <c r="E30" s="433"/>
      <c r="F30" s="433">
        <f t="shared" si="3"/>
        <v>-0.21130952380952395</v>
      </c>
      <c r="G30" s="290">
        <f t="shared" si="4"/>
        <v>3.7149999999999999</v>
      </c>
      <c r="H30" s="288">
        <v>4.32</v>
      </c>
      <c r="I30" s="124"/>
      <c r="J30" s="289">
        <v>3.92</v>
      </c>
      <c r="K30" s="433"/>
      <c r="L30" s="433">
        <f t="shared" si="8"/>
        <v>-0.10204081632653071</v>
      </c>
      <c r="M30" s="290">
        <f t="shared" si="5"/>
        <v>4.12</v>
      </c>
      <c r="N30" s="288">
        <v>3.95</v>
      </c>
      <c r="O30" s="124"/>
      <c r="P30" s="289">
        <v>3.92</v>
      </c>
      <c r="Q30" s="433"/>
      <c r="R30" s="433">
        <f t="shared" si="9"/>
        <v>-7.6530612244898599E-3</v>
      </c>
      <c r="S30" s="290">
        <f t="shared" si="6"/>
        <v>3.9350000000000001</v>
      </c>
      <c r="T30" s="288">
        <v>5.6</v>
      </c>
      <c r="U30" s="124"/>
      <c r="V30" s="289">
        <v>3.63</v>
      </c>
      <c r="W30" s="433"/>
      <c r="X30" s="433">
        <f t="shared" si="10"/>
        <v>-0.54269972451790627</v>
      </c>
      <c r="Y30" s="290">
        <f t="shared" si="7"/>
        <v>4.6150000000000002</v>
      </c>
      <c r="AA30" s="86" t="s">
        <v>810</v>
      </c>
      <c r="AB30" s="92" t="s">
        <v>763</v>
      </c>
      <c r="AC30" s="93"/>
    </row>
    <row r="31" spans="1:29" ht="15" thickBot="1">
      <c r="A31" s="420" t="s">
        <v>811</v>
      </c>
      <c r="B31" s="291">
        <v>2.5499999999999998</v>
      </c>
      <c r="C31" s="349"/>
      <c r="D31" s="292" t="s">
        <v>812</v>
      </c>
      <c r="E31" s="349"/>
      <c r="F31" s="349" t="s">
        <v>694</v>
      </c>
      <c r="G31" s="293">
        <f t="shared" si="4"/>
        <v>2.5499999999999998</v>
      </c>
      <c r="H31" s="291">
        <v>1.98</v>
      </c>
      <c r="I31" s="125"/>
      <c r="J31" s="292">
        <v>2.68</v>
      </c>
      <c r="K31" s="349"/>
      <c r="L31" s="349">
        <f t="shared" si="8"/>
        <v>0.2611940298507463</v>
      </c>
      <c r="M31" s="293">
        <f t="shared" si="5"/>
        <v>2.33</v>
      </c>
      <c r="N31" s="291">
        <v>3.95</v>
      </c>
      <c r="O31" s="125"/>
      <c r="P31" s="292">
        <v>2.0699999999999998</v>
      </c>
      <c r="Q31" s="349"/>
      <c r="R31" s="349">
        <f t="shared" si="9"/>
        <v>-0.90821256038647369</v>
      </c>
      <c r="S31" s="293">
        <f t="shared" si="6"/>
        <v>3.01</v>
      </c>
      <c r="T31" s="291">
        <v>3.01</v>
      </c>
      <c r="U31" s="125"/>
      <c r="V31" s="292">
        <v>2.06</v>
      </c>
      <c r="W31" s="349"/>
      <c r="X31" s="349">
        <f t="shared" si="10"/>
        <v>-0.46116504854368917</v>
      </c>
      <c r="Y31" s="293">
        <f t="shared" si="7"/>
        <v>2.5350000000000001</v>
      </c>
      <c r="AA31" s="86" t="s">
        <v>813</v>
      </c>
      <c r="AB31" s="92" t="s">
        <v>767</v>
      </c>
      <c r="AC31" s="93"/>
    </row>
    <row r="32" spans="1:29" ht="15" thickTop="1">
      <c r="AA32" s="86"/>
      <c r="AB32" s="92"/>
      <c r="AC32" s="93"/>
    </row>
    <row r="33" spans="2:29">
      <c r="B33"/>
      <c r="C33"/>
      <c r="D33"/>
      <c r="AA33" s="116" t="s">
        <v>814</v>
      </c>
      <c r="AB33" s="432" t="s">
        <v>730</v>
      </c>
      <c r="AC33" s="93"/>
    </row>
    <row r="34" spans="2:29">
      <c r="B34"/>
      <c r="C34"/>
      <c r="D34"/>
      <c r="AA34" s="86" t="s">
        <v>815</v>
      </c>
      <c r="AB34" s="92" t="s">
        <v>816</v>
      </c>
      <c r="AC34" s="93"/>
    </row>
    <row r="35" spans="2:29">
      <c r="B35"/>
      <c r="C35"/>
      <c r="D35"/>
      <c r="AA35" s="86" t="s">
        <v>817</v>
      </c>
      <c r="AB35" s="92" t="s">
        <v>818</v>
      </c>
      <c r="AC35" s="93"/>
    </row>
    <row r="36" spans="2:29">
      <c r="B36"/>
      <c r="C36"/>
      <c r="D36"/>
      <c r="AA36" s="86" t="s">
        <v>819</v>
      </c>
      <c r="AB36" s="92" t="s">
        <v>820</v>
      </c>
      <c r="AC36" s="93"/>
    </row>
    <row r="37" spans="2:29">
      <c r="B37"/>
      <c r="C37"/>
      <c r="D37"/>
      <c r="AA37" s="86" t="s">
        <v>821</v>
      </c>
      <c r="AB37" s="92" t="s">
        <v>822</v>
      </c>
      <c r="AC37" s="93"/>
    </row>
    <row r="38" spans="2:29">
      <c r="B38"/>
      <c r="C38"/>
      <c r="D38"/>
      <c r="AA38" s="86" t="s">
        <v>823</v>
      </c>
      <c r="AB38" s="92" t="s">
        <v>824</v>
      </c>
      <c r="AC38" s="93"/>
    </row>
    <row r="39" spans="2:29" ht="15" thickBot="1">
      <c r="B39"/>
      <c r="C39"/>
      <c r="D39"/>
      <c r="AA39" s="350" t="s">
        <v>825</v>
      </c>
      <c r="AB39" s="95" t="s">
        <v>826</v>
      </c>
      <c r="AC39" s="96"/>
    </row>
    <row r="40" spans="2:29" ht="15" thickTop="1">
      <c r="B40"/>
      <c r="C40"/>
      <c r="D40"/>
    </row>
    <row r="41" spans="2:29">
      <c r="B41"/>
      <c r="C41"/>
      <c r="D41"/>
    </row>
    <row r="42" spans="2:29">
      <c r="B42"/>
      <c r="C42"/>
      <c r="D42"/>
    </row>
  </sheetData>
  <sortState xmlns:xlrd2="http://schemas.microsoft.com/office/spreadsheetml/2017/richdata2" columnSort="1" ref="B1:V32">
    <sortCondition ref="B1:V1"/>
    <sortCondition ref="B2:V2"/>
  </sortState>
  <mergeCells count="1">
    <mergeCell ref="B1:G1"/>
  </mergeCells>
  <conditionalFormatting sqref="C3:C31">
    <cfRule type="colorScale" priority="13">
      <colorScale>
        <cfvo type="min"/>
        <cfvo type="percentile" val="50"/>
        <cfvo type="max"/>
        <color rgb="FFF8696B"/>
        <color rgb="FFFFEB84"/>
        <color rgb="FF63BE7B"/>
      </colorScale>
    </cfRule>
  </conditionalFormatting>
  <conditionalFormatting sqref="E29">
    <cfRule type="colorScale" priority="10">
      <colorScale>
        <cfvo type="min"/>
        <cfvo type="percentile" val="50"/>
        <cfvo type="max"/>
        <color rgb="FFF8696B"/>
        <color rgb="FFFFEB84"/>
        <color rgb="FF63BE7B"/>
      </colorScale>
    </cfRule>
  </conditionalFormatting>
  <conditionalFormatting sqref="F3:F30">
    <cfRule type="colorScale" priority="9">
      <colorScale>
        <cfvo type="min"/>
        <cfvo type="percentile" val="50"/>
        <cfvo type="max"/>
        <color rgb="FFF8696B"/>
        <color rgb="FFFFEB84"/>
        <color rgb="FF63BE7B"/>
      </colorScale>
    </cfRule>
  </conditionalFormatting>
  <conditionalFormatting sqref="F3:F31 L3:L31">
    <cfRule type="colorScale" priority="3">
      <colorScale>
        <cfvo type="min"/>
        <cfvo type="percentile" val="50"/>
        <cfvo type="max"/>
        <color rgb="FFF8696B"/>
        <color rgb="FFFFEB84"/>
        <color rgb="FF63BE7B"/>
      </colorScale>
    </cfRule>
  </conditionalFormatting>
  <conditionalFormatting sqref="G3:G31 M3:M31">
    <cfRule type="colorScale" priority="4">
      <colorScale>
        <cfvo type="min"/>
        <cfvo type="percentile" val="50"/>
        <cfvo type="max"/>
        <color rgb="FFF8696B"/>
        <color rgb="FFFFEB84"/>
        <color rgb="FF63BE7B"/>
      </colorScale>
    </cfRule>
  </conditionalFormatting>
  <conditionalFormatting sqref="I29">
    <cfRule type="colorScale" priority="5">
      <colorScale>
        <cfvo type="min"/>
        <cfvo type="percentile" val="50"/>
        <cfvo type="max"/>
        <color rgb="FFF8696B"/>
        <color rgb="FFFFEB84"/>
        <color rgb="FF63BE7B"/>
      </colorScale>
    </cfRule>
  </conditionalFormatting>
  <conditionalFormatting sqref="K3:L31 E30:E31 E3:E28 F31">
    <cfRule type="colorScale" priority="43">
      <colorScale>
        <cfvo type="min"/>
        <cfvo type="percentile" val="50"/>
        <cfvo type="max"/>
        <color rgb="FFF8696B"/>
        <color rgb="FFFFEB84"/>
        <color rgb="FF63BE7B"/>
      </colorScale>
    </cfRule>
  </conditionalFormatting>
  <conditionalFormatting sqref="Q3:Q31">
    <cfRule type="colorScale" priority="12">
      <colorScale>
        <cfvo type="min"/>
        <cfvo type="percentile" val="50"/>
        <cfvo type="max"/>
        <color rgb="FFF8696B"/>
        <color rgb="FFFFEB84"/>
        <color rgb="FF63BE7B"/>
      </colorScale>
    </cfRule>
  </conditionalFormatting>
  <conditionalFormatting sqref="R3:R31 X3:X31">
    <cfRule type="colorScale" priority="2">
      <colorScale>
        <cfvo type="min"/>
        <cfvo type="percentile" val="50"/>
        <cfvo type="max"/>
        <color rgb="FFF8696B"/>
        <color rgb="FFFFEB84"/>
        <color rgb="FF63BE7B"/>
      </colorScale>
    </cfRule>
  </conditionalFormatting>
  <conditionalFormatting sqref="S3:S31 Y3:Y31">
    <cfRule type="colorScale" priority="1">
      <colorScale>
        <cfvo type="min"/>
        <cfvo type="percentile" val="50"/>
        <cfvo type="max"/>
        <color rgb="FFF8696B"/>
        <color rgb="FFFFEB84"/>
        <color rgb="FF63BE7B"/>
      </colorScale>
    </cfRule>
  </conditionalFormatting>
  <conditionalFormatting sqref="W3:W31">
    <cfRule type="colorScale" priority="11">
      <colorScale>
        <cfvo type="min"/>
        <cfvo type="percentile" val="50"/>
        <cfvo type="max"/>
        <color rgb="FFF8696B"/>
        <color rgb="FFFFEB84"/>
        <color rgb="FF63BE7B"/>
      </colorScale>
    </cfRule>
  </conditionalFormatting>
  <pageMargins left="0.7" right="0.7" top="0.75" bottom="0.75" header="0.3" footer="0.3"/>
  <pageSetup orientation="portrait" horizontalDpi="4294967293"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0C25-DCB5-4A12-8B3B-5A5CACD90EF0}">
  <dimension ref="A1:AK32"/>
  <sheetViews>
    <sheetView zoomScale="110" zoomScaleNormal="110" workbookViewId="0">
      <pane xSplit="1" ySplit="2" topLeftCell="L3" activePane="bottomRight" state="frozen"/>
      <selection pane="bottomRight" activeCell="B3" sqref="B3"/>
      <selection pane="bottomLeft" activeCell="A3" sqref="A3"/>
      <selection pane="topRight" activeCell="B1" sqref="B1"/>
    </sheetView>
  </sheetViews>
  <sheetFormatPr defaultRowHeight="14.45"/>
  <cols>
    <col min="1" max="1" width="37" style="417" bestFit="1" customWidth="1"/>
    <col min="2" max="2" width="8.7109375" bestFit="1" customWidth="1"/>
    <col min="3" max="3" width="17.42578125" bestFit="1" customWidth="1"/>
    <col min="4" max="4" width="10.140625" bestFit="1" customWidth="1"/>
    <col min="5" max="5" width="21.85546875" bestFit="1" customWidth="1"/>
    <col min="6" max="6" width="8.42578125" bestFit="1" customWidth="1"/>
    <col min="7" max="7" width="9.28515625" style="283" bestFit="1" customWidth="1"/>
    <col min="8" max="8" width="14.5703125" style="224" bestFit="1" customWidth="1"/>
    <col min="9" max="9" width="10.140625" style="283" bestFit="1" customWidth="1"/>
    <col min="10" max="10" width="14.42578125" style="224" bestFit="1" customWidth="1"/>
    <col min="11" max="11" width="8.7109375" bestFit="1" customWidth="1"/>
    <col min="12" max="12" width="23.140625" bestFit="1" customWidth="1"/>
    <col min="13" max="13" width="10.140625" bestFit="1" customWidth="1"/>
    <col min="14" max="14" width="23.140625" bestFit="1" customWidth="1"/>
    <col min="15" max="15" width="8.42578125" bestFit="1" customWidth="1"/>
    <col min="16" max="16" width="9.28515625" style="283" bestFit="1" customWidth="1"/>
    <col min="17" max="17" width="23.140625" style="69" bestFit="1" customWidth="1"/>
    <col min="18" max="18" width="10.140625" style="283" bestFit="1" customWidth="1"/>
    <col min="19" max="19" width="14.42578125" style="69" bestFit="1" customWidth="1"/>
    <col min="20" max="20" width="8.7109375" bestFit="1" customWidth="1"/>
    <col min="21" max="21" width="25.140625" bestFit="1" customWidth="1"/>
    <col min="22" max="22" width="8.7109375" bestFit="1" customWidth="1"/>
    <col min="23" max="23" width="23.28515625" bestFit="1" customWidth="1"/>
    <col min="24" max="24" width="8.42578125" bestFit="1" customWidth="1"/>
    <col min="25" max="25" width="9.28515625" style="283" bestFit="1" customWidth="1"/>
    <col min="26" max="26" width="23" style="69" bestFit="1" customWidth="1"/>
    <col min="27" max="27" width="10.140625" style="283" bestFit="1" customWidth="1"/>
    <col min="28" max="28" width="23.140625" style="69" bestFit="1" customWidth="1"/>
    <col min="29" max="29" width="8.7109375" bestFit="1" customWidth="1"/>
    <col min="30" max="30" width="17.42578125" bestFit="1" customWidth="1"/>
    <col min="31" max="31" width="10.140625" bestFit="1" customWidth="1"/>
    <col min="32" max="32" width="23.140625" bestFit="1" customWidth="1"/>
    <col min="33" max="33" width="8.42578125" bestFit="1" customWidth="1"/>
    <col min="34" max="34" width="9.28515625" style="283" bestFit="1" customWidth="1"/>
    <col min="35" max="35" width="23.140625" style="69" bestFit="1" customWidth="1"/>
    <col min="36" max="36" width="10.140625" style="283" bestFit="1" customWidth="1"/>
    <col min="37" max="37" width="23.140625" style="69" bestFit="1" customWidth="1"/>
    <col min="38" max="38" width="8.7109375" customWidth="1"/>
  </cols>
  <sheetData>
    <row r="1" spans="1:37" s="68" customFormat="1" ht="15" thickTop="1">
      <c r="A1" s="460" t="s">
        <v>674</v>
      </c>
      <c r="B1" s="461" t="s">
        <v>292</v>
      </c>
      <c r="C1" s="462"/>
      <c r="D1" s="462" t="s">
        <v>292</v>
      </c>
      <c r="E1" s="462" t="s">
        <v>292</v>
      </c>
      <c r="F1" s="462"/>
      <c r="G1" s="286" t="s">
        <v>292</v>
      </c>
      <c r="H1" s="286" t="s">
        <v>292</v>
      </c>
      <c r="I1" s="286" t="s">
        <v>292</v>
      </c>
      <c r="J1" s="286" t="s">
        <v>292</v>
      </c>
      <c r="K1" s="467" t="s">
        <v>293</v>
      </c>
      <c r="L1" s="467" t="s">
        <v>292</v>
      </c>
      <c r="M1" s="467" t="s">
        <v>293</v>
      </c>
      <c r="N1" s="467" t="s">
        <v>292</v>
      </c>
      <c r="O1" s="467" t="s">
        <v>292</v>
      </c>
      <c r="P1" s="467" t="s">
        <v>293</v>
      </c>
      <c r="Q1" s="467" t="s">
        <v>292</v>
      </c>
      <c r="R1" s="467" t="s">
        <v>293</v>
      </c>
      <c r="S1" s="467"/>
      <c r="T1" s="463" t="s">
        <v>294</v>
      </c>
      <c r="U1" s="463"/>
      <c r="V1" s="463" t="s">
        <v>294</v>
      </c>
      <c r="W1" s="463" t="s">
        <v>294</v>
      </c>
      <c r="X1" s="463"/>
      <c r="Y1" s="463" t="s">
        <v>294</v>
      </c>
      <c r="Z1" s="463" t="s">
        <v>295</v>
      </c>
      <c r="AA1" s="463" t="s">
        <v>294</v>
      </c>
      <c r="AB1" s="463" t="s">
        <v>294</v>
      </c>
      <c r="AC1" s="468" t="s">
        <v>295</v>
      </c>
      <c r="AD1" s="468"/>
      <c r="AE1" s="468" t="s">
        <v>295</v>
      </c>
      <c r="AF1" s="468"/>
      <c r="AG1" s="468"/>
      <c r="AH1" s="305" t="s">
        <v>295</v>
      </c>
      <c r="AI1" s="305"/>
      <c r="AJ1" s="306" t="s">
        <v>295</v>
      </c>
      <c r="AK1" s="471"/>
    </row>
    <row r="2" spans="1:37" s="383" customFormat="1" ht="15" thickBot="1">
      <c r="A2" s="456" t="s">
        <v>731</v>
      </c>
      <c r="B2" s="445" t="s">
        <v>827</v>
      </c>
      <c r="C2" s="446" t="s">
        <v>828</v>
      </c>
      <c r="D2" s="446">
        <v>45208</v>
      </c>
      <c r="E2" s="446" t="s">
        <v>828</v>
      </c>
      <c r="F2" s="473" t="s">
        <v>829</v>
      </c>
      <c r="G2" s="446">
        <v>45385</v>
      </c>
      <c r="H2" s="447" t="s">
        <v>828</v>
      </c>
      <c r="I2" s="446">
        <v>45601</v>
      </c>
      <c r="J2" s="447" t="s">
        <v>828</v>
      </c>
      <c r="K2" s="451" t="s">
        <v>827</v>
      </c>
      <c r="L2" s="451">
        <v>45016</v>
      </c>
      <c r="M2" s="451">
        <v>45208</v>
      </c>
      <c r="N2" s="451">
        <v>45208</v>
      </c>
      <c r="O2" s="474" t="s">
        <v>829</v>
      </c>
      <c r="P2" s="451">
        <v>45385</v>
      </c>
      <c r="Q2" s="457" t="s">
        <v>828</v>
      </c>
      <c r="R2" s="451">
        <v>45601</v>
      </c>
      <c r="S2" s="452" t="s">
        <v>828</v>
      </c>
      <c r="T2" s="453" t="s">
        <v>827</v>
      </c>
      <c r="U2" s="453" t="s">
        <v>828</v>
      </c>
      <c r="V2" s="453" t="s">
        <v>830</v>
      </c>
      <c r="W2" s="453" t="s">
        <v>828</v>
      </c>
      <c r="X2" s="475" t="s">
        <v>829</v>
      </c>
      <c r="Y2" s="453">
        <v>45385</v>
      </c>
      <c r="Z2" s="458" t="s">
        <v>828</v>
      </c>
      <c r="AA2" s="453">
        <v>45601</v>
      </c>
      <c r="AB2" s="454" t="s">
        <v>828</v>
      </c>
      <c r="AC2" s="455" t="s">
        <v>827</v>
      </c>
      <c r="AD2" s="455" t="s">
        <v>828</v>
      </c>
      <c r="AE2" s="455">
        <v>45208</v>
      </c>
      <c r="AF2" s="455" t="s">
        <v>828</v>
      </c>
      <c r="AG2" s="476" t="s">
        <v>829</v>
      </c>
      <c r="AH2" s="455">
        <v>45385</v>
      </c>
      <c r="AI2" s="459" t="s">
        <v>828</v>
      </c>
      <c r="AJ2" s="477">
        <v>45601</v>
      </c>
      <c r="AK2" s="472" t="s">
        <v>828</v>
      </c>
    </row>
    <row r="3" spans="1:37" ht="15" thickTop="1">
      <c r="A3" s="421" t="s">
        <v>736</v>
      </c>
      <c r="B3" s="448">
        <v>1844.08</v>
      </c>
      <c r="C3" s="89" t="s">
        <v>675</v>
      </c>
      <c r="D3" s="416">
        <v>1271.71</v>
      </c>
      <c r="E3" s="89" t="s">
        <v>831</v>
      </c>
      <c r="F3" s="478">
        <f t="shared" ref="F3:F12" si="0">(D3-B3)/(B3)</f>
        <v>-0.31038241291050273</v>
      </c>
      <c r="G3" s="337">
        <v>2661.38</v>
      </c>
      <c r="H3" s="449" t="s">
        <v>832</v>
      </c>
      <c r="I3" s="337">
        <v>3331.8</v>
      </c>
      <c r="J3" s="449" t="s">
        <v>738</v>
      </c>
      <c r="K3" s="416">
        <v>1307.2</v>
      </c>
      <c r="L3" s="89" t="s">
        <v>833</v>
      </c>
      <c r="M3" s="416">
        <v>1269.4100000000001</v>
      </c>
      <c r="N3" s="89" t="s">
        <v>831</v>
      </c>
      <c r="O3" s="479">
        <f>(M3-K3)/(K3)</f>
        <v>-2.8909118727050154E-2</v>
      </c>
      <c r="P3" s="337">
        <v>2107.37</v>
      </c>
      <c r="Q3" s="416" t="s">
        <v>675</v>
      </c>
      <c r="R3" s="337">
        <v>2176.04</v>
      </c>
      <c r="S3" s="449" t="s">
        <v>675</v>
      </c>
      <c r="T3" s="416">
        <v>1500.06</v>
      </c>
      <c r="U3" s="89" t="s">
        <v>751</v>
      </c>
      <c r="V3" s="416">
        <v>1209.8699999999999</v>
      </c>
      <c r="W3" s="89" t="s">
        <v>834</v>
      </c>
      <c r="X3" s="479">
        <f>(V3-T3)/(T3)</f>
        <v>-0.19345226190952367</v>
      </c>
      <c r="Y3" s="337">
        <v>3098.01</v>
      </c>
      <c r="Z3" s="416" t="s">
        <v>738</v>
      </c>
      <c r="AA3" s="337">
        <v>2171.4899999999998</v>
      </c>
      <c r="AB3" s="449" t="s">
        <v>739</v>
      </c>
      <c r="AC3" s="416">
        <v>1565.07</v>
      </c>
      <c r="AD3" s="89" t="s">
        <v>675</v>
      </c>
      <c r="AE3" s="416">
        <v>1237.69</v>
      </c>
      <c r="AF3" s="89" t="s">
        <v>831</v>
      </c>
      <c r="AG3" s="479">
        <f>(AE3-AC3)/(AC3)</f>
        <v>-0.20917914214699657</v>
      </c>
      <c r="AH3" s="337">
        <v>2418.2600000000002</v>
      </c>
      <c r="AI3" s="416" t="s">
        <v>739</v>
      </c>
      <c r="AJ3" s="337">
        <v>2113.8000000000002</v>
      </c>
      <c r="AK3" s="449" t="s">
        <v>739</v>
      </c>
    </row>
    <row r="4" spans="1:37">
      <c r="A4" s="422" t="s">
        <v>743</v>
      </c>
      <c r="B4" s="397">
        <v>1.49</v>
      </c>
      <c r="C4" s="92" t="s">
        <v>738</v>
      </c>
      <c r="D4" s="124">
        <v>1.5189999999999999</v>
      </c>
      <c r="E4" s="92" t="s">
        <v>738</v>
      </c>
      <c r="F4" s="76">
        <f t="shared" si="0"/>
        <v>1.9463087248322089E-2</v>
      </c>
      <c r="G4" s="289">
        <v>1.82</v>
      </c>
      <c r="H4" s="433" t="s">
        <v>744</v>
      </c>
      <c r="I4" s="289">
        <v>2.31</v>
      </c>
      <c r="J4" s="433" t="s">
        <v>744</v>
      </c>
      <c r="K4" s="124">
        <v>1.5</v>
      </c>
      <c r="L4" s="92" t="s">
        <v>738</v>
      </c>
      <c r="M4" s="124">
        <v>1.5189999999999999</v>
      </c>
      <c r="N4" s="92" t="s">
        <v>738</v>
      </c>
      <c r="O4" s="480">
        <f t="shared" ref="O4:O15" si="1">(M4-K4)/(K4)</f>
        <v>1.2666666666666604E-2</v>
      </c>
      <c r="P4" s="289">
        <v>1.71</v>
      </c>
      <c r="Q4" s="124" t="s">
        <v>744</v>
      </c>
      <c r="R4" s="289">
        <v>2.27</v>
      </c>
      <c r="S4" s="433" t="s">
        <v>744</v>
      </c>
      <c r="T4" s="124">
        <v>1.47</v>
      </c>
      <c r="U4" s="92" t="s">
        <v>759</v>
      </c>
      <c r="V4" s="124">
        <v>1.516</v>
      </c>
      <c r="W4" s="92" t="s">
        <v>763</v>
      </c>
      <c r="X4" s="480">
        <f t="shared" ref="X4:X15" si="2">(V4-T4)/(T4)</f>
        <v>3.1292517006802752E-2</v>
      </c>
      <c r="Y4" s="289">
        <v>1.67</v>
      </c>
      <c r="Z4" s="124" t="s">
        <v>744</v>
      </c>
      <c r="AA4" s="289">
        <v>2.25</v>
      </c>
      <c r="AB4" s="433" t="s">
        <v>744</v>
      </c>
      <c r="AC4" s="124">
        <v>1.48</v>
      </c>
      <c r="AD4" s="92" t="s">
        <v>738</v>
      </c>
      <c r="AE4" s="124">
        <v>1.5249999999999999</v>
      </c>
      <c r="AF4" s="92" t="s">
        <v>795</v>
      </c>
      <c r="AG4" s="480">
        <f t="shared" ref="AG4:AG15" si="3">(AE4-AC4)/(AC4)</f>
        <v>3.0405405405405359E-2</v>
      </c>
      <c r="AH4" s="289">
        <v>1.75</v>
      </c>
      <c r="AI4" s="124" t="s">
        <v>744</v>
      </c>
      <c r="AJ4" s="289">
        <v>2.2999999999999998</v>
      </c>
      <c r="AK4" s="433" t="s">
        <v>744</v>
      </c>
    </row>
    <row r="5" spans="1:37">
      <c r="A5" s="422" t="s">
        <v>748</v>
      </c>
      <c r="B5" s="397">
        <v>819.16</v>
      </c>
      <c r="C5" s="92"/>
      <c r="D5" s="124">
        <v>665.6</v>
      </c>
      <c r="E5" s="92"/>
      <c r="F5" s="76">
        <f t="shared" si="0"/>
        <v>-0.18746032521119188</v>
      </c>
      <c r="G5" s="289">
        <v>891.61</v>
      </c>
      <c r="H5" s="433"/>
      <c r="I5" s="289">
        <v>1249.1099999999999</v>
      </c>
      <c r="J5" s="433"/>
      <c r="K5" s="124">
        <v>538.44000000000005</v>
      </c>
      <c r="L5" s="92"/>
      <c r="M5" s="124">
        <v>663.15</v>
      </c>
      <c r="N5" s="92"/>
      <c r="O5" s="480">
        <f t="shared" si="1"/>
        <v>0.23161355025629579</v>
      </c>
      <c r="P5" s="289">
        <v>661.39</v>
      </c>
      <c r="Q5" s="124"/>
      <c r="R5" s="289">
        <v>879.55</v>
      </c>
      <c r="S5" s="433"/>
      <c r="T5" s="124">
        <v>647.80999999999995</v>
      </c>
      <c r="U5" s="92"/>
      <c r="V5" s="124">
        <v>582.27</v>
      </c>
      <c r="W5" s="92"/>
      <c r="X5" s="480">
        <f t="shared" si="2"/>
        <v>-0.10117163983266694</v>
      </c>
      <c r="Y5" s="289">
        <v>1080.94</v>
      </c>
      <c r="Z5" s="124"/>
      <c r="AA5" s="289">
        <v>871.86</v>
      </c>
      <c r="AB5" s="433"/>
      <c r="AC5" s="124">
        <v>665.56</v>
      </c>
      <c r="AD5" s="92"/>
      <c r="AE5" s="124">
        <v>595.09</v>
      </c>
      <c r="AF5" s="92"/>
      <c r="AG5" s="480">
        <f t="shared" si="3"/>
        <v>-0.10588076206502782</v>
      </c>
      <c r="AH5" s="289">
        <v>859.17</v>
      </c>
      <c r="AI5" s="124"/>
      <c r="AJ5" s="289">
        <v>946.34</v>
      </c>
      <c r="AK5" s="433"/>
    </row>
    <row r="6" spans="1:37">
      <c r="A6" s="437" t="s">
        <v>752</v>
      </c>
      <c r="B6" s="397">
        <v>44.42</v>
      </c>
      <c r="C6" s="92"/>
      <c r="D6" s="124">
        <v>52.34</v>
      </c>
      <c r="E6" s="92"/>
      <c r="F6" s="76">
        <f t="shared" si="0"/>
        <v>0.17829806393516437</v>
      </c>
      <c r="G6" s="289">
        <v>33.5</v>
      </c>
      <c r="H6" s="433"/>
      <c r="I6" s="289">
        <v>37.49</v>
      </c>
      <c r="J6" s="433"/>
      <c r="K6" s="124">
        <v>41.19</v>
      </c>
      <c r="L6" s="92"/>
      <c r="M6" s="124">
        <v>52.24</v>
      </c>
      <c r="N6" s="92"/>
      <c r="O6" s="480">
        <f t="shared" si="1"/>
        <v>0.26826899732944903</v>
      </c>
      <c r="P6" s="289">
        <v>31.38</v>
      </c>
      <c r="Q6" s="124"/>
      <c r="R6" s="289">
        <v>40.42</v>
      </c>
      <c r="S6" s="433"/>
      <c r="T6" s="124">
        <v>43.19</v>
      </c>
      <c r="U6" s="92"/>
      <c r="V6" s="124">
        <v>48.13</v>
      </c>
      <c r="W6" s="92"/>
      <c r="X6" s="480">
        <f t="shared" si="2"/>
        <v>0.11437832831674011</v>
      </c>
      <c r="Y6" s="289">
        <v>34.89</v>
      </c>
      <c r="Z6" s="124"/>
      <c r="AA6" s="289">
        <v>40.15</v>
      </c>
      <c r="AB6" s="433"/>
      <c r="AC6" s="124">
        <v>42.53</v>
      </c>
      <c r="AD6" s="92"/>
      <c r="AE6" s="124">
        <v>48.08</v>
      </c>
      <c r="AF6" s="92"/>
      <c r="AG6" s="480">
        <f t="shared" si="3"/>
        <v>0.13049612038561009</v>
      </c>
      <c r="AH6" s="289">
        <v>35.53</v>
      </c>
      <c r="AI6" s="124"/>
      <c r="AJ6" s="289">
        <v>44.77</v>
      </c>
      <c r="AK6" s="433"/>
    </row>
    <row r="7" spans="1:37">
      <c r="A7" s="437" t="s">
        <v>756</v>
      </c>
      <c r="B7" s="397">
        <v>402.26</v>
      </c>
      <c r="C7" s="92"/>
      <c r="D7" s="124">
        <v>412.68</v>
      </c>
      <c r="E7" s="92"/>
      <c r="F7" s="76">
        <f t="shared" si="0"/>
        <v>2.590364440908869E-2</v>
      </c>
      <c r="G7" s="289">
        <v>322.98</v>
      </c>
      <c r="H7" s="433"/>
      <c r="I7" s="289">
        <v>621.42999999999995</v>
      </c>
      <c r="J7" s="433"/>
      <c r="K7" s="124">
        <v>277.75</v>
      </c>
      <c r="L7" s="92"/>
      <c r="M7" s="124">
        <v>383.37</v>
      </c>
      <c r="N7" s="92"/>
      <c r="O7" s="480">
        <f t="shared" si="1"/>
        <v>0.38027002700270029</v>
      </c>
      <c r="P7" s="289">
        <v>253.43</v>
      </c>
      <c r="Q7" s="124"/>
      <c r="R7" s="289">
        <v>370.13</v>
      </c>
      <c r="S7" s="433"/>
      <c r="T7" s="124">
        <v>302.06</v>
      </c>
      <c r="U7" s="92"/>
      <c r="V7" s="124">
        <v>316.58999999999997</v>
      </c>
      <c r="W7" s="92"/>
      <c r="X7" s="480">
        <f t="shared" si="2"/>
        <v>4.8103025888896152E-2</v>
      </c>
      <c r="Y7" s="289">
        <v>350.34</v>
      </c>
      <c r="Z7" s="124"/>
      <c r="AA7" s="289">
        <v>382.81</v>
      </c>
      <c r="AB7" s="433"/>
      <c r="AC7" s="124">
        <v>447.2</v>
      </c>
      <c r="AD7" s="92"/>
      <c r="AE7" s="124">
        <v>350.57</v>
      </c>
      <c r="AF7" s="92"/>
      <c r="AG7" s="480">
        <f t="shared" si="3"/>
        <v>-0.21607781753130589</v>
      </c>
      <c r="AH7" s="289">
        <v>283.83</v>
      </c>
      <c r="AI7" s="124"/>
      <c r="AJ7" s="289">
        <v>394.81</v>
      </c>
      <c r="AK7" s="433"/>
    </row>
    <row r="8" spans="1:37">
      <c r="A8" s="422" t="s">
        <v>760</v>
      </c>
      <c r="B8" s="397">
        <v>21.81</v>
      </c>
      <c r="C8" s="92"/>
      <c r="D8" s="124">
        <v>32.450000000000003</v>
      </c>
      <c r="E8" s="92"/>
      <c r="F8" s="76">
        <f t="shared" si="0"/>
        <v>0.48784961027051832</v>
      </c>
      <c r="G8" s="289">
        <v>12.14</v>
      </c>
      <c r="H8" s="433"/>
      <c r="I8" s="289">
        <v>18.649999999999999</v>
      </c>
      <c r="J8" s="433"/>
      <c r="K8" s="124">
        <v>21.25</v>
      </c>
      <c r="L8" s="92"/>
      <c r="M8" s="124">
        <v>30.2</v>
      </c>
      <c r="N8" s="92"/>
      <c r="O8" s="480">
        <f t="shared" si="1"/>
        <v>0.42117647058823526</v>
      </c>
      <c r="P8" s="289">
        <v>12.03</v>
      </c>
      <c r="Q8" s="124"/>
      <c r="R8" s="289">
        <v>17.010000000000002</v>
      </c>
      <c r="S8" s="433"/>
      <c r="T8" s="124">
        <v>20.14</v>
      </c>
      <c r="U8" s="92"/>
      <c r="V8" s="124">
        <v>26.17</v>
      </c>
      <c r="W8" s="92"/>
      <c r="X8" s="480">
        <f t="shared" si="2"/>
        <v>0.29940417080436948</v>
      </c>
      <c r="Y8" s="289">
        <v>11.31</v>
      </c>
      <c r="Z8" s="124"/>
      <c r="AA8" s="289">
        <v>17.63</v>
      </c>
      <c r="AB8" s="433"/>
      <c r="AC8" s="124">
        <v>28.57</v>
      </c>
      <c r="AD8" s="92"/>
      <c r="AE8" s="124">
        <v>28.32</v>
      </c>
      <c r="AF8" s="92"/>
      <c r="AG8" s="480">
        <f t="shared" si="3"/>
        <v>-8.7504375218760942E-3</v>
      </c>
      <c r="AH8" s="289">
        <v>11.74</v>
      </c>
      <c r="AI8" s="124"/>
      <c r="AJ8" s="289">
        <v>18.68</v>
      </c>
      <c r="AK8" s="433"/>
    </row>
    <row r="9" spans="1:37">
      <c r="A9" s="422" t="s">
        <v>764</v>
      </c>
      <c r="B9" s="397">
        <v>185.74</v>
      </c>
      <c r="C9" s="92"/>
      <c r="D9" s="124">
        <v>158.24</v>
      </c>
      <c r="E9" s="92"/>
      <c r="F9" s="76">
        <f t="shared" si="0"/>
        <v>-0.14805642295682137</v>
      </c>
      <c r="G9" s="289">
        <v>47.88</v>
      </c>
      <c r="H9" s="433"/>
      <c r="I9" s="289">
        <v>272.92</v>
      </c>
      <c r="J9" s="433"/>
      <c r="K9" s="124">
        <v>134.51</v>
      </c>
      <c r="L9" s="92"/>
      <c r="M9" s="124">
        <v>142.82</v>
      </c>
      <c r="N9" s="92"/>
      <c r="O9" s="480">
        <f t="shared" si="1"/>
        <v>6.1779793323916456E-2</v>
      </c>
      <c r="P9" s="289">
        <v>36.619999999999997</v>
      </c>
      <c r="Q9" s="124"/>
      <c r="R9" s="289">
        <v>165.76</v>
      </c>
      <c r="S9" s="433"/>
      <c r="T9" s="124">
        <v>146.44</v>
      </c>
      <c r="U9" s="92"/>
      <c r="V9" s="124">
        <v>115.93</v>
      </c>
      <c r="W9" s="92"/>
      <c r="X9" s="480">
        <f t="shared" si="2"/>
        <v>-0.20834471455886364</v>
      </c>
      <c r="Y9" s="289">
        <v>33.54</v>
      </c>
      <c r="Z9" s="124"/>
      <c r="AA9" s="289">
        <v>191.2</v>
      </c>
      <c r="AB9" s="433"/>
      <c r="AC9" s="124">
        <v>158.72999999999999</v>
      </c>
      <c r="AD9" s="92"/>
      <c r="AE9" s="124">
        <v>142.51</v>
      </c>
      <c r="AF9" s="92"/>
      <c r="AG9" s="480">
        <f t="shared" si="3"/>
        <v>-0.10218610218610219</v>
      </c>
      <c r="AH9" s="289">
        <v>39.31</v>
      </c>
      <c r="AI9" s="124"/>
      <c r="AJ9" s="289">
        <v>193.33</v>
      </c>
      <c r="AK9" s="433"/>
    </row>
    <row r="10" spans="1:37">
      <c r="A10" s="437" t="s">
        <v>768</v>
      </c>
      <c r="B10" s="397">
        <v>10.07</v>
      </c>
      <c r="C10" s="92"/>
      <c r="D10" s="124">
        <v>12.44</v>
      </c>
      <c r="E10" s="92"/>
      <c r="F10" s="76">
        <f t="shared" si="0"/>
        <v>0.23535253227408134</v>
      </c>
      <c r="G10" s="289">
        <v>1.8</v>
      </c>
      <c r="H10" s="433"/>
      <c r="I10" s="289">
        <v>8.19</v>
      </c>
      <c r="J10" s="433"/>
      <c r="K10" s="124">
        <v>10.29</v>
      </c>
      <c r="L10" s="92"/>
      <c r="M10" s="124">
        <v>11.25</v>
      </c>
      <c r="N10" s="92"/>
      <c r="O10" s="480">
        <f t="shared" si="1"/>
        <v>9.3294460641399513E-2</v>
      </c>
      <c r="P10" s="289">
        <v>1.74</v>
      </c>
      <c r="Q10" s="124"/>
      <c r="R10" s="289">
        <v>7.62</v>
      </c>
      <c r="S10" s="433"/>
      <c r="T10" s="124">
        <v>9.76</v>
      </c>
      <c r="U10" s="92"/>
      <c r="V10" s="124">
        <v>9.58</v>
      </c>
      <c r="W10" s="92"/>
      <c r="X10" s="480">
        <f t="shared" si="2"/>
        <v>-1.8442622950819644E-2</v>
      </c>
      <c r="Y10" s="289">
        <v>1.08</v>
      </c>
      <c r="Z10" s="124"/>
      <c r="AA10" s="289">
        <v>8.8000000000000007</v>
      </c>
      <c r="AB10" s="433"/>
      <c r="AC10" s="124">
        <v>10.14</v>
      </c>
      <c r="AD10" s="92"/>
      <c r="AE10" s="124">
        <v>11.51</v>
      </c>
      <c r="AF10" s="92"/>
      <c r="AG10" s="480">
        <f t="shared" si="3"/>
        <v>0.13510848126232733</v>
      </c>
      <c r="AH10" s="289">
        <v>1.63</v>
      </c>
      <c r="AI10" s="124"/>
      <c r="AJ10" s="289">
        <v>9.15</v>
      </c>
      <c r="AK10" s="433"/>
    </row>
    <row r="11" spans="1:37">
      <c r="A11" s="437" t="s">
        <v>769</v>
      </c>
      <c r="B11" s="397">
        <v>416.9</v>
      </c>
      <c r="C11" s="92"/>
      <c r="D11" s="124">
        <v>252.92</v>
      </c>
      <c r="E11" s="92"/>
      <c r="F11" s="76">
        <f t="shared" si="0"/>
        <v>-0.39333173422883183</v>
      </c>
      <c r="G11" s="289">
        <v>520.85</v>
      </c>
      <c r="H11" s="433"/>
      <c r="I11" s="289">
        <v>627.67999999999995</v>
      </c>
      <c r="J11" s="433"/>
      <c r="K11" s="124">
        <v>260.69</v>
      </c>
      <c r="L11" s="92"/>
      <c r="M11" s="124">
        <v>279.77999999999997</v>
      </c>
      <c r="N11" s="92"/>
      <c r="O11" s="480">
        <f t="shared" si="1"/>
        <v>7.3228739115424352E-2</v>
      </c>
      <c r="P11" s="289">
        <v>371.34</v>
      </c>
      <c r="Q11" s="124"/>
      <c r="R11" s="289">
        <v>509.42</v>
      </c>
      <c r="S11" s="433"/>
      <c r="T11" s="124">
        <v>345.76</v>
      </c>
      <c r="U11" s="92"/>
      <c r="V11" s="124">
        <v>265.68</v>
      </c>
      <c r="W11" s="92"/>
      <c r="X11" s="480">
        <f t="shared" si="2"/>
        <v>-0.23160573808422022</v>
      </c>
      <c r="Y11" s="289">
        <v>697.07</v>
      </c>
      <c r="Z11" s="124"/>
      <c r="AA11" s="289">
        <v>489.05</v>
      </c>
      <c r="AB11" s="433"/>
      <c r="AC11" s="124">
        <v>218.36</v>
      </c>
      <c r="AD11" s="92"/>
      <c r="AE11" s="124">
        <v>244.51</v>
      </c>
      <c r="AF11" s="92"/>
      <c r="AG11" s="480">
        <f t="shared" si="3"/>
        <v>0.11975636563473152</v>
      </c>
      <c r="AH11" s="289">
        <v>536.03</v>
      </c>
      <c r="AI11" s="124"/>
      <c r="AJ11" s="289">
        <v>551.54</v>
      </c>
      <c r="AK11" s="433"/>
    </row>
    <row r="12" spans="1:37">
      <c r="A12" s="437" t="s">
        <v>771</v>
      </c>
      <c r="B12" s="397">
        <v>22.61</v>
      </c>
      <c r="C12" s="92"/>
      <c r="D12" s="124">
        <v>19.89</v>
      </c>
      <c r="E12" s="92"/>
      <c r="F12" s="76">
        <f t="shared" si="0"/>
        <v>-0.1203007518796992</v>
      </c>
      <c r="G12" s="289">
        <v>19.57</v>
      </c>
      <c r="H12" s="433"/>
      <c r="I12" s="289">
        <v>18.84</v>
      </c>
      <c r="J12" s="433"/>
      <c r="K12" s="124">
        <v>19.940000000000001</v>
      </c>
      <c r="L12" s="92"/>
      <c r="M12" s="124">
        <v>22.04</v>
      </c>
      <c r="N12" s="92"/>
      <c r="O12" s="480">
        <f t="shared" si="1"/>
        <v>0.10531594784353047</v>
      </c>
      <c r="P12" s="289">
        <v>17.62</v>
      </c>
      <c r="Q12" s="124"/>
      <c r="R12" s="289">
        <v>23.41</v>
      </c>
      <c r="S12" s="433"/>
      <c r="T12" s="124">
        <v>23.05</v>
      </c>
      <c r="U12" s="92"/>
      <c r="V12" s="124">
        <v>21.96</v>
      </c>
      <c r="W12" s="92"/>
      <c r="X12" s="480">
        <f t="shared" si="2"/>
        <v>-4.7288503253796091E-2</v>
      </c>
      <c r="Y12" s="289">
        <v>22.5</v>
      </c>
      <c r="Z12" s="124"/>
      <c r="AA12" s="289">
        <v>22.52</v>
      </c>
      <c r="AB12" s="433"/>
      <c r="AC12" s="124">
        <v>13.95</v>
      </c>
      <c r="AD12" s="92"/>
      <c r="AE12" s="124">
        <v>19.760000000000002</v>
      </c>
      <c r="AF12" s="92"/>
      <c r="AG12" s="480">
        <f t="shared" si="3"/>
        <v>0.41648745519713282</v>
      </c>
      <c r="AH12" s="289">
        <v>22.17</v>
      </c>
      <c r="AI12" s="124"/>
      <c r="AJ12" s="289">
        <v>26.09</v>
      </c>
      <c r="AK12" s="433"/>
    </row>
    <row r="13" spans="1:37">
      <c r="A13" s="437" t="s">
        <v>773</v>
      </c>
      <c r="B13" s="397">
        <v>0</v>
      </c>
      <c r="C13" s="92"/>
      <c r="D13" s="124">
        <v>0</v>
      </c>
      <c r="E13" s="92"/>
      <c r="F13" s="481"/>
      <c r="G13" s="289">
        <v>0</v>
      </c>
      <c r="H13" s="433"/>
      <c r="I13" s="289">
        <v>0</v>
      </c>
      <c r="J13" s="433"/>
      <c r="K13" s="124">
        <v>0</v>
      </c>
      <c r="L13" s="92"/>
      <c r="M13" s="124">
        <v>0</v>
      </c>
      <c r="N13" s="92"/>
      <c r="O13" s="480" t="e">
        <f t="shared" si="1"/>
        <v>#DIV/0!</v>
      </c>
      <c r="P13" s="289">
        <v>0</v>
      </c>
      <c r="Q13" s="124"/>
      <c r="R13" s="289">
        <v>0</v>
      </c>
      <c r="S13" s="433"/>
      <c r="T13" s="124">
        <v>0</v>
      </c>
      <c r="U13" s="92"/>
      <c r="V13" s="124">
        <v>0</v>
      </c>
      <c r="W13" s="92"/>
      <c r="X13" s="480" t="e">
        <f t="shared" si="2"/>
        <v>#DIV/0!</v>
      </c>
      <c r="Y13" s="289">
        <v>27.28</v>
      </c>
      <c r="Z13" s="124"/>
      <c r="AA13" s="289">
        <v>0</v>
      </c>
      <c r="AB13" s="433"/>
      <c r="AC13" s="124">
        <v>0</v>
      </c>
      <c r="AD13" s="92"/>
      <c r="AE13" s="124">
        <v>0</v>
      </c>
      <c r="AF13" s="92"/>
      <c r="AG13" s="480" t="e">
        <f t="shared" si="3"/>
        <v>#DIV/0!</v>
      </c>
      <c r="AH13" s="289">
        <v>0</v>
      </c>
      <c r="AI13" s="124"/>
      <c r="AJ13" s="289">
        <v>0</v>
      </c>
      <c r="AK13" s="433"/>
    </row>
    <row r="14" spans="1:37">
      <c r="A14" s="437" t="s">
        <v>774</v>
      </c>
      <c r="B14" s="397">
        <v>0</v>
      </c>
      <c r="C14" s="92"/>
      <c r="D14" s="124">
        <v>0</v>
      </c>
      <c r="E14" s="92"/>
      <c r="F14" s="481"/>
      <c r="G14" s="289">
        <v>0</v>
      </c>
      <c r="H14" s="433"/>
      <c r="I14" s="289">
        <v>0</v>
      </c>
      <c r="J14" s="433"/>
      <c r="K14" s="124">
        <v>0</v>
      </c>
      <c r="L14" s="92"/>
      <c r="M14" s="124">
        <v>0</v>
      </c>
      <c r="N14" s="92"/>
      <c r="O14" s="480" t="e">
        <f t="shared" si="1"/>
        <v>#DIV/0!</v>
      </c>
      <c r="P14" s="289">
        <v>0</v>
      </c>
      <c r="Q14" s="124"/>
      <c r="R14" s="289">
        <v>0</v>
      </c>
      <c r="S14" s="433"/>
      <c r="T14" s="124">
        <v>0</v>
      </c>
      <c r="U14" s="92"/>
      <c r="V14" s="124">
        <v>0</v>
      </c>
      <c r="W14" s="92"/>
      <c r="X14" s="480" t="e">
        <f t="shared" si="2"/>
        <v>#DIV/0!</v>
      </c>
      <c r="Y14" s="289">
        <v>0.88</v>
      </c>
      <c r="Z14" s="124"/>
      <c r="AA14" s="289">
        <v>0</v>
      </c>
      <c r="AB14" s="433"/>
      <c r="AC14" s="124">
        <v>0</v>
      </c>
      <c r="AD14" s="92"/>
      <c r="AE14" s="124">
        <v>0</v>
      </c>
      <c r="AF14" s="92"/>
      <c r="AG14" s="480" t="e">
        <f t="shared" si="3"/>
        <v>#DIV/0!</v>
      </c>
      <c r="AH14" s="289">
        <v>0</v>
      </c>
      <c r="AI14" s="124"/>
      <c r="AJ14" s="289">
        <v>0</v>
      </c>
      <c r="AK14" s="433"/>
    </row>
    <row r="15" spans="1:37">
      <c r="A15" s="422" t="s">
        <v>775</v>
      </c>
      <c r="B15" s="397">
        <v>287.76</v>
      </c>
      <c r="C15" s="92"/>
      <c r="D15" s="124">
        <v>206.66</v>
      </c>
      <c r="E15" s="92"/>
      <c r="F15" s="481">
        <f t="shared" ref="F15:F20" si="4">(D15-B15)/(B15)</f>
        <v>-0.28183208229079787</v>
      </c>
      <c r="G15" s="289">
        <v>557.85</v>
      </c>
      <c r="H15" s="433"/>
      <c r="I15" s="289">
        <v>520.11</v>
      </c>
      <c r="J15" s="433"/>
      <c r="K15" s="124">
        <v>191.03</v>
      </c>
      <c r="L15" s="92"/>
      <c r="M15" s="124">
        <v>214.43</v>
      </c>
      <c r="N15" s="92"/>
      <c r="O15" s="480">
        <f t="shared" si="1"/>
        <v>0.12249384913364396</v>
      </c>
      <c r="P15" s="289">
        <v>344.07</v>
      </c>
      <c r="Q15" s="124"/>
      <c r="R15" s="289">
        <v>326.11</v>
      </c>
      <c r="S15" s="433"/>
      <c r="T15" s="124">
        <v>245.3</v>
      </c>
      <c r="U15" s="92"/>
      <c r="V15" s="124">
        <v>256.58999999999997</v>
      </c>
      <c r="W15" s="92"/>
      <c r="X15" s="480">
        <f t="shared" si="2"/>
        <v>4.6025275173257087E-2</v>
      </c>
      <c r="Y15" s="289">
        <v>560.16999999999996</v>
      </c>
      <c r="Z15" s="124"/>
      <c r="AA15" s="289">
        <v>282.08</v>
      </c>
      <c r="AB15" s="433"/>
      <c r="AC15" s="124">
        <v>180.89</v>
      </c>
      <c r="AD15" s="92"/>
      <c r="AE15" s="124">
        <v>215.9</v>
      </c>
      <c r="AF15" s="92"/>
      <c r="AG15" s="480">
        <f t="shared" si="3"/>
        <v>0.1935430372049313</v>
      </c>
      <c r="AH15" s="289">
        <v>413.88</v>
      </c>
      <c r="AI15" s="124"/>
      <c r="AJ15" s="289">
        <v>286.77999999999997</v>
      </c>
      <c r="AK15" s="433"/>
    </row>
    <row r="16" spans="1:37">
      <c r="A16" s="423" t="s">
        <v>777</v>
      </c>
      <c r="B16" s="397">
        <v>15.6</v>
      </c>
      <c r="C16" s="92"/>
      <c r="D16" s="124">
        <v>16.25</v>
      </c>
      <c r="E16" s="92"/>
      <c r="F16" s="76">
        <f t="shared" si="4"/>
        <v>4.1666666666666692E-2</v>
      </c>
      <c r="G16" s="289">
        <v>20.96</v>
      </c>
      <c r="H16" s="433"/>
      <c r="I16" s="289">
        <v>15.61</v>
      </c>
      <c r="J16" s="433"/>
      <c r="K16" s="124">
        <v>14.61</v>
      </c>
      <c r="L16" s="92"/>
      <c r="M16" s="124">
        <v>16.89</v>
      </c>
      <c r="N16" s="92"/>
      <c r="O16" s="480">
        <f t="shared" ref="O16:O25" si="5">(M16-K16)/(K16)</f>
        <v>0.15605749486652987</v>
      </c>
      <c r="P16" s="289">
        <v>16.329999999999998</v>
      </c>
      <c r="Q16" s="124"/>
      <c r="R16" s="289">
        <v>14.99</v>
      </c>
      <c r="S16" s="433"/>
      <c r="T16" s="124">
        <v>16.350000000000001</v>
      </c>
      <c r="U16" s="92"/>
      <c r="V16" s="124">
        <v>21.21</v>
      </c>
      <c r="W16" s="92"/>
      <c r="X16" s="480">
        <f t="shared" ref="X16:X25" si="6">(V16-T16)/(T16)</f>
        <v>0.29724770642201831</v>
      </c>
      <c r="Y16" s="289">
        <v>18.079999999999998</v>
      </c>
      <c r="Z16" s="124"/>
      <c r="AA16" s="289">
        <v>12.99</v>
      </c>
      <c r="AB16" s="433"/>
      <c r="AC16" s="124">
        <v>11.56</v>
      </c>
      <c r="AD16" s="92"/>
      <c r="AE16" s="124">
        <v>17.440000000000001</v>
      </c>
      <c r="AF16" s="92"/>
      <c r="AG16" s="480">
        <f t="shared" ref="AG16:AG25" si="7">(AE16-AC16)/(AC16)</f>
        <v>0.50865051903114189</v>
      </c>
      <c r="AH16" s="289">
        <v>17.11</v>
      </c>
      <c r="AI16" s="124"/>
      <c r="AJ16" s="289">
        <v>13.57</v>
      </c>
      <c r="AK16" s="433"/>
    </row>
    <row r="17" spans="1:37">
      <c r="A17" s="422" t="s">
        <v>779</v>
      </c>
      <c r="B17" s="397">
        <v>79.739999999999995</v>
      </c>
      <c r="C17" s="92"/>
      <c r="D17" s="124">
        <v>67.86</v>
      </c>
      <c r="E17" s="92"/>
      <c r="F17" s="481">
        <f t="shared" si="4"/>
        <v>-0.14898419864559814</v>
      </c>
      <c r="G17" s="289">
        <v>99.83</v>
      </c>
      <c r="H17" s="433"/>
      <c r="I17" s="289">
        <v>120.94</v>
      </c>
      <c r="J17" s="433"/>
      <c r="K17" s="124">
        <v>51.13</v>
      </c>
      <c r="L17" s="92"/>
      <c r="M17" s="124">
        <v>77.23</v>
      </c>
      <c r="N17" s="92"/>
      <c r="O17" s="480">
        <f t="shared" si="5"/>
        <v>0.51046352434969688</v>
      </c>
      <c r="P17" s="289">
        <v>82.44</v>
      </c>
      <c r="Q17" s="124"/>
      <c r="R17" s="289">
        <v>80.87</v>
      </c>
      <c r="S17" s="433"/>
      <c r="T17" s="124">
        <v>52.24</v>
      </c>
      <c r="U17" s="92"/>
      <c r="V17" s="124">
        <v>65.88</v>
      </c>
      <c r="W17" s="92"/>
      <c r="X17" s="480">
        <f t="shared" si="6"/>
        <v>0.26110260336906571</v>
      </c>
      <c r="Y17" s="289">
        <v>0</v>
      </c>
      <c r="Z17" s="124"/>
      <c r="AA17" s="289">
        <v>95.11</v>
      </c>
      <c r="AB17" s="433"/>
      <c r="AC17" s="124">
        <v>48.02</v>
      </c>
      <c r="AD17" s="92"/>
      <c r="AE17" s="124">
        <v>59.53</v>
      </c>
      <c r="AF17" s="92"/>
      <c r="AG17" s="480">
        <f t="shared" si="7"/>
        <v>0.23969179508538102</v>
      </c>
      <c r="AH17" s="289">
        <v>87.1</v>
      </c>
      <c r="AI17" s="124"/>
      <c r="AJ17" s="289">
        <v>87.9</v>
      </c>
      <c r="AK17" s="433"/>
    </row>
    <row r="18" spans="1:37">
      <c r="A18" s="424" t="s">
        <v>781</v>
      </c>
      <c r="B18" s="397">
        <v>4.32</v>
      </c>
      <c r="C18" s="92"/>
      <c r="D18" s="124">
        <v>5.34</v>
      </c>
      <c r="E18" s="92"/>
      <c r="F18" s="481">
        <f t="shared" si="4"/>
        <v>0.23611111111111099</v>
      </c>
      <c r="G18" s="289">
        <v>3.75</v>
      </c>
      <c r="H18" s="433"/>
      <c r="I18" s="289">
        <v>3.63</v>
      </c>
      <c r="J18" s="433"/>
      <c r="K18" s="124">
        <v>3.91</v>
      </c>
      <c r="L18" s="92"/>
      <c r="M18" s="124">
        <v>6.08</v>
      </c>
      <c r="N18" s="92"/>
      <c r="O18" s="480">
        <f t="shared" si="5"/>
        <v>0.55498721227621484</v>
      </c>
      <c r="P18" s="289">
        <v>3.91</v>
      </c>
      <c r="Q18" s="124"/>
      <c r="R18" s="289">
        <v>3.72</v>
      </c>
      <c r="S18" s="433"/>
      <c r="T18" s="124">
        <v>3.48</v>
      </c>
      <c r="U18" s="92"/>
      <c r="V18" s="124">
        <v>5.45</v>
      </c>
      <c r="W18" s="92"/>
      <c r="X18" s="480">
        <f t="shared" si="6"/>
        <v>0.56609195402298862</v>
      </c>
      <c r="Y18" s="289">
        <v>0</v>
      </c>
      <c r="Z18" s="124"/>
      <c r="AA18" s="289">
        <v>4.38</v>
      </c>
      <c r="AB18" s="433"/>
      <c r="AC18" s="124">
        <v>3.07</v>
      </c>
      <c r="AD18" s="92"/>
      <c r="AE18" s="124">
        <v>4.8099999999999996</v>
      </c>
      <c r="AF18" s="92"/>
      <c r="AG18" s="480">
        <f t="shared" si="7"/>
        <v>0.56677524429967419</v>
      </c>
      <c r="AH18" s="289">
        <v>3.6</v>
      </c>
      <c r="AI18" s="124"/>
      <c r="AJ18" s="289">
        <v>4.16</v>
      </c>
      <c r="AK18" s="433"/>
    </row>
    <row r="19" spans="1:37">
      <c r="A19" s="422" t="s">
        <v>783</v>
      </c>
      <c r="B19" s="397">
        <v>208.02</v>
      </c>
      <c r="C19" s="92"/>
      <c r="D19" s="124">
        <v>138.80000000000001</v>
      </c>
      <c r="E19" s="92"/>
      <c r="F19" s="481">
        <f t="shared" si="4"/>
        <v>-0.33275646572444956</v>
      </c>
      <c r="G19" s="289">
        <v>411.03</v>
      </c>
      <c r="H19" s="433"/>
      <c r="I19" s="289">
        <v>399.16</v>
      </c>
      <c r="J19" s="433"/>
      <c r="K19" s="124">
        <v>139.9</v>
      </c>
      <c r="L19" s="92"/>
      <c r="M19" s="124">
        <v>137.19999999999999</v>
      </c>
      <c r="N19" s="92"/>
      <c r="O19" s="480">
        <f t="shared" si="5"/>
        <v>-1.929949964260198E-2</v>
      </c>
      <c r="P19" s="289">
        <v>223.13</v>
      </c>
      <c r="Q19" s="124"/>
      <c r="R19" s="289">
        <v>245.24</v>
      </c>
      <c r="S19" s="433"/>
      <c r="T19" s="124">
        <v>193.06</v>
      </c>
      <c r="U19" s="92"/>
      <c r="V19" s="124">
        <v>190.71</v>
      </c>
      <c r="W19" s="92"/>
      <c r="X19" s="480">
        <f t="shared" si="6"/>
        <v>-1.2172381643012506E-2</v>
      </c>
      <c r="Y19" s="289">
        <v>493.86</v>
      </c>
      <c r="Z19" s="124"/>
      <c r="AA19" s="289">
        <v>186.97</v>
      </c>
      <c r="AB19" s="433"/>
      <c r="AC19" s="124">
        <v>132.87</v>
      </c>
      <c r="AD19" s="92"/>
      <c r="AE19" s="124">
        <v>156.37</v>
      </c>
      <c r="AF19" s="92"/>
      <c r="AG19" s="480">
        <f t="shared" si="7"/>
        <v>0.1768646045006397</v>
      </c>
      <c r="AH19" s="289">
        <v>285.08</v>
      </c>
      <c r="AI19" s="124"/>
      <c r="AJ19" s="289">
        <v>198.87</v>
      </c>
      <c r="AK19" s="433"/>
    </row>
    <row r="20" spans="1:37">
      <c r="A20" s="437" t="s">
        <v>785</v>
      </c>
      <c r="B20" s="397">
        <v>11.28</v>
      </c>
      <c r="C20" s="92"/>
      <c r="D20" s="124">
        <v>10.91</v>
      </c>
      <c r="E20" s="92"/>
      <c r="F20" s="481">
        <f t="shared" si="4"/>
        <v>-3.2801418439716241E-2</v>
      </c>
      <c r="G20" s="289">
        <v>15.44</v>
      </c>
      <c r="H20" s="433"/>
      <c r="I20" s="289">
        <v>11.98</v>
      </c>
      <c r="J20" s="433"/>
      <c r="K20" s="124">
        <v>10.7</v>
      </c>
      <c r="L20" s="92"/>
      <c r="M20" s="124">
        <v>10.81</v>
      </c>
      <c r="N20" s="92"/>
      <c r="O20" s="480">
        <f t="shared" si="5"/>
        <v>1.0280373831775814E-2</v>
      </c>
      <c r="P20" s="289">
        <v>10.59</v>
      </c>
      <c r="Q20" s="124"/>
      <c r="R20" s="289">
        <v>11.27</v>
      </c>
      <c r="S20" s="433"/>
      <c r="T20" s="124">
        <v>12.87</v>
      </c>
      <c r="U20" s="92"/>
      <c r="V20" s="124">
        <v>15.76</v>
      </c>
      <c r="W20" s="92"/>
      <c r="X20" s="480">
        <f t="shared" si="6"/>
        <v>0.2245532245532246</v>
      </c>
      <c r="Y20" s="289">
        <v>15.94</v>
      </c>
      <c r="Z20" s="124"/>
      <c r="AA20" s="289">
        <v>8.61</v>
      </c>
      <c r="AB20" s="433"/>
      <c r="AC20" s="124">
        <v>8.49</v>
      </c>
      <c r="AD20" s="92"/>
      <c r="AE20" s="124">
        <v>12.63</v>
      </c>
      <c r="AF20" s="92"/>
      <c r="AG20" s="480">
        <f t="shared" si="7"/>
        <v>0.48763250883392234</v>
      </c>
      <c r="AH20" s="289">
        <v>11.79</v>
      </c>
      <c r="AI20" s="124"/>
      <c r="AJ20" s="289">
        <v>9.41</v>
      </c>
      <c r="AK20" s="433"/>
    </row>
    <row r="21" spans="1:37">
      <c r="A21" s="422" t="s">
        <v>787</v>
      </c>
      <c r="B21" s="397">
        <v>0</v>
      </c>
      <c r="C21" s="92"/>
      <c r="D21" s="124">
        <v>0</v>
      </c>
      <c r="E21" s="92"/>
      <c r="F21" s="481"/>
      <c r="G21" s="289">
        <v>46.99</v>
      </c>
      <c r="H21" s="433"/>
      <c r="I21" s="289">
        <v>82.53</v>
      </c>
      <c r="J21" s="433"/>
      <c r="K21" s="124">
        <v>0</v>
      </c>
      <c r="L21" s="92"/>
      <c r="M21" s="124">
        <v>0</v>
      </c>
      <c r="N21" s="92"/>
      <c r="O21" s="480" t="e">
        <f t="shared" si="5"/>
        <v>#DIV/0!</v>
      </c>
      <c r="P21" s="289">
        <v>38.49</v>
      </c>
      <c r="Q21" s="124"/>
      <c r="R21" s="289">
        <v>35.94</v>
      </c>
      <c r="S21" s="433"/>
      <c r="T21" s="124">
        <v>0</v>
      </c>
      <c r="U21" s="92"/>
      <c r="V21" s="124">
        <v>0</v>
      </c>
      <c r="W21" s="92"/>
      <c r="X21" s="480" t="e">
        <f t="shared" si="6"/>
        <v>#DIV/0!</v>
      </c>
      <c r="Y21" s="289">
        <v>66.31</v>
      </c>
      <c r="Z21" s="124"/>
      <c r="AA21" s="289">
        <v>38.44</v>
      </c>
      <c r="AB21" s="433"/>
      <c r="AC21" s="124">
        <v>0</v>
      </c>
      <c r="AD21" s="92"/>
      <c r="AE21" s="124">
        <v>0</v>
      </c>
      <c r="AF21" s="92"/>
      <c r="AG21" s="480" t="e">
        <f t="shared" si="7"/>
        <v>#DIV/0!</v>
      </c>
      <c r="AH21" s="289">
        <v>41.7</v>
      </c>
      <c r="AI21" s="124"/>
      <c r="AJ21" s="289">
        <v>48.6</v>
      </c>
      <c r="AK21" s="433"/>
    </row>
    <row r="22" spans="1:37">
      <c r="A22" s="437" t="s">
        <v>789</v>
      </c>
      <c r="B22" s="397">
        <v>0</v>
      </c>
      <c r="C22" s="92"/>
      <c r="D22" s="124">
        <v>0</v>
      </c>
      <c r="E22" s="92"/>
      <c r="F22" s="481"/>
      <c r="G22" s="289">
        <v>1.77</v>
      </c>
      <c r="H22" s="433"/>
      <c r="I22" s="289">
        <v>2.48</v>
      </c>
      <c r="J22" s="433"/>
      <c r="K22" s="124">
        <v>0</v>
      </c>
      <c r="L22" s="92"/>
      <c r="M22" s="124">
        <v>0</v>
      </c>
      <c r="N22" s="92"/>
      <c r="O22" s="480" t="e">
        <f t="shared" si="5"/>
        <v>#DIV/0!</v>
      </c>
      <c r="P22" s="289">
        <v>1.83</v>
      </c>
      <c r="Q22" s="124"/>
      <c r="R22" s="289">
        <v>1.65</v>
      </c>
      <c r="S22" s="433"/>
      <c r="T22" s="124">
        <v>0</v>
      </c>
      <c r="U22" s="92"/>
      <c r="V22" s="124">
        <v>0</v>
      </c>
      <c r="W22" s="92"/>
      <c r="X22" s="480" t="e">
        <f t="shared" si="6"/>
        <v>#DIV/0!</v>
      </c>
      <c r="Y22" s="289">
        <v>2.14</v>
      </c>
      <c r="Z22" s="124"/>
      <c r="AA22" s="289">
        <v>1.77</v>
      </c>
      <c r="AB22" s="433"/>
      <c r="AC22" s="124">
        <v>0</v>
      </c>
      <c r="AD22" s="92"/>
      <c r="AE22" s="124">
        <v>0</v>
      </c>
      <c r="AF22" s="92"/>
      <c r="AG22" s="480" t="e">
        <f t="shared" si="7"/>
        <v>#DIV/0!</v>
      </c>
      <c r="AH22" s="289">
        <v>1.72</v>
      </c>
      <c r="AI22" s="124"/>
      <c r="AJ22" s="289">
        <v>2.2999999999999998</v>
      </c>
      <c r="AK22" s="433"/>
    </row>
    <row r="23" spans="1:37">
      <c r="A23" s="422" t="s">
        <v>790</v>
      </c>
      <c r="B23" s="397">
        <v>737.16</v>
      </c>
      <c r="C23" s="92"/>
      <c r="D23" s="124">
        <v>399.46</v>
      </c>
      <c r="E23" s="92"/>
      <c r="F23" s="76">
        <f>(D23-B24)/(B24)</f>
        <v>8.9939954966224676</v>
      </c>
      <c r="G23" s="289">
        <v>1201.05</v>
      </c>
      <c r="H23" s="433"/>
      <c r="I23" s="289">
        <v>1467.84</v>
      </c>
      <c r="J23" s="433"/>
      <c r="K23" s="124">
        <v>577.72</v>
      </c>
      <c r="L23" s="92"/>
      <c r="M23" s="124">
        <v>391.83</v>
      </c>
      <c r="N23" s="92"/>
      <c r="O23" s="480">
        <f t="shared" si="5"/>
        <v>-0.32176486879457183</v>
      </c>
      <c r="P23" s="289">
        <v>1101.92</v>
      </c>
      <c r="Q23" s="124"/>
      <c r="R23" s="289">
        <v>926.63</v>
      </c>
      <c r="S23" s="433"/>
      <c r="T23" s="124">
        <v>606.94000000000005</v>
      </c>
      <c r="U23" s="92"/>
      <c r="V23" s="124">
        <v>371</v>
      </c>
      <c r="W23" s="92"/>
      <c r="X23" s="480">
        <f t="shared" si="6"/>
        <v>-0.38873694269614795</v>
      </c>
      <c r="Y23" s="289">
        <v>1429.63</v>
      </c>
      <c r="Z23" s="124"/>
      <c r="AA23" s="289">
        <v>970.49</v>
      </c>
      <c r="AB23" s="433"/>
      <c r="AC23" s="124">
        <v>718.62</v>
      </c>
      <c r="AD23" s="92"/>
      <c r="AE23" s="124">
        <v>426.71</v>
      </c>
      <c r="AF23" s="92"/>
      <c r="AG23" s="480">
        <f>(AE23-AC24)/(AC24)</f>
        <v>8.2924651567944245</v>
      </c>
      <c r="AH23" s="289">
        <v>1135.5</v>
      </c>
      <c r="AI23" s="124"/>
      <c r="AJ23" s="289">
        <v>823.86</v>
      </c>
      <c r="AK23" s="433"/>
    </row>
    <row r="24" spans="1:37">
      <c r="A24" s="437" t="s">
        <v>792</v>
      </c>
      <c r="B24" s="397">
        <v>39.97</v>
      </c>
      <c r="C24" s="92"/>
      <c r="D24" s="124">
        <v>31.51</v>
      </c>
      <c r="E24" s="92"/>
      <c r="F24" s="76">
        <f>(D24-B23)/(B23)</f>
        <v>-0.957254870041782</v>
      </c>
      <c r="G24" s="289">
        <v>45.13</v>
      </c>
      <c r="H24" s="433"/>
      <c r="I24" s="289">
        <v>44.06</v>
      </c>
      <c r="J24" s="433"/>
      <c r="K24" s="124">
        <v>44.2</v>
      </c>
      <c r="L24" s="92"/>
      <c r="M24" s="124">
        <v>30.87</v>
      </c>
      <c r="N24" s="92"/>
      <c r="O24" s="480">
        <f t="shared" si="5"/>
        <v>-0.30158371040723986</v>
      </c>
      <c r="P24" s="289">
        <v>52.29</v>
      </c>
      <c r="Q24" s="124"/>
      <c r="R24" s="289">
        <v>42.58</v>
      </c>
      <c r="S24" s="433"/>
      <c r="T24" s="124">
        <v>40.46</v>
      </c>
      <c r="U24" s="92"/>
      <c r="V24" s="124">
        <v>30.66</v>
      </c>
      <c r="W24" s="92"/>
      <c r="X24" s="480">
        <f t="shared" si="6"/>
        <v>-0.24221453287197234</v>
      </c>
      <c r="Y24" s="289">
        <v>46.15</v>
      </c>
      <c r="Z24" s="124"/>
      <c r="AA24" s="289">
        <v>44.69</v>
      </c>
      <c r="AB24" s="433"/>
      <c r="AC24" s="124">
        <v>45.92</v>
      </c>
      <c r="AD24" s="92"/>
      <c r="AE24" s="124">
        <v>34.479999999999997</v>
      </c>
      <c r="AF24" s="92"/>
      <c r="AG24" s="480">
        <f>(AE24-AC23)/(AC23)</f>
        <v>-0.95201914781108232</v>
      </c>
      <c r="AH24" s="289">
        <v>46.96</v>
      </c>
      <c r="AI24" s="124"/>
      <c r="AJ24" s="289">
        <v>38.979999999999997</v>
      </c>
      <c r="AK24" s="433"/>
    </row>
    <row r="25" spans="1:37">
      <c r="A25" s="422" t="s">
        <v>794</v>
      </c>
      <c r="B25" s="397">
        <v>0.35</v>
      </c>
      <c r="C25" s="92" t="s">
        <v>795</v>
      </c>
      <c r="D25" s="124">
        <v>0.3105</v>
      </c>
      <c r="E25" s="92" t="s">
        <v>795</v>
      </c>
      <c r="F25" s="76">
        <f>(D25-B25)/(B25)</f>
        <v>-0.11285714285714281</v>
      </c>
      <c r="G25" s="289">
        <v>0.49</v>
      </c>
      <c r="H25" s="433" t="s">
        <v>744</v>
      </c>
      <c r="I25" s="289">
        <v>0.42</v>
      </c>
      <c r="J25" s="433" t="s">
        <v>744</v>
      </c>
      <c r="K25" s="124">
        <v>0.3548</v>
      </c>
      <c r="L25" s="92" t="s">
        <v>795</v>
      </c>
      <c r="M25" s="124">
        <v>0.32340000000000002</v>
      </c>
      <c r="N25" s="92" t="s">
        <v>795</v>
      </c>
      <c r="O25" s="480">
        <f t="shared" si="5"/>
        <v>-8.8500563697857901E-2</v>
      </c>
      <c r="P25" s="289">
        <v>0.36</v>
      </c>
      <c r="Q25" s="124" t="s">
        <v>744</v>
      </c>
      <c r="R25" s="289">
        <v>0.37</v>
      </c>
      <c r="S25" s="433" t="s">
        <v>744</v>
      </c>
      <c r="T25" s="124">
        <v>0.37869999999999998</v>
      </c>
      <c r="U25" s="92" t="s">
        <v>767</v>
      </c>
      <c r="V25" s="124">
        <v>0.44069999999999998</v>
      </c>
      <c r="W25" s="92" t="s">
        <v>835</v>
      </c>
      <c r="X25" s="480">
        <f t="shared" si="6"/>
        <v>0.16371798257195669</v>
      </c>
      <c r="Y25" s="289">
        <v>0.47</v>
      </c>
      <c r="Z25" s="124" t="s">
        <v>744</v>
      </c>
      <c r="AA25" s="289">
        <v>0.32</v>
      </c>
      <c r="AB25" s="433" t="s">
        <v>795</v>
      </c>
      <c r="AC25" s="124">
        <v>0.27179999999999999</v>
      </c>
      <c r="AD25" s="92" t="s">
        <v>738</v>
      </c>
      <c r="AE25" s="124">
        <v>0.36280000000000001</v>
      </c>
      <c r="AF25" s="92" t="s">
        <v>744</v>
      </c>
      <c r="AG25" s="480">
        <f t="shared" si="7"/>
        <v>0.33480500367917598</v>
      </c>
      <c r="AH25" s="289">
        <v>0.35</v>
      </c>
      <c r="AI25" s="124" t="s">
        <v>795</v>
      </c>
      <c r="AJ25" s="289">
        <v>0.3</v>
      </c>
      <c r="AK25" s="433" t="s">
        <v>795</v>
      </c>
    </row>
    <row r="26" spans="1:37">
      <c r="A26" s="422" t="s">
        <v>797</v>
      </c>
      <c r="B26" s="450" t="s">
        <v>836</v>
      </c>
      <c r="C26" s="92"/>
      <c r="D26" s="92" t="s">
        <v>836</v>
      </c>
      <c r="E26" s="92"/>
      <c r="F26" s="92"/>
      <c r="G26" s="289">
        <v>0.05</v>
      </c>
      <c r="H26" s="433" t="s">
        <v>744</v>
      </c>
      <c r="I26" s="289">
        <v>7.0000000000000007E-2</v>
      </c>
      <c r="J26" s="433" t="s">
        <v>744</v>
      </c>
      <c r="K26" s="92" t="s">
        <v>836</v>
      </c>
      <c r="L26" s="92"/>
      <c r="M26" s="92" t="s">
        <v>836</v>
      </c>
      <c r="N26" s="92"/>
      <c r="O26" s="92"/>
      <c r="P26" s="289">
        <v>0.06</v>
      </c>
      <c r="Q26" s="124" t="s">
        <v>744</v>
      </c>
      <c r="R26" s="289">
        <v>0.04</v>
      </c>
      <c r="S26" s="433" t="s">
        <v>744</v>
      </c>
      <c r="T26" s="92" t="s">
        <v>836</v>
      </c>
      <c r="U26" s="92"/>
      <c r="V26" s="92" t="s">
        <v>836</v>
      </c>
      <c r="W26" s="92"/>
      <c r="X26" s="92"/>
      <c r="Y26" s="289">
        <v>0.06</v>
      </c>
      <c r="Z26" s="124" t="s">
        <v>744</v>
      </c>
      <c r="AA26" s="289">
        <v>0.04</v>
      </c>
      <c r="AB26" s="433" t="s">
        <v>744</v>
      </c>
      <c r="AC26" s="92" t="s">
        <v>836</v>
      </c>
      <c r="AD26" s="92"/>
      <c r="AE26" s="92" t="s">
        <v>836</v>
      </c>
      <c r="AF26" s="92"/>
      <c r="AG26" s="92"/>
      <c r="AH26" s="289">
        <v>0.05</v>
      </c>
      <c r="AI26" s="124" t="s">
        <v>744</v>
      </c>
      <c r="AJ26" s="289">
        <v>0.05</v>
      </c>
      <c r="AK26" s="433" t="s">
        <v>744</v>
      </c>
    </row>
    <row r="27" spans="1:37">
      <c r="A27" s="437" t="s">
        <v>799</v>
      </c>
      <c r="B27" s="397">
        <v>0.96</v>
      </c>
      <c r="C27" s="92" t="s">
        <v>837</v>
      </c>
      <c r="D27" s="124">
        <v>1.6316999999999999</v>
      </c>
      <c r="E27" s="92" t="s">
        <v>838</v>
      </c>
      <c r="F27" s="76">
        <f>(D27-B27)/(B27)</f>
        <v>0.69968750000000002</v>
      </c>
      <c r="G27" s="289">
        <v>0.62</v>
      </c>
      <c r="H27" s="433"/>
      <c r="I27" s="289">
        <v>0.99</v>
      </c>
      <c r="J27" s="433"/>
      <c r="K27" s="124">
        <v>1.0653999999999999</v>
      </c>
      <c r="L27" s="92" t="s">
        <v>805</v>
      </c>
      <c r="M27" s="124">
        <v>1.3702000000000001</v>
      </c>
      <c r="N27" s="92" t="s">
        <v>805</v>
      </c>
      <c r="O27" s="480">
        <f>(M27-K27)/(K27)</f>
        <v>0.28608973155622319</v>
      </c>
      <c r="P27" s="289">
        <v>0.68</v>
      </c>
      <c r="Q27" s="124"/>
      <c r="R27" s="289">
        <v>0.73</v>
      </c>
      <c r="S27" s="433"/>
      <c r="T27" s="124">
        <v>0.87360000000000004</v>
      </c>
      <c r="U27" s="92" t="s">
        <v>839</v>
      </c>
      <c r="V27" s="124">
        <v>1.1916</v>
      </c>
      <c r="W27" s="92" t="s">
        <v>840</v>
      </c>
      <c r="X27" s="480">
        <f>(V27-T27)/(T27)</f>
        <v>0.36401098901098894</v>
      </c>
      <c r="Y27" s="289">
        <v>0.5</v>
      </c>
      <c r="Z27" s="124"/>
      <c r="AA27" s="289">
        <v>0.78</v>
      </c>
      <c r="AB27" s="433"/>
      <c r="AC27" s="124">
        <v>2.048</v>
      </c>
      <c r="AD27" s="92" t="s">
        <v>837</v>
      </c>
      <c r="AE27" s="124">
        <v>1.4338</v>
      </c>
      <c r="AF27" s="92" t="s">
        <v>805</v>
      </c>
      <c r="AG27" s="480">
        <f>(AE27-AC27)/(AC27)</f>
        <v>-0.29990234375000002</v>
      </c>
      <c r="AH27" s="289">
        <v>0.53</v>
      </c>
      <c r="AI27" s="124"/>
      <c r="AJ27" s="289">
        <v>0.72</v>
      </c>
      <c r="AK27" s="433"/>
    </row>
    <row r="28" spans="1:37">
      <c r="A28" s="422" t="s">
        <v>801</v>
      </c>
      <c r="B28" s="397">
        <v>1.42</v>
      </c>
      <c r="C28" s="92"/>
      <c r="D28" s="124">
        <v>1.5044</v>
      </c>
      <c r="E28" s="92" t="s">
        <v>841</v>
      </c>
      <c r="F28" s="76">
        <f>(D28-B28)/(B28)</f>
        <v>5.9436619718309887E-2</v>
      </c>
      <c r="G28" s="289">
        <v>1.1200000000000001</v>
      </c>
      <c r="H28" s="433"/>
      <c r="I28" s="289">
        <v>1.1399999999999999</v>
      </c>
      <c r="J28" s="433"/>
      <c r="K28" s="124">
        <v>1.6527000000000001</v>
      </c>
      <c r="L28" s="92"/>
      <c r="M28" s="124">
        <v>1.3776999999999999</v>
      </c>
      <c r="N28" s="92" t="s">
        <v>842</v>
      </c>
      <c r="O28" s="480">
        <f>(M28-K28)/(K28)</f>
        <v>-0.16639438494584627</v>
      </c>
      <c r="P28" s="289">
        <v>1.34</v>
      </c>
      <c r="Q28" s="124"/>
      <c r="R28" s="289">
        <v>1.23</v>
      </c>
      <c r="S28" s="433"/>
      <c r="T28" s="124">
        <v>1.397</v>
      </c>
      <c r="U28" s="92"/>
      <c r="V28" s="124">
        <v>1.1782999999999999</v>
      </c>
      <c r="W28" s="92" t="s">
        <v>843</v>
      </c>
      <c r="X28" s="480">
        <f>(V28-T28)/(T28)</f>
        <v>-0.15654974946313538</v>
      </c>
      <c r="Y28" s="289">
        <v>1.05</v>
      </c>
      <c r="Z28" s="124"/>
      <c r="AA28" s="289">
        <v>1.47</v>
      </c>
      <c r="AB28" s="433"/>
      <c r="AC28" s="124">
        <v>2.2776000000000001</v>
      </c>
      <c r="AD28" s="92"/>
      <c r="AE28" s="124">
        <v>1.43</v>
      </c>
      <c r="AF28" s="92" t="s">
        <v>844</v>
      </c>
      <c r="AG28" s="480">
        <f>(AE28-AC28)/(AC28)</f>
        <v>-0.37214611872146125</v>
      </c>
      <c r="AH28" s="289">
        <v>1.27</v>
      </c>
      <c r="AI28" s="124"/>
      <c r="AJ28" s="289">
        <v>1.45</v>
      </c>
      <c r="AK28" s="433"/>
    </row>
    <row r="29" spans="1:37">
      <c r="A29" s="422" t="s">
        <v>803</v>
      </c>
      <c r="B29" s="397">
        <v>10.17</v>
      </c>
      <c r="C29" s="92"/>
      <c r="D29" s="124">
        <v>7.9904000000000002</v>
      </c>
      <c r="E29" s="92" t="s">
        <v>845</v>
      </c>
      <c r="F29" s="76">
        <f>(D29-B29)/(B29)</f>
        <v>-0.2143166175024582</v>
      </c>
      <c r="G29" s="289">
        <v>3.49</v>
      </c>
      <c r="H29" s="433" t="s">
        <v>806</v>
      </c>
      <c r="I29" s="289">
        <v>3.92</v>
      </c>
      <c r="J29" s="433" t="s">
        <v>806</v>
      </c>
      <c r="K29" s="124">
        <v>209.97</v>
      </c>
      <c r="L29" s="92"/>
      <c r="M29" s="124">
        <v>8.0130999999999997</v>
      </c>
      <c r="N29" s="92" t="s">
        <v>846</v>
      </c>
      <c r="O29" s="480">
        <f>(M29-K29)/(K29)</f>
        <v>-0.96183692908510732</v>
      </c>
      <c r="P29" s="289">
        <v>4.2</v>
      </c>
      <c r="Q29" s="433" t="s">
        <v>805</v>
      </c>
      <c r="R29" s="289">
        <v>3.73</v>
      </c>
      <c r="S29" s="433" t="s">
        <v>806</v>
      </c>
      <c r="T29" s="124">
        <v>6.6947000000000001</v>
      </c>
      <c r="U29" s="92"/>
      <c r="V29" s="124">
        <v>4.3506999999999998</v>
      </c>
      <c r="W29" s="92" t="s">
        <v>847</v>
      </c>
      <c r="X29" s="480">
        <f>(V29-T29)/(T29)</f>
        <v>-0.35012771296697393</v>
      </c>
      <c r="Y29" s="289">
        <v>2.92</v>
      </c>
      <c r="Z29" s="124" t="s">
        <v>807</v>
      </c>
      <c r="AA29" s="289">
        <v>5.25</v>
      </c>
      <c r="AB29" s="433" t="s">
        <v>805</v>
      </c>
      <c r="AC29" s="124">
        <v>189.26300000000001</v>
      </c>
      <c r="AD29" s="92"/>
      <c r="AE29" s="124">
        <v>5.2839</v>
      </c>
      <c r="AF29" s="92" t="s">
        <v>842</v>
      </c>
      <c r="AG29" s="480">
        <f>(AE29-AC29)/(AC29)</f>
        <v>-0.97208170640854263</v>
      </c>
      <c r="AH29" s="289">
        <v>4.95</v>
      </c>
      <c r="AI29" s="124" t="s">
        <v>805</v>
      </c>
      <c r="AJ29" s="289">
        <v>6.1</v>
      </c>
      <c r="AK29" s="433" t="s">
        <v>805</v>
      </c>
    </row>
    <row r="30" spans="1:37">
      <c r="A30" s="422" t="s">
        <v>809</v>
      </c>
      <c r="B30" s="397">
        <v>5.39</v>
      </c>
      <c r="C30" s="92"/>
      <c r="D30" s="124">
        <v>3.6292</v>
      </c>
      <c r="E30" s="92" t="s">
        <v>848</v>
      </c>
      <c r="F30" s="76">
        <f>(D30-B30)/(B30)</f>
        <v>-0.32667903525046377</v>
      </c>
      <c r="G30" s="289">
        <v>4.07</v>
      </c>
      <c r="H30" s="433"/>
      <c r="I30" s="289">
        <v>3.36</v>
      </c>
      <c r="J30" s="433"/>
      <c r="K30" s="124">
        <v>5.4579000000000004</v>
      </c>
      <c r="L30" s="92"/>
      <c r="M30" s="124">
        <v>4.1562999999999999</v>
      </c>
      <c r="N30" s="92" t="s">
        <v>849</v>
      </c>
      <c r="O30" s="480">
        <f>(M30-K30)/(K30)</f>
        <v>-0.23848000146576531</v>
      </c>
      <c r="P30" s="289">
        <v>4.32</v>
      </c>
      <c r="Q30" s="124"/>
      <c r="R30" s="289">
        <v>3.92</v>
      </c>
      <c r="S30" s="433"/>
      <c r="T30" s="124">
        <v>6.7998000000000003</v>
      </c>
      <c r="U30" s="92"/>
      <c r="V30" s="124">
        <v>4.1661999999999999</v>
      </c>
      <c r="W30" s="92" t="s">
        <v>850</v>
      </c>
      <c r="X30" s="480">
        <f>(V30-T30)/(T30)</f>
        <v>-0.38730550898555843</v>
      </c>
      <c r="Y30" s="289">
        <v>3.95</v>
      </c>
      <c r="Z30" s="124"/>
      <c r="AA30" s="289">
        <v>3.92</v>
      </c>
      <c r="AB30" s="433"/>
      <c r="AC30" s="124">
        <v>2.0065</v>
      </c>
      <c r="AD30" s="92"/>
      <c r="AE30" s="124">
        <v>3.5888</v>
      </c>
      <c r="AF30" s="92" t="s">
        <v>851</v>
      </c>
      <c r="AG30" s="480">
        <f>(AE30-AC30)/(AC30)</f>
        <v>0.78858709195115873</v>
      </c>
      <c r="AH30" s="289">
        <v>5.6</v>
      </c>
      <c r="AI30" s="124"/>
      <c r="AJ30" s="289">
        <v>3.63</v>
      </c>
      <c r="AK30" s="433"/>
    </row>
    <row r="31" spans="1:37" ht="15" thickBot="1">
      <c r="A31" s="420" t="s">
        <v>811</v>
      </c>
      <c r="B31" s="398">
        <v>2.48</v>
      </c>
      <c r="C31" s="95"/>
      <c r="D31" s="125">
        <v>1.9379</v>
      </c>
      <c r="E31" s="95" t="s">
        <v>848</v>
      </c>
      <c r="F31" s="482">
        <f>(D31-B31)/(B31)</f>
        <v>-0.21858870967741936</v>
      </c>
      <c r="G31" s="292">
        <v>2.5499999999999998</v>
      </c>
      <c r="H31" s="349"/>
      <c r="I31" s="292">
        <v>0</v>
      </c>
      <c r="J31" s="349"/>
      <c r="K31" s="125">
        <v>2.0186999999999999</v>
      </c>
      <c r="L31" s="95"/>
      <c r="M31" s="125">
        <v>2.3571</v>
      </c>
      <c r="N31" s="95" t="s">
        <v>849</v>
      </c>
      <c r="O31" s="483">
        <f>(M31-K31)/(K31)</f>
        <v>0.16763263486402141</v>
      </c>
      <c r="P31" s="292">
        <v>1.98</v>
      </c>
      <c r="Q31" s="125"/>
      <c r="R31" s="292">
        <v>2.68</v>
      </c>
      <c r="S31" s="349"/>
      <c r="T31" s="125">
        <v>2.5276999999999998</v>
      </c>
      <c r="U31" s="95"/>
      <c r="V31" s="125">
        <v>2.7010999999999998</v>
      </c>
      <c r="W31" s="95" t="s">
        <v>852</v>
      </c>
      <c r="X31" s="483">
        <f>(V31-T31)/(T31)</f>
        <v>6.8599912964354956E-2</v>
      </c>
      <c r="Y31" s="292">
        <v>3.95</v>
      </c>
      <c r="Z31" s="125"/>
      <c r="AA31" s="292">
        <v>2.0699999999999998</v>
      </c>
      <c r="AB31" s="349"/>
      <c r="AC31" s="125">
        <v>0.56040000000000001</v>
      </c>
      <c r="AD31" s="95"/>
      <c r="AE31" s="125">
        <v>2.2932000000000001</v>
      </c>
      <c r="AF31" s="95" t="s">
        <v>851</v>
      </c>
      <c r="AG31" s="483">
        <f>(AE31-AC31)/(AC31)</f>
        <v>3.0920770877944328</v>
      </c>
      <c r="AH31" s="292">
        <v>3.01</v>
      </c>
      <c r="AI31" s="125"/>
      <c r="AJ31" s="292">
        <v>2.06</v>
      </c>
      <c r="AK31" s="349"/>
    </row>
    <row r="32" spans="1:37" ht="15" thickTop="1"/>
  </sheetData>
  <phoneticPr fontId="4" type="noConversion"/>
  <conditionalFormatting sqref="H3:H31">
    <cfRule type="colorScale" priority="14">
      <colorScale>
        <cfvo type="min"/>
        <cfvo type="percentile" val="50"/>
        <cfvo type="max"/>
        <color rgb="FFF8696B"/>
        <color rgb="FFFFEB84"/>
        <color rgb="FF63BE7B"/>
      </colorScale>
    </cfRule>
  </conditionalFormatting>
  <conditionalFormatting sqref="J29">
    <cfRule type="colorScale" priority="11">
      <colorScale>
        <cfvo type="min"/>
        <cfvo type="percentile" val="50"/>
        <cfvo type="max"/>
        <color rgb="FFF8696B"/>
        <color rgb="FFFFEB84"/>
        <color rgb="FF63BE7B"/>
      </colorScale>
    </cfRule>
  </conditionalFormatting>
  <conditionalFormatting sqref="Q29">
    <cfRule type="colorScale" priority="9">
      <colorScale>
        <cfvo type="min"/>
        <cfvo type="percentile" val="50"/>
        <cfvo type="max"/>
        <color rgb="FFF8696B"/>
        <color rgb="FFFFEB84"/>
        <color rgb="FF63BE7B"/>
      </colorScale>
    </cfRule>
  </conditionalFormatting>
  <conditionalFormatting sqref="S3:S31 J30:J31 J3:J28">
    <cfRule type="colorScale" priority="44">
      <colorScale>
        <cfvo type="min"/>
        <cfvo type="percentile" val="50"/>
        <cfvo type="max"/>
        <color rgb="FFF8696B"/>
        <color rgb="FFFFEB84"/>
        <color rgb="FF63BE7B"/>
      </colorScale>
    </cfRule>
  </conditionalFormatting>
  <conditionalFormatting sqref="AB3:AB31">
    <cfRule type="colorScale" priority="13">
      <colorScale>
        <cfvo type="min"/>
        <cfvo type="percentile" val="50"/>
        <cfvo type="max"/>
        <color rgb="FFF8696B"/>
        <color rgb="FFFFEB84"/>
        <color rgb="FF63BE7B"/>
      </colorScale>
    </cfRule>
  </conditionalFormatting>
  <conditionalFormatting sqref="AK3:AK31">
    <cfRule type="colorScale" priority="12">
      <colorScale>
        <cfvo type="min"/>
        <cfvo type="percentile" val="50"/>
        <cfvo type="max"/>
        <color rgb="FFF8696B"/>
        <color rgb="FFFFEB84"/>
        <color rgb="FF63BE7B"/>
      </colorScale>
    </cfRule>
  </conditionalFormatting>
  <pageMargins left="0.7" right="0.7" top="0.75" bottom="0.75" header="0.3" footer="0.3"/>
  <pageSetup orientation="portrait" horizontalDpi="4294967293" verticalDpi="0" r:id="rId1"/>
  <ignoredErrors>
    <ignoredError sqref="X2:AB12 Y13:AB22 B2:J2 K2:S2 T2:V2 AC2:AC12 AC13:AC22" twoDigitTextYear="1"/>
    <ignoredError sqref="AG13:AG22" evalError="1"/>
    <ignoredError sqref="X13:X22" evalError="1" twoDigitTextYear="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9F463-B1D5-4E14-AA9A-81CE398CC5A1}">
  <dimension ref="A1:Q119"/>
  <sheetViews>
    <sheetView workbookViewId="0">
      <selection activeCell="N6" sqref="N6"/>
    </sheetView>
  </sheetViews>
  <sheetFormatPr defaultRowHeight="14.45"/>
  <cols>
    <col min="1" max="1" width="30.42578125" bestFit="1" customWidth="1"/>
    <col min="2" max="2" width="8.140625" bestFit="1" customWidth="1"/>
    <col min="3" max="3" width="12.28515625" customWidth="1"/>
    <col min="4" max="4" width="14" customWidth="1"/>
    <col min="5" max="5" width="13.140625" customWidth="1"/>
    <col min="6" max="6" width="8.140625" bestFit="1" customWidth="1"/>
    <col min="7" max="7" width="11.42578125" customWidth="1"/>
    <col min="8" max="8" width="13" customWidth="1"/>
    <col min="9" max="9" width="11.7109375" customWidth="1"/>
    <col min="10" max="10" width="8.140625" bestFit="1" customWidth="1"/>
    <col min="11" max="11" width="12" customWidth="1"/>
    <col min="12" max="12" width="10.7109375" customWidth="1"/>
    <col min="13" max="13" width="13.28515625" customWidth="1"/>
    <col min="14" max="14" width="8.140625" bestFit="1" customWidth="1"/>
    <col min="15" max="15" width="12.28515625" customWidth="1"/>
    <col min="16" max="16" width="12.85546875" customWidth="1"/>
    <col min="17" max="17" width="12.5703125" customWidth="1"/>
  </cols>
  <sheetData>
    <row r="1" spans="1:17" ht="15" thickTop="1">
      <c r="A1" s="635" t="s">
        <v>674</v>
      </c>
      <c r="B1" s="636" t="s">
        <v>292</v>
      </c>
      <c r="C1" s="636" t="s">
        <v>292</v>
      </c>
      <c r="D1" s="637" t="s">
        <v>292</v>
      </c>
      <c r="E1" s="637" t="s">
        <v>292</v>
      </c>
      <c r="F1" s="638" t="s">
        <v>293</v>
      </c>
      <c r="G1" s="638" t="s">
        <v>293</v>
      </c>
      <c r="H1" s="638" t="s">
        <v>293</v>
      </c>
      <c r="I1" s="638" t="s">
        <v>293</v>
      </c>
      <c r="J1" s="639" t="s">
        <v>294</v>
      </c>
      <c r="K1" s="639" t="s">
        <v>294</v>
      </c>
      <c r="L1" s="639" t="s">
        <v>294</v>
      </c>
      <c r="M1" s="639" t="s">
        <v>294</v>
      </c>
      <c r="N1" s="640" t="s">
        <v>295</v>
      </c>
      <c r="O1" s="640" t="s">
        <v>295</v>
      </c>
      <c r="P1" s="641" t="s">
        <v>295</v>
      </c>
      <c r="Q1" s="642" t="s">
        <v>295</v>
      </c>
    </row>
    <row r="2" spans="1:17" ht="15" thickBot="1">
      <c r="A2" s="645" t="s">
        <v>731</v>
      </c>
      <c r="B2" s="646" t="s">
        <v>827</v>
      </c>
      <c r="C2" s="646">
        <v>45208</v>
      </c>
      <c r="D2" s="646">
        <v>45385</v>
      </c>
      <c r="E2" s="646">
        <v>45601</v>
      </c>
      <c r="F2" s="647" t="s">
        <v>827</v>
      </c>
      <c r="G2" s="647">
        <v>45208</v>
      </c>
      <c r="H2" s="647">
        <v>45385</v>
      </c>
      <c r="I2" s="647">
        <v>45601</v>
      </c>
      <c r="J2" s="648" t="s">
        <v>827</v>
      </c>
      <c r="K2" s="648" t="s">
        <v>830</v>
      </c>
      <c r="L2" s="648">
        <v>45385</v>
      </c>
      <c r="M2" s="648">
        <v>45601</v>
      </c>
      <c r="N2" s="649" t="s">
        <v>827</v>
      </c>
      <c r="O2" s="649">
        <v>45208</v>
      </c>
      <c r="P2" s="649">
        <v>45385</v>
      </c>
      <c r="Q2" s="650">
        <v>45601</v>
      </c>
    </row>
    <row r="3" spans="1:17" ht="32.25" customHeight="1" thickTop="1">
      <c r="A3" s="635" t="s">
        <v>736</v>
      </c>
      <c r="B3" s="416">
        <v>1844.08</v>
      </c>
      <c r="C3" s="416">
        <v>1271.71</v>
      </c>
      <c r="D3" s="416">
        <v>2661.38</v>
      </c>
      <c r="E3" s="416">
        <v>3331.8</v>
      </c>
      <c r="F3" s="416">
        <v>1307.2</v>
      </c>
      <c r="G3" s="416">
        <v>1269.4100000000001</v>
      </c>
      <c r="H3" s="416">
        <v>2107.37</v>
      </c>
      <c r="I3" s="416">
        <v>2176.04</v>
      </c>
      <c r="J3" s="416">
        <v>1500.06</v>
      </c>
      <c r="K3" s="416">
        <v>1209.8699999999999</v>
      </c>
      <c r="L3" s="416">
        <v>3098.01</v>
      </c>
      <c r="M3" s="416">
        <v>2171.4899999999998</v>
      </c>
      <c r="N3" s="416">
        <v>1565.07</v>
      </c>
      <c r="O3" s="416">
        <v>1237.69</v>
      </c>
      <c r="P3" s="416">
        <v>2418.2600000000002</v>
      </c>
      <c r="Q3" s="651">
        <v>2113.8000000000002</v>
      </c>
    </row>
    <row r="4" spans="1:17">
      <c r="A4" s="643" t="s">
        <v>853</v>
      </c>
      <c r="B4" s="265">
        <f>AVERAGE(B3:E3)</f>
        <v>2277.2425000000003</v>
      </c>
      <c r="C4" s="265"/>
      <c r="D4" s="265"/>
      <c r="E4" s="265"/>
      <c r="F4" s="265">
        <f>AVERAGE(F3:I3)</f>
        <v>1715.0049999999999</v>
      </c>
      <c r="G4" s="265"/>
      <c r="H4" s="265"/>
      <c r="I4" s="265"/>
      <c r="J4" s="265">
        <f>AVERAGE(J3:M3)</f>
        <v>1994.8575000000001</v>
      </c>
      <c r="K4" s="265"/>
      <c r="L4" s="265"/>
      <c r="M4" s="265"/>
      <c r="N4" s="265">
        <f>AVERAGE(N3:Q3)</f>
        <v>1833.7050000000002</v>
      </c>
      <c r="O4" s="265"/>
      <c r="P4" s="265"/>
      <c r="Q4" s="654"/>
    </row>
    <row r="5" spans="1:17">
      <c r="A5" s="643" t="s">
        <v>723</v>
      </c>
      <c r="B5" s="265">
        <f>_xlfn.STDEV.P(B3:E3)</f>
        <v>783.96085675162988</v>
      </c>
      <c r="C5" s="265"/>
      <c r="D5" s="265"/>
      <c r="E5" s="265"/>
      <c r="F5" s="265">
        <f>_xlfn.STDEV.P(F3:I3)</f>
        <v>427.59893197364363</v>
      </c>
      <c r="G5" s="265"/>
      <c r="H5" s="265"/>
      <c r="I5" s="265"/>
      <c r="J5" s="265">
        <f>_xlfn.STDEV.P(J3:M3)</f>
        <v>726.14985014716456</v>
      </c>
      <c r="K5" s="265"/>
      <c r="L5" s="265"/>
      <c r="M5" s="265"/>
      <c r="N5" s="265">
        <f>_xlfn.STDEV.P(N3:Q3)</f>
        <v>460.31413200661069</v>
      </c>
      <c r="O5" s="265"/>
      <c r="P5" s="265"/>
      <c r="Q5" s="654"/>
    </row>
    <row r="6" spans="1:17" ht="15" thickBot="1">
      <c r="A6" s="644" t="s">
        <v>854</v>
      </c>
      <c r="B6" s="652">
        <f>STANDARDIZE(B3,B4,B5)</f>
        <v>-0.55253077531807493</v>
      </c>
      <c r="C6" s="652">
        <f>STANDARDIZE(C3,B4,B5)</f>
        <v>-1.2826310029896908</v>
      </c>
      <c r="D6" s="652">
        <f>STANDARDIZE(D3,B4,B5)</f>
        <v>0.48999576533921274</v>
      </c>
      <c r="E6" s="652">
        <f>STANDARDIZE(E3,B4,B5)</f>
        <v>1.3451660129685516</v>
      </c>
      <c r="F6" s="652">
        <f>STANDARDIZE(F3,F4,F5)</f>
        <v>-0.95370911736780517</v>
      </c>
      <c r="G6" s="652">
        <f>STANDARDIZE(G3,F4,F5)</f>
        <v>-1.0420863259486939</v>
      </c>
      <c r="H6" s="652">
        <f>STANDARDIZE(H3,F4,F5)</f>
        <v>0.91760051454989278</v>
      </c>
      <c r="I6" s="652">
        <f>STANDARDIZE(I3,F4,F5)</f>
        <v>1.0781949287666073</v>
      </c>
      <c r="J6" s="652">
        <f>STANDARDIZE(J3,J4,J5)</f>
        <v>-0.68139861200786922</v>
      </c>
      <c r="K6" s="652">
        <f>STANDARDIZE(K3,J4,J5)</f>
        <v>-1.08102687047434</v>
      </c>
      <c r="L6" s="652">
        <f>STANDARDIZE(L3,J4,J5)</f>
        <v>1.5191802350113144</v>
      </c>
      <c r="M6" s="652">
        <f>STANDARDIZE(M3,J4,J5)</f>
        <v>0.2432452474708941</v>
      </c>
      <c r="N6" s="652">
        <f>STANDARDIZE(N3,N4,N5)</f>
        <v>-0.583590598943728</v>
      </c>
      <c r="O6" s="652">
        <f>STANDARDIZE(O3,N4,N5)</f>
        <v>-1.2948005689111464</v>
      </c>
      <c r="P6" s="652">
        <f>STANDARDIZE(P3,N4,N5)</f>
        <v>1.2699045268321354</v>
      </c>
      <c r="Q6" s="653">
        <f>STANDARDIZE(Q3,N4,N5)</f>
        <v>0.60848664102273864</v>
      </c>
    </row>
    <row r="7" spans="1:17" ht="15" thickTop="1">
      <c r="A7" s="635" t="s">
        <v>743</v>
      </c>
      <c r="B7" s="416">
        <v>1.49</v>
      </c>
      <c r="C7" s="416">
        <v>1.5189999999999999</v>
      </c>
      <c r="D7" s="416">
        <v>1.82</v>
      </c>
      <c r="E7" s="416">
        <v>2.31</v>
      </c>
      <c r="F7" s="416">
        <v>1.5</v>
      </c>
      <c r="G7" s="416">
        <v>1.5189999999999999</v>
      </c>
      <c r="H7" s="416">
        <v>1.71</v>
      </c>
      <c r="I7" s="416">
        <v>2.27</v>
      </c>
      <c r="J7" s="416">
        <v>1.47</v>
      </c>
      <c r="K7" s="416">
        <v>1.516</v>
      </c>
      <c r="L7" s="416">
        <v>1.67</v>
      </c>
      <c r="M7" s="416">
        <v>2.25</v>
      </c>
      <c r="N7" s="416">
        <v>1.48</v>
      </c>
      <c r="O7" s="416">
        <v>1.5249999999999999</v>
      </c>
      <c r="P7" s="416">
        <v>1.75</v>
      </c>
      <c r="Q7" s="651">
        <v>2.2999999999999998</v>
      </c>
    </row>
    <row r="8" spans="1:17">
      <c r="A8" s="643" t="s">
        <v>853</v>
      </c>
      <c r="B8" s="265">
        <f>AVERAGE(B7:E7)</f>
        <v>1.7847499999999998</v>
      </c>
      <c r="C8" s="265"/>
      <c r="D8" s="265"/>
      <c r="E8" s="265"/>
      <c r="F8" s="265">
        <f>AVERAGE(F7:I7)</f>
        <v>1.7497500000000001</v>
      </c>
      <c r="G8" s="265"/>
      <c r="H8" s="265"/>
      <c r="I8" s="265"/>
      <c r="J8" s="265">
        <f>AVERAGE(J7:M7)</f>
        <v>1.7264999999999999</v>
      </c>
      <c r="K8" s="265"/>
      <c r="L8" s="265"/>
      <c r="M8" s="265"/>
      <c r="N8" s="265">
        <f>AVERAGE(N7:Q7)</f>
        <v>1.7637499999999999</v>
      </c>
      <c r="O8" s="265"/>
      <c r="P8" s="265"/>
      <c r="Q8" s="654"/>
    </row>
    <row r="9" spans="1:17">
      <c r="A9" s="643" t="s">
        <v>723</v>
      </c>
      <c r="B9" s="265">
        <f>_xlfn.STDEV.P(B7:E7)</f>
        <v>0.32963265539081671</v>
      </c>
      <c r="C9" s="265"/>
      <c r="D9" s="265"/>
      <c r="E9" s="265"/>
      <c r="F9" s="265">
        <f>_xlfn.STDEV.P(F7:I7)</f>
        <v>0.3113923369320431</v>
      </c>
      <c r="G9" s="265"/>
      <c r="H9" s="265"/>
      <c r="I9" s="265"/>
      <c r="J9" s="265">
        <f>_xlfn.STDEV.P(J7:M7)</f>
        <v>0.31118603760451796</v>
      </c>
      <c r="K9" s="265"/>
      <c r="L9" s="265"/>
      <c r="M9" s="265"/>
      <c r="N9" s="265">
        <f>_xlfn.STDEV.P(N7:Q7)</f>
        <v>0.32606316489293874</v>
      </c>
      <c r="O9" s="265"/>
      <c r="P9" s="265"/>
      <c r="Q9" s="654"/>
    </row>
    <row r="10" spans="1:17" ht="15" thickBot="1">
      <c r="A10" s="644" t="s">
        <v>854</v>
      </c>
      <c r="B10" s="652">
        <f>STANDARDIZE(B7,B8,B9)</f>
        <v>-0.89417718535968616</v>
      </c>
      <c r="C10" s="652">
        <f>STANDARDIZE(C7,B8,B9)</f>
        <v>-0.80620046483235508</v>
      </c>
      <c r="D10" s="652">
        <f>STANDARDIZE(D7,B8,B9)</f>
        <v>0.10693722064098102</v>
      </c>
      <c r="E10" s="652">
        <f>STANDARDIZE(E7,B8,B9)</f>
        <v>1.5934404295510622</v>
      </c>
      <c r="F10" s="652">
        <f>STANDARDIZE(F7,F8,F9)</f>
        <v>-0.80204285841017497</v>
      </c>
      <c r="G10" s="652">
        <f>STANDARDIZE(G7,F8,F9)</f>
        <v>-0.74102658489748929</v>
      </c>
      <c r="H10" s="652">
        <f>STANDARDIZE(H7,F8,F9)</f>
        <v>-0.12765246695417248</v>
      </c>
      <c r="I10" s="652">
        <f>STANDARDIZE(I7,F8,F9)</f>
        <v>1.6707219102618347</v>
      </c>
      <c r="J10" s="652">
        <f>STANDARDIZE(J7,J8,J9)</f>
        <v>-0.82426577353699348</v>
      </c>
      <c r="K10" s="652">
        <f>STANDARDIZE(K7,J8,J9)</f>
        <v>-0.67644423130423814</v>
      </c>
      <c r="L10" s="652">
        <f>STANDARDIZE(L7,J8,J9)</f>
        <v>-0.18156341600327539</v>
      </c>
      <c r="M10" s="652">
        <f>STANDARDIZE(M7,J8,J9)</f>
        <v>1.6822734208445078</v>
      </c>
      <c r="N10" s="652">
        <f>STANDARDIZE(N7,N8,N9)</f>
        <v>-0.87023015952497385</v>
      </c>
      <c r="O10" s="652">
        <f>STANDARDIZE(O7,N8,N9)</f>
        <v>-0.73222009017299583</v>
      </c>
      <c r="P10" s="652">
        <f>STANDARDIZE(P7,N8,N9)</f>
        <v>-4.2169743413104255E-2</v>
      </c>
      <c r="Q10" s="653">
        <f>STANDARDIZE(Q7,N8,N9)</f>
        <v>1.6446199931110741</v>
      </c>
    </row>
    <row r="11" spans="1:17" ht="15" thickTop="1">
      <c r="A11" s="635" t="s">
        <v>748</v>
      </c>
      <c r="B11" s="416">
        <v>819.16</v>
      </c>
      <c r="C11" s="416">
        <v>665.6</v>
      </c>
      <c r="D11" s="416">
        <v>891.61</v>
      </c>
      <c r="E11" s="416">
        <v>1249.1099999999999</v>
      </c>
      <c r="F11" s="416">
        <v>538.44000000000005</v>
      </c>
      <c r="G11" s="416">
        <v>663.15</v>
      </c>
      <c r="H11" s="416">
        <v>661.39</v>
      </c>
      <c r="I11" s="416">
        <v>879.55</v>
      </c>
      <c r="J11" s="416">
        <v>647.80999999999995</v>
      </c>
      <c r="K11" s="416">
        <v>582.27</v>
      </c>
      <c r="L11" s="416">
        <v>1080.94</v>
      </c>
      <c r="M11" s="416">
        <v>871.86</v>
      </c>
      <c r="N11" s="416">
        <v>665.56</v>
      </c>
      <c r="O11" s="416">
        <v>595.09</v>
      </c>
      <c r="P11" s="416">
        <v>859.17</v>
      </c>
      <c r="Q11" s="651">
        <v>946.34</v>
      </c>
    </row>
    <row r="12" spans="1:17">
      <c r="A12" s="643" t="s">
        <v>853</v>
      </c>
      <c r="B12" s="265">
        <f>AVERAGE(B11:E11)</f>
        <v>906.36999999999989</v>
      </c>
      <c r="C12" s="265"/>
      <c r="D12" s="265"/>
      <c r="E12" s="265"/>
      <c r="F12" s="265">
        <f>AVERAGE(F11:I11)</f>
        <v>685.63249999999994</v>
      </c>
      <c r="G12" s="265"/>
      <c r="H12" s="265"/>
      <c r="I12" s="265"/>
      <c r="J12" s="265">
        <f>AVERAGE(J11:M11)</f>
        <v>795.72</v>
      </c>
      <c r="K12" s="265"/>
      <c r="L12" s="265"/>
      <c r="M12" s="265"/>
      <c r="N12" s="265">
        <f>AVERAGE(N11:Q11)</f>
        <v>766.54000000000008</v>
      </c>
      <c r="O12" s="265"/>
      <c r="P12" s="265"/>
      <c r="Q12" s="654"/>
    </row>
    <row r="13" spans="1:17">
      <c r="A13" s="643" t="s">
        <v>723</v>
      </c>
      <c r="B13" s="265">
        <f>_xlfn.STDEV.P(B11:E11)</f>
        <v>214.04692371066722</v>
      </c>
      <c r="C13" s="265"/>
      <c r="D13" s="265"/>
      <c r="E13" s="265"/>
      <c r="F13" s="265">
        <f>_xlfn.STDEV.P(F11:I11)</f>
        <v>122.84420059062657</v>
      </c>
      <c r="G13" s="265"/>
      <c r="H13" s="265"/>
      <c r="I13" s="265"/>
      <c r="J13" s="265">
        <f>_xlfn.STDEV.P(J11:M11)</f>
        <v>196.58714263654176</v>
      </c>
      <c r="K13" s="265"/>
      <c r="L13" s="265"/>
      <c r="M13" s="265"/>
      <c r="N13" s="265">
        <f>_xlfn.STDEV.P(N11:Q11)</f>
        <v>141.86297949077425</v>
      </c>
      <c r="O13" s="265"/>
      <c r="P13" s="265"/>
      <c r="Q13" s="654"/>
    </row>
    <row r="14" spans="1:17" ht="15" thickBot="1">
      <c r="A14" s="644" t="s">
        <v>854</v>
      </c>
      <c r="B14" s="652">
        <f>STANDARDIZE(B11,B12,B13)</f>
        <v>-0.40743402655897987</v>
      </c>
      <c r="C14" s="652">
        <f>STANDARDIZE(C11,B12,B13)</f>
        <v>-1.1248468131476392</v>
      </c>
      <c r="D14" s="652">
        <f>STANDARDIZE(D11,B12,B13)</f>
        <v>-6.8956842472313928E-2</v>
      </c>
      <c r="E14" s="652">
        <f>STANDARDIZE(E11,B12,B13)</f>
        <v>1.6012376821789347</v>
      </c>
      <c r="F14" s="652">
        <f>STANDARDIZE(F11,F12,F13)</f>
        <v>-1.198204712084969</v>
      </c>
      <c r="G14" s="652">
        <f>STANDARDIZE(G11,F12,F13)</f>
        <v>-0.18301637270547266</v>
      </c>
      <c r="H14" s="652">
        <f>STANDARDIZE(H11,F12,F13)</f>
        <v>-0.19734346337428757</v>
      </c>
      <c r="I14" s="652">
        <f>STANDARDIZE(I11,F12,F13)</f>
        <v>1.578564548164731</v>
      </c>
      <c r="J14" s="652">
        <f>STANDARDIZE(J11,J12,J13)</f>
        <v>-0.75238898137637644</v>
      </c>
      <c r="K14" s="652">
        <f>STANDARDIZE(K11,J12,J13)</f>
        <v>-1.0857780276843183</v>
      </c>
      <c r="L14" s="652">
        <f>STANDARDIZE(L11,J12,J13)</f>
        <v>1.4508578545613549</v>
      </c>
      <c r="M14" s="652">
        <f>STANDARDIZE(M11,J12,J13)</f>
        <v>0.38730915449933923</v>
      </c>
      <c r="N14" s="652">
        <f>STANDARDIZE(N11,N12,N13)</f>
        <v>-0.71181361312496005</v>
      </c>
      <c r="O14" s="652">
        <f>STANDARDIZE(O11,N12,N13)</f>
        <v>-1.2085605463485272</v>
      </c>
      <c r="P14" s="652">
        <f>STANDARDIZE(P11,N12,N13)</f>
        <v>0.65295400063146047</v>
      </c>
      <c r="Q14" s="653">
        <f>STANDARDIZE(Q11,N12,N13)</f>
        <v>1.2674201588420244</v>
      </c>
    </row>
    <row r="15" spans="1:17" ht="15" thickTop="1">
      <c r="A15" s="635" t="s">
        <v>752</v>
      </c>
      <c r="B15" s="416">
        <v>44.42</v>
      </c>
      <c r="C15" s="416">
        <v>52.34</v>
      </c>
      <c r="D15" s="416">
        <v>33.5</v>
      </c>
      <c r="E15" s="416">
        <v>37.49</v>
      </c>
      <c r="F15" s="416">
        <v>41.19</v>
      </c>
      <c r="G15" s="416">
        <v>52.24</v>
      </c>
      <c r="H15" s="416">
        <v>31.38</v>
      </c>
      <c r="I15" s="416">
        <v>40.42</v>
      </c>
      <c r="J15" s="416">
        <v>43.19</v>
      </c>
      <c r="K15" s="416">
        <v>48.13</v>
      </c>
      <c r="L15" s="416">
        <v>34.89</v>
      </c>
      <c r="M15" s="416">
        <v>40.15</v>
      </c>
      <c r="N15" s="416">
        <v>42.53</v>
      </c>
      <c r="O15" s="416">
        <v>48.08</v>
      </c>
      <c r="P15" s="416">
        <v>35.53</v>
      </c>
      <c r="Q15" s="651">
        <v>44.77</v>
      </c>
    </row>
    <row r="16" spans="1:17">
      <c r="A16" s="643" t="s">
        <v>853</v>
      </c>
      <c r="B16" s="265">
        <f>AVERAGE(B15:E15)</f>
        <v>41.9375</v>
      </c>
      <c r="C16" s="265"/>
      <c r="D16" s="265"/>
      <c r="E16" s="265"/>
      <c r="F16" s="265">
        <f>AVERAGE(F15:I15)</f>
        <v>41.307500000000005</v>
      </c>
      <c r="G16" s="265"/>
      <c r="H16" s="265"/>
      <c r="I16" s="265"/>
      <c r="J16" s="265">
        <f>AVERAGE(J15:M15)</f>
        <v>41.589999999999996</v>
      </c>
      <c r="K16" s="265"/>
      <c r="L16" s="265"/>
      <c r="M16" s="265"/>
      <c r="N16" s="265">
        <f>AVERAGE(N15:Q15)</f>
        <v>42.727499999999999</v>
      </c>
      <c r="O16" s="265"/>
      <c r="P16" s="265"/>
      <c r="Q16" s="654"/>
    </row>
    <row r="17" spans="1:17">
      <c r="A17" s="643" t="s">
        <v>723</v>
      </c>
      <c r="B17" s="265">
        <f>_xlfn.STDEV.P(B15:E15)</f>
        <v>7.1649576935247898</v>
      </c>
      <c r="C17" s="265"/>
      <c r="D17" s="265"/>
      <c r="E17" s="265"/>
      <c r="F17" s="265">
        <f>_xlfn.STDEV.P(F15:I15)</f>
        <v>7.3972338580039123</v>
      </c>
      <c r="G17" s="265"/>
      <c r="H17" s="265"/>
      <c r="I17" s="265"/>
      <c r="J17" s="265">
        <f>_xlfn.STDEV.P(J15:M15)</f>
        <v>4.8035195430018129</v>
      </c>
      <c r="K17" s="265"/>
      <c r="L17" s="265"/>
      <c r="M17" s="265"/>
      <c r="N17" s="265">
        <f>_xlfn.STDEV.P(N15:Q15)</f>
        <v>4.600654165442144</v>
      </c>
      <c r="O17" s="265"/>
      <c r="P17" s="265"/>
      <c r="Q17" s="654"/>
    </row>
    <row r="18" spans="1:17" ht="15" thickBot="1">
      <c r="A18" s="644" t="s">
        <v>854</v>
      </c>
      <c r="B18" s="652">
        <f>STANDARDIZE(B15,B16,B17)</f>
        <v>0.34647797044824413</v>
      </c>
      <c r="C18" s="652">
        <f>STANDARDIZE(C15,B16,B17)</f>
        <v>1.4518578399145452</v>
      </c>
      <c r="D18" s="652">
        <f>STANDARDIZE(D15,B16,B17)</f>
        <v>-1.1776063950280193</v>
      </c>
      <c r="E18" s="652">
        <f>STANDARDIZE(E15,B16,B17)</f>
        <v>-0.620729415334769</v>
      </c>
      <c r="F18" s="652">
        <f>STANDARDIZE(F15,F16,F17)</f>
        <v>-1.5884315982908955E-2</v>
      </c>
      <c r="G18" s="652">
        <f>STANDARDIZE(G15,F16,F17)</f>
        <v>1.477917314750145</v>
      </c>
      <c r="H18" s="652">
        <f>STANDARDIZE(H15,F16,F17)</f>
        <v>-1.3420557184708051</v>
      </c>
      <c r="I18" s="652">
        <f>STANDARDIZE(I15,F16,F17)</f>
        <v>-0.1199772802964334</v>
      </c>
      <c r="J18" s="652">
        <f>STANDARDIZE(J15,J16,J17)</f>
        <v>0.33308909970628126</v>
      </c>
      <c r="K18" s="652">
        <f>STANDARDIZE(K15,J16,J17)</f>
        <v>1.3615016950494248</v>
      </c>
      <c r="L18" s="652">
        <f>STANDARDIZE(L15,J16,J17)</f>
        <v>-1.3948106050200506</v>
      </c>
      <c r="M18" s="652">
        <f>STANDARDIZE(M15,J16,J17)</f>
        <v>-0.2997801897356524</v>
      </c>
      <c r="N18" s="652">
        <f>STANDARDIZE(N15,N16,N17)</f>
        <v>-4.2928677726641808E-2</v>
      </c>
      <c r="O18" s="652">
        <f>STANDARDIZE(O15,N16,N17)</f>
        <v>1.1634215064903926</v>
      </c>
      <c r="P18" s="652">
        <f>STANDARDIZE(P15,N16,N17)</f>
        <v>-1.5644514325949743</v>
      </c>
      <c r="Q18" s="653">
        <f>STANDARDIZE(Q15,N16,N17)</f>
        <v>0.44395860383122504</v>
      </c>
    </row>
    <row r="19" spans="1:17" ht="15" thickTop="1">
      <c r="A19" s="635" t="s">
        <v>756</v>
      </c>
      <c r="B19" s="416">
        <v>402.26</v>
      </c>
      <c r="C19" s="416">
        <v>412.68</v>
      </c>
      <c r="D19" s="416">
        <v>322.98</v>
      </c>
      <c r="E19" s="416">
        <v>621.42999999999995</v>
      </c>
      <c r="F19" s="416">
        <v>277.75</v>
      </c>
      <c r="G19" s="416">
        <v>383.37</v>
      </c>
      <c r="H19" s="416">
        <v>253.43</v>
      </c>
      <c r="I19" s="416">
        <v>370.13</v>
      </c>
      <c r="J19" s="416">
        <v>302.06</v>
      </c>
      <c r="K19" s="416">
        <v>316.58999999999997</v>
      </c>
      <c r="L19" s="416">
        <v>350.34</v>
      </c>
      <c r="M19" s="416">
        <v>382.81</v>
      </c>
      <c r="N19" s="416">
        <v>447.2</v>
      </c>
      <c r="O19" s="416">
        <v>350.57</v>
      </c>
      <c r="P19" s="416">
        <v>283.83</v>
      </c>
      <c r="Q19" s="651">
        <v>394.81</v>
      </c>
    </row>
    <row r="20" spans="1:17">
      <c r="A20" s="643" t="s">
        <v>853</v>
      </c>
      <c r="B20" s="265">
        <f>AVERAGE(B19:E19)</f>
        <v>439.83749999999998</v>
      </c>
      <c r="C20" s="265"/>
      <c r="D20" s="265"/>
      <c r="E20" s="265"/>
      <c r="F20" s="265">
        <f>AVERAGE(F19:I19)</f>
        <v>321.16999999999996</v>
      </c>
      <c r="G20" s="265"/>
      <c r="H20" s="265"/>
      <c r="I20" s="265"/>
      <c r="J20" s="265">
        <f>AVERAGE(J19:M19)</f>
        <v>337.95</v>
      </c>
      <c r="K20" s="265"/>
      <c r="L20" s="265"/>
      <c r="M20" s="265"/>
      <c r="N20" s="265">
        <f>AVERAGE(N19:Q19)</f>
        <v>369.10249999999996</v>
      </c>
      <c r="O20" s="265"/>
      <c r="P20" s="265"/>
      <c r="Q20" s="654"/>
    </row>
    <row r="21" spans="1:17">
      <c r="A21" s="643" t="s">
        <v>723</v>
      </c>
      <c r="B21" s="265">
        <f>_xlfn.STDEV.P(B19:E19)</f>
        <v>110.43222998178561</v>
      </c>
      <c r="C21" s="265"/>
      <c r="D21" s="265"/>
      <c r="E21" s="265"/>
      <c r="F21" s="265">
        <f>_xlfn.STDEV.P(F19:I19)</f>
        <v>56.435639448844903</v>
      </c>
      <c r="G21" s="265"/>
      <c r="H21" s="265"/>
      <c r="I21" s="265"/>
      <c r="J21" s="265">
        <f>_xlfn.STDEV.P(J19:M19)</f>
        <v>31.266089458069427</v>
      </c>
      <c r="K21" s="265"/>
      <c r="L21" s="265"/>
      <c r="M21" s="265"/>
      <c r="N21" s="265">
        <f>_xlfn.STDEV.P(N19:Q19)</f>
        <v>59.947785353172286</v>
      </c>
      <c r="O21" s="265"/>
      <c r="P21" s="265"/>
      <c r="Q21" s="654"/>
    </row>
    <row r="22" spans="1:17" ht="15" thickBot="1">
      <c r="A22" s="644" t="s">
        <v>854</v>
      </c>
      <c r="B22" s="652">
        <f>STANDARDIZE(B19,B20,B21)</f>
        <v>-0.34027656605501777</v>
      </c>
      <c r="C22" s="652">
        <f>STANDARDIZE(C19,B20,B21)</f>
        <v>-0.2459200543580371</v>
      </c>
      <c r="D22" s="652">
        <f>STANDARDIZE(D19,B20,B21)</f>
        <v>-1.0581829237648657</v>
      </c>
      <c r="E22" s="652">
        <f>STANDARDIZE(E19,B20,B21)</f>
        <v>1.644379544177921</v>
      </c>
      <c r="F22" s="652">
        <f>STANDARDIZE(F19,F20,F21)</f>
        <v>-0.76937198593022516</v>
      </c>
      <c r="G22" s="652">
        <f>STANDARDIZE(G19,F20,F21)</f>
        <v>1.1021404312496565</v>
      </c>
      <c r="H22" s="652">
        <f>STANDARDIZE(H19,F20,F21)</f>
        <v>-1.2003053506889327</v>
      </c>
      <c r="I22" s="652">
        <f>STANDARDIZE(I19,F20,F21)</f>
        <v>0.86753690536950456</v>
      </c>
      <c r="J22" s="652">
        <f>STANDARDIZE(J19,J20,J21)</f>
        <v>-1.1478889948207827</v>
      </c>
      <c r="K22" s="652">
        <f>STANDARDIZE(K19,J20,J21)</f>
        <v>-0.68316826217252558</v>
      </c>
      <c r="L22" s="652">
        <f>STANDARDIZE(L19,J20,J21)</f>
        <v>0.39627597229951206</v>
      </c>
      <c r="M22" s="652">
        <f>STANDARDIZE(M19,J20,J21)</f>
        <v>1.4347812846937964</v>
      </c>
      <c r="N22" s="652">
        <f>STANDARDIZE(N19,N20,N21)</f>
        <v>1.3027587181061278</v>
      </c>
      <c r="O22" s="652">
        <f>STANDARDIZE(O19,N20,N21)</f>
        <v>-0.30914403077309471</v>
      </c>
      <c r="P22" s="652">
        <f>STANDARDIZE(P19,N20,N21)</f>
        <v>-1.4224462087737086</v>
      </c>
      <c r="Q22" s="653">
        <f>STANDARDIZE(Q19,N20,N21)</f>
        <v>0.4288315214406776</v>
      </c>
    </row>
    <row r="23" spans="1:17" ht="15" thickTop="1">
      <c r="A23" s="635" t="s">
        <v>760</v>
      </c>
      <c r="B23" s="416">
        <v>21.81</v>
      </c>
      <c r="C23" s="416">
        <v>32.450000000000003</v>
      </c>
      <c r="D23" s="416">
        <v>12.14</v>
      </c>
      <c r="E23" s="416">
        <v>18.649999999999999</v>
      </c>
      <c r="F23" s="416">
        <v>21.25</v>
      </c>
      <c r="G23" s="416">
        <v>30.2</v>
      </c>
      <c r="H23" s="416">
        <v>12.03</v>
      </c>
      <c r="I23" s="416">
        <v>17.010000000000002</v>
      </c>
      <c r="J23" s="416">
        <v>20.14</v>
      </c>
      <c r="K23" s="416">
        <v>26.17</v>
      </c>
      <c r="L23" s="416">
        <v>11.31</v>
      </c>
      <c r="M23" s="416">
        <v>17.63</v>
      </c>
      <c r="N23" s="416">
        <v>28.57</v>
      </c>
      <c r="O23" s="416">
        <v>28.32</v>
      </c>
      <c r="P23" s="416">
        <v>11.74</v>
      </c>
      <c r="Q23" s="651">
        <v>18.68</v>
      </c>
    </row>
    <row r="24" spans="1:17">
      <c r="A24" s="643" t="s">
        <v>853</v>
      </c>
      <c r="B24" s="265">
        <f>AVERAGE(B23:E23)</f>
        <v>21.262500000000003</v>
      </c>
      <c r="C24" s="265"/>
      <c r="D24" s="265"/>
      <c r="E24" s="265"/>
      <c r="F24" s="265">
        <f>AVERAGE(F23:I23)</f>
        <v>20.122500000000002</v>
      </c>
      <c r="G24" s="265"/>
      <c r="H24" s="265"/>
      <c r="I24" s="265"/>
      <c r="J24" s="265">
        <f>AVERAGE(J23:M23)</f>
        <v>18.8125</v>
      </c>
      <c r="K24" s="265"/>
      <c r="L24" s="265"/>
      <c r="M24" s="265"/>
      <c r="N24" s="265">
        <f>AVERAGE(N23:Q23)</f>
        <v>21.827500000000001</v>
      </c>
      <c r="O24" s="265"/>
      <c r="P24" s="265"/>
      <c r="Q24" s="654"/>
    </row>
    <row r="25" spans="1:17">
      <c r="A25" s="643" t="s">
        <v>723</v>
      </c>
      <c r="B25" s="265">
        <f>_xlfn.STDEV.P(B23:E23)</f>
        <v>7.3400455550357382</v>
      </c>
      <c r="C25" s="265"/>
      <c r="D25" s="265"/>
      <c r="E25" s="265"/>
      <c r="F25" s="265">
        <f>_xlfn.STDEV.P(F23:I23)</f>
        <v>6.6708971473108427</v>
      </c>
      <c r="G25" s="265"/>
      <c r="H25" s="265"/>
      <c r="I25" s="265"/>
      <c r="J25" s="265">
        <f>_xlfn.STDEV.P(J23:M23)</f>
        <v>5.3287164261198985</v>
      </c>
      <c r="K25" s="265"/>
      <c r="L25" s="265"/>
      <c r="M25" s="265"/>
      <c r="N25" s="265">
        <f>_xlfn.STDEV.P(N23:Q23)</f>
        <v>7.0582978649246568</v>
      </c>
      <c r="O25" s="265"/>
      <c r="P25" s="265"/>
      <c r="Q25" s="654"/>
    </row>
    <row r="26" spans="1:17" ht="15" thickBot="1">
      <c r="A26" s="644" t="s">
        <v>854</v>
      </c>
      <c r="B26" s="652">
        <f>STANDARDIZE(B23,B24,B25)</f>
        <v>7.4590817712892263E-2</v>
      </c>
      <c r="C26" s="652">
        <f>STANDARDIZE(C23,B24,B25)</f>
        <v>1.5241731016675588</v>
      </c>
      <c r="D26" s="652">
        <f>STANDARDIZE(D23,B24,B25)</f>
        <v>-1.2428396978737259</v>
      </c>
      <c r="E26" s="652">
        <f>STANDARDIZE(E23,B24,B25)</f>
        <v>-0.35592422150672665</v>
      </c>
      <c r="F26" s="652">
        <f>STANDARDIZE(F23,F24,F25)</f>
        <v>0.16901774605451877</v>
      </c>
      <c r="G26" s="652">
        <f>STANDARDIZE(G23,F24,F25)</f>
        <v>1.5106663732722092</v>
      </c>
      <c r="H26" s="652">
        <f>STANDARDIZE(H23,F24,F25)</f>
        <v>-1.2131051972915268</v>
      </c>
      <c r="I26" s="652">
        <f>STANDARDIZE(I23,F24,F25)</f>
        <v>-0.46657892203520251</v>
      </c>
      <c r="J26" s="652">
        <f>STANDARDIZE(J23,J24,J25)</f>
        <v>0.24912190738710766</v>
      </c>
      <c r="K26" s="652">
        <f>STANDARDIZE(K23,J24,J25)</f>
        <v>1.3807265036539691</v>
      </c>
      <c r="L26" s="652">
        <f>STANDARDIZE(L23,J24,J25)</f>
        <v>-1.4079375594514307</v>
      </c>
      <c r="M26" s="652">
        <f>STANDARDIZE(M23,J24,J25)</f>
        <v>-0.22191085158964588</v>
      </c>
      <c r="N26" s="652">
        <f>STANDARDIZE(N23,N24,N25)</f>
        <v>0.95525863728506333</v>
      </c>
      <c r="O26" s="652">
        <f>STANDARDIZE(O23,N24,N25)</f>
        <v>0.91983933297341847</v>
      </c>
      <c r="P26" s="652">
        <f>STANDARDIZE(P23,N24,N25)</f>
        <v>-1.4291689289748724</v>
      </c>
      <c r="Q26" s="653">
        <f>STANDARDIZE(Q23,N24,N25)</f>
        <v>-0.44592904128360961</v>
      </c>
    </row>
    <row r="27" spans="1:17" ht="15" thickTop="1">
      <c r="A27" s="635" t="s">
        <v>764</v>
      </c>
      <c r="B27" s="416">
        <v>185.74</v>
      </c>
      <c r="C27" s="416">
        <v>158.24</v>
      </c>
      <c r="D27" s="416">
        <v>47.88</v>
      </c>
      <c r="E27" s="416">
        <v>272.92</v>
      </c>
      <c r="F27" s="416">
        <v>134.51</v>
      </c>
      <c r="G27" s="416">
        <v>142.82</v>
      </c>
      <c r="H27" s="416">
        <v>36.619999999999997</v>
      </c>
      <c r="I27" s="416">
        <v>165.76</v>
      </c>
      <c r="J27" s="416">
        <v>146.44</v>
      </c>
      <c r="K27" s="416">
        <v>115.93</v>
      </c>
      <c r="L27" s="416">
        <v>33.54</v>
      </c>
      <c r="M27" s="416">
        <v>191.2</v>
      </c>
      <c r="N27" s="416">
        <v>158.72999999999999</v>
      </c>
      <c r="O27" s="416">
        <v>142.51</v>
      </c>
      <c r="P27" s="416">
        <v>39.31</v>
      </c>
      <c r="Q27" s="651">
        <v>193.33</v>
      </c>
    </row>
    <row r="28" spans="1:17">
      <c r="A28" s="643" t="s">
        <v>853</v>
      </c>
      <c r="B28" s="265">
        <f>AVERAGE(B27:E27)</f>
        <v>166.19499999999999</v>
      </c>
      <c r="C28" s="265"/>
      <c r="D28" s="265"/>
      <c r="E28" s="265"/>
      <c r="F28" s="265">
        <f>AVERAGE(F27:I27)</f>
        <v>119.92749999999999</v>
      </c>
      <c r="G28" s="265"/>
      <c r="H28" s="265"/>
      <c r="I28" s="265"/>
      <c r="J28" s="265">
        <f>AVERAGE(J27:M27)</f>
        <v>121.7775</v>
      </c>
      <c r="K28" s="265"/>
      <c r="L28" s="265"/>
      <c r="M28" s="265"/>
      <c r="N28" s="265">
        <f>AVERAGE(N27:Q27)</f>
        <v>133.47</v>
      </c>
      <c r="O28" s="265"/>
      <c r="P28" s="265"/>
      <c r="Q28" s="654"/>
    </row>
    <row r="29" spans="1:17">
      <c r="A29" s="643" t="s">
        <v>723</v>
      </c>
      <c r="B29" s="265">
        <f>_xlfn.STDEV.P(B27:E27)</f>
        <v>80.364721582296355</v>
      </c>
      <c r="C29" s="265"/>
      <c r="D29" s="265"/>
      <c r="E29" s="265"/>
      <c r="F29" s="265">
        <f>_xlfn.STDEV.P(F27:I27)</f>
        <v>49.440553887977423</v>
      </c>
      <c r="G29" s="265"/>
      <c r="H29" s="265"/>
      <c r="I29" s="265"/>
      <c r="J29" s="265">
        <f>_xlfn.STDEV.P(J27:M27)</f>
        <v>57.549483218791813</v>
      </c>
      <c r="K29" s="265"/>
      <c r="L29" s="265"/>
      <c r="M29" s="265"/>
      <c r="N29" s="265">
        <f>_xlfn.STDEV.P(N27:Q27)</f>
        <v>57.378380946136858</v>
      </c>
      <c r="O29" s="265"/>
      <c r="P29" s="265"/>
      <c r="Q29" s="654"/>
    </row>
    <row r="30" spans="1:17" ht="15" thickBot="1">
      <c r="A30" s="644" t="s">
        <v>854</v>
      </c>
      <c r="B30" s="652">
        <f>STANDARDIZE(B27,B28,B29)</f>
        <v>0.24320372938746807</v>
      </c>
      <c r="C30" s="652">
        <f>STANDARDIZE(C27,B28,B29)</f>
        <v>-9.898621986581238E-2</v>
      </c>
      <c r="D30" s="652">
        <f>STANDARDIZE(D27,B28,B29)</f>
        <v>-1.4722255943964317</v>
      </c>
      <c r="E30" s="652">
        <f>STANDARDIZE(E27,B28,B29)</f>
        <v>1.3280080848747768</v>
      </c>
      <c r="F30" s="652">
        <f>STANDARDIZE(F27,F28,F29)</f>
        <v>0.29495017456804945</v>
      </c>
      <c r="G30" s="652">
        <f>STANDARDIZE(G27,F28,F29)</f>
        <v>0.46303081579283889</v>
      </c>
      <c r="H30" s="652">
        <f>STANDARDIZE(H27,F28,F29)</f>
        <v>-1.6850033717008597</v>
      </c>
      <c r="I30" s="652">
        <f>STANDARDIZE(I27,F28,F29)</f>
        <v>0.92702238133997106</v>
      </c>
      <c r="J30" s="652">
        <f>STANDARDIZE(J27,J28,J29)</f>
        <v>0.42854424784733552</v>
      </c>
      <c r="K30" s="652">
        <f>STANDARDIZE(K27,J28,J29)</f>
        <v>-0.10160821041205448</v>
      </c>
      <c r="L30" s="652">
        <f>STANDARDIZE(L27,J28,J29)</f>
        <v>-1.5332457402708273</v>
      </c>
      <c r="M30" s="652">
        <f>STANDARDIZE(M27,J28,J29)</f>
        <v>1.2063097028355458</v>
      </c>
      <c r="N30" s="652">
        <f>STANDARDIZE(N27,N28,N29)</f>
        <v>0.44023549607843515</v>
      </c>
      <c r="O30" s="652">
        <f>STANDARDIZE(O27,N28,N29)</f>
        <v>0.15755062884200521</v>
      </c>
      <c r="P30" s="652">
        <f>STANDARDIZE(P27,N28,N29)</f>
        <v>-1.641036195991507</v>
      </c>
      <c r="Q30" s="653">
        <f>STANDARDIZE(Q27,N28,N29)</f>
        <v>1.0432500710710666</v>
      </c>
    </row>
    <row r="31" spans="1:17" ht="15" thickTop="1">
      <c r="A31" s="635" t="s">
        <v>768</v>
      </c>
      <c r="B31" s="416">
        <v>10.07</v>
      </c>
      <c r="C31" s="416">
        <v>12.44</v>
      </c>
      <c r="D31" s="416">
        <v>1.8</v>
      </c>
      <c r="E31" s="416">
        <v>8.19</v>
      </c>
      <c r="F31" s="416">
        <v>10.29</v>
      </c>
      <c r="G31" s="416">
        <v>11.25</v>
      </c>
      <c r="H31" s="416">
        <v>1.74</v>
      </c>
      <c r="I31" s="416">
        <v>7.62</v>
      </c>
      <c r="J31" s="416">
        <v>9.76</v>
      </c>
      <c r="K31" s="416">
        <v>9.58</v>
      </c>
      <c r="L31" s="416">
        <v>1.08</v>
      </c>
      <c r="M31" s="416">
        <v>8.8000000000000007</v>
      </c>
      <c r="N31" s="416">
        <v>10.14</v>
      </c>
      <c r="O31" s="416">
        <v>11.51</v>
      </c>
      <c r="P31" s="416">
        <v>1.63</v>
      </c>
      <c r="Q31" s="651">
        <v>9.15</v>
      </c>
    </row>
    <row r="32" spans="1:17">
      <c r="A32" s="643" t="s">
        <v>853</v>
      </c>
      <c r="B32" s="265">
        <f>AVERAGE(B31:E31)</f>
        <v>8.125</v>
      </c>
      <c r="C32" s="265"/>
      <c r="D32" s="265"/>
      <c r="E32" s="265"/>
      <c r="F32" s="265">
        <f>AVERAGE(F31:I31)</f>
        <v>7.7249999999999996</v>
      </c>
      <c r="G32" s="265"/>
      <c r="H32" s="265"/>
      <c r="I32" s="265"/>
      <c r="J32" s="265">
        <f>AVERAGE(J31:M31)</f>
        <v>7.3050000000000006</v>
      </c>
      <c r="K32" s="265"/>
      <c r="L32" s="265"/>
      <c r="M32" s="265"/>
      <c r="N32" s="265">
        <f>AVERAGE(N31:Q31)</f>
        <v>8.1074999999999999</v>
      </c>
      <c r="O32" s="265"/>
      <c r="P32" s="265"/>
      <c r="Q32" s="654"/>
    </row>
    <row r="33" spans="1:17">
      <c r="A33" s="643" t="s">
        <v>723</v>
      </c>
      <c r="B33" s="265">
        <f>_xlfn.STDEV.P(B31:E31)</f>
        <v>3.9500664551371796</v>
      </c>
      <c r="C33" s="265"/>
      <c r="D33" s="265"/>
      <c r="E33" s="265"/>
      <c r="F33" s="265">
        <f>_xlfn.STDEV.P(F31:I31)</f>
        <v>3.7025700533548309</v>
      </c>
      <c r="G33" s="265"/>
      <c r="H33" s="265"/>
      <c r="I33" s="265"/>
      <c r="J33" s="265">
        <f>_xlfn.STDEV.P(J31:M31)</f>
        <v>3.6120735042354819</v>
      </c>
      <c r="K33" s="265"/>
      <c r="L33" s="265"/>
      <c r="M33" s="265"/>
      <c r="N33" s="265">
        <f>_xlfn.STDEV.P(N31:Q31)</f>
        <v>3.8325212002022906</v>
      </c>
      <c r="O33" s="265"/>
      <c r="P33" s="265"/>
      <c r="Q33" s="654"/>
    </row>
    <row r="34" spans="1:17" ht="15" thickBot="1">
      <c r="A34" s="644" t="s">
        <v>854</v>
      </c>
      <c r="B34" s="652">
        <f>STANDARDIZE(B31,B32,B33)</f>
        <v>0.49239677916569469</v>
      </c>
      <c r="C34" s="652">
        <f>STANDARDIZE(C31,B32,B33)</f>
        <v>1.0923866848843045</v>
      </c>
      <c r="D34" s="652">
        <f>STANDARDIZE(D31,B32,B33)</f>
        <v>-1.601238883405151</v>
      </c>
      <c r="E34" s="652">
        <f>STANDARDIZE(E31,B32,B33)</f>
        <v>1.6455419355151622E-2</v>
      </c>
      <c r="F34" s="652">
        <f>STANDARDIZE(F31,F32,F33)</f>
        <v>0.69276204448202139</v>
      </c>
      <c r="G34" s="652">
        <f>STANDARDIZE(G31,F32,F33)</f>
        <v>0.95204140615950328</v>
      </c>
      <c r="H34" s="652">
        <f>STANDARDIZE(H31,F32,F33)</f>
        <v>-1.61644477045805</v>
      </c>
      <c r="I34" s="652">
        <f>STANDARDIZE(I31,F32,F33)</f>
        <v>-2.8358680183474438E-2</v>
      </c>
      <c r="J34" s="652">
        <f>STANDARDIZE(J31,J32,J33)</f>
        <v>0.67966501709372473</v>
      </c>
      <c r="K34" s="652">
        <f>STANDARDIZE(K31,J32,J33)</f>
        <v>0.62983214414998945</v>
      </c>
      <c r="L34" s="652">
        <f>STANDARDIZE(L31,J32,J33)</f>
        <v>-1.7233868559708507</v>
      </c>
      <c r="M34" s="652">
        <f>STANDARDIZE(M31,J32,J33)</f>
        <v>0.41388969472713605</v>
      </c>
      <c r="N34" s="652">
        <f>STANDARDIZE(N31,N32,N33)</f>
        <v>0.5303297473978017</v>
      </c>
      <c r="O34" s="652">
        <f>STANDARDIZE(O31,N32,N33)</f>
        <v>0.88779678500419179</v>
      </c>
      <c r="P34" s="652">
        <f>STANDARDIZE(P31,N32,N33)</f>
        <v>-1.6901406832813086</v>
      </c>
      <c r="Q34" s="653">
        <f>STANDARDIZE(Q31,N32,N33)</f>
        <v>0.2720141508793153</v>
      </c>
    </row>
    <row r="35" spans="1:17" ht="15" thickTop="1">
      <c r="A35" s="635" t="s">
        <v>769</v>
      </c>
      <c r="B35" s="416">
        <v>416.9</v>
      </c>
      <c r="C35" s="416">
        <v>252.92</v>
      </c>
      <c r="D35" s="416">
        <v>520.85</v>
      </c>
      <c r="E35" s="416">
        <v>627.67999999999995</v>
      </c>
      <c r="F35" s="416">
        <v>260.69</v>
      </c>
      <c r="G35" s="416">
        <v>279.77999999999997</v>
      </c>
      <c r="H35" s="416">
        <v>371.34</v>
      </c>
      <c r="I35" s="416">
        <v>509.42</v>
      </c>
      <c r="J35" s="416">
        <v>345.76</v>
      </c>
      <c r="K35" s="416">
        <v>265.68</v>
      </c>
      <c r="L35" s="416">
        <v>697.07</v>
      </c>
      <c r="M35" s="416">
        <v>489.05</v>
      </c>
      <c r="N35" s="416">
        <v>218.36</v>
      </c>
      <c r="O35" s="416">
        <v>244.51</v>
      </c>
      <c r="P35" s="416">
        <v>536.03</v>
      </c>
      <c r="Q35" s="651">
        <v>551.54</v>
      </c>
    </row>
    <row r="36" spans="1:17">
      <c r="A36" s="643" t="s">
        <v>853</v>
      </c>
      <c r="B36" s="265">
        <f>AVERAGE(B35:E35)</f>
        <v>454.58749999999998</v>
      </c>
      <c r="C36" s="265"/>
      <c r="D36" s="265"/>
      <c r="E36" s="265"/>
      <c r="F36" s="265">
        <f>AVERAGE(F35:I35)</f>
        <v>355.3075</v>
      </c>
      <c r="G36" s="265"/>
      <c r="H36" s="265"/>
      <c r="I36" s="265"/>
      <c r="J36" s="265">
        <f>AVERAGE(J35:M35)</f>
        <v>449.39000000000004</v>
      </c>
      <c r="K36" s="265"/>
      <c r="L36" s="265"/>
      <c r="M36" s="265"/>
      <c r="N36" s="265">
        <f>AVERAGE(N35:Q35)</f>
        <v>387.61</v>
      </c>
      <c r="O36" s="265"/>
      <c r="P36" s="265"/>
      <c r="Q36" s="654"/>
    </row>
    <row r="37" spans="1:17">
      <c r="A37" s="643" t="s">
        <v>723</v>
      </c>
      <c r="B37" s="265">
        <f>_xlfn.STDEV.P(B35:E35)</f>
        <v>138.24060607777298</v>
      </c>
      <c r="C37" s="265"/>
      <c r="D37" s="265"/>
      <c r="E37" s="265"/>
      <c r="F37" s="265">
        <f>_xlfn.STDEV.P(F35:I35)</f>
        <v>98.316552872596148</v>
      </c>
      <c r="G37" s="265"/>
      <c r="H37" s="265"/>
      <c r="I37" s="265"/>
      <c r="J37" s="265">
        <f>_xlfn.STDEV.P(J35:M35)</f>
        <v>163.86491311443086</v>
      </c>
      <c r="K37" s="265"/>
      <c r="L37" s="265"/>
      <c r="M37" s="265"/>
      <c r="N37" s="265">
        <f>_xlfn.STDEV.P(N35:Q35)</f>
        <v>156.54449351542183</v>
      </c>
      <c r="O37" s="265"/>
      <c r="P37" s="265"/>
      <c r="Q37" s="654"/>
    </row>
    <row r="38" spans="1:17" ht="15" thickBot="1">
      <c r="A38" s="644" t="s">
        <v>854</v>
      </c>
      <c r="B38" s="652">
        <f>STANDARDIZE(B35,B36,B37)</f>
        <v>-0.27262250267332694</v>
      </c>
      <c r="C38" s="652">
        <f>STANDARDIZE(C35,B36,B37)</f>
        <v>-1.4588152187827039</v>
      </c>
      <c r="D38" s="652">
        <f>STANDARDIZE(D35,B36,B37)</f>
        <v>0.47932732559579005</v>
      </c>
      <c r="E38" s="652">
        <f>STANDARDIZE(E35,B36,B37)</f>
        <v>1.2521103958602411</v>
      </c>
      <c r="F38" s="652">
        <f>STANDARDIZE(F35,F36,F37)</f>
        <v>-0.96237609268716351</v>
      </c>
      <c r="G38" s="652">
        <f>STANDARDIZE(G35,F36,F37)</f>
        <v>-0.76820736481549157</v>
      </c>
      <c r="H38" s="652">
        <f>STANDARDIZE(H35,F36,F37)</f>
        <v>0.16307020060778313</v>
      </c>
      <c r="I38" s="652">
        <f>STANDARDIZE(I35,F36,F37)</f>
        <v>1.5675132568948713</v>
      </c>
      <c r="J38" s="652">
        <f>STANDARDIZE(J35,J36,J37)</f>
        <v>-0.63241116130597586</v>
      </c>
      <c r="K38" s="652">
        <f>STANDARDIZE(K35,J36,J37)</f>
        <v>-1.1211063827416847</v>
      </c>
      <c r="L38" s="652">
        <f>STANDARDIZE(L35,J36,J37)</f>
        <v>1.5114889166483068</v>
      </c>
      <c r="M38" s="652">
        <f>STANDARDIZE(M35,J36,J37)</f>
        <v>0.24202862739935316</v>
      </c>
      <c r="N38" s="652">
        <f>STANDARDIZE(N35,N36,N37)</f>
        <v>-1.0811622702227242</v>
      </c>
      <c r="O38" s="652">
        <f>STANDARDIZE(O35,N36,N37)</f>
        <v>-0.91411711000810547</v>
      </c>
      <c r="P38" s="652">
        <f>STANDARDIZE(P35,N36,N37)</f>
        <v>0.94810105847241766</v>
      </c>
      <c r="Q38" s="653">
        <f>STANDARDIZE(Q35,N36,N37)</f>
        <v>1.0471783217584114</v>
      </c>
    </row>
    <row r="39" spans="1:17" ht="15" thickTop="1">
      <c r="A39" s="635" t="s">
        <v>771</v>
      </c>
      <c r="B39" s="416">
        <v>22.61</v>
      </c>
      <c r="C39" s="416">
        <v>19.89</v>
      </c>
      <c r="D39" s="416">
        <v>19.57</v>
      </c>
      <c r="E39" s="416">
        <v>18.84</v>
      </c>
      <c r="F39" s="416">
        <v>19.940000000000001</v>
      </c>
      <c r="G39" s="416">
        <v>22.04</v>
      </c>
      <c r="H39" s="416">
        <v>17.62</v>
      </c>
      <c r="I39" s="416">
        <v>23.41</v>
      </c>
      <c r="J39" s="416">
        <v>23.05</v>
      </c>
      <c r="K39" s="416">
        <v>21.96</v>
      </c>
      <c r="L39" s="416">
        <v>22.5</v>
      </c>
      <c r="M39" s="416">
        <v>22.52</v>
      </c>
      <c r="N39" s="416">
        <v>13.95</v>
      </c>
      <c r="O39" s="416">
        <v>19.760000000000002</v>
      </c>
      <c r="P39" s="416">
        <v>22.17</v>
      </c>
      <c r="Q39" s="651">
        <v>26.09</v>
      </c>
    </row>
    <row r="40" spans="1:17">
      <c r="A40" s="643" t="s">
        <v>853</v>
      </c>
      <c r="B40" s="265">
        <f>AVERAGE(B39:E39)</f>
        <v>20.227499999999999</v>
      </c>
      <c r="C40" s="265"/>
      <c r="D40" s="265"/>
      <c r="E40" s="265"/>
      <c r="F40" s="265">
        <f>AVERAGE(F39:I39)</f>
        <v>20.752500000000001</v>
      </c>
      <c r="G40" s="265"/>
      <c r="H40" s="265"/>
      <c r="I40" s="265"/>
      <c r="J40" s="265">
        <f>AVERAGE(J39:M39)</f>
        <v>22.5075</v>
      </c>
      <c r="K40" s="265"/>
      <c r="L40" s="265"/>
      <c r="M40" s="265"/>
      <c r="N40" s="265">
        <f>AVERAGE(N39:Q39)</f>
        <v>20.4925</v>
      </c>
      <c r="O40" s="265"/>
      <c r="P40" s="265"/>
      <c r="Q40" s="654"/>
    </row>
    <row r="41" spans="1:17">
      <c r="A41" s="643" t="s">
        <v>723</v>
      </c>
      <c r="B41" s="265">
        <f>_xlfn.STDEV.P(B39:E39)</f>
        <v>1.4272066248444895</v>
      </c>
      <c r="C41" s="265"/>
      <c r="D41" s="265"/>
      <c r="E41" s="265"/>
      <c r="F41" s="265">
        <f>_xlfn.STDEV.P(F39:I39)</f>
        <v>2.1904722664302203</v>
      </c>
      <c r="G41" s="265"/>
      <c r="H41" s="265"/>
      <c r="I41" s="265"/>
      <c r="J41" s="265">
        <f>_xlfn.STDEV.P(J39:M39)</f>
        <v>0.38544617004193976</v>
      </c>
      <c r="K41" s="265"/>
      <c r="L41" s="265"/>
      <c r="M41" s="265"/>
      <c r="N41" s="265">
        <f>_xlfn.STDEV.P(N39:Q39)</f>
        <v>4.4013314746790053</v>
      </c>
      <c r="O41" s="265"/>
      <c r="P41" s="265"/>
      <c r="Q41" s="654"/>
    </row>
    <row r="42" spans="1:17" ht="15" thickBot="1">
      <c r="A42" s="644" t="s">
        <v>854</v>
      </c>
      <c r="B42" s="652">
        <f>STANDARDIZE(B39,B40,B41)</f>
        <v>1.6693448296315196</v>
      </c>
      <c r="C42" s="652">
        <f>STANDARDIZE(C39,B40,B41)</f>
        <v>-0.23647592025210301</v>
      </c>
      <c r="D42" s="652">
        <f>STANDARDIZE(D39,B40,B41)</f>
        <v>-0.46069012612076476</v>
      </c>
      <c r="E42" s="652">
        <f>STANDARDIZE(E39,B40,B41)</f>
        <v>-0.97217878325864926</v>
      </c>
      <c r="F42" s="652">
        <f>STANDARDIZE(F39,F40,F41)</f>
        <v>-0.37092457752232538</v>
      </c>
      <c r="G42" s="652">
        <f>STANDARDIZE(G39,F40,F41)</f>
        <v>0.5877727920738377</v>
      </c>
      <c r="H42" s="652">
        <f>STANDARDIZE(H39,F40,F41)</f>
        <v>-1.4300569096476115</v>
      </c>
      <c r="I42" s="652">
        <f>STANDARDIZE(I39,F40,F41)</f>
        <v>1.2132086950960976</v>
      </c>
      <c r="J42" s="652">
        <f>STANDARDIZE(J39,J40,J41)</f>
        <v>1.4074598275058017</v>
      </c>
      <c r="K42" s="652">
        <f>STANDARDIZE(K39,J40,J41)</f>
        <v>-1.4204318074828111</v>
      </c>
      <c r="L42" s="652">
        <f>STANDARDIZE(L39,J40,J41)</f>
        <v>-1.9457969965518716E-2</v>
      </c>
      <c r="M42" s="652">
        <f>STANDARDIZE(M39,J40,J41)</f>
        <v>3.2429949942528125E-2</v>
      </c>
      <c r="N42" s="652">
        <f>STANDARDIZE(N39,N40,N41)</f>
        <v>-1.4864819970136771</v>
      </c>
      <c r="O42" s="652">
        <f>STANDARDIZE(O39,N40,N41)</f>
        <v>-0.16642691063240592</v>
      </c>
      <c r="P42" s="652">
        <f>STANDARDIZE(P39,N40,N41)</f>
        <v>0.38113466564622794</v>
      </c>
      <c r="Q42" s="653">
        <f>STANDARDIZE(Q39,N40,N41)</f>
        <v>1.2717742419998559</v>
      </c>
    </row>
    <row r="43" spans="1:17" ht="15" thickTop="1">
      <c r="A43" s="635" t="s">
        <v>773</v>
      </c>
      <c r="B43" s="416">
        <v>0</v>
      </c>
      <c r="C43" s="416">
        <v>0</v>
      </c>
      <c r="D43" s="416">
        <v>0</v>
      </c>
      <c r="E43" s="416">
        <v>0</v>
      </c>
      <c r="F43" s="416">
        <v>0</v>
      </c>
      <c r="G43" s="416">
        <v>0</v>
      </c>
      <c r="H43" s="416">
        <v>0</v>
      </c>
      <c r="I43" s="416">
        <v>0</v>
      </c>
      <c r="J43" s="416">
        <v>0</v>
      </c>
      <c r="K43" s="416">
        <v>0</v>
      </c>
      <c r="L43" s="416">
        <v>27.28</v>
      </c>
      <c r="M43" s="416">
        <v>0</v>
      </c>
      <c r="N43" s="416">
        <v>0</v>
      </c>
      <c r="O43" s="416">
        <v>0</v>
      </c>
      <c r="P43" s="416">
        <v>0</v>
      </c>
      <c r="Q43" s="651">
        <v>0</v>
      </c>
    </row>
    <row r="44" spans="1:17">
      <c r="A44" s="643" t="s">
        <v>853</v>
      </c>
      <c r="B44" s="265">
        <f>AVERAGE(B43:E43)</f>
        <v>0</v>
      </c>
      <c r="C44" s="265"/>
      <c r="D44" s="265"/>
      <c r="E44" s="265"/>
      <c r="F44" s="265">
        <f>AVERAGE(F43:I43)</f>
        <v>0</v>
      </c>
      <c r="G44" s="265"/>
      <c r="H44" s="265"/>
      <c r="I44" s="265"/>
      <c r="J44" s="265">
        <f>AVERAGE(J43:M43)</f>
        <v>6.82</v>
      </c>
      <c r="K44" s="265"/>
      <c r="L44" s="265"/>
      <c r="M44" s="265"/>
      <c r="N44" s="265">
        <f>AVERAGE(N43:Q43)</f>
        <v>0</v>
      </c>
      <c r="O44" s="265"/>
      <c r="P44" s="265"/>
      <c r="Q44" s="654"/>
    </row>
    <row r="45" spans="1:17">
      <c r="A45" s="643" t="s">
        <v>723</v>
      </c>
      <c r="B45" s="265">
        <f>_xlfn.STDEV.P(B43:E43)</f>
        <v>0</v>
      </c>
      <c r="C45" s="265"/>
      <c r="D45" s="265"/>
      <c r="E45" s="265"/>
      <c r="F45" s="265">
        <f>_xlfn.STDEV.P(F43:I43)</f>
        <v>0</v>
      </c>
      <c r="G45" s="265"/>
      <c r="H45" s="265"/>
      <c r="I45" s="265"/>
      <c r="J45" s="265">
        <f>_xlfn.STDEV.P(J43:M43)</f>
        <v>11.812586507619743</v>
      </c>
      <c r="K45" s="265"/>
      <c r="L45" s="265"/>
      <c r="M45" s="265"/>
      <c r="N45" s="265">
        <f>_xlfn.STDEV.P(N43:Q43)</f>
        <v>0</v>
      </c>
      <c r="O45" s="265"/>
      <c r="P45" s="265"/>
      <c r="Q45" s="654"/>
    </row>
    <row r="46" spans="1:17" ht="15" thickBot="1">
      <c r="A46" s="644" t="s">
        <v>854</v>
      </c>
      <c r="B46" s="652" t="e">
        <f>STANDARDIZE(B43,B44,B45)</f>
        <v>#NUM!</v>
      </c>
      <c r="C46" s="652" t="e">
        <f>STANDARDIZE(C43,B44,B45)</f>
        <v>#NUM!</v>
      </c>
      <c r="D46" s="652" t="e">
        <f>STANDARDIZE(D43,B44,B45)</f>
        <v>#NUM!</v>
      </c>
      <c r="E46" s="652" t="e">
        <f>STANDARDIZE(E43,B44,B45)</f>
        <v>#NUM!</v>
      </c>
      <c r="F46" s="652" t="e">
        <f>STANDARDIZE(F43,F44,F45)</f>
        <v>#NUM!</v>
      </c>
      <c r="G46" s="652" t="e">
        <f>STANDARDIZE(G43,F44,F45)</f>
        <v>#NUM!</v>
      </c>
      <c r="H46" s="652" t="e">
        <f>STANDARDIZE(H43,F44,F45)</f>
        <v>#NUM!</v>
      </c>
      <c r="I46" s="652" t="e">
        <f>STANDARDIZE(I43,F44,F45)</f>
        <v>#NUM!</v>
      </c>
      <c r="J46" s="652">
        <f>STANDARDIZE(J43,J44,J45)</f>
        <v>-0.57735026918962584</v>
      </c>
      <c r="K46" s="652">
        <f>STANDARDIZE(K43,J44,J45)</f>
        <v>-0.57735026918962584</v>
      </c>
      <c r="L46" s="652">
        <f>STANDARDIZE(L43,J44,J45)</f>
        <v>1.7320508075688774</v>
      </c>
      <c r="M46" s="652">
        <f>STANDARDIZE(M43,J44,J45)</f>
        <v>-0.57735026918962584</v>
      </c>
      <c r="N46" s="652" t="e">
        <f>STANDARDIZE(N43,N44,N45)</f>
        <v>#NUM!</v>
      </c>
      <c r="O46" s="652" t="e">
        <f>STANDARDIZE(O43,N44,N45)</f>
        <v>#NUM!</v>
      </c>
      <c r="P46" s="652" t="e">
        <f>STANDARDIZE(P43,N44,N45)</f>
        <v>#NUM!</v>
      </c>
      <c r="Q46" s="653" t="e">
        <f>STANDARDIZE(Q43,N44,N45)</f>
        <v>#NUM!</v>
      </c>
    </row>
    <row r="47" spans="1:17" ht="15" thickTop="1">
      <c r="A47" s="635" t="s">
        <v>774</v>
      </c>
      <c r="B47" s="416">
        <v>0</v>
      </c>
      <c r="C47" s="416">
        <v>0</v>
      </c>
      <c r="D47" s="416">
        <v>0</v>
      </c>
      <c r="E47" s="416">
        <v>0</v>
      </c>
      <c r="F47" s="416">
        <v>0</v>
      </c>
      <c r="G47" s="416">
        <v>0</v>
      </c>
      <c r="H47" s="416">
        <v>0</v>
      </c>
      <c r="I47" s="416">
        <v>0</v>
      </c>
      <c r="J47" s="416">
        <v>0</v>
      </c>
      <c r="K47" s="416">
        <v>0</v>
      </c>
      <c r="L47" s="416">
        <v>0.88</v>
      </c>
      <c r="M47" s="416">
        <v>0</v>
      </c>
      <c r="N47" s="416">
        <v>0</v>
      </c>
      <c r="O47" s="416">
        <v>0</v>
      </c>
      <c r="P47" s="416">
        <v>0</v>
      </c>
      <c r="Q47" s="651">
        <v>0</v>
      </c>
    </row>
    <row r="48" spans="1:17">
      <c r="A48" s="643" t="s">
        <v>853</v>
      </c>
      <c r="B48" s="265">
        <f>AVERAGE(B47:E47)</f>
        <v>0</v>
      </c>
      <c r="C48" s="265"/>
      <c r="D48" s="265"/>
      <c r="E48" s="265"/>
      <c r="F48" s="265">
        <f>AVERAGE(F47:I47)</f>
        <v>0</v>
      </c>
      <c r="G48" s="265"/>
      <c r="H48" s="265"/>
      <c r="I48" s="265"/>
      <c r="J48" s="265">
        <f>AVERAGE(J47:M47)</f>
        <v>0.22</v>
      </c>
      <c r="K48" s="265"/>
      <c r="L48" s="265"/>
      <c r="M48" s="265"/>
      <c r="N48" s="265">
        <f>AVERAGE(N47:Q47)</f>
        <v>0</v>
      </c>
      <c r="O48" s="265"/>
      <c r="P48" s="265"/>
      <c r="Q48" s="654"/>
    </row>
    <row r="49" spans="1:17">
      <c r="A49" s="643" t="s">
        <v>723</v>
      </c>
      <c r="B49" s="265">
        <f>_xlfn.STDEV.P(B47:E47)</f>
        <v>0</v>
      </c>
      <c r="C49" s="265"/>
      <c r="D49" s="265"/>
      <c r="E49" s="265"/>
      <c r="F49" s="265">
        <f>_xlfn.STDEV.P(F47:I47)</f>
        <v>0</v>
      </c>
      <c r="G49" s="265"/>
      <c r="H49" s="265"/>
      <c r="I49" s="265"/>
      <c r="J49" s="265">
        <f>_xlfn.STDEV.P(J47:M47)</f>
        <v>0.38105117766515301</v>
      </c>
      <c r="K49" s="265"/>
      <c r="L49" s="265"/>
      <c r="M49" s="265"/>
      <c r="N49" s="265">
        <f>_xlfn.STDEV.P(N47:Q47)</f>
        <v>0</v>
      </c>
      <c r="O49" s="265"/>
      <c r="P49" s="265"/>
      <c r="Q49" s="654"/>
    </row>
    <row r="50" spans="1:17" ht="15" thickBot="1">
      <c r="A50" s="644" t="s">
        <v>854</v>
      </c>
      <c r="B50" s="652" t="e">
        <f>STANDARDIZE(B47,B48,B49)</f>
        <v>#NUM!</v>
      </c>
      <c r="C50" s="652" t="e">
        <f>STANDARDIZE(C47,B48,B49)</f>
        <v>#NUM!</v>
      </c>
      <c r="D50" s="652" t="e">
        <f>STANDARDIZE(D47,B48,B49)</f>
        <v>#NUM!</v>
      </c>
      <c r="E50" s="652" t="e">
        <f>STANDARDIZE(E47,B48,B49)</f>
        <v>#NUM!</v>
      </c>
      <c r="F50" s="652" t="e">
        <f>STANDARDIZE(F47,F48,F49)</f>
        <v>#NUM!</v>
      </c>
      <c r="G50" s="652" t="e">
        <f>STANDARDIZE(G47,F48,F49)</f>
        <v>#NUM!</v>
      </c>
      <c r="H50" s="652" t="e">
        <f>STANDARDIZE(H47,F48,F49)</f>
        <v>#NUM!</v>
      </c>
      <c r="I50" s="652" t="e">
        <f>STANDARDIZE(I47,F48,F49)</f>
        <v>#NUM!</v>
      </c>
      <c r="J50" s="652">
        <f>STANDARDIZE(J47,J48,J49)</f>
        <v>-0.57735026918962573</v>
      </c>
      <c r="K50" s="652">
        <f>STANDARDIZE(K47,J48,J49)</f>
        <v>-0.57735026918962573</v>
      </c>
      <c r="L50" s="652">
        <f>STANDARDIZE(L47,J48,J49)</f>
        <v>1.7320508075688774</v>
      </c>
      <c r="M50" s="652">
        <f>STANDARDIZE(M47,J48,J49)</f>
        <v>-0.57735026918962573</v>
      </c>
      <c r="N50" s="652" t="e">
        <f>STANDARDIZE(N47,N48,N49)</f>
        <v>#NUM!</v>
      </c>
      <c r="O50" s="652" t="e">
        <f>STANDARDIZE(O47,N48,N49)</f>
        <v>#NUM!</v>
      </c>
      <c r="P50" s="652" t="e">
        <f>STANDARDIZE(P47,N48,N49)</f>
        <v>#NUM!</v>
      </c>
      <c r="Q50" s="653" t="e">
        <f>STANDARDIZE(Q47,N48,N49)</f>
        <v>#NUM!</v>
      </c>
    </row>
    <row r="51" spans="1:17" ht="15" thickTop="1">
      <c r="A51" s="635" t="s">
        <v>775</v>
      </c>
      <c r="B51" s="416">
        <v>287.76</v>
      </c>
      <c r="C51" s="416">
        <v>206.66</v>
      </c>
      <c r="D51" s="416">
        <v>557.85</v>
      </c>
      <c r="E51" s="416">
        <v>520.11</v>
      </c>
      <c r="F51" s="416">
        <v>191.03</v>
      </c>
      <c r="G51" s="416">
        <v>214.43</v>
      </c>
      <c r="H51" s="416">
        <v>344.07</v>
      </c>
      <c r="I51" s="416">
        <v>326.11</v>
      </c>
      <c r="J51" s="416">
        <v>245.3</v>
      </c>
      <c r="K51" s="416">
        <v>256.58999999999997</v>
      </c>
      <c r="L51" s="416">
        <v>560.16999999999996</v>
      </c>
      <c r="M51" s="416">
        <v>282.08</v>
      </c>
      <c r="N51" s="416">
        <v>180.89</v>
      </c>
      <c r="O51" s="416">
        <v>215.9</v>
      </c>
      <c r="P51" s="416">
        <v>413.88</v>
      </c>
      <c r="Q51" s="651">
        <v>286.77999999999997</v>
      </c>
    </row>
    <row r="52" spans="1:17">
      <c r="A52" s="643" t="s">
        <v>853</v>
      </c>
      <c r="B52" s="265">
        <f>AVERAGE(B51:E51)</f>
        <v>393.09500000000003</v>
      </c>
      <c r="C52" s="265"/>
      <c r="D52" s="265"/>
      <c r="E52" s="265"/>
      <c r="F52" s="265">
        <f>AVERAGE(F51:I51)</f>
        <v>268.90999999999997</v>
      </c>
      <c r="G52" s="265"/>
      <c r="H52" s="265"/>
      <c r="I52" s="265"/>
      <c r="J52" s="265">
        <f>AVERAGE(J51:M51)</f>
        <v>336.03499999999997</v>
      </c>
      <c r="K52" s="265"/>
      <c r="L52" s="265"/>
      <c r="M52" s="265"/>
      <c r="N52" s="265">
        <f>AVERAGE(N51:Q51)</f>
        <v>274.36249999999995</v>
      </c>
      <c r="O52" s="265"/>
      <c r="P52" s="265"/>
      <c r="Q52" s="654"/>
    </row>
    <row r="53" spans="1:17">
      <c r="A53" s="643" t="s">
        <v>723</v>
      </c>
      <c r="B53" s="265">
        <f>_xlfn.STDEV.P(B51:E51)</f>
        <v>149.27365114111726</v>
      </c>
      <c r="C53" s="265"/>
      <c r="D53" s="265"/>
      <c r="E53" s="265"/>
      <c r="F53" s="265">
        <f>_xlfn.STDEV.P(F51:I51)</f>
        <v>66.996698426116708</v>
      </c>
      <c r="G53" s="265"/>
      <c r="H53" s="265"/>
      <c r="I53" s="265"/>
      <c r="J53" s="265">
        <f>_xlfn.STDEV.P(J51:M51)</f>
        <v>130.08842041088826</v>
      </c>
      <c r="K53" s="265"/>
      <c r="L53" s="265"/>
      <c r="M53" s="265"/>
      <c r="N53" s="265">
        <f>_xlfn.STDEV.P(N51:Q51)</f>
        <v>89.12673459041352</v>
      </c>
      <c r="O53" s="265"/>
      <c r="P53" s="265"/>
      <c r="Q53" s="654"/>
    </row>
    <row r="54" spans="1:17" ht="15" thickBot="1">
      <c r="A54" s="644" t="s">
        <v>854</v>
      </c>
      <c r="B54" s="652">
        <f>STANDARDIZE(B51,B52,B53)</f>
        <v>-0.70565032204123279</v>
      </c>
      <c r="C54" s="652">
        <f>STANDARDIZE(C51,B52,B53)</f>
        <v>-1.248947812120921</v>
      </c>
      <c r="D54" s="652">
        <f>STANDARDIZE(D51,B52,B53)</f>
        <v>1.1037111957839585</v>
      </c>
      <c r="E54" s="652">
        <f>STANDARDIZE(E51,B52,B53)</f>
        <v>0.85088693837819485</v>
      </c>
      <c r="F54" s="652">
        <f>STANDARDIZE(F51,F52,F53)</f>
        <v>-1.162445341778823</v>
      </c>
      <c r="G54" s="652">
        <f>STANDARDIZE(G51,F52,F53)</f>
        <v>-0.81317439933372182</v>
      </c>
      <c r="H54" s="652">
        <f>STANDARDIZE(H51,F52,F53)</f>
        <v>1.1218463262467437</v>
      </c>
      <c r="I54" s="652">
        <f>STANDARDIZE(I51,F52,F53)</f>
        <v>0.85377341486580316</v>
      </c>
      <c r="J54" s="652">
        <f>STANDARDIZE(J51,J52,J53)</f>
        <v>-0.69748713769765736</v>
      </c>
      <c r="K54" s="652">
        <f>STANDARDIZE(K51,J52,J53)</f>
        <v>-0.61070001272265839</v>
      </c>
      <c r="L54" s="652">
        <f>STANDARDIZE(L51,J52,J53)</f>
        <v>1.7229435125129717</v>
      </c>
      <c r="M54" s="652">
        <f>STANDARDIZE(M51,J52,J53)</f>
        <v>-0.41475636209265565</v>
      </c>
      <c r="N54" s="652">
        <f>STANDARDIZE(N51,N52,N53)</f>
        <v>-1.04875939222454</v>
      </c>
      <c r="O54" s="652">
        <f>STANDARDIZE(O51,N52,N53)</f>
        <v>-0.65594796296158908</v>
      </c>
      <c r="P54" s="652">
        <f>STANDARDIZE(P51,N52,N53)</f>
        <v>1.5653832785545199</v>
      </c>
      <c r="Q54" s="653">
        <f>STANDARDIZE(Q51,N52,N53)</f>
        <v>0.13932407663161089</v>
      </c>
    </row>
    <row r="55" spans="1:17" ht="15" thickTop="1">
      <c r="A55" s="635" t="s">
        <v>777</v>
      </c>
      <c r="B55" s="416">
        <v>15.6</v>
      </c>
      <c r="C55" s="416">
        <v>16.25</v>
      </c>
      <c r="D55" s="416">
        <v>20.96</v>
      </c>
      <c r="E55" s="416">
        <v>15.61</v>
      </c>
      <c r="F55" s="416">
        <v>14.61</v>
      </c>
      <c r="G55" s="416">
        <v>16.89</v>
      </c>
      <c r="H55" s="416">
        <v>16.329999999999998</v>
      </c>
      <c r="I55" s="416">
        <v>14.99</v>
      </c>
      <c r="J55" s="416">
        <v>16.350000000000001</v>
      </c>
      <c r="K55" s="416">
        <v>21.21</v>
      </c>
      <c r="L55" s="416">
        <v>18.079999999999998</v>
      </c>
      <c r="M55" s="416">
        <v>12.99</v>
      </c>
      <c r="N55" s="416">
        <v>11.56</v>
      </c>
      <c r="O55" s="416">
        <v>17.440000000000001</v>
      </c>
      <c r="P55" s="416">
        <v>17.11</v>
      </c>
      <c r="Q55" s="651">
        <v>13.57</v>
      </c>
    </row>
    <row r="56" spans="1:17">
      <c r="A56" s="643" t="s">
        <v>853</v>
      </c>
      <c r="B56" s="265">
        <f>AVERAGE(B55:E55)</f>
        <v>17.105</v>
      </c>
      <c r="C56" s="265"/>
      <c r="D56" s="265"/>
      <c r="E56" s="265"/>
      <c r="F56" s="265">
        <f>AVERAGE(F55:I55)</f>
        <v>15.705</v>
      </c>
      <c r="G56" s="265"/>
      <c r="H56" s="265"/>
      <c r="I56" s="265"/>
      <c r="J56" s="265">
        <f>AVERAGE(J55:M55)</f>
        <v>17.157499999999999</v>
      </c>
      <c r="K56" s="265"/>
      <c r="L56" s="265"/>
      <c r="M56" s="265"/>
      <c r="N56" s="265">
        <f>AVERAGE(N55:Q55)</f>
        <v>14.92</v>
      </c>
      <c r="O56" s="265"/>
      <c r="P56" s="265"/>
      <c r="Q56" s="654"/>
    </row>
    <row r="57" spans="1:17">
      <c r="A57" s="643" t="s">
        <v>723</v>
      </c>
      <c r="B57" s="265">
        <f>_xlfn.STDEV.P(B55:E55)</f>
        <v>2.2412106103621805</v>
      </c>
      <c r="C57" s="265"/>
      <c r="D57" s="265"/>
      <c r="E57" s="265"/>
      <c r="F57" s="265">
        <f>_xlfn.STDEV.P(F55:I55)</f>
        <v>0.93609561477447389</v>
      </c>
      <c r="G57" s="265"/>
      <c r="H57" s="265"/>
      <c r="I57" s="265"/>
      <c r="J57" s="265">
        <f>_xlfn.STDEV.P(J55:M55)</f>
        <v>2.9704324180159487</v>
      </c>
      <c r="K57" s="265"/>
      <c r="L57" s="265"/>
      <c r="M57" s="265"/>
      <c r="N57" s="265">
        <f>_xlfn.STDEV.P(N55:Q55)</f>
        <v>2.4626510105981319</v>
      </c>
      <c r="O57" s="265"/>
      <c r="P57" s="265"/>
      <c r="Q57" s="654"/>
    </row>
    <row r="58" spans="1:17" ht="15" thickBot="1">
      <c r="A58" s="644" t="s">
        <v>854</v>
      </c>
      <c r="B58" s="652">
        <f>STANDARDIZE(B55,B56,B57)</f>
        <v>-0.67151208058790701</v>
      </c>
      <c r="C58" s="652">
        <f>STANDARDIZE(C55,B56,B57)</f>
        <v>-0.38149025176256512</v>
      </c>
      <c r="D58" s="652">
        <f>STANDARDIZE(D55,B56,B57)</f>
        <v>1.7200525386487577</v>
      </c>
      <c r="E58" s="652">
        <f>STANDARDIZE(E55,B56,B57)</f>
        <v>-0.66705020629828649</v>
      </c>
      <c r="F58" s="652">
        <f>STANDARDIZE(F55,F56,F57)</f>
        <v>-1.1697523017067122</v>
      </c>
      <c r="G58" s="652">
        <f>STANDARDIZE(G55,F56,F57)</f>
        <v>1.265896326504524</v>
      </c>
      <c r="H58" s="652">
        <f>STANDARDIZE(H55,F56,F57)</f>
        <v>0.66766683887369194</v>
      </c>
      <c r="I58" s="652">
        <f>STANDARDIZE(I55,F56,F57)</f>
        <v>-0.76381086367150552</v>
      </c>
      <c r="J58" s="652">
        <f>STANDARDIZE(J55,J56,J57)</f>
        <v>-0.27184594239627702</v>
      </c>
      <c r="K58" s="652">
        <f>STANDARDIZE(K55,J56,J57)</f>
        <v>1.3642794818091848</v>
      </c>
      <c r="L58" s="652">
        <f>STANDARDIZE(L55,J56,J57)</f>
        <v>0.31056084440936987</v>
      </c>
      <c r="M58" s="652">
        <f>STANDARDIZE(M55,J56,J57)</f>
        <v>-1.4029943838222758</v>
      </c>
      <c r="N58" s="652">
        <f>STANDARDIZE(N55,N56,N57)</f>
        <v>-1.364383335494995</v>
      </c>
      <c r="O58" s="652">
        <f>STANDARDIZE(O55,N56,N57)</f>
        <v>1.023287501621247</v>
      </c>
      <c r="P58" s="652">
        <f>STANDARDIZE(P55,N56,N57)</f>
        <v>0.88928556688513061</v>
      </c>
      <c r="Q58" s="653">
        <f>STANDARDIZE(Q55,N56,N57)</f>
        <v>-0.54818973301138185</v>
      </c>
    </row>
    <row r="59" spans="1:17" ht="15" thickTop="1">
      <c r="A59" s="635" t="s">
        <v>779</v>
      </c>
      <c r="B59" s="416">
        <v>79.739999999999995</v>
      </c>
      <c r="C59" s="416">
        <v>67.86</v>
      </c>
      <c r="D59" s="416">
        <v>99.83</v>
      </c>
      <c r="E59" s="416">
        <v>120.94</v>
      </c>
      <c r="F59" s="416">
        <v>51.13</v>
      </c>
      <c r="G59" s="416">
        <v>77.23</v>
      </c>
      <c r="H59" s="416">
        <v>82.44</v>
      </c>
      <c r="I59" s="416">
        <v>80.87</v>
      </c>
      <c r="J59" s="416">
        <v>52.24</v>
      </c>
      <c r="K59" s="416">
        <v>65.88</v>
      </c>
      <c r="L59" s="416">
        <v>0</v>
      </c>
      <c r="M59" s="416">
        <v>95.11</v>
      </c>
      <c r="N59" s="416">
        <v>48.02</v>
      </c>
      <c r="O59" s="416">
        <v>59.53</v>
      </c>
      <c r="P59" s="416">
        <v>87.1</v>
      </c>
      <c r="Q59" s="651">
        <v>87.9</v>
      </c>
    </row>
    <row r="60" spans="1:17">
      <c r="A60" s="643" t="s">
        <v>853</v>
      </c>
      <c r="B60" s="265">
        <f>AVERAGE(B59:E59)</f>
        <v>92.092500000000001</v>
      </c>
      <c r="C60" s="265"/>
      <c r="D60" s="265"/>
      <c r="E60" s="265"/>
      <c r="F60" s="265">
        <f>AVERAGE(F59:I59)</f>
        <v>72.917500000000004</v>
      </c>
      <c r="G60" s="265"/>
      <c r="H60" s="265"/>
      <c r="I60" s="265"/>
      <c r="J60" s="265">
        <f>AVERAGE(J59:M59)</f>
        <v>53.307500000000005</v>
      </c>
      <c r="K60" s="265"/>
      <c r="L60" s="265"/>
      <c r="M60" s="265"/>
      <c r="N60" s="265">
        <f>AVERAGE(N59:Q59)</f>
        <v>70.637500000000003</v>
      </c>
      <c r="O60" s="265"/>
      <c r="P60" s="265"/>
      <c r="Q60" s="654"/>
    </row>
    <row r="61" spans="1:17">
      <c r="A61" s="643" t="s">
        <v>723</v>
      </c>
      <c r="B61" s="265">
        <f>_xlfn.STDEV.P(B59:E59)</f>
        <v>20.198053588155481</v>
      </c>
      <c r="C61" s="265"/>
      <c r="D61" s="265"/>
      <c r="E61" s="265"/>
      <c r="F61" s="265">
        <f>_xlfn.STDEV.P(F59:I59)</f>
        <v>12.720191380242669</v>
      </c>
      <c r="G61" s="265"/>
      <c r="H61" s="265"/>
      <c r="I61" s="265"/>
      <c r="J61" s="265">
        <f>_xlfn.STDEV.P(J59:M59)</f>
        <v>34.454121215755876</v>
      </c>
      <c r="K61" s="265"/>
      <c r="L61" s="265"/>
      <c r="M61" s="265"/>
      <c r="N61" s="265">
        <f>_xlfn.STDEV.P(N59:Q59)</f>
        <v>17.348888112786945</v>
      </c>
      <c r="O61" s="265"/>
      <c r="P61" s="265"/>
      <c r="Q61" s="654"/>
    </row>
    <row r="62" spans="1:17" ht="15" thickBot="1">
      <c r="A62" s="644" t="s">
        <v>854</v>
      </c>
      <c r="B62" s="652">
        <f>STANDARDIZE(B59,B60,B61)</f>
        <v>-0.61156882994130413</v>
      </c>
      <c r="C62" s="652">
        <f>STANDARDIZE(C59,B60,B61)</f>
        <v>-1.1997443166608091</v>
      </c>
      <c r="D62" s="652">
        <f>STANDARDIZE(D59,B60,B61)</f>
        <v>0.38308146704479545</v>
      </c>
      <c r="E62" s="652">
        <f>STANDARDIZE(E59,B60,B61)</f>
        <v>1.4282316795573171</v>
      </c>
      <c r="F62" s="652">
        <f>STANDARDIZE(F59,F60,F61)</f>
        <v>-1.7128280030315355</v>
      </c>
      <c r="G62" s="652">
        <f>STANDARDIZE(G59,F60,F61)</f>
        <v>0.33902791798386672</v>
      </c>
      <c r="H62" s="652">
        <f>STANDARDIZE(H59,F60,F61)</f>
        <v>0.74861295049307097</v>
      </c>
      <c r="I62" s="652">
        <f>STANDARDIZE(I59,F60,F61)</f>
        <v>0.62518713455459718</v>
      </c>
      <c r="J62" s="652">
        <f>STANDARDIZE(J59,J60,J61)</f>
        <v>-3.0983231100720533E-2</v>
      </c>
      <c r="K62" s="652">
        <f>STANDARDIZE(K59,J60,J61)</f>
        <v>0.36490554849068635</v>
      </c>
      <c r="L62" s="652">
        <f>STANDARDIZE(L59,J60,J61)</f>
        <v>-1.5472024280109189</v>
      </c>
      <c r="M62" s="652">
        <f>STANDARDIZE(M59,J60,J61)</f>
        <v>1.2132801106209525</v>
      </c>
      <c r="N62" s="652">
        <f>STANDARDIZE(N59,N60,N61)</f>
        <v>-1.3036858531198803</v>
      </c>
      <c r="O62" s="652">
        <f>STANDARDIZE(O59,N60,N61)</f>
        <v>-0.64024275952377907</v>
      </c>
      <c r="P62" s="652">
        <f>STANDARDIZE(P59,N60,N61)</f>
        <v>0.94890807370337216</v>
      </c>
      <c r="Q62" s="653">
        <f>STANDARDIZE(Q59,N60,N61)</f>
        <v>0.99502053894028686</v>
      </c>
    </row>
    <row r="63" spans="1:17" ht="15" thickTop="1">
      <c r="A63" s="635" t="s">
        <v>781</v>
      </c>
      <c r="B63" s="416">
        <v>4.32</v>
      </c>
      <c r="C63" s="416">
        <v>5.34</v>
      </c>
      <c r="D63" s="416">
        <v>3.75</v>
      </c>
      <c r="E63" s="416">
        <v>3.63</v>
      </c>
      <c r="F63" s="416">
        <v>3.91</v>
      </c>
      <c r="G63" s="416">
        <v>6.08</v>
      </c>
      <c r="H63" s="416">
        <v>3.91</v>
      </c>
      <c r="I63" s="416">
        <v>3.72</v>
      </c>
      <c r="J63" s="416">
        <v>3.48</v>
      </c>
      <c r="K63" s="416">
        <v>5.45</v>
      </c>
      <c r="L63" s="416">
        <v>0</v>
      </c>
      <c r="M63" s="416">
        <v>4.38</v>
      </c>
      <c r="N63" s="416">
        <v>3.07</v>
      </c>
      <c r="O63" s="416">
        <v>4.8099999999999996</v>
      </c>
      <c r="P63" s="416">
        <v>3.6</v>
      </c>
      <c r="Q63" s="651">
        <v>4.16</v>
      </c>
    </row>
    <row r="64" spans="1:17">
      <c r="A64" s="643" t="s">
        <v>853</v>
      </c>
      <c r="B64" s="265">
        <f>AVERAGE(B63:E63)</f>
        <v>4.26</v>
      </c>
      <c r="C64" s="265"/>
      <c r="D64" s="265"/>
      <c r="E64" s="265"/>
      <c r="F64" s="265">
        <f>AVERAGE(F63:I63)</f>
        <v>4.4050000000000002</v>
      </c>
      <c r="G64" s="265"/>
      <c r="H64" s="265"/>
      <c r="I64" s="265"/>
      <c r="J64" s="265">
        <f>AVERAGE(J63:M63)</f>
        <v>3.3274999999999997</v>
      </c>
      <c r="K64" s="265"/>
      <c r="L64" s="265"/>
      <c r="M64" s="265"/>
      <c r="N64" s="265">
        <f>AVERAGE(N63:Q63)</f>
        <v>3.9099999999999997</v>
      </c>
      <c r="O64" s="265"/>
      <c r="P64" s="265"/>
      <c r="Q64" s="654"/>
    </row>
    <row r="65" spans="1:17">
      <c r="A65" s="643" t="s">
        <v>723</v>
      </c>
      <c r="B65" s="265">
        <f>_xlfn.STDEV.P(B63:E63)</f>
        <v>0.67583281956413088</v>
      </c>
      <c r="C65" s="265"/>
      <c r="D65" s="265"/>
      <c r="E65" s="265"/>
      <c r="F65" s="265">
        <f>_xlfn.STDEV.P(F63:I63)</f>
        <v>0.97016751130925982</v>
      </c>
      <c r="G65" s="265"/>
      <c r="H65" s="265"/>
      <c r="I65" s="265"/>
      <c r="J65" s="265">
        <f>_xlfn.STDEV.P(J63:M63)</f>
        <v>2.0437878436863262</v>
      </c>
      <c r="K65" s="265"/>
      <c r="L65" s="265"/>
      <c r="M65" s="265"/>
      <c r="N65" s="265">
        <f>_xlfn.STDEV.P(N63:Q63)</f>
        <v>0.64695440333921639</v>
      </c>
      <c r="O65" s="265"/>
      <c r="P65" s="265"/>
      <c r="Q65" s="654"/>
    </row>
    <row r="66" spans="1:17" ht="15" thickBot="1">
      <c r="A66" s="644" t="s">
        <v>854</v>
      </c>
      <c r="B66" s="652">
        <f>STANDARDIZE(B63,B64,B65)</f>
        <v>8.8779352323695493E-2</v>
      </c>
      <c r="C66" s="652">
        <f>STANDARDIZE(C63,B64,B65)</f>
        <v>1.5980283418265058</v>
      </c>
      <c r="D66" s="652">
        <f>STANDARDIZE(D63,B64,B65)</f>
        <v>-0.75462449475140514</v>
      </c>
      <c r="E66" s="652">
        <f>STANDARDIZE(E63,B64,B65)</f>
        <v>-0.93218319939879479</v>
      </c>
      <c r="F66" s="652">
        <f>STANDARDIZE(F63,F64,F65)</f>
        <v>-0.51022116720027866</v>
      </c>
      <c r="G66" s="652">
        <f>STANDARDIZE(G63,F64,F65)</f>
        <v>1.7265059698191243</v>
      </c>
      <c r="H66" s="652">
        <f>STANDARDIZE(H63,F64,F65)</f>
        <v>-0.51022116720027866</v>
      </c>
      <c r="I66" s="652">
        <f>STANDARDIZE(I63,F64,F65)</f>
        <v>-0.70606363541856731</v>
      </c>
      <c r="J66" s="652">
        <f>STANDARDIZE(J63,J64,J65)</f>
        <v>7.4616355347793872E-2</v>
      </c>
      <c r="K66" s="652">
        <f>STANDARDIZE(K63,J64,J65)</f>
        <v>1.0385128801684735</v>
      </c>
      <c r="L66" s="652">
        <f>STANDARDIZE(L63,J64,J65)</f>
        <v>-1.6281044093100563</v>
      </c>
      <c r="M66" s="652">
        <f>STANDARDIZE(M63,J64,J65)</f>
        <v>0.51497517379378954</v>
      </c>
      <c r="N66" s="652">
        <f>STANDARDIZE(N63,N64,N65)</f>
        <v>-1.2983913482378204</v>
      </c>
      <c r="O66" s="652">
        <f>STANDARDIZE(O63,N64,N65)</f>
        <v>1.3911335873976649</v>
      </c>
      <c r="P66" s="652">
        <f>STANDARDIZE(P63,N64,N65)</f>
        <v>-0.47916823565919514</v>
      </c>
      <c r="Q66" s="653">
        <f>STANDARDIZE(Q63,N64,N65)</f>
        <v>0.38642599649935205</v>
      </c>
    </row>
    <row r="67" spans="1:17" ht="15" thickTop="1">
      <c r="A67" s="635" t="s">
        <v>783</v>
      </c>
      <c r="B67" s="416">
        <v>208.02</v>
      </c>
      <c r="C67" s="416">
        <v>138.80000000000001</v>
      </c>
      <c r="D67" s="416">
        <v>411.03</v>
      </c>
      <c r="E67" s="416">
        <v>399.16</v>
      </c>
      <c r="F67" s="416">
        <v>139.9</v>
      </c>
      <c r="G67" s="416">
        <v>137.19999999999999</v>
      </c>
      <c r="H67" s="416">
        <v>223.13</v>
      </c>
      <c r="I67" s="416">
        <v>245.24</v>
      </c>
      <c r="J67" s="416">
        <v>193.06</v>
      </c>
      <c r="K67" s="416">
        <v>190.71</v>
      </c>
      <c r="L67" s="416">
        <v>493.86</v>
      </c>
      <c r="M67" s="416">
        <v>186.97</v>
      </c>
      <c r="N67" s="416">
        <v>132.87</v>
      </c>
      <c r="O67" s="416">
        <v>156.37</v>
      </c>
      <c r="P67" s="416">
        <v>285.08</v>
      </c>
      <c r="Q67" s="651">
        <v>198.87</v>
      </c>
    </row>
    <row r="68" spans="1:17">
      <c r="A68" s="643" t="s">
        <v>853</v>
      </c>
      <c r="B68" s="265">
        <f>AVERAGE(B67:E67)</f>
        <v>289.2525</v>
      </c>
      <c r="C68" s="265"/>
      <c r="D68" s="265"/>
      <c r="E68" s="265"/>
      <c r="F68" s="265">
        <f>AVERAGE(F67:I67)</f>
        <v>186.36750000000001</v>
      </c>
      <c r="G68" s="265"/>
      <c r="H68" s="265"/>
      <c r="I68" s="265"/>
      <c r="J68" s="265">
        <f>AVERAGE(J67:M67)</f>
        <v>266.14999999999998</v>
      </c>
      <c r="K68" s="265"/>
      <c r="L68" s="265"/>
      <c r="M68" s="265"/>
      <c r="N68" s="265">
        <f>AVERAGE(N67:Q67)</f>
        <v>193.29749999999999</v>
      </c>
      <c r="O68" s="265"/>
      <c r="P68" s="265"/>
      <c r="Q68" s="654"/>
    </row>
    <row r="69" spans="1:17">
      <c r="A69" s="643" t="s">
        <v>723</v>
      </c>
      <c r="B69" s="265">
        <f>_xlfn.STDEV.P(B67:E67)</f>
        <v>118.47372269305127</v>
      </c>
      <c r="C69" s="265"/>
      <c r="D69" s="265"/>
      <c r="E69" s="265"/>
      <c r="F69" s="265">
        <f>_xlfn.STDEV.P(F67:I67)</f>
        <v>48.461645336802199</v>
      </c>
      <c r="G69" s="265"/>
      <c r="H69" s="265"/>
      <c r="I69" s="265"/>
      <c r="J69" s="265">
        <f>_xlfn.STDEV.P(J67:M67)</f>
        <v>131.48636640351734</v>
      </c>
      <c r="K69" s="265"/>
      <c r="L69" s="265"/>
      <c r="M69" s="265"/>
      <c r="N69" s="265">
        <f>_xlfn.STDEV.P(N67:Q67)</f>
        <v>58.030602002305706</v>
      </c>
      <c r="O69" s="265"/>
      <c r="P69" s="265"/>
      <c r="Q69" s="654"/>
    </row>
    <row r="70" spans="1:17" ht="15" thickBot="1">
      <c r="A70" s="644" t="s">
        <v>854</v>
      </c>
      <c r="B70" s="652">
        <f>STANDARDIZE(B67,B68,B69)</f>
        <v>-0.6856583734644851</v>
      </c>
      <c r="C70" s="652">
        <f>STANDARDIZE(C67,B68,B69)</f>
        <v>-1.2699229548969371</v>
      </c>
      <c r="D70" s="652">
        <f>STANDARDIZE(D67,B68,B69)</f>
        <v>1.0278861610140193</v>
      </c>
      <c r="E70" s="652">
        <f>STANDARDIZE(E67,B68,B69)</f>
        <v>0.92769516734740309</v>
      </c>
      <c r="F70" s="652">
        <f>STANDARDIZE(F67,F68,F69)</f>
        <v>-0.95885105998892228</v>
      </c>
      <c r="G70" s="652">
        <f>STANDARDIZE(G67,F68,F69)</f>
        <v>-1.0145652228332782</v>
      </c>
      <c r="H70" s="652">
        <f>STANDARDIZE(H67,F68,F69)</f>
        <v>0.75858959687615524</v>
      </c>
      <c r="I70" s="652">
        <f>STANDARDIZE(I67,F68,F69)</f>
        <v>1.2148266859460446</v>
      </c>
      <c r="J70" s="652">
        <f>STANDARDIZE(J67,J68,J69)</f>
        <v>-0.55587512225940383</v>
      </c>
      <c r="K70" s="652">
        <f>STANDARDIZE(K67,J68,J69)</f>
        <v>-0.57374769767751299</v>
      </c>
      <c r="L70" s="652">
        <f>STANDARDIZE(L67,J68,J69)</f>
        <v>1.7318145312585707</v>
      </c>
      <c r="M70" s="652">
        <f>STANDARDIZE(M67,J68,J69)</f>
        <v>-0.60219171132165283</v>
      </c>
      <c r="N70" s="652">
        <f>STANDARDIZE(N67,N68,N69)</f>
        <v>-1.0413040346815468</v>
      </c>
      <c r="O70" s="652">
        <f>STANDARDIZE(O67,N68,N69)</f>
        <v>-0.63634528551905689</v>
      </c>
      <c r="P70" s="652">
        <f>STANDARDIZE(P67,N68,N69)</f>
        <v>1.581622399787499</v>
      </c>
      <c r="Q70" s="653">
        <f>STANDARDIZE(Q67,N68,N69)</f>
        <v>9.6026920413105649E-2</v>
      </c>
    </row>
    <row r="71" spans="1:17" ht="15" thickTop="1">
      <c r="A71" s="635" t="s">
        <v>785</v>
      </c>
      <c r="B71" s="416">
        <v>11.28</v>
      </c>
      <c r="C71" s="416">
        <v>10.91</v>
      </c>
      <c r="D71" s="416">
        <v>15.44</v>
      </c>
      <c r="E71" s="416">
        <v>11.98</v>
      </c>
      <c r="F71" s="416">
        <v>10.7</v>
      </c>
      <c r="G71" s="416">
        <v>10.81</v>
      </c>
      <c r="H71" s="416">
        <v>10.59</v>
      </c>
      <c r="I71" s="416">
        <v>11.27</v>
      </c>
      <c r="J71" s="416">
        <v>12.87</v>
      </c>
      <c r="K71" s="416">
        <v>15.76</v>
      </c>
      <c r="L71" s="416">
        <v>15.94</v>
      </c>
      <c r="M71" s="416">
        <v>8.61</v>
      </c>
      <c r="N71" s="416">
        <v>8.49</v>
      </c>
      <c r="O71" s="416">
        <v>12.63</v>
      </c>
      <c r="P71" s="416">
        <v>11.79</v>
      </c>
      <c r="Q71" s="651">
        <v>9.41</v>
      </c>
    </row>
    <row r="72" spans="1:17">
      <c r="A72" s="643" t="s">
        <v>853</v>
      </c>
      <c r="B72" s="265">
        <f>AVERAGE(B71:E71)</f>
        <v>12.4025</v>
      </c>
      <c r="C72" s="265"/>
      <c r="D72" s="265"/>
      <c r="E72" s="265"/>
      <c r="F72" s="265">
        <f>AVERAGE(F71:I71)</f>
        <v>10.842499999999998</v>
      </c>
      <c r="G72" s="265"/>
      <c r="H72" s="265"/>
      <c r="I72" s="265"/>
      <c r="J72" s="265">
        <f>AVERAGE(J71:M71)</f>
        <v>13.295</v>
      </c>
      <c r="K72" s="265"/>
      <c r="L72" s="265"/>
      <c r="M72" s="265"/>
      <c r="N72" s="265">
        <f>AVERAGE(N71:Q71)</f>
        <v>10.579999999999998</v>
      </c>
      <c r="O72" s="265"/>
      <c r="P72" s="265"/>
      <c r="Q72" s="654"/>
    </row>
    <row r="73" spans="1:17">
      <c r="A73" s="643" t="s">
        <v>723</v>
      </c>
      <c r="B73" s="265">
        <f>_xlfn.STDEV.P(B71:E71)</f>
        <v>1.7953046398870656</v>
      </c>
      <c r="C73" s="265"/>
      <c r="D73" s="265"/>
      <c r="E73" s="265"/>
      <c r="F73" s="265">
        <f>_xlfn.STDEV.P(F71:I71)</f>
        <v>0.25878321042911567</v>
      </c>
      <c r="G73" s="265"/>
      <c r="H73" s="265"/>
      <c r="I73" s="265"/>
      <c r="J73" s="265">
        <f>_xlfn.STDEV.P(J71:M71)</f>
        <v>2.9665678822504624</v>
      </c>
      <c r="K73" s="265"/>
      <c r="L73" s="265"/>
      <c r="M73" s="265"/>
      <c r="N73" s="265">
        <f>_xlfn.STDEV.P(N71:Q71)</f>
        <v>1.6884608375677692</v>
      </c>
      <c r="O73" s="265"/>
      <c r="P73" s="265"/>
      <c r="Q73" s="654"/>
    </row>
    <row r="74" spans="1:17" ht="15" thickBot="1">
      <c r="A74" s="644" t="s">
        <v>854</v>
      </c>
      <c r="B74" s="652">
        <f>STANDARDIZE(B71,B72,B73)</f>
        <v>-0.62524207594684977</v>
      </c>
      <c r="C74" s="652">
        <f>STANDARDIZE(C71,B72,B73)</f>
        <v>-0.8313352323836728</v>
      </c>
      <c r="D74" s="652">
        <f>STANDARDIZE(D71,B72,B73)</f>
        <v>1.6919134126401383</v>
      </c>
      <c r="E74" s="652">
        <f>STANDARDIZE(E71,B72,B73)</f>
        <v>-0.23533610430961566</v>
      </c>
      <c r="F74" s="652">
        <f>STANDARDIZE(F71,F72,F73)</f>
        <v>-0.55065396152904988</v>
      </c>
      <c r="G74" s="652">
        <f>STANDARDIZE(G71,F72,F73)</f>
        <v>-0.12558774561187883</v>
      </c>
      <c r="H74" s="652">
        <f>STANDARDIZE(H71,F72,F73)</f>
        <v>-0.9757201774462142</v>
      </c>
      <c r="I74" s="652">
        <f>STANDARDIZE(I71,F72,F73)</f>
        <v>1.6519618845871773</v>
      </c>
      <c r="J74" s="652">
        <f>STANDARDIZE(J71,J72,J73)</f>
        <v>-0.14326319736111762</v>
      </c>
      <c r="K74" s="652">
        <f>STANDARDIZE(K71,J72,J73)</f>
        <v>0.83092654469448068</v>
      </c>
      <c r="L74" s="652">
        <f>STANDARDIZE(L71,J72,J73)</f>
        <v>0.89160272240036564</v>
      </c>
      <c r="M74" s="652">
        <f>STANDARDIZE(M71,J72,J73)</f>
        <v>-1.5792660697337293</v>
      </c>
      <c r="N74" s="652">
        <f>STANDARDIZE(N71,N72,N73)</f>
        <v>-1.2378137256713913</v>
      </c>
      <c r="O74" s="652">
        <f>STANDARDIZE(O71,N72,N73)</f>
        <v>1.2141235108260082</v>
      </c>
      <c r="P74" s="652">
        <f>STANDARDIZE(P71,N72,N73)</f>
        <v>0.71662899907291189</v>
      </c>
      <c r="Q74" s="653">
        <f>STANDARDIZE(Q71,N72,N73)</f>
        <v>-0.69293878422752475</v>
      </c>
    </row>
    <row r="75" spans="1:17" ht="15" thickTop="1">
      <c r="A75" s="635" t="s">
        <v>787</v>
      </c>
      <c r="B75" s="416">
        <v>0</v>
      </c>
      <c r="C75" s="416">
        <v>0</v>
      </c>
      <c r="D75" s="416">
        <v>46.99</v>
      </c>
      <c r="E75" s="416">
        <v>82.53</v>
      </c>
      <c r="F75" s="416">
        <v>0</v>
      </c>
      <c r="G75" s="416">
        <v>0</v>
      </c>
      <c r="H75" s="416">
        <v>38.49</v>
      </c>
      <c r="I75" s="416">
        <v>35.94</v>
      </c>
      <c r="J75" s="416">
        <v>0</v>
      </c>
      <c r="K75" s="416">
        <v>0</v>
      </c>
      <c r="L75" s="416">
        <v>66.31</v>
      </c>
      <c r="M75" s="416">
        <v>38.44</v>
      </c>
      <c r="N75" s="416">
        <v>0</v>
      </c>
      <c r="O75" s="416">
        <v>0</v>
      </c>
      <c r="P75" s="416">
        <v>41.7</v>
      </c>
      <c r="Q75" s="651">
        <v>48.6</v>
      </c>
    </row>
    <row r="76" spans="1:17">
      <c r="A76" s="643" t="s">
        <v>853</v>
      </c>
      <c r="B76" s="265">
        <f>AVERAGE(B75:E75)</f>
        <v>32.380000000000003</v>
      </c>
      <c r="C76" s="265"/>
      <c r="D76" s="265"/>
      <c r="E76" s="265"/>
      <c r="F76" s="265">
        <f>AVERAGE(F75:I75)</f>
        <v>18.607500000000002</v>
      </c>
      <c r="G76" s="265"/>
      <c r="H76" s="265"/>
      <c r="I76" s="265"/>
      <c r="J76" s="265">
        <f>AVERAGE(J75:M75)</f>
        <v>26.1875</v>
      </c>
      <c r="K76" s="265"/>
      <c r="L76" s="265"/>
      <c r="M76" s="265"/>
      <c r="N76" s="265">
        <f>AVERAGE(N75:Q75)</f>
        <v>22.575000000000003</v>
      </c>
      <c r="O76" s="265"/>
      <c r="P76" s="265"/>
      <c r="Q76" s="654"/>
    </row>
    <row r="77" spans="1:17">
      <c r="A77" s="643" t="s">
        <v>723</v>
      </c>
      <c r="B77" s="265">
        <f>_xlfn.STDEV.P(B75:E75)</f>
        <v>34.732561811648736</v>
      </c>
      <c r="C77" s="265"/>
      <c r="D77" s="265"/>
      <c r="E77" s="265"/>
      <c r="F77" s="265">
        <f>_xlfn.STDEV.P(F75:I75)</f>
        <v>18.629328188370078</v>
      </c>
      <c r="G77" s="265"/>
      <c r="H77" s="265"/>
      <c r="I77" s="265"/>
      <c r="J77" s="265">
        <f>_xlfn.STDEV.P(J75:M75)</f>
        <v>27.97994404479752</v>
      </c>
      <c r="K77" s="265"/>
      <c r="L77" s="265"/>
      <c r="M77" s="265"/>
      <c r="N77" s="265">
        <f>_xlfn.STDEV.P(N75:Q75)</f>
        <v>22.706428054628056</v>
      </c>
      <c r="O77" s="265"/>
      <c r="P77" s="265"/>
      <c r="Q77" s="654"/>
    </row>
    <row r="78" spans="1:17" ht="15" thickBot="1">
      <c r="A78" s="644" t="s">
        <v>854</v>
      </c>
      <c r="B78" s="652">
        <f>STANDARDIZE(B75,B76,B77)</f>
        <v>-0.93226638955092211</v>
      </c>
      <c r="C78" s="652">
        <f>STANDARDIZE(C75,B76,B77)</f>
        <v>-0.93226638955092211</v>
      </c>
      <c r="D78" s="652">
        <f>STANDARDIZE(D75,B76,B77)</f>
        <v>0.42064274093078968</v>
      </c>
      <c r="E78" s="652">
        <f>STANDARDIZE(E75,B76,B77)</f>
        <v>1.4438900381710544</v>
      </c>
      <c r="F78" s="652">
        <f>STANDARDIZE(F75,F76,F77)</f>
        <v>-0.9988282890209802</v>
      </c>
      <c r="G78" s="652">
        <f>STANDARDIZE(G75,F76,F77)</f>
        <v>-0.9988282890209802</v>
      </c>
      <c r="H78" s="652">
        <f>STANDARDIZE(H75,F76,F77)</f>
        <v>1.0672687602557913</v>
      </c>
      <c r="I78" s="652">
        <f>STANDARDIZE(I75,F76,F77)</f>
        <v>0.93038781778616864</v>
      </c>
      <c r="J78" s="652">
        <f>STANDARDIZE(J75,J76,J77)</f>
        <v>-0.93593825484683912</v>
      </c>
      <c r="K78" s="652">
        <f>STANDARDIZE(K75,J76,J77)</f>
        <v>-0.93593825484683912</v>
      </c>
      <c r="L78" s="652">
        <f>STANDARDIZE(L75,J76,J77)</f>
        <v>1.4339735610536442</v>
      </c>
      <c r="M78" s="652">
        <f>STANDARDIZE(M75,J76,J77)</f>
        <v>0.43790294864003415</v>
      </c>
      <c r="N78" s="652">
        <f>STANDARDIZE(N75,N76,N77)</f>
        <v>-0.99421185691065728</v>
      </c>
      <c r="O78" s="652">
        <f>STANDARDIZE(O75,N76,N77)</f>
        <v>-0.99421185691065728</v>
      </c>
      <c r="P78" s="652">
        <f>STANDARDIZE(P75,N76,N77)</f>
        <v>0.84227250336284909</v>
      </c>
      <c r="Q78" s="653">
        <f>STANDARDIZE(Q75,N76,N77)</f>
        <v>1.1461512104584652</v>
      </c>
    </row>
    <row r="79" spans="1:17" ht="15" thickTop="1">
      <c r="A79" s="635" t="s">
        <v>789</v>
      </c>
      <c r="B79" s="416">
        <v>0</v>
      </c>
      <c r="C79" s="416">
        <v>0</v>
      </c>
      <c r="D79" s="416">
        <v>1.77</v>
      </c>
      <c r="E79" s="416">
        <v>2.48</v>
      </c>
      <c r="F79" s="416">
        <v>0</v>
      </c>
      <c r="G79" s="416">
        <v>0</v>
      </c>
      <c r="H79" s="416">
        <v>1.83</v>
      </c>
      <c r="I79" s="416">
        <v>1.65</v>
      </c>
      <c r="J79" s="416">
        <v>0</v>
      </c>
      <c r="K79" s="416">
        <v>0</v>
      </c>
      <c r="L79" s="416">
        <v>2.14</v>
      </c>
      <c r="M79" s="416">
        <v>1.77</v>
      </c>
      <c r="N79" s="416">
        <v>0</v>
      </c>
      <c r="O79" s="416">
        <v>0</v>
      </c>
      <c r="P79" s="416">
        <v>1.72</v>
      </c>
      <c r="Q79" s="651">
        <v>2.2999999999999998</v>
      </c>
    </row>
    <row r="80" spans="1:17">
      <c r="A80" s="643" t="s">
        <v>853</v>
      </c>
      <c r="B80" s="265">
        <f>AVERAGE(B79:E79)</f>
        <v>1.0625</v>
      </c>
      <c r="C80" s="265"/>
      <c r="D80" s="265"/>
      <c r="E80" s="265"/>
      <c r="F80" s="265">
        <f>AVERAGE(F79:I79)</f>
        <v>0.87</v>
      </c>
      <c r="G80" s="265"/>
      <c r="H80" s="265"/>
      <c r="I80" s="265"/>
      <c r="J80" s="265">
        <f>AVERAGE(J79:M79)</f>
        <v>0.97750000000000004</v>
      </c>
      <c r="K80" s="265"/>
      <c r="L80" s="265"/>
      <c r="M80" s="265"/>
      <c r="N80" s="265">
        <f>AVERAGE(N79:Q79)</f>
        <v>1.0049999999999999</v>
      </c>
      <c r="O80" s="265"/>
      <c r="P80" s="265"/>
      <c r="Q80" s="654"/>
    </row>
    <row r="81" spans="1:17">
      <c r="A81" s="643" t="s">
        <v>723</v>
      </c>
      <c r="B81" s="265">
        <f>_xlfn.STDEV.P(B79:E79)</f>
        <v>1.0917503148614156</v>
      </c>
      <c r="C81" s="265"/>
      <c r="D81" s="265"/>
      <c r="E81" s="265"/>
      <c r="F81" s="265">
        <f>_xlfn.STDEV.P(F79:I79)</f>
        <v>0.8723244809129227</v>
      </c>
      <c r="G81" s="265"/>
      <c r="H81" s="265"/>
      <c r="I81" s="265"/>
      <c r="J81" s="265">
        <f>_xlfn.STDEV.P(J79:M79)</f>
        <v>0.9862143529679539</v>
      </c>
      <c r="K81" s="265"/>
      <c r="L81" s="265"/>
      <c r="M81" s="265"/>
      <c r="N81" s="265">
        <f>_xlfn.STDEV.P(N79:Q79)</f>
        <v>1.0257070731939015</v>
      </c>
      <c r="O81" s="265"/>
      <c r="P81" s="265"/>
      <c r="Q81" s="654"/>
    </row>
    <row r="82" spans="1:17" ht="15" thickBot="1">
      <c r="A82" s="644" t="s">
        <v>854</v>
      </c>
      <c r="B82" s="652">
        <f>STANDARDIZE(B79,B80,B81)</f>
        <v>-0.97320787137567388</v>
      </c>
      <c r="C82" s="652">
        <f>STANDARDIZE(C79,B80,B81)</f>
        <v>-0.97320787137567388</v>
      </c>
      <c r="D82" s="652">
        <f>STANDARDIZE(D79,B80,B81)</f>
        <v>0.64804194729250753</v>
      </c>
      <c r="E82" s="652">
        <f>STANDARDIZE(E79,B80,B81)</f>
        <v>1.2983737954588401</v>
      </c>
      <c r="F82" s="652">
        <f>STANDARDIZE(F79,F80,F81)</f>
        <v>-0.99733530244331781</v>
      </c>
      <c r="G82" s="652">
        <f>STANDARDIZE(G79,F80,F81)</f>
        <v>-0.99733530244331781</v>
      </c>
      <c r="H82" s="652">
        <f>STANDARDIZE(H79,F80,F81)</f>
        <v>1.1005079199374543</v>
      </c>
      <c r="I82" s="652">
        <f>STANDARDIZE(I79,F80,F81)</f>
        <v>0.89416268494918139</v>
      </c>
      <c r="J82" s="652">
        <f>STANDARDIZE(J79,J80,J81)</f>
        <v>-0.9911638347771673</v>
      </c>
      <c r="K82" s="652">
        <f>STANDARDIZE(K79,J80,J81)</f>
        <v>-0.9911638347771673</v>
      </c>
      <c r="L82" s="652">
        <f>STANDARDIZE(L79,J80,J81)</f>
        <v>1.1787498290828204</v>
      </c>
      <c r="M82" s="652">
        <f>STANDARDIZE(M79,J80,J81)</f>
        <v>0.80357784047151415</v>
      </c>
      <c r="N82" s="652">
        <f>STANDARDIZE(N79,N80,N81)</f>
        <v>-0.97981190367594639</v>
      </c>
      <c r="O82" s="652">
        <f>STANDARDIZE(O79,N80,N81)</f>
        <v>-0.97981190367594639</v>
      </c>
      <c r="P82" s="652">
        <f>STANDARDIZE(P79,N80,N81)</f>
        <v>0.69708011057542463</v>
      </c>
      <c r="Q82" s="653">
        <f>STANDARDIZE(Q79,N80,N81)</f>
        <v>1.2625436967764683</v>
      </c>
    </row>
    <row r="83" spans="1:17" ht="15" thickTop="1">
      <c r="A83" s="635" t="s">
        <v>790</v>
      </c>
      <c r="B83" s="416">
        <v>737.16</v>
      </c>
      <c r="C83" s="416">
        <v>399.46</v>
      </c>
      <c r="D83" s="416">
        <v>1201.05</v>
      </c>
      <c r="E83" s="416">
        <v>1467.84</v>
      </c>
      <c r="F83" s="416">
        <v>577.72</v>
      </c>
      <c r="G83" s="416">
        <v>391.83</v>
      </c>
      <c r="H83" s="416">
        <v>1101.92</v>
      </c>
      <c r="I83" s="416">
        <v>926.63</v>
      </c>
      <c r="J83" s="416">
        <v>606.94000000000005</v>
      </c>
      <c r="K83" s="416">
        <v>371</v>
      </c>
      <c r="L83" s="416">
        <v>1429.63</v>
      </c>
      <c r="M83" s="416">
        <v>970.49</v>
      </c>
      <c r="N83" s="416">
        <v>718.62</v>
      </c>
      <c r="O83" s="416">
        <v>426.71</v>
      </c>
      <c r="P83" s="416">
        <v>1135.5</v>
      </c>
      <c r="Q83" s="651">
        <v>823.86</v>
      </c>
    </row>
    <row r="84" spans="1:17">
      <c r="A84" s="643" t="s">
        <v>853</v>
      </c>
      <c r="B84" s="265">
        <f>AVERAGE(B83:E83)</f>
        <v>951.37750000000005</v>
      </c>
      <c r="C84" s="265"/>
      <c r="D84" s="265"/>
      <c r="E84" s="265"/>
      <c r="F84" s="265">
        <f>AVERAGE(F83:I83)</f>
        <v>749.52500000000009</v>
      </c>
      <c r="G84" s="265"/>
      <c r="H84" s="265"/>
      <c r="I84" s="265"/>
      <c r="J84" s="265">
        <f>AVERAGE(J83:M83)</f>
        <v>844.5150000000001</v>
      </c>
      <c r="K84" s="265"/>
      <c r="L84" s="265"/>
      <c r="M84" s="265"/>
      <c r="N84" s="265">
        <f>AVERAGE(N83:Q83)</f>
        <v>776.17250000000001</v>
      </c>
      <c r="O84" s="265"/>
      <c r="P84" s="265"/>
      <c r="Q84" s="654"/>
    </row>
    <row r="85" spans="1:17">
      <c r="A85" s="643" t="s">
        <v>723</v>
      </c>
      <c r="B85" s="265">
        <f>_xlfn.STDEV.P(B83:E83)</f>
        <v>412.1807659495405</v>
      </c>
      <c r="C85" s="265"/>
      <c r="D85" s="265"/>
      <c r="E85" s="265"/>
      <c r="F85" s="265">
        <f>_xlfn.STDEV.P(F83:I83)</f>
        <v>279.73696935692993</v>
      </c>
      <c r="G85" s="265"/>
      <c r="H85" s="265"/>
      <c r="I85" s="265"/>
      <c r="J85" s="265">
        <f>_xlfn.STDEV.P(J83:M83)</f>
        <v>399.65222372082462</v>
      </c>
      <c r="K85" s="265"/>
      <c r="L85" s="265"/>
      <c r="M85" s="265"/>
      <c r="N85" s="265">
        <f>_xlfn.STDEV.P(N83:Q83)</f>
        <v>253.39035058334397</v>
      </c>
      <c r="O85" s="265"/>
      <c r="P85" s="265"/>
      <c r="Q85" s="654"/>
    </row>
    <row r="86" spans="1:17" ht="15" thickBot="1">
      <c r="A86" s="644" t="s">
        <v>854</v>
      </c>
      <c r="B86" s="652">
        <f>STANDARDIZE(B83,B84,B85)</f>
        <v>-0.51971736115950828</v>
      </c>
      <c r="C86" s="652">
        <f>STANDARDIZE(C83,B84,B85)</f>
        <v>-1.3390180852533187</v>
      </c>
      <c r="D86" s="652">
        <f>STANDARDIZE(D83,B84,B85)</f>
        <v>0.60573544576935701</v>
      </c>
      <c r="E86" s="652">
        <f>STANDARDIZE(E83,B84,B85)</f>
        <v>1.2530000006434692</v>
      </c>
      <c r="F86" s="652">
        <f>STANDARDIZE(F83,F84,F85)</f>
        <v>-0.61416623049485375</v>
      </c>
      <c r="G86" s="652">
        <f>STANDARDIZE(G83,F84,F85)</f>
        <v>-1.2786833317822921</v>
      </c>
      <c r="H86" s="652">
        <f>STANDARDIZE(H83,F84,F85)</f>
        <v>1.2597369622259764</v>
      </c>
      <c r="I86" s="652">
        <f>STANDARDIZE(I83,F84,F85)</f>
        <v>0.63311260005116832</v>
      </c>
      <c r="J86" s="652">
        <f>STANDARDIZE(J83,J84,J85)</f>
        <v>-0.59445434279869558</v>
      </c>
      <c r="K86" s="652">
        <f>STANDARDIZE(K83,J84,J85)</f>
        <v>-1.1848176286659975</v>
      </c>
      <c r="L86" s="652">
        <f>STANDARDIZE(L83,J84,J85)</f>
        <v>1.4640604137079183</v>
      </c>
      <c r="M86" s="652">
        <f>STANDARDIZE(M83,J84,J85)</f>
        <v>0.31521155775677406</v>
      </c>
      <c r="N86" s="652">
        <f>STANDARDIZE(N83,N84,N85)</f>
        <v>-0.22712980138156488</v>
      </c>
      <c r="O86" s="652">
        <f>STANDARDIZE(O83,N84,N85)</f>
        <v>-1.3791468348951845</v>
      </c>
      <c r="P86" s="652">
        <f>STANDARDIZE(P83,N84,N85)</f>
        <v>1.4180788620118021</v>
      </c>
      <c r="Q86" s="653">
        <f>STANDARDIZE(Q83,N84,N85)</f>
        <v>0.18819777426494719</v>
      </c>
    </row>
    <row r="87" spans="1:17" ht="29.45" thickTop="1">
      <c r="A87" s="635" t="s">
        <v>792</v>
      </c>
      <c r="B87" s="416">
        <v>39.97</v>
      </c>
      <c r="C87" s="416">
        <v>31.51</v>
      </c>
      <c r="D87" s="416">
        <v>45.13</v>
      </c>
      <c r="E87" s="416">
        <v>44.06</v>
      </c>
      <c r="F87" s="416">
        <v>44.2</v>
      </c>
      <c r="G87" s="416">
        <v>30.87</v>
      </c>
      <c r="H87" s="416">
        <v>52.29</v>
      </c>
      <c r="I87" s="416">
        <v>42.58</v>
      </c>
      <c r="J87" s="416">
        <v>40.46</v>
      </c>
      <c r="K87" s="416">
        <v>30.66</v>
      </c>
      <c r="L87" s="416">
        <v>46.15</v>
      </c>
      <c r="M87" s="416">
        <v>44.69</v>
      </c>
      <c r="N87" s="416">
        <v>45.92</v>
      </c>
      <c r="O87" s="416">
        <v>34.479999999999997</v>
      </c>
      <c r="P87" s="416">
        <v>46.96</v>
      </c>
      <c r="Q87" s="651">
        <v>38.979999999999997</v>
      </c>
    </row>
    <row r="88" spans="1:17">
      <c r="A88" s="643" t="s">
        <v>853</v>
      </c>
      <c r="B88" s="265">
        <f>AVERAGE(B87:E87)</f>
        <v>40.167500000000004</v>
      </c>
      <c r="C88" s="265"/>
      <c r="D88" s="265"/>
      <c r="E88" s="265"/>
      <c r="F88" s="265">
        <f>AVERAGE(F87:I87)</f>
        <v>42.484999999999999</v>
      </c>
      <c r="G88" s="265"/>
      <c r="H88" s="265"/>
      <c r="I88" s="265"/>
      <c r="J88" s="265">
        <f>AVERAGE(J87:M87)</f>
        <v>40.49</v>
      </c>
      <c r="K88" s="265"/>
      <c r="L88" s="265"/>
      <c r="M88" s="265"/>
      <c r="N88" s="265">
        <f>AVERAGE(N87:Q87)</f>
        <v>41.585000000000001</v>
      </c>
      <c r="O88" s="265"/>
      <c r="P88" s="265"/>
      <c r="Q88" s="654"/>
    </row>
    <row r="89" spans="1:17">
      <c r="A89" s="643" t="s">
        <v>723</v>
      </c>
      <c r="B89" s="265">
        <f>_xlfn.STDEV.P(B87:E87)</f>
        <v>5.3565211424953496</v>
      </c>
      <c r="C89" s="265"/>
      <c r="D89" s="265"/>
      <c r="E89" s="265"/>
      <c r="F89" s="265">
        <f>_xlfn.STDEV.P(F87:I87)</f>
        <v>7.648472069635873</v>
      </c>
      <c r="G89" s="265"/>
      <c r="H89" s="265"/>
      <c r="I89" s="265"/>
      <c r="J89" s="265">
        <f>_xlfn.STDEV.P(J87:M87)</f>
        <v>6.0478384568372521</v>
      </c>
      <c r="K89" s="265"/>
      <c r="L89" s="265"/>
      <c r="M89" s="265"/>
      <c r="N89" s="265">
        <f>_xlfn.STDEV.P(N87:Q87)</f>
        <v>5.1222529222989275</v>
      </c>
      <c r="O89" s="265"/>
      <c r="P89" s="265"/>
      <c r="Q89" s="654"/>
    </row>
    <row r="90" spans="1:17" ht="15" thickBot="1">
      <c r="A90" s="644" t="s">
        <v>854</v>
      </c>
      <c r="B90" s="652">
        <f>STANDARDIZE(B87,B88,B89)</f>
        <v>-3.6870945665305299E-2</v>
      </c>
      <c r="C90" s="652">
        <f>STANDARDIZE(C87,B88,B89)</f>
        <v>-1.6162542384677088</v>
      </c>
      <c r="D90" s="652">
        <f>STANDARDIZE(D87,B88,B89)</f>
        <v>0.92644084994467224</v>
      </c>
      <c r="E90" s="652">
        <f>STANDARDIZE(E87,B88,B89)</f>
        <v>0.72668433418833978</v>
      </c>
      <c r="F90" s="652">
        <f>STANDARDIZE(F87,F88,F89)</f>
        <v>0.22422779143150492</v>
      </c>
      <c r="G90" s="652">
        <f>STANDARDIZE(G87,F88,F89)</f>
        <v>-1.5186039635433961</v>
      </c>
      <c r="H90" s="652">
        <f>STANDARDIZE(H87,F88,F89)</f>
        <v>1.2819553906623331</v>
      </c>
      <c r="I90" s="652">
        <f>STANDARDIZE(I87,F88,F89)</f>
        <v>1.2420781449558408E-2</v>
      </c>
      <c r="J90" s="652">
        <f>STANDARDIZE(J87,J88,J89)</f>
        <v>-4.9604499548239903E-3</v>
      </c>
      <c r="K90" s="652">
        <f>STANDARDIZE(K87,J88,J89)</f>
        <v>-1.6253741018639327</v>
      </c>
      <c r="L90" s="652">
        <f>STANDARDIZE(L87,J88,J89)</f>
        <v>0.93587155814342338</v>
      </c>
      <c r="M90" s="652">
        <f>STANDARDIZE(M87,J88,J89)</f>
        <v>0.6944629936753316</v>
      </c>
      <c r="N90" s="652">
        <f>STANDARDIZE(N87,N88,N89)</f>
        <v>0.84630729207615962</v>
      </c>
      <c r="O90" s="652">
        <f>STANDARDIZE(O87,N88,N89)</f>
        <v>-1.3870849619841099</v>
      </c>
      <c r="P90" s="652">
        <f>STANDARDIZE(P87,N88,N89)</f>
        <v>1.0493429515361838</v>
      </c>
      <c r="Q90" s="653">
        <f>STANDARDIZE(Q87,N88,N89)</f>
        <v>-0.508565281628235</v>
      </c>
    </row>
    <row r="91" spans="1:17" ht="15" thickTop="1">
      <c r="A91" s="635" t="s">
        <v>794</v>
      </c>
      <c r="B91" s="416">
        <v>0.35</v>
      </c>
      <c r="C91" s="416">
        <v>0.3105</v>
      </c>
      <c r="D91" s="416">
        <v>0.49</v>
      </c>
      <c r="E91" s="416">
        <v>0.42</v>
      </c>
      <c r="F91" s="416">
        <v>0.3548</v>
      </c>
      <c r="G91" s="416">
        <v>0.32340000000000002</v>
      </c>
      <c r="H91" s="416">
        <v>0.36</v>
      </c>
      <c r="I91" s="416">
        <v>0.37</v>
      </c>
      <c r="J91" s="416">
        <v>0.37869999999999998</v>
      </c>
      <c r="K91" s="416">
        <v>0.44069999999999998</v>
      </c>
      <c r="L91" s="416">
        <v>0.47</v>
      </c>
      <c r="M91" s="416">
        <v>0.32</v>
      </c>
      <c r="N91" s="416">
        <v>0.27179999999999999</v>
      </c>
      <c r="O91" s="416">
        <v>0.36280000000000001</v>
      </c>
      <c r="P91" s="416">
        <v>0.35</v>
      </c>
      <c r="Q91" s="651">
        <v>0.3</v>
      </c>
    </row>
    <row r="92" spans="1:17">
      <c r="A92" s="643" t="s">
        <v>853</v>
      </c>
      <c r="B92" s="265">
        <f>AVERAGE(B91:E91)</f>
        <v>0.392625</v>
      </c>
      <c r="C92" s="265"/>
      <c r="D92" s="265"/>
      <c r="E92" s="265"/>
      <c r="F92" s="265">
        <f>AVERAGE(F91:I91)</f>
        <v>0.35204999999999997</v>
      </c>
      <c r="G92" s="265"/>
      <c r="H92" s="265"/>
      <c r="I92" s="265"/>
      <c r="J92" s="265">
        <f>AVERAGE(J91:M91)</f>
        <v>0.40234999999999999</v>
      </c>
      <c r="K92" s="265"/>
      <c r="L92" s="265"/>
      <c r="M92" s="265"/>
      <c r="N92" s="265">
        <f>AVERAGE(N91:Q91)</f>
        <v>0.32114999999999999</v>
      </c>
      <c r="O92" s="265"/>
      <c r="P92" s="265"/>
      <c r="Q92" s="654"/>
    </row>
    <row r="93" spans="1:17">
      <c r="A93" s="643" t="s">
        <v>723</v>
      </c>
      <c r="B93" s="265">
        <f>_xlfn.STDEV.P(B91:E91)</f>
        <v>6.8543211735371645E-2</v>
      </c>
      <c r="C93" s="265"/>
      <c r="D93" s="265"/>
      <c r="E93" s="265"/>
      <c r="F93" s="265">
        <f>_xlfn.STDEV.P(F91:I91)</f>
        <v>1.7419744544625207E-2</v>
      </c>
      <c r="G93" s="265"/>
      <c r="H93" s="265"/>
      <c r="I93" s="265"/>
      <c r="J93" s="265">
        <f>_xlfn.STDEV.P(J91:M91)</f>
        <v>5.7853457113642037E-2</v>
      </c>
      <c r="K93" s="265"/>
      <c r="L93" s="265"/>
      <c r="M93" s="265"/>
      <c r="N93" s="265">
        <f>_xlfn.STDEV.P(N91:Q91)</f>
        <v>3.6911346493998326E-2</v>
      </c>
      <c r="O93" s="265"/>
      <c r="P93" s="265"/>
      <c r="Q93" s="654"/>
    </row>
    <row r="94" spans="1:17" ht="15" thickBot="1">
      <c r="A94" s="644" t="s">
        <v>854</v>
      </c>
      <c r="B94" s="652">
        <f>STANDARDIZE(B91,B92,B93)</f>
        <v>-0.62187048025360392</v>
      </c>
      <c r="C94" s="652">
        <f>STANDARDIZE(C91,B92,B93)</f>
        <v>-1.1981492830692597</v>
      </c>
      <c r="D94" s="652">
        <f>STANDARDIZE(D91,B92,B93)</f>
        <v>1.4206366689664431</v>
      </c>
      <c r="E94" s="652">
        <f>STANDARDIZE(E91,B92,B93)</f>
        <v>0.39938309435641961</v>
      </c>
      <c r="F94" s="652">
        <f>STANDARDIZE(F91,F92,F93)</f>
        <v>0.15786683857247102</v>
      </c>
      <c r="G94" s="652">
        <f>STANDARDIZE(G91,F92,F93)</f>
        <v>-1.644685427309541</v>
      </c>
      <c r="H94" s="652">
        <f>STANDARDIZE(H91,F92,F93)</f>
        <v>0.4563786787822301</v>
      </c>
      <c r="I94" s="652">
        <f>STANDARDIZE(I91,F92,F93)</f>
        <v>1.0304399099548462</v>
      </c>
      <c r="J94" s="652">
        <f>STANDARDIZE(J91,J92,J93)</f>
        <v>-0.40879147383611164</v>
      </c>
      <c r="K94" s="652">
        <f>STANDARDIZE(K91,J92,J93)</f>
        <v>0.66288173452917021</v>
      </c>
      <c r="L94" s="652">
        <f>STANDARDIZE(L91,J92,J93)</f>
        <v>1.1693337507405048</v>
      </c>
      <c r="M94" s="652">
        <f>STANDARDIZE(M91,J92,J93)</f>
        <v>-1.4234240114335635</v>
      </c>
      <c r="N94" s="652">
        <f>STANDARDIZE(N91,N92,N93)</f>
        <v>-1.3369872596770256</v>
      </c>
      <c r="O94" s="652">
        <f>STANDARDIZE(O91,N92,N93)</f>
        <v>1.1283793184508233</v>
      </c>
      <c r="P94" s="652">
        <f>STANDARDIZE(P91,N92,N93)</f>
        <v>0.78160248108778452</v>
      </c>
      <c r="Q94" s="653">
        <f>STANDARDIZE(Q91,N92,N93)</f>
        <v>-0.57299453986158233</v>
      </c>
    </row>
    <row r="95" spans="1:17" ht="15" thickTop="1">
      <c r="A95" s="635" t="s">
        <v>797</v>
      </c>
      <c r="B95" s="416" t="s">
        <v>836</v>
      </c>
      <c r="C95" s="416" t="s">
        <v>836</v>
      </c>
      <c r="D95" s="416">
        <v>0.05</v>
      </c>
      <c r="E95" s="416">
        <v>7.0000000000000007E-2</v>
      </c>
      <c r="F95" s="416" t="s">
        <v>836</v>
      </c>
      <c r="G95" s="416" t="s">
        <v>836</v>
      </c>
      <c r="H95" s="416">
        <v>0.06</v>
      </c>
      <c r="I95" s="416">
        <v>0.04</v>
      </c>
      <c r="J95" s="416" t="s">
        <v>836</v>
      </c>
      <c r="K95" s="416" t="s">
        <v>836</v>
      </c>
      <c r="L95" s="416">
        <v>0.06</v>
      </c>
      <c r="M95" s="416">
        <v>0.04</v>
      </c>
      <c r="N95" s="416" t="s">
        <v>836</v>
      </c>
      <c r="O95" s="416" t="s">
        <v>836</v>
      </c>
      <c r="P95" s="416">
        <v>0.05</v>
      </c>
      <c r="Q95" s="651">
        <v>0.05</v>
      </c>
    </row>
    <row r="96" spans="1:17">
      <c r="A96" s="643" t="s">
        <v>853</v>
      </c>
      <c r="B96" s="265">
        <f>AVERAGE(B95:E95)</f>
        <v>6.0000000000000005E-2</v>
      </c>
      <c r="C96" s="265"/>
      <c r="D96" s="265"/>
      <c r="E96" s="265"/>
      <c r="F96" s="265">
        <f>AVERAGE(F95:I95)</f>
        <v>0.05</v>
      </c>
      <c r="G96" s="265"/>
      <c r="H96" s="265"/>
      <c r="I96" s="265"/>
      <c r="J96" s="265">
        <f>AVERAGE(J95:M95)</f>
        <v>0.05</v>
      </c>
      <c r="K96" s="265"/>
      <c r="L96" s="265"/>
      <c r="M96" s="265"/>
      <c r="N96" s="265">
        <f>AVERAGE(N95:Q95)</f>
        <v>0.05</v>
      </c>
      <c r="O96" s="265"/>
      <c r="P96" s="265"/>
      <c r="Q96" s="654"/>
    </row>
    <row r="97" spans="1:17">
      <c r="A97" s="643" t="s">
        <v>723</v>
      </c>
      <c r="B97" s="265">
        <f>_xlfn.STDEV.P(B95:E95)</f>
        <v>9.9999999999999915E-3</v>
      </c>
      <c r="C97" s="265"/>
      <c r="D97" s="265"/>
      <c r="E97" s="265"/>
      <c r="F97" s="265">
        <f>_xlfn.STDEV.P(F95:I95)</f>
        <v>9.999999999999969E-3</v>
      </c>
      <c r="G97" s="265"/>
      <c r="H97" s="265"/>
      <c r="I97" s="265"/>
      <c r="J97" s="265">
        <f>_xlfn.STDEV.P(J95:M95)</f>
        <v>9.999999999999969E-3</v>
      </c>
      <c r="K97" s="265"/>
      <c r="L97" s="265"/>
      <c r="M97" s="265"/>
      <c r="N97" s="265">
        <f>_xlfn.STDEV.P(N95:Q95)</f>
        <v>0</v>
      </c>
      <c r="O97" s="265"/>
      <c r="P97" s="265"/>
      <c r="Q97" s="654"/>
    </row>
    <row r="98" spans="1:17" ht="15" thickBot="1">
      <c r="A98" s="644" t="s">
        <v>854</v>
      </c>
      <c r="B98" s="652" t="e">
        <f>STANDARDIZE(B95,B96,B97)</f>
        <v>#VALUE!</v>
      </c>
      <c r="C98" s="652" t="e">
        <f>STANDARDIZE(C95,B96,B97)</f>
        <v>#VALUE!</v>
      </c>
      <c r="D98" s="652">
        <f>STANDARDIZE(D95,B96,B97)</f>
        <v>-1.0000000000000011</v>
      </c>
      <c r="E98" s="652">
        <f>STANDARDIZE(E95,B96,B97)</f>
        <v>1.0000000000000011</v>
      </c>
      <c r="F98" s="652" t="e">
        <f>STANDARDIZE(F95,F96,F97)</f>
        <v>#VALUE!</v>
      </c>
      <c r="G98" s="652" t="e">
        <f>STANDARDIZE(G95,F96,F97)</f>
        <v>#VALUE!</v>
      </c>
      <c r="H98" s="652">
        <f>STANDARDIZE(H95,F96,F97)</f>
        <v>1.0000000000000027</v>
      </c>
      <c r="I98" s="652">
        <f>STANDARDIZE(I95,F96,F97)</f>
        <v>-1.0000000000000033</v>
      </c>
      <c r="J98" s="652" t="e">
        <f>STANDARDIZE(J95,J96,J97)</f>
        <v>#VALUE!</v>
      </c>
      <c r="K98" s="652" t="e">
        <f>STANDARDIZE(K95,J96,J97)</f>
        <v>#VALUE!</v>
      </c>
      <c r="L98" s="652">
        <f>STANDARDIZE(L95,J96,J97)</f>
        <v>1.0000000000000027</v>
      </c>
      <c r="M98" s="652">
        <f>STANDARDIZE(M95,J96,J97)</f>
        <v>-1.0000000000000033</v>
      </c>
      <c r="N98" s="652" t="e">
        <f>STANDARDIZE(N95,N96,N97)</f>
        <v>#VALUE!</v>
      </c>
      <c r="O98" s="652" t="e">
        <f>STANDARDIZE(O95,N96,N97)</f>
        <v>#VALUE!</v>
      </c>
      <c r="P98" s="652" t="e">
        <f>STANDARDIZE(P95,N96,N97)</f>
        <v>#NUM!</v>
      </c>
      <c r="Q98" s="653" t="e">
        <f>STANDARDIZE(Q95,N96,N97)</f>
        <v>#NUM!</v>
      </c>
    </row>
    <row r="99" spans="1:17" ht="15" thickTop="1">
      <c r="A99" s="635" t="s">
        <v>799</v>
      </c>
      <c r="B99" s="416">
        <v>0.96</v>
      </c>
      <c r="C99" s="416">
        <v>1.6316999999999999</v>
      </c>
      <c r="D99" s="416">
        <v>0.62</v>
      </c>
      <c r="E99" s="416">
        <v>0.99</v>
      </c>
      <c r="F99" s="416">
        <v>1.0653999999999999</v>
      </c>
      <c r="G99" s="416">
        <v>1.3702000000000001</v>
      </c>
      <c r="H99" s="416">
        <v>0.68</v>
      </c>
      <c r="I99" s="416">
        <v>0.73</v>
      </c>
      <c r="J99" s="416">
        <v>0.87360000000000004</v>
      </c>
      <c r="K99" s="416">
        <v>1.1916</v>
      </c>
      <c r="L99" s="416">
        <v>0.5</v>
      </c>
      <c r="M99" s="416">
        <v>0.78</v>
      </c>
      <c r="N99" s="416">
        <v>2.048</v>
      </c>
      <c r="O99" s="416">
        <v>1.4338</v>
      </c>
      <c r="P99" s="416">
        <v>0.53</v>
      </c>
      <c r="Q99" s="651">
        <v>0.72</v>
      </c>
    </row>
    <row r="100" spans="1:17">
      <c r="A100" s="643" t="s">
        <v>853</v>
      </c>
      <c r="B100" s="265">
        <f>AVERAGE(B99:E99)</f>
        <v>1.0504249999999999</v>
      </c>
      <c r="C100" s="265"/>
      <c r="D100" s="265"/>
      <c r="E100" s="265"/>
      <c r="F100" s="265">
        <f>AVERAGE(F99:I99)</f>
        <v>0.96140000000000003</v>
      </c>
      <c r="G100" s="265"/>
      <c r="H100" s="265"/>
      <c r="I100" s="265"/>
      <c r="J100" s="265">
        <f>AVERAGE(J99:M99)</f>
        <v>0.83630000000000004</v>
      </c>
      <c r="K100" s="265"/>
      <c r="L100" s="265"/>
      <c r="M100" s="265"/>
      <c r="N100" s="265">
        <f>AVERAGE(N99:Q99)</f>
        <v>1.1829499999999999</v>
      </c>
      <c r="O100" s="265"/>
      <c r="P100" s="265"/>
      <c r="Q100" s="654"/>
    </row>
    <row r="101" spans="1:17">
      <c r="A101" s="643" t="s">
        <v>723</v>
      </c>
      <c r="B101" s="265">
        <f>_xlfn.STDEV.P(B99:E99)</f>
        <v>0.36570964148488061</v>
      </c>
      <c r="C101" s="265"/>
      <c r="D101" s="265"/>
      <c r="E101" s="265"/>
      <c r="F101" s="265">
        <f>_xlfn.STDEV.P(F99:I99)</f>
        <v>0.27868681346629937</v>
      </c>
      <c r="G101" s="265"/>
      <c r="H101" s="265"/>
      <c r="I101" s="265"/>
      <c r="J101" s="265">
        <f>_xlfn.STDEV.P(J99:M99)</f>
        <v>0.24692952435867188</v>
      </c>
      <c r="K101" s="265"/>
      <c r="L101" s="265"/>
      <c r="M101" s="265"/>
      <c r="N101" s="265">
        <f>_xlfn.STDEV.P(N99:Q99)</f>
        <v>0.60247481897586386</v>
      </c>
      <c r="O101" s="265"/>
      <c r="P101" s="265"/>
      <c r="Q101" s="654"/>
    </row>
    <row r="102" spans="1:17" ht="15" thickBot="1">
      <c r="A102" s="644" t="s">
        <v>854</v>
      </c>
      <c r="B102" s="652">
        <f>STANDARDIZE(B99,B100,B101)</f>
        <v>-0.24725899933304982</v>
      </c>
      <c r="C102" s="652">
        <f>STANDARDIZE(C99,B100,B101)</f>
        <v>1.5894440125774791</v>
      </c>
      <c r="D102" s="652">
        <f>STANDARDIZE(D99,B100,B101)</f>
        <v>-1.1769583056447661</v>
      </c>
      <c r="E102" s="652">
        <f>STANDARDIZE(E99,B100,B101)</f>
        <v>-0.16522670759966299</v>
      </c>
      <c r="F102" s="652">
        <f>STANDARDIZE(F99,F100,F101)</f>
        <v>0.37317876187412874</v>
      </c>
      <c r="G102" s="652">
        <f>STANDARDIZE(G99,F100,F101)</f>
        <v>1.4668795947513851</v>
      </c>
      <c r="H102" s="652">
        <f>STANDARDIZE(H99,F100,F101)</f>
        <v>-1.0097356114555764</v>
      </c>
      <c r="I102" s="652">
        <f>STANDARDIZE(I99,F100,F101)</f>
        <v>-0.83032274516993765</v>
      </c>
      <c r="J102" s="652">
        <f>STANDARDIZE(J99,J100,J101)</f>
        <v>0.15105524581103039</v>
      </c>
      <c r="K102" s="652">
        <f>STANDARDIZE(K99,J100,J101)</f>
        <v>1.4388720867737022</v>
      </c>
      <c r="L102" s="652">
        <f>STANDARDIZE(L99,J100,J101)</f>
        <v>-1.3619270553954297</v>
      </c>
      <c r="M102" s="652">
        <f>STANDARDIZE(M99,J100,J101)</f>
        <v>-0.22800027718930332</v>
      </c>
      <c r="N102" s="652">
        <f>STANDARDIZE(N99,N100,N101)</f>
        <v>1.4358276441669098</v>
      </c>
      <c r="O102" s="652">
        <f>STANDARDIZE(O99,N100,N101)</f>
        <v>0.41636594941248406</v>
      </c>
      <c r="P102" s="652">
        <f>STANDARDIZE(P99,N100,N101)</f>
        <v>-1.0837797355745722</v>
      </c>
      <c r="Q102" s="653">
        <f>STANDARDIZE(Q99,N100,N101)</f>
        <v>-0.76841385800482143</v>
      </c>
    </row>
    <row r="103" spans="1:17" ht="15" thickTop="1">
      <c r="A103" s="635" t="s">
        <v>801</v>
      </c>
      <c r="B103" s="416">
        <v>1.42</v>
      </c>
      <c r="C103" s="416">
        <v>1.5044</v>
      </c>
      <c r="D103" s="416">
        <v>1.1200000000000001</v>
      </c>
      <c r="E103" s="416">
        <v>1.1399999999999999</v>
      </c>
      <c r="F103" s="416">
        <v>1.6527000000000001</v>
      </c>
      <c r="G103" s="416">
        <v>1.3776999999999999</v>
      </c>
      <c r="H103" s="416">
        <v>1.34</v>
      </c>
      <c r="I103" s="416">
        <v>1.23</v>
      </c>
      <c r="J103" s="416">
        <v>1.397</v>
      </c>
      <c r="K103" s="416">
        <v>1.1782999999999999</v>
      </c>
      <c r="L103" s="416">
        <v>1.05</v>
      </c>
      <c r="M103" s="416">
        <v>1.47</v>
      </c>
      <c r="N103" s="416">
        <v>2.2776000000000001</v>
      </c>
      <c r="O103" s="416">
        <v>1.43</v>
      </c>
      <c r="P103" s="416">
        <v>1.27</v>
      </c>
      <c r="Q103" s="651">
        <v>1.45</v>
      </c>
    </row>
    <row r="104" spans="1:17">
      <c r="A104" s="643" t="s">
        <v>853</v>
      </c>
      <c r="B104" s="265">
        <f>AVERAGE(B103:E103)</f>
        <v>1.2960999999999998</v>
      </c>
      <c r="C104" s="265"/>
      <c r="D104" s="265"/>
      <c r="E104" s="265"/>
      <c r="F104" s="265">
        <f>AVERAGE(F103:I103)</f>
        <v>1.4001000000000001</v>
      </c>
      <c r="G104" s="265"/>
      <c r="H104" s="265"/>
      <c r="I104" s="265"/>
      <c r="J104" s="265">
        <f>AVERAGE(J103:M103)</f>
        <v>1.273825</v>
      </c>
      <c r="K104" s="265"/>
      <c r="L104" s="265"/>
      <c r="M104" s="265"/>
      <c r="N104" s="265">
        <f>AVERAGE(N103:Q103)</f>
        <v>1.6069000000000002</v>
      </c>
      <c r="O104" s="265"/>
      <c r="P104" s="265"/>
      <c r="Q104" s="654"/>
    </row>
    <row r="105" spans="1:17">
      <c r="A105" s="643" t="s">
        <v>723</v>
      </c>
      <c r="B105" s="265">
        <f>_xlfn.STDEV.P(B103:E103)</f>
        <v>0.16890716385044371</v>
      </c>
      <c r="C105" s="265"/>
      <c r="D105" s="265"/>
      <c r="E105" s="265"/>
      <c r="F105" s="265">
        <f>_xlfn.STDEV.P(F103:I103)</f>
        <v>0.1556073102395891</v>
      </c>
      <c r="G105" s="265"/>
      <c r="H105" s="265"/>
      <c r="I105" s="265"/>
      <c r="J105" s="265">
        <f>_xlfn.STDEV.P(J103:M103)</f>
        <v>0.16798762417213933</v>
      </c>
      <c r="K105" s="265"/>
      <c r="L105" s="265"/>
      <c r="M105" s="265"/>
      <c r="N105" s="265">
        <f>_xlfn.STDEV.P(N103:Q103)</f>
        <v>0.39346261575910757</v>
      </c>
      <c r="O105" s="265"/>
      <c r="P105" s="265"/>
      <c r="Q105" s="654"/>
    </row>
    <row r="106" spans="1:17" ht="15" thickBot="1">
      <c r="A106" s="644" t="s">
        <v>854</v>
      </c>
      <c r="B106" s="652">
        <f>STANDARDIZE(B103,B104,B105)</f>
        <v>0.73353904698622197</v>
      </c>
      <c r="C106" s="652">
        <f>STANDARDIZE(C103,B104,B105)</f>
        <v>1.2332218199130751</v>
      </c>
      <c r="D106" s="652">
        <f>STANDARDIZE(D103,B104,B105)</f>
        <v>-1.0425845534646758</v>
      </c>
      <c r="E106" s="652">
        <f>STANDARDIZE(E103,B104,B105)</f>
        <v>-0.92417631343461715</v>
      </c>
      <c r="F106" s="652">
        <f>STANDARDIZE(F103,F104,F105)</f>
        <v>1.6233170511788351</v>
      </c>
      <c r="G106" s="652">
        <f>STANDARDIZE(G103,F104,F105)</f>
        <v>-0.14395210588442692</v>
      </c>
      <c r="H106" s="652">
        <f>STANDARDIZE(H103,F104,F105)</f>
        <v>-0.38622864123455297</v>
      </c>
      <c r="I106" s="652">
        <f>STANDARDIZE(I103,F104,F105)</f>
        <v>-1.0931363040598581</v>
      </c>
      <c r="J106" s="652">
        <f>STANDARDIZE(J103,J104,J105)</f>
        <v>0.7332385382972072</v>
      </c>
      <c r="K106" s="652">
        <f>STANDARDIZE(K103,J104,J105)</f>
        <v>-0.56864307993375895</v>
      </c>
      <c r="L106" s="652">
        <f>STANDARDIZE(L103,J104,J105)</f>
        <v>-1.3323898180180418</v>
      </c>
      <c r="M106" s="652">
        <f>STANDARDIZE(M103,J104,J105)</f>
        <v>1.1677943596545937</v>
      </c>
      <c r="N106" s="652">
        <f>STANDARDIZE(N103,N104,N105)</f>
        <v>1.7046092135234197</v>
      </c>
      <c r="O106" s="652">
        <f>STANDARDIZE(O103,N104,N105)</f>
        <v>-0.44959798698716785</v>
      </c>
      <c r="P106" s="652">
        <f>STANDARDIZE(P103,N104,N105)</f>
        <v>-0.85624398991507467</v>
      </c>
      <c r="Q106" s="653">
        <f>STANDARDIZE(Q103,N104,N105)</f>
        <v>-0.39876723662117947</v>
      </c>
    </row>
    <row r="107" spans="1:17" ht="29.45" thickTop="1">
      <c r="A107" s="635" t="s">
        <v>803</v>
      </c>
      <c r="B107" s="416">
        <v>10.17</v>
      </c>
      <c r="C107" s="416">
        <v>7.9904000000000002</v>
      </c>
      <c r="D107" s="416">
        <v>3.49</v>
      </c>
      <c r="E107" s="416">
        <v>3.92</v>
      </c>
      <c r="F107" s="416">
        <v>209.97</v>
      </c>
      <c r="G107" s="416">
        <v>8.0130999999999997</v>
      </c>
      <c r="H107" s="416">
        <v>4.2</v>
      </c>
      <c r="I107" s="416">
        <v>3.73</v>
      </c>
      <c r="J107" s="416">
        <v>6.6947000000000001</v>
      </c>
      <c r="K107" s="416">
        <v>4.3506999999999998</v>
      </c>
      <c r="L107" s="416">
        <v>2.92</v>
      </c>
      <c r="M107" s="416">
        <v>5.25</v>
      </c>
      <c r="N107" s="416">
        <v>189.26300000000001</v>
      </c>
      <c r="O107" s="416">
        <v>5.2839</v>
      </c>
      <c r="P107" s="416">
        <v>4.95</v>
      </c>
      <c r="Q107" s="651">
        <v>6.1</v>
      </c>
    </row>
    <row r="108" spans="1:17">
      <c r="A108" s="643" t="s">
        <v>853</v>
      </c>
      <c r="B108" s="265">
        <f>AVERAGE(B107:E107)</f>
        <v>6.3925999999999998</v>
      </c>
      <c r="C108" s="265"/>
      <c r="D108" s="265"/>
      <c r="E108" s="265"/>
      <c r="F108" s="265">
        <f>AVERAGE(F107:I107)</f>
        <v>56.478274999999996</v>
      </c>
      <c r="G108" s="265"/>
      <c r="H108" s="265"/>
      <c r="I108" s="265"/>
      <c r="J108" s="265">
        <f>AVERAGE(J107:M107)</f>
        <v>4.8038500000000006</v>
      </c>
      <c r="K108" s="265"/>
      <c r="L108" s="265"/>
      <c r="M108" s="265"/>
      <c r="N108" s="265">
        <f>AVERAGE(N107:Q107)</f>
        <v>51.399224999999994</v>
      </c>
      <c r="O108" s="265"/>
      <c r="P108" s="265"/>
      <c r="Q108" s="654"/>
    </row>
    <row r="109" spans="1:17">
      <c r="A109" s="643" t="s">
        <v>723</v>
      </c>
      <c r="B109" s="265">
        <f>_xlfn.STDEV.P(B107:E107)</f>
        <v>2.8000246927482633</v>
      </c>
      <c r="C109" s="265"/>
      <c r="D109" s="265"/>
      <c r="E109" s="265"/>
      <c r="F109" s="265">
        <f>_xlfn.STDEV.P(F107:I107)</f>
        <v>88.634052970214981</v>
      </c>
      <c r="G109" s="265"/>
      <c r="H109" s="265"/>
      <c r="I109" s="265"/>
      <c r="J109" s="265">
        <f>_xlfn.STDEV.P(J107:M107)</f>
        <v>1.3719146556910868</v>
      </c>
      <c r="K109" s="265"/>
      <c r="L109" s="265"/>
      <c r="M109" s="265"/>
      <c r="N109" s="265">
        <f>_xlfn.STDEV.P(N107:Q107)</f>
        <v>79.596786910351327</v>
      </c>
      <c r="O109" s="265"/>
      <c r="P109" s="265"/>
      <c r="Q109" s="654"/>
    </row>
    <row r="110" spans="1:17" ht="15" thickBot="1">
      <c r="A110" s="644" t="s">
        <v>854</v>
      </c>
      <c r="B110" s="652">
        <f>STANDARDIZE(B107,B108,B109)</f>
        <v>1.3490595314330709</v>
      </c>
      <c r="C110" s="652">
        <f>STANDARDIZE(C107,B108,B109)</f>
        <v>0.57063782477994407</v>
      </c>
      <c r="D110" s="652">
        <f>STANDARDIZE(D107,B108,B109)</f>
        <v>-1.0366337152373672</v>
      </c>
      <c r="E110" s="652">
        <f>STANDARDIZE(E107,B108,B109)</f>
        <v>-0.88306364097564749</v>
      </c>
      <c r="F110" s="652">
        <f>STANDARDIZE(F107,F108,F109)</f>
        <v>1.7317466578176235</v>
      </c>
      <c r="G110" s="652">
        <f>STANDARDIZE(G107,F108,F109)</f>
        <v>-0.5468008443243193</v>
      </c>
      <c r="H110" s="652">
        <f>STANDARDIZE(H107,F108,F109)</f>
        <v>-0.58982155557715321</v>
      </c>
      <c r="I110" s="652">
        <f>STANDARDIZE(I107,F108,F109)</f>
        <v>-0.59512425791615087</v>
      </c>
      <c r="J110" s="652">
        <f>STANDARDIZE(J107,J108,J109)</f>
        <v>1.3782562874127944</v>
      </c>
      <c r="K110" s="652">
        <f>STANDARDIZE(K107,J108,J109)</f>
        <v>-0.33030480294106307</v>
      </c>
      <c r="L110" s="652">
        <f>STANDARDIZE(L107,J108,J109)</f>
        <v>-1.3731539292078137</v>
      </c>
      <c r="M110" s="652">
        <f>STANDARDIZE(M107,J108,J109)</f>
        <v>0.32520244473608034</v>
      </c>
      <c r="N110" s="652">
        <f>STANDARDIZE(N107,N108,N109)</f>
        <v>1.732026886402763</v>
      </c>
      <c r="O110" s="652">
        <f>STANDARDIZE(O107,N108,N109)</f>
        <v>-0.57936163996090684</v>
      </c>
      <c r="P110" s="652">
        <f>STANDARDIZE(P107,N108,N109)</f>
        <v>-0.5835565329077298</v>
      </c>
      <c r="Q110" s="653">
        <f>STANDARDIZE(Q107,N108,N109)</f>
        <v>-0.56910871353412584</v>
      </c>
    </row>
    <row r="111" spans="1:17" ht="15" thickTop="1">
      <c r="A111" s="635" t="s">
        <v>809</v>
      </c>
      <c r="B111" s="416">
        <v>5.39</v>
      </c>
      <c r="C111" s="416">
        <v>3.6292</v>
      </c>
      <c r="D111" s="416">
        <v>4.07</v>
      </c>
      <c r="E111" s="416">
        <v>3.36</v>
      </c>
      <c r="F111" s="416">
        <v>5.4579000000000004</v>
      </c>
      <c r="G111" s="416">
        <v>4.1562999999999999</v>
      </c>
      <c r="H111" s="416">
        <v>4.32</v>
      </c>
      <c r="I111" s="416">
        <v>3.92</v>
      </c>
      <c r="J111" s="416">
        <v>6.7998000000000003</v>
      </c>
      <c r="K111" s="416">
        <v>4.1661999999999999</v>
      </c>
      <c r="L111" s="416">
        <v>3.95</v>
      </c>
      <c r="M111" s="416">
        <v>3.92</v>
      </c>
      <c r="N111" s="416">
        <v>2.0065</v>
      </c>
      <c r="O111" s="416">
        <v>3.5888</v>
      </c>
      <c r="P111" s="416">
        <v>5.6</v>
      </c>
      <c r="Q111" s="651">
        <v>3.63</v>
      </c>
    </row>
    <row r="112" spans="1:17">
      <c r="A112" s="643" t="s">
        <v>853</v>
      </c>
      <c r="B112" s="265">
        <f>AVERAGE(B111:E111)</f>
        <v>4.1123000000000003</v>
      </c>
      <c r="C112" s="265"/>
      <c r="D112" s="265"/>
      <c r="E112" s="265"/>
      <c r="F112" s="265">
        <f>AVERAGE(F111:I111)</f>
        <v>4.4635499999999997</v>
      </c>
      <c r="G112" s="265"/>
      <c r="H112" s="265"/>
      <c r="I112" s="265"/>
      <c r="J112" s="265">
        <f>AVERAGE(J111:M111)</f>
        <v>4.7089999999999996</v>
      </c>
      <c r="K112" s="265"/>
      <c r="L112" s="265"/>
      <c r="M112" s="265"/>
      <c r="N112" s="265">
        <f>AVERAGE(N111:Q111)</f>
        <v>3.7063249999999996</v>
      </c>
      <c r="O112" s="265"/>
      <c r="P112" s="265"/>
      <c r="Q112" s="654"/>
    </row>
    <row r="113" spans="1:17">
      <c r="A113" s="643" t="s">
        <v>723</v>
      </c>
      <c r="B113" s="265">
        <f>_xlfn.STDEV.P(B111:E111)</f>
        <v>0.78000760893724463</v>
      </c>
      <c r="C113" s="265"/>
      <c r="D113" s="265"/>
      <c r="E113" s="265"/>
      <c r="F113" s="265">
        <f>_xlfn.STDEV.P(F111:I111)</f>
        <v>0.59143632159346182</v>
      </c>
      <c r="G113" s="265"/>
      <c r="H113" s="265"/>
      <c r="I113" s="265"/>
      <c r="J113" s="265">
        <f>_xlfn.STDEV.P(J111:M111)</f>
        <v>1.2108549128611594</v>
      </c>
      <c r="K113" s="265"/>
      <c r="L113" s="265"/>
      <c r="M113" s="265"/>
      <c r="N113" s="265">
        <f>_xlfn.STDEV.P(N111:Q111)</f>
        <v>1.2742691697106239</v>
      </c>
      <c r="O113" s="265"/>
      <c r="P113" s="265"/>
      <c r="Q113" s="654"/>
    </row>
    <row r="114" spans="1:17" ht="15" thickBot="1">
      <c r="A114" s="644" t="s">
        <v>854</v>
      </c>
      <c r="B114" s="652">
        <f>STANDARDIZE(B111,B112,B113)</f>
        <v>1.6380609437141997</v>
      </c>
      <c r="C114" s="652">
        <f>STANDARDIZE(C111,B112,B113)</f>
        <v>-0.619352932541544</v>
      </c>
      <c r="D114" s="652">
        <f>STANDARDIZE(D111,B112,B113)</f>
        <v>-5.4230240212186497E-2</v>
      </c>
      <c r="E114" s="652">
        <f>STANDARDIZE(E111,B112,B113)</f>
        <v>-0.96447777096047094</v>
      </c>
      <c r="F114" s="652">
        <f>STANDARDIZE(F111,F112,F113)</f>
        <v>1.6812460846520201</v>
      </c>
      <c r="G114" s="652">
        <f>STANDARDIZE(G111,F112,F113)</f>
        <v>-0.51949802334121031</v>
      </c>
      <c r="H114" s="652">
        <f>STANDARDIZE(H111,F112,F113)</f>
        <v>-0.24271421074249139</v>
      </c>
      <c r="I114" s="652">
        <f>STANDARDIZE(I111,F112,F113)</f>
        <v>-0.91903385056831544</v>
      </c>
      <c r="J114" s="652">
        <f>STANDARDIZE(J111,J112,J113)</f>
        <v>1.7267138926327654</v>
      </c>
      <c r="K114" s="652">
        <f>STANDARDIZE(K111,J112,J113)</f>
        <v>-0.44827831496128961</v>
      </c>
      <c r="L114" s="652">
        <f>STANDARDIZE(L111,J112,J113)</f>
        <v>-0.6268298471916337</v>
      </c>
      <c r="M114" s="652">
        <f>STANDARDIZE(M111,J112,J113)</f>
        <v>-0.65160573047984072</v>
      </c>
      <c r="N114" s="652">
        <f>STANDARDIZE(N111,N112,N113)</f>
        <v>-1.3339607050102422</v>
      </c>
      <c r="O114" s="652">
        <f>STANDARDIZE(O111,N112,N113)</f>
        <v>-9.2229336464829184E-2</v>
      </c>
      <c r="P114" s="652">
        <f>STANDARDIZE(P111,N112,N113)</f>
        <v>1.4860871195918819</v>
      </c>
      <c r="Q114" s="653">
        <f>STANDARDIZE(Q111,N112,N113)</f>
        <v>-5.9897078116809922E-2</v>
      </c>
    </row>
    <row r="115" spans="1:17" ht="15" thickTop="1">
      <c r="A115" s="635" t="s">
        <v>811</v>
      </c>
      <c r="B115" s="416">
        <v>2.48</v>
      </c>
      <c r="C115" s="416">
        <v>1.9379</v>
      </c>
      <c r="D115" s="416">
        <v>2.5499999999999998</v>
      </c>
      <c r="E115" s="416">
        <v>0</v>
      </c>
      <c r="F115" s="416">
        <v>2.0186999999999999</v>
      </c>
      <c r="G115" s="416">
        <v>2.3571</v>
      </c>
      <c r="H115" s="416">
        <v>1.98</v>
      </c>
      <c r="I115" s="416">
        <v>2.68</v>
      </c>
      <c r="J115" s="416">
        <v>2.5276999999999998</v>
      </c>
      <c r="K115" s="416">
        <v>2.7010999999999998</v>
      </c>
      <c r="L115" s="416">
        <v>3.95</v>
      </c>
      <c r="M115" s="416">
        <v>2.0699999999999998</v>
      </c>
      <c r="N115" s="416">
        <v>0.56040000000000001</v>
      </c>
      <c r="O115" s="416">
        <v>2.2932000000000001</v>
      </c>
      <c r="P115" s="416">
        <v>3.01</v>
      </c>
      <c r="Q115" s="651">
        <v>2.06</v>
      </c>
    </row>
    <row r="116" spans="1:17">
      <c r="A116" s="643" t="s">
        <v>853</v>
      </c>
      <c r="B116" s="265">
        <f>AVERAGE(B115:E115)</f>
        <v>1.7419749999999998</v>
      </c>
      <c r="C116" s="265"/>
      <c r="D116" s="265"/>
      <c r="E116" s="265"/>
      <c r="F116" s="265">
        <f>AVERAGE(F115:I115)</f>
        <v>2.25895</v>
      </c>
      <c r="G116" s="265"/>
      <c r="H116" s="265"/>
      <c r="I116" s="265"/>
      <c r="J116" s="265">
        <f>AVERAGE(J115:M115)</f>
        <v>2.8121999999999998</v>
      </c>
      <c r="K116" s="265"/>
      <c r="L116" s="265"/>
      <c r="M116" s="265"/>
      <c r="N116" s="265">
        <f>AVERAGE(N115:Q115)</f>
        <v>1.9809000000000001</v>
      </c>
      <c r="O116" s="265"/>
      <c r="P116" s="265"/>
      <c r="Q116" s="654"/>
    </row>
    <row r="117" spans="1:17">
      <c r="A117" s="643" t="s">
        <v>723</v>
      </c>
      <c r="B117" s="265">
        <f>_xlfn.STDEV.P(B115:E115)</f>
        <v>1.0332532128549132</v>
      </c>
      <c r="C117" s="265"/>
      <c r="D117" s="265"/>
      <c r="E117" s="265"/>
      <c r="F117" s="265">
        <f>_xlfn.STDEV.P(F115:I115)</f>
        <v>0.28392326868363532</v>
      </c>
      <c r="G117" s="265"/>
      <c r="H117" s="265"/>
      <c r="I117" s="265"/>
      <c r="J117" s="265">
        <f>_xlfn.STDEV.P(J115:M115)</f>
        <v>0.69619198860659248</v>
      </c>
      <c r="K117" s="265"/>
      <c r="L117" s="265"/>
      <c r="M117" s="265"/>
      <c r="N117" s="265">
        <f>_xlfn.STDEV.P(N115:Q115)</f>
        <v>0.89171956914716122</v>
      </c>
      <c r="O117" s="265"/>
      <c r="P117" s="265"/>
      <c r="Q117" s="654"/>
    </row>
    <row r="118" spans="1:17" ht="15" thickBot="1">
      <c r="A118" s="644" t="s">
        <v>854</v>
      </c>
      <c r="B118" s="652">
        <f>STANDARDIZE(B115,B116,B117)</f>
        <v>0.71427312377845154</v>
      </c>
      <c r="C118" s="652">
        <f>STANDARDIZE(C115,B116,B117)</f>
        <v>0.1896195410403349</v>
      </c>
      <c r="D118" s="652">
        <f>STANDARDIZE(D115,B116,B117)</f>
        <v>0.78202031210471623</v>
      </c>
      <c r="E118" s="652">
        <f>STANDARDIZE(E115,B116,B117)</f>
        <v>-1.6859129769235022</v>
      </c>
      <c r="F118" s="652">
        <f>STANDARDIZE(F115,F116,F117)</f>
        <v>-0.84617932554059638</v>
      </c>
      <c r="G118" s="652">
        <f>STANDARDIZE(G115,F116,F117)</f>
        <v>0.34569199085040364</v>
      </c>
      <c r="H118" s="652">
        <f>STANDARDIZE(H115,F116,F117)</f>
        <v>-0.98248375800020527</v>
      </c>
      <c r="I118" s="652">
        <f>STANDARDIZE(I115,F116,F117)</f>
        <v>1.4829710926903981</v>
      </c>
      <c r="J118" s="652">
        <f>STANDARDIZE(J115,J116,J117)</f>
        <v>-0.40865164301792417</v>
      </c>
      <c r="K118" s="652">
        <f>STANDARDIZE(K115,J116,J117)</f>
        <v>-0.15958241665831766</v>
      </c>
      <c r="L118" s="652">
        <f>STANDARDIZE(L115,J116,J117)</f>
        <v>1.6343192949940046</v>
      </c>
      <c r="M118" s="652">
        <f>STANDARDIZE(M115,J116,J117)</f>
        <v>-1.0660852353177621</v>
      </c>
      <c r="N118" s="652">
        <f>STANDARDIZE(N115,N116,N117)</f>
        <v>-1.5929896002602739</v>
      </c>
      <c r="O118" s="652">
        <f>STANDARDIZE(O115,N116,N117)</f>
        <v>0.35022221201075926</v>
      </c>
      <c r="P118" s="652">
        <f>STANDARDIZE(P115,N116,N117)</f>
        <v>1.1540623707341411</v>
      </c>
      <c r="Q118" s="653">
        <f>STANDARDIZE(Q115,N116,N117)</f>
        <v>8.8705017515373172E-2</v>
      </c>
    </row>
    <row r="119" spans="1:17" ht="15" thickTop="1"/>
  </sheetData>
  <conditionalFormatting sqref="B6:Q6 B10:Q10 B14:Q14 B18:Q18 B22:Q22 B26:Q26 B30:Q30 B34:Q34 B38:Q38 B42:Q42 B46:Q46 B50:Q50 B54:Q54 B58:Q58 B62:Q62 B66:Q66 B70:Q70 B74:Q74 B78:Q78 B82:Q82 B86:Q86 B90:Q90 B94:Q94 B98:Q98 B102:Q102 B106:Q106 B110:Q110 B114:Q114 B118:Q118">
    <cfRule type="iconSet" priority="1">
      <iconSet iconSet="5Arrows">
        <cfvo type="percent" val="0"/>
        <cfvo type="percent" val="20"/>
        <cfvo type="percent" val="40"/>
        <cfvo type="percent" val="60"/>
        <cfvo type="percent" val="80"/>
      </iconSet>
    </cfRule>
  </conditionalFormatting>
  <pageMargins left="0.7" right="0.7" top="0.75" bottom="0.75" header="0.3" footer="0.3"/>
  <ignoredErrors>
    <ignoredError sqref="B2:Q3" twoDigitTextYear="1"/>
    <ignoredError sqref="B5:Q118 C4:Q4" twoDigitTextYear="1" formulaRange="1"/>
    <ignoredError sqref="B4" formulaRange="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FCC9-0AC7-48FF-9EF7-8BE486290BDC}">
  <dimension ref="A1:U32"/>
  <sheetViews>
    <sheetView zoomScale="130" zoomScaleNormal="130" workbookViewId="0">
      <pane xSplit="1" ySplit="2" topLeftCell="B29" activePane="bottomRight" state="frozen"/>
      <selection pane="bottomRight" activeCell="Y38" sqref="Y38"/>
      <selection pane="bottomLeft" activeCell="A3" sqref="A3"/>
      <selection pane="topRight" activeCell="B1" sqref="B1"/>
    </sheetView>
  </sheetViews>
  <sheetFormatPr defaultRowHeight="14.45"/>
  <cols>
    <col min="1" max="1" width="35.5703125" style="417" bestFit="1" customWidth="1"/>
    <col min="2" max="3" width="8.140625" bestFit="1" customWidth="1"/>
    <col min="4" max="5" width="9.42578125" style="283" bestFit="1" customWidth="1"/>
    <col min="6" max="7" width="8.42578125" bestFit="1" customWidth="1"/>
    <col min="8" max="8" width="9.42578125" style="283" bestFit="1" customWidth="1"/>
    <col min="9" max="9" width="9.42578125" style="283" customWidth="1"/>
    <col min="10" max="11" width="8.42578125" style="283" bestFit="1" customWidth="1"/>
    <col min="12" max="13" width="8.140625" bestFit="1" customWidth="1"/>
    <col min="14" max="14" width="8.140625" style="283" bestFit="1" customWidth="1"/>
    <col min="15" max="15" width="9.42578125" style="283" bestFit="1" customWidth="1"/>
    <col min="16" max="17" width="8.42578125" bestFit="1" customWidth="1"/>
    <col min="18" max="18" width="9.42578125" style="283" bestFit="1" customWidth="1"/>
    <col min="19" max="19" width="9.42578125" style="283" customWidth="1"/>
    <col min="20" max="21" width="8.42578125" bestFit="1" customWidth="1"/>
  </cols>
  <sheetData>
    <row r="1" spans="1:21" s="68" customFormat="1" ht="15" thickTop="1">
      <c r="A1" s="460" t="s">
        <v>674</v>
      </c>
      <c r="B1" s="461" t="s">
        <v>292</v>
      </c>
      <c r="C1" s="467" t="s">
        <v>293</v>
      </c>
      <c r="D1" s="462" t="s">
        <v>292</v>
      </c>
      <c r="E1" s="467" t="s">
        <v>293</v>
      </c>
      <c r="F1" s="286" t="s">
        <v>292</v>
      </c>
      <c r="G1" s="467" t="s">
        <v>293</v>
      </c>
      <c r="H1" s="286" t="s">
        <v>292</v>
      </c>
      <c r="I1" s="467" t="s">
        <v>293</v>
      </c>
      <c r="J1" s="286" t="s">
        <v>292</v>
      </c>
      <c r="K1" s="467" t="s">
        <v>293</v>
      </c>
      <c r="L1" s="463" t="s">
        <v>294</v>
      </c>
      <c r="M1" s="468" t="s">
        <v>295</v>
      </c>
      <c r="N1" s="463" t="s">
        <v>294</v>
      </c>
      <c r="O1" s="468" t="s">
        <v>295</v>
      </c>
      <c r="P1" s="463" t="s">
        <v>294</v>
      </c>
      <c r="Q1" s="305" t="s">
        <v>295</v>
      </c>
      <c r="R1" s="463" t="s">
        <v>294</v>
      </c>
      <c r="S1" s="306" t="s">
        <v>295</v>
      </c>
      <c r="T1" s="463" t="s">
        <v>294</v>
      </c>
      <c r="U1" s="306" t="s">
        <v>295</v>
      </c>
    </row>
    <row r="2" spans="1:21" s="383" customFormat="1" ht="15" thickBot="1">
      <c r="A2" s="456" t="s">
        <v>731</v>
      </c>
      <c r="B2" s="445" t="s">
        <v>827</v>
      </c>
      <c r="C2" s="451" t="s">
        <v>827</v>
      </c>
      <c r="D2" s="446">
        <v>45208</v>
      </c>
      <c r="E2" s="451">
        <v>45208</v>
      </c>
      <c r="F2" s="446">
        <v>45385</v>
      </c>
      <c r="G2" s="451">
        <v>45385</v>
      </c>
      <c r="H2" s="446">
        <v>45601</v>
      </c>
      <c r="I2" s="451">
        <v>45601</v>
      </c>
      <c r="J2" s="446">
        <v>45749</v>
      </c>
      <c r="K2" s="451">
        <v>45749</v>
      </c>
      <c r="L2" s="453" t="s">
        <v>827</v>
      </c>
      <c r="M2" s="455" t="s">
        <v>827</v>
      </c>
      <c r="N2" s="453" t="s">
        <v>830</v>
      </c>
      <c r="O2" s="455">
        <v>45208</v>
      </c>
      <c r="P2" s="453">
        <v>45385</v>
      </c>
      <c r="Q2" s="455">
        <v>45385</v>
      </c>
      <c r="R2" s="453">
        <v>45601</v>
      </c>
      <c r="S2" s="477">
        <v>45601</v>
      </c>
      <c r="T2" s="453">
        <v>45749</v>
      </c>
      <c r="U2" s="477">
        <v>45749</v>
      </c>
    </row>
    <row r="3" spans="1:21" ht="15" thickTop="1">
      <c r="A3" s="421" t="s">
        <v>736</v>
      </c>
      <c r="B3" s="448">
        <v>1844.08</v>
      </c>
      <c r="C3" s="416">
        <v>1307.2</v>
      </c>
      <c r="D3" s="416">
        <v>1271.71</v>
      </c>
      <c r="E3" s="416">
        <v>1269.4100000000001</v>
      </c>
      <c r="F3" s="416">
        <v>2661.38</v>
      </c>
      <c r="G3" s="416">
        <v>2107.37</v>
      </c>
      <c r="H3" s="416">
        <v>3331.8</v>
      </c>
      <c r="I3" s="416">
        <v>2176.04</v>
      </c>
      <c r="J3" s="416"/>
      <c r="K3" s="416"/>
      <c r="L3" s="416">
        <v>1500.06</v>
      </c>
      <c r="M3" s="416">
        <v>1565.07</v>
      </c>
      <c r="N3" s="416">
        <v>1209.8699999999999</v>
      </c>
      <c r="O3" s="416">
        <v>1237.69</v>
      </c>
      <c r="P3" s="416">
        <v>3098.01</v>
      </c>
      <c r="Q3" s="416">
        <v>2418.2600000000002</v>
      </c>
      <c r="R3" s="416">
        <v>2171.4899999999998</v>
      </c>
      <c r="S3" s="416">
        <v>2113.8000000000002</v>
      </c>
      <c r="T3" s="416"/>
      <c r="U3" s="416"/>
    </row>
    <row r="4" spans="1:21">
      <c r="A4" s="421" t="s">
        <v>718</v>
      </c>
      <c r="B4" s="396">
        <v>9</v>
      </c>
      <c r="C4" s="418">
        <v>8.6999999999999993</v>
      </c>
      <c r="D4" s="418">
        <v>6.9</v>
      </c>
      <c r="E4" s="418">
        <v>5.0999999999999996</v>
      </c>
      <c r="F4" s="418">
        <v>9.49</v>
      </c>
      <c r="G4" s="418">
        <v>4.6900000000000004</v>
      </c>
      <c r="H4" s="418">
        <v>5.24</v>
      </c>
      <c r="I4" s="418">
        <v>5.27</v>
      </c>
      <c r="J4" s="418">
        <v>5.98</v>
      </c>
      <c r="K4" s="418">
        <v>3.89</v>
      </c>
      <c r="L4" s="418">
        <v>8.6</v>
      </c>
      <c r="M4" s="418">
        <v>7.9</v>
      </c>
      <c r="N4" s="418">
        <v>5.0999999999999996</v>
      </c>
      <c r="O4" s="418">
        <v>5.7</v>
      </c>
      <c r="P4" s="418">
        <v>9.0500000000000007</v>
      </c>
      <c r="Q4" s="418">
        <v>6.21</v>
      </c>
      <c r="R4" s="418">
        <v>5.0999999999999996</v>
      </c>
      <c r="S4" s="418">
        <v>5.0999999999999996</v>
      </c>
      <c r="T4" s="418">
        <v>5.49</v>
      </c>
      <c r="U4" s="418">
        <v>3.82</v>
      </c>
    </row>
    <row r="5" spans="1:21">
      <c r="A5" s="422" t="s">
        <v>748</v>
      </c>
      <c r="B5" s="397">
        <v>819.16</v>
      </c>
      <c r="C5" s="124">
        <v>538.44000000000005</v>
      </c>
      <c r="D5" s="124">
        <v>665.6</v>
      </c>
      <c r="E5" s="124">
        <v>663.15</v>
      </c>
      <c r="F5" s="124">
        <v>891.61</v>
      </c>
      <c r="G5" s="124">
        <v>661.39</v>
      </c>
      <c r="H5" s="124">
        <v>1249.1099999999999</v>
      </c>
      <c r="I5" s="124">
        <v>879.55</v>
      </c>
      <c r="J5" s="124"/>
      <c r="K5" s="124"/>
      <c r="L5" s="124">
        <v>647.80999999999995</v>
      </c>
      <c r="M5" s="124">
        <v>665.56</v>
      </c>
      <c r="N5" s="124">
        <v>582.27</v>
      </c>
      <c r="O5" s="124">
        <v>595.09</v>
      </c>
      <c r="P5" s="124">
        <v>1080.94</v>
      </c>
      <c r="Q5" s="124">
        <v>859.17</v>
      </c>
      <c r="R5" s="124">
        <v>871.86</v>
      </c>
      <c r="S5" s="124">
        <v>946.34</v>
      </c>
      <c r="T5" s="124"/>
      <c r="U5" s="124"/>
    </row>
    <row r="6" spans="1:21">
      <c r="A6" s="437" t="s">
        <v>752</v>
      </c>
      <c r="B6" s="397">
        <v>44.42</v>
      </c>
      <c r="C6" s="124">
        <v>41.19</v>
      </c>
      <c r="D6" s="124">
        <v>52.34</v>
      </c>
      <c r="E6" s="124">
        <v>52.24</v>
      </c>
      <c r="F6" s="124">
        <v>33.5</v>
      </c>
      <c r="G6" s="124">
        <v>31.38</v>
      </c>
      <c r="H6" s="124">
        <v>37.49</v>
      </c>
      <c r="I6" s="124">
        <v>40.42</v>
      </c>
      <c r="J6" s="124"/>
      <c r="K6" s="124"/>
      <c r="L6" s="124">
        <v>43.19</v>
      </c>
      <c r="M6" s="124">
        <v>42.53</v>
      </c>
      <c r="N6" s="124">
        <v>48.13</v>
      </c>
      <c r="O6" s="124">
        <v>48.08</v>
      </c>
      <c r="P6" s="124">
        <v>34.89</v>
      </c>
      <c r="Q6" s="124">
        <v>35.53</v>
      </c>
      <c r="R6" s="124">
        <v>40.15</v>
      </c>
      <c r="S6" s="124">
        <v>44.77</v>
      </c>
      <c r="T6" s="124"/>
      <c r="U6" s="124"/>
    </row>
    <row r="7" spans="1:21">
      <c r="A7" s="437" t="s">
        <v>756</v>
      </c>
      <c r="B7" s="397">
        <v>402.26</v>
      </c>
      <c r="C7" s="124">
        <v>277.75</v>
      </c>
      <c r="D7" s="124">
        <v>412.68</v>
      </c>
      <c r="E7" s="124">
        <v>383.37</v>
      </c>
      <c r="F7" s="124">
        <v>322.98</v>
      </c>
      <c r="G7" s="124">
        <v>253.43</v>
      </c>
      <c r="H7" s="124">
        <v>621.42999999999995</v>
      </c>
      <c r="I7" s="124">
        <v>370.13</v>
      </c>
      <c r="J7" s="124"/>
      <c r="K7" s="124"/>
      <c r="L7" s="124">
        <v>302.06</v>
      </c>
      <c r="M7" s="124">
        <v>447.2</v>
      </c>
      <c r="N7" s="124">
        <v>316.58999999999997</v>
      </c>
      <c r="O7" s="124">
        <v>350.57</v>
      </c>
      <c r="P7" s="124">
        <v>350.34</v>
      </c>
      <c r="Q7" s="124">
        <v>283.83</v>
      </c>
      <c r="R7" s="124">
        <v>382.81</v>
      </c>
      <c r="S7" s="124">
        <v>394.81</v>
      </c>
      <c r="T7" s="124"/>
      <c r="U7" s="124"/>
    </row>
    <row r="8" spans="1:21">
      <c r="A8" s="422" t="s">
        <v>760</v>
      </c>
      <c r="B8" s="397">
        <v>21.81</v>
      </c>
      <c r="C8" s="124">
        <v>21.25</v>
      </c>
      <c r="D8" s="124">
        <v>32.450000000000003</v>
      </c>
      <c r="E8" s="124">
        <v>30.2</v>
      </c>
      <c r="F8" s="124">
        <v>12.14</v>
      </c>
      <c r="G8" s="124">
        <v>12.03</v>
      </c>
      <c r="H8" s="124">
        <v>18.649999999999999</v>
      </c>
      <c r="I8" s="124">
        <v>17.010000000000002</v>
      </c>
      <c r="J8" s="124"/>
      <c r="K8" s="124"/>
      <c r="L8" s="124">
        <v>20.14</v>
      </c>
      <c r="M8" s="124">
        <v>28.57</v>
      </c>
      <c r="N8" s="124">
        <v>26.17</v>
      </c>
      <c r="O8" s="124">
        <v>28.32</v>
      </c>
      <c r="P8" s="124">
        <v>11.31</v>
      </c>
      <c r="Q8" s="124">
        <v>11.74</v>
      </c>
      <c r="R8" s="124">
        <v>17.63</v>
      </c>
      <c r="S8" s="124">
        <v>18.68</v>
      </c>
      <c r="T8" s="124"/>
      <c r="U8" s="124"/>
    </row>
    <row r="9" spans="1:21">
      <c r="A9" s="422" t="s">
        <v>764</v>
      </c>
      <c r="B9" s="397">
        <v>185.74</v>
      </c>
      <c r="C9" s="124">
        <v>134.51</v>
      </c>
      <c r="D9" s="124">
        <v>158.24</v>
      </c>
      <c r="E9" s="124">
        <v>142.82</v>
      </c>
      <c r="F9" s="124">
        <v>47.88</v>
      </c>
      <c r="G9" s="124">
        <v>36.619999999999997</v>
      </c>
      <c r="H9" s="124">
        <v>272.92</v>
      </c>
      <c r="I9" s="124">
        <v>165.76</v>
      </c>
      <c r="J9" s="124"/>
      <c r="K9" s="124"/>
      <c r="L9" s="124">
        <v>146.44</v>
      </c>
      <c r="M9" s="124">
        <v>158.72999999999999</v>
      </c>
      <c r="N9" s="124">
        <v>115.93</v>
      </c>
      <c r="O9" s="124">
        <v>142.51</v>
      </c>
      <c r="P9" s="124">
        <v>33.54</v>
      </c>
      <c r="Q9" s="124">
        <v>39.31</v>
      </c>
      <c r="R9" s="124">
        <v>191.2</v>
      </c>
      <c r="S9" s="124">
        <v>193.33</v>
      </c>
      <c r="T9" s="124"/>
      <c r="U9" s="124"/>
    </row>
    <row r="10" spans="1:21">
      <c r="A10" s="437" t="s">
        <v>768</v>
      </c>
      <c r="B10" s="397">
        <v>10.07</v>
      </c>
      <c r="C10" s="124">
        <v>10.29</v>
      </c>
      <c r="D10" s="124">
        <v>12.44</v>
      </c>
      <c r="E10" s="124">
        <v>11.25</v>
      </c>
      <c r="F10" s="124">
        <v>1.8</v>
      </c>
      <c r="G10" s="124">
        <v>1.74</v>
      </c>
      <c r="H10" s="124">
        <v>8.19</v>
      </c>
      <c r="I10" s="124">
        <v>7.62</v>
      </c>
      <c r="J10" s="124"/>
      <c r="K10" s="124"/>
      <c r="L10" s="124">
        <v>9.76</v>
      </c>
      <c r="M10" s="124">
        <v>10.14</v>
      </c>
      <c r="N10" s="124">
        <v>9.58</v>
      </c>
      <c r="O10" s="124">
        <v>11.51</v>
      </c>
      <c r="P10" s="124">
        <v>1.08</v>
      </c>
      <c r="Q10" s="124">
        <v>1.63</v>
      </c>
      <c r="R10" s="124">
        <v>8.8000000000000007</v>
      </c>
      <c r="S10" s="124">
        <v>9.15</v>
      </c>
      <c r="T10" s="124"/>
      <c r="U10" s="124"/>
    </row>
    <row r="11" spans="1:21">
      <c r="A11" s="437" t="s">
        <v>769</v>
      </c>
      <c r="B11" s="397">
        <v>416.9</v>
      </c>
      <c r="C11" s="124">
        <v>260.69</v>
      </c>
      <c r="D11" s="124">
        <v>252.92</v>
      </c>
      <c r="E11" s="124">
        <v>279.77999999999997</v>
      </c>
      <c r="F11" s="124">
        <v>520.85</v>
      </c>
      <c r="G11" s="124">
        <v>371.34</v>
      </c>
      <c r="H11" s="124">
        <v>627.67999999999995</v>
      </c>
      <c r="I11" s="124">
        <v>509.42</v>
      </c>
      <c r="J11" s="124"/>
      <c r="K11" s="124"/>
      <c r="L11" s="124">
        <v>345.76</v>
      </c>
      <c r="M11" s="124">
        <v>218.36</v>
      </c>
      <c r="N11" s="124">
        <v>265.68</v>
      </c>
      <c r="O11" s="124">
        <v>244.51</v>
      </c>
      <c r="P11" s="124">
        <v>697.07</v>
      </c>
      <c r="Q11" s="124">
        <v>536.03</v>
      </c>
      <c r="R11" s="124">
        <v>489.05</v>
      </c>
      <c r="S11" s="124">
        <v>551.54</v>
      </c>
      <c r="T11" s="124"/>
      <c r="U11" s="124"/>
    </row>
    <row r="12" spans="1:21">
      <c r="A12" s="437" t="s">
        <v>771</v>
      </c>
      <c r="B12" s="397">
        <v>22.61</v>
      </c>
      <c r="C12" s="124">
        <v>19.940000000000001</v>
      </c>
      <c r="D12" s="124">
        <v>19.89</v>
      </c>
      <c r="E12" s="124">
        <v>22.04</v>
      </c>
      <c r="F12" s="124">
        <v>19.57</v>
      </c>
      <c r="G12" s="124">
        <v>17.62</v>
      </c>
      <c r="H12" s="124">
        <v>18.84</v>
      </c>
      <c r="I12" s="124">
        <v>23.41</v>
      </c>
      <c r="J12" s="124"/>
      <c r="K12" s="124"/>
      <c r="L12" s="124">
        <v>23.05</v>
      </c>
      <c r="M12" s="124">
        <v>13.95</v>
      </c>
      <c r="N12" s="124">
        <v>21.96</v>
      </c>
      <c r="O12" s="124">
        <v>19.760000000000002</v>
      </c>
      <c r="P12" s="124">
        <v>22.5</v>
      </c>
      <c r="Q12" s="124">
        <v>22.17</v>
      </c>
      <c r="R12" s="124">
        <v>22.52</v>
      </c>
      <c r="S12" s="124">
        <v>26.09</v>
      </c>
      <c r="T12" s="124"/>
      <c r="U12" s="124"/>
    </row>
    <row r="13" spans="1:21">
      <c r="A13" s="437" t="s">
        <v>773</v>
      </c>
      <c r="B13" s="397">
        <v>0</v>
      </c>
      <c r="C13" s="124">
        <v>0</v>
      </c>
      <c r="D13" s="124">
        <v>0</v>
      </c>
      <c r="E13" s="124">
        <v>0</v>
      </c>
      <c r="F13" s="124">
        <v>0</v>
      </c>
      <c r="G13" s="124">
        <v>0</v>
      </c>
      <c r="H13" s="124">
        <v>0</v>
      </c>
      <c r="I13" s="124">
        <v>0</v>
      </c>
      <c r="J13" s="124"/>
      <c r="K13" s="124"/>
      <c r="L13" s="124">
        <v>0</v>
      </c>
      <c r="M13" s="124">
        <v>0</v>
      </c>
      <c r="N13" s="124">
        <v>0</v>
      </c>
      <c r="O13" s="124">
        <v>0</v>
      </c>
      <c r="P13" s="124">
        <v>27.28</v>
      </c>
      <c r="Q13" s="124">
        <v>0</v>
      </c>
      <c r="R13" s="124">
        <v>0</v>
      </c>
      <c r="S13" s="124">
        <v>0</v>
      </c>
      <c r="T13" s="124"/>
      <c r="U13" s="124"/>
    </row>
    <row r="14" spans="1:21">
      <c r="A14" s="437" t="s">
        <v>774</v>
      </c>
      <c r="B14" s="397">
        <v>0</v>
      </c>
      <c r="C14" s="124">
        <v>0</v>
      </c>
      <c r="D14" s="124">
        <v>0</v>
      </c>
      <c r="E14" s="124">
        <v>0</v>
      </c>
      <c r="F14" s="124">
        <v>0</v>
      </c>
      <c r="G14" s="124">
        <v>0</v>
      </c>
      <c r="H14" s="124">
        <v>0</v>
      </c>
      <c r="I14" s="124">
        <v>0</v>
      </c>
      <c r="J14" s="124"/>
      <c r="K14" s="124"/>
      <c r="L14" s="124">
        <v>0</v>
      </c>
      <c r="M14" s="124">
        <v>0</v>
      </c>
      <c r="N14" s="124">
        <v>0</v>
      </c>
      <c r="O14" s="124">
        <v>0</v>
      </c>
      <c r="P14" s="124">
        <v>0.88</v>
      </c>
      <c r="Q14" s="124">
        <v>0</v>
      </c>
      <c r="R14" s="124">
        <v>0</v>
      </c>
      <c r="S14" s="124">
        <v>0</v>
      </c>
      <c r="T14" s="124"/>
      <c r="U14" s="124"/>
    </row>
    <row r="15" spans="1:21">
      <c r="A15" s="422" t="s">
        <v>775</v>
      </c>
      <c r="B15" s="397">
        <v>287.76</v>
      </c>
      <c r="C15" s="124">
        <v>191.03</v>
      </c>
      <c r="D15" s="124">
        <v>206.66</v>
      </c>
      <c r="E15" s="124">
        <v>214.43</v>
      </c>
      <c r="F15" s="124">
        <v>557.85</v>
      </c>
      <c r="G15" s="124">
        <v>344.07</v>
      </c>
      <c r="H15" s="124">
        <v>520.11</v>
      </c>
      <c r="I15" s="124">
        <v>326.11</v>
      </c>
      <c r="J15" s="124"/>
      <c r="K15" s="124"/>
      <c r="L15" s="124">
        <v>245.3</v>
      </c>
      <c r="M15" s="124">
        <v>180.89</v>
      </c>
      <c r="N15" s="124">
        <v>256.58999999999997</v>
      </c>
      <c r="O15" s="124">
        <v>215.9</v>
      </c>
      <c r="P15" s="124">
        <v>560.16999999999996</v>
      </c>
      <c r="Q15" s="124">
        <v>413.88</v>
      </c>
      <c r="R15" s="124">
        <v>282.08</v>
      </c>
      <c r="S15" s="124">
        <v>286.77999999999997</v>
      </c>
      <c r="T15" s="124"/>
      <c r="U15" s="124"/>
    </row>
    <row r="16" spans="1:21">
      <c r="A16" s="423" t="s">
        <v>777</v>
      </c>
      <c r="B16" s="397">
        <v>15.6</v>
      </c>
      <c r="C16" s="124">
        <v>14.61</v>
      </c>
      <c r="D16" s="124">
        <v>16.25</v>
      </c>
      <c r="E16" s="124">
        <v>16.89</v>
      </c>
      <c r="F16" s="124">
        <v>20.96</v>
      </c>
      <c r="G16" s="124">
        <v>16.329999999999998</v>
      </c>
      <c r="H16" s="124">
        <v>15.61</v>
      </c>
      <c r="I16" s="124">
        <v>14.99</v>
      </c>
      <c r="J16" s="124"/>
      <c r="K16" s="124"/>
      <c r="L16" s="124">
        <v>16.350000000000001</v>
      </c>
      <c r="M16" s="124">
        <v>11.56</v>
      </c>
      <c r="N16" s="124">
        <v>21.21</v>
      </c>
      <c r="O16" s="124">
        <v>17.440000000000001</v>
      </c>
      <c r="P16" s="124">
        <v>18.079999999999998</v>
      </c>
      <c r="Q16" s="124">
        <v>17.11</v>
      </c>
      <c r="R16" s="124">
        <v>12.99</v>
      </c>
      <c r="S16" s="124">
        <v>13.57</v>
      </c>
      <c r="T16" s="124"/>
      <c r="U16" s="124"/>
    </row>
    <row r="17" spans="1:21">
      <c r="A17" s="422" t="s">
        <v>779</v>
      </c>
      <c r="B17" s="397">
        <v>79.739999999999995</v>
      </c>
      <c r="C17" s="124">
        <v>51.13</v>
      </c>
      <c r="D17" s="124">
        <v>67.86</v>
      </c>
      <c r="E17" s="124">
        <v>77.23</v>
      </c>
      <c r="F17" s="124">
        <v>99.83</v>
      </c>
      <c r="G17" s="124">
        <v>82.44</v>
      </c>
      <c r="H17" s="124">
        <v>120.94</v>
      </c>
      <c r="I17" s="124">
        <v>80.87</v>
      </c>
      <c r="J17" s="124"/>
      <c r="K17" s="124"/>
      <c r="L17" s="124">
        <v>52.24</v>
      </c>
      <c r="M17" s="124">
        <v>48.02</v>
      </c>
      <c r="N17" s="124">
        <v>65.88</v>
      </c>
      <c r="O17" s="124">
        <v>59.53</v>
      </c>
      <c r="P17" s="124">
        <v>0</v>
      </c>
      <c r="Q17" s="124">
        <v>87.1</v>
      </c>
      <c r="R17" s="124">
        <v>95.11</v>
      </c>
      <c r="S17" s="124">
        <v>87.9</v>
      </c>
      <c r="T17" s="124"/>
      <c r="U17" s="124"/>
    </row>
    <row r="18" spans="1:21">
      <c r="A18" s="424" t="s">
        <v>781</v>
      </c>
      <c r="B18" s="397">
        <v>4.32</v>
      </c>
      <c r="C18" s="124">
        <v>3.91</v>
      </c>
      <c r="D18" s="124">
        <v>5.34</v>
      </c>
      <c r="E18" s="124">
        <v>6.08</v>
      </c>
      <c r="F18" s="124">
        <v>3.75</v>
      </c>
      <c r="G18" s="124">
        <v>3.91</v>
      </c>
      <c r="H18" s="124">
        <v>3.63</v>
      </c>
      <c r="I18" s="124">
        <v>3.72</v>
      </c>
      <c r="J18" s="124"/>
      <c r="K18" s="124"/>
      <c r="L18" s="124">
        <v>3.48</v>
      </c>
      <c r="M18" s="124">
        <v>3.07</v>
      </c>
      <c r="N18" s="124">
        <v>5.45</v>
      </c>
      <c r="O18" s="124">
        <v>4.8099999999999996</v>
      </c>
      <c r="P18" s="124">
        <v>0</v>
      </c>
      <c r="Q18" s="124">
        <v>3.6</v>
      </c>
      <c r="R18" s="124">
        <v>4.38</v>
      </c>
      <c r="S18" s="124">
        <v>4.16</v>
      </c>
      <c r="T18" s="124"/>
      <c r="U18" s="124"/>
    </row>
    <row r="19" spans="1:21">
      <c r="A19" s="422" t="s">
        <v>783</v>
      </c>
      <c r="B19" s="397">
        <v>208.02</v>
      </c>
      <c r="C19" s="124">
        <v>139.9</v>
      </c>
      <c r="D19" s="124">
        <v>138.80000000000001</v>
      </c>
      <c r="E19" s="124">
        <v>137.19999999999999</v>
      </c>
      <c r="F19" s="124">
        <v>411.03</v>
      </c>
      <c r="G19" s="124">
        <v>223.13</v>
      </c>
      <c r="H19" s="124">
        <v>399.16</v>
      </c>
      <c r="I19" s="124">
        <v>245.24</v>
      </c>
      <c r="J19" s="124"/>
      <c r="K19" s="124"/>
      <c r="L19" s="124">
        <v>193.06</v>
      </c>
      <c r="M19" s="124">
        <v>132.87</v>
      </c>
      <c r="N19" s="124">
        <v>190.71</v>
      </c>
      <c r="O19" s="124">
        <v>156.37</v>
      </c>
      <c r="P19" s="124">
        <v>493.86</v>
      </c>
      <c r="Q19" s="124">
        <v>285.08</v>
      </c>
      <c r="R19" s="124">
        <v>186.97</v>
      </c>
      <c r="S19" s="124">
        <v>198.87</v>
      </c>
      <c r="T19" s="124"/>
      <c r="U19" s="124"/>
    </row>
    <row r="20" spans="1:21">
      <c r="A20" s="437" t="s">
        <v>785</v>
      </c>
      <c r="B20" s="397">
        <v>11.28</v>
      </c>
      <c r="C20" s="124">
        <v>10.7</v>
      </c>
      <c r="D20" s="124">
        <v>10.91</v>
      </c>
      <c r="E20" s="124">
        <v>10.81</v>
      </c>
      <c r="F20" s="124">
        <v>15.44</v>
      </c>
      <c r="G20" s="124">
        <v>10.59</v>
      </c>
      <c r="H20" s="124">
        <v>11.98</v>
      </c>
      <c r="I20" s="124">
        <v>11.27</v>
      </c>
      <c r="J20" s="124"/>
      <c r="K20" s="124"/>
      <c r="L20" s="124">
        <v>12.87</v>
      </c>
      <c r="M20" s="124">
        <v>8.49</v>
      </c>
      <c r="N20" s="124">
        <v>15.76</v>
      </c>
      <c r="O20" s="124">
        <v>12.63</v>
      </c>
      <c r="P20" s="124">
        <v>15.94</v>
      </c>
      <c r="Q20" s="124">
        <v>11.79</v>
      </c>
      <c r="R20" s="124">
        <v>8.61</v>
      </c>
      <c r="S20" s="124">
        <v>9.41</v>
      </c>
      <c r="T20" s="124"/>
      <c r="U20" s="124"/>
    </row>
    <row r="21" spans="1:21">
      <c r="A21" s="422" t="s">
        <v>790</v>
      </c>
      <c r="B21" s="397">
        <v>737.16</v>
      </c>
      <c r="C21" s="124">
        <v>577.72</v>
      </c>
      <c r="D21" s="124">
        <v>399.46</v>
      </c>
      <c r="E21" s="124">
        <v>391.83</v>
      </c>
      <c r="F21" s="124">
        <v>1201.05</v>
      </c>
      <c r="G21" s="124">
        <v>1101.92</v>
      </c>
      <c r="H21" s="124">
        <v>1467.84</v>
      </c>
      <c r="I21" s="124">
        <v>926.63</v>
      </c>
      <c r="J21" s="124"/>
      <c r="K21" s="124"/>
      <c r="L21" s="124">
        <v>606.94000000000005</v>
      </c>
      <c r="M21" s="124">
        <v>718.62</v>
      </c>
      <c r="N21" s="124">
        <v>371</v>
      </c>
      <c r="O21" s="124">
        <v>426.71</v>
      </c>
      <c r="P21" s="124">
        <v>1429.63</v>
      </c>
      <c r="Q21" s="124">
        <v>1135.5</v>
      </c>
      <c r="R21" s="124">
        <v>970.49</v>
      </c>
      <c r="S21" s="124">
        <v>823.86</v>
      </c>
      <c r="T21" s="124"/>
      <c r="U21" s="124"/>
    </row>
    <row r="22" spans="1:21">
      <c r="A22" s="437" t="s">
        <v>792</v>
      </c>
      <c r="B22" s="397">
        <v>39.97</v>
      </c>
      <c r="C22" s="124">
        <v>44.2</v>
      </c>
      <c r="D22" s="124">
        <v>31.51</v>
      </c>
      <c r="E22" s="124">
        <v>30.87</v>
      </c>
      <c r="F22" s="124">
        <v>45.13</v>
      </c>
      <c r="G22" s="124">
        <v>52.29</v>
      </c>
      <c r="H22" s="124">
        <v>44.06</v>
      </c>
      <c r="I22" s="124">
        <v>42.58</v>
      </c>
      <c r="J22" s="124"/>
      <c r="K22" s="124"/>
      <c r="L22" s="124">
        <v>40.46</v>
      </c>
      <c r="M22" s="124">
        <v>45.92</v>
      </c>
      <c r="N22" s="124">
        <v>30.66</v>
      </c>
      <c r="O22" s="124">
        <v>34.479999999999997</v>
      </c>
      <c r="P22" s="124">
        <v>46.15</v>
      </c>
      <c r="Q22" s="124">
        <v>46.96</v>
      </c>
      <c r="R22" s="124">
        <v>44.69</v>
      </c>
      <c r="S22" s="124">
        <v>38.979999999999997</v>
      </c>
      <c r="T22" s="124"/>
      <c r="U22" s="124"/>
    </row>
    <row r="23" spans="1:21">
      <c r="A23" s="422" t="s">
        <v>794</v>
      </c>
      <c r="B23" s="397">
        <v>0.35</v>
      </c>
      <c r="C23" s="124">
        <v>0.3548</v>
      </c>
      <c r="D23" s="124">
        <v>0.3105</v>
      </c>
      <c r="E23" s="124">
        <v>0.32340000000000002</v>
      </c>
      <c r="F23" s="124">
        <v>0.49</v>
      </c>
      <c r="G23" s="124">
        <v>0.36</v>
      </c>
      <c r="H23" s="124">
        <v>0.42</v>
      </c>
      <c r="I23" s="124">
        <v>0.37</v>
      </c>
      <c r="J23" s="124"/>
      <c r="K23" s="124"/>
      <c r="L23" s="124">
        <v>0.37869999999999998</v>
      </c>
      <c r="M23" s="124">
        <v>0.27179999999999999</v>
      </c>
      <c r="N23" s="124">
        <v>0.44069999999999998</v>
      </c>
      <c r="O23" s="124">
        <v>0.36280000000000001</v>
      </c>
      <c r="P23" s="124">
        <v>0.47</v>
      </c>
      <c r="Q23" s="124">
        <v>0.35</v>
      </c>
      <c r="R23" s="124">
        <v>0.32</v>
      </c>
      <c r="S23" s="124">
        <v>0.3</v>
      </c>
      <c r="T23" s="124"/>
      <c r="U23" s="124"/>
    </row>
    <row r="24" spans="1:21">
      <c r="A24" s="422" t="s">
        <v>797</v>
      </c>
      <c r="B24" s="484" t="s">
        <v>836</v>
      </c>
      <c r="C24" s="124" t="s">
        <v>836</v>
      </c>
      <c r="D24" s="124" t="s">
        <v>836</v>
      </c>
      <c r="E24" s="124" t="s">
        <v>836</v>
      </c>
      <c r="F24" s="124">
        <v>0.05</v>
      </c>
      <c r="G24" s="124">
        <v>0.06</v>
      </c>
      <c r="H24" s="124">
        <v>7.0000000000000007E-2</v>
      </c>
      <c r="I24" s="124">
        <v>0.04</v>
      </c>
      <c r="J24" s="124"/>
      <c r="K24" s="124"/>
      <c r="L24" s="124" t="s">
        <v>836</v>
      </c>
      <c r="M24" s="124" t="s">
        <v>836</v>
      </c>
      <c r="N24" s="124" t="s">
        <v>836</v>
      </c>
      <c r="O24" s="124" t="s">
        <v>836</v>
      </c>
      <c r="P24" s="124">
        <v>0.06</v>
      </c>
      <c r="Q24" s="124">
        <v>0.05</v>
      </c>
      <c r="R24" s="124">
        <v>0.04</v>
      </c>
      <c r="S24" s="124">
        <v>0.05</v>
      </c>
      <c r="T24" s="124"/>
      <c r="U24" s="124"/>
    </row>
    <row r="25" spans="1:21">
      <c r="A25" s="437" t="s">
        <v>799</v>
      </c>
      <c r="B25" s="397">
        <v>0.96</v>
      </c>
      <c r="C25" s="124">
        <v>1.0653999999999999</v>
      </c>
      <c r="D25" s="124">
        <v>1.6316999999999999</v>
      </c>
      <c r="E25" s="124">
        <v>1.3702000000000001</v>
      </c>
      <c r="F25" s="124">
        <v>0.62</v>
      </c>
      <c r="G25" s="124">
        <v>0.68</v>
      </c>
      <c r="H25" s="124">
        <v>0.99</v>
      </c>
      <c r="I25" s="124">
        <v>0.73</v>
      </c>
      <c r="J25" s="124"/>
      <c r="K25" s="124"/>
      <c r="L25" s="124">
        <v>0.87360000000000004</v>
      </c>
      <c r="M25" s="124">
        <v>2.048</v>
      </c>
      <c r="N25" s="124">
        <v>1.1916</v>
      </c>
      <c r="O25" s="124">
        <v>1.4338</v>
      </c>
      <c r="P25" s="124">
        <v>0.5</v>
      </c>
      <c r="Q25" s="124">
        <v>0.53</v>
      </c>
      <c r="R25" s="124">
        <v>0.78</v>
      </c>
      <c r="S25" s="124">
        <v>0.72</v>
      </c>
      <c r="T25" s="124"/>
      <c r="U25" s="124"/>
    </row>
    <row r="26" spans="1:21">
      <c r="A26" s="422" t="s">
        <v>801</v>
      </c>
      <c r="B26" s="397">
        <v>1.42</v>
      </c>
      <c r="C26" s="124">
        <v>1.6527000000000001</v>
      </c>
      <c r="D26" s="124">
        <v>1.5044</v>
      </c>
      <c r="E26" s="124">
        <v>1.3776999999999999</v>
      </c>
      <c r="F26" s="124">
        <v>1.1200000000000001</v>
      </c>
      <c r="G26" s="124">
        <v>1.34</v>
      </c>
      <c r="H26" s="124">
        <v>1.1399999999999999</v>
      </c>
      <c r="I26" s="124">
        <v>1.23</v>
      </c>
      <c r="J26" s="124"/>
      <c r="K26" s="124"/>
      <c r="L26" s="124">
        <v>1.397</v>
      </c>
      <c r="M26" s="124">
        <v>2.2776000000000001</v>
      </c>
      <c r="N26" s="124">
        <v>1.1782999999999999</v>
      </c>
      <c r="O26" s="124">
        <v>1.43</v>
      </c>
      <c r="P26" s="124">
        <v>1.05</v>
      </c>
      <c r="Q26" s="124">
        <v>1.27</v>
      </c>
      <c r="R26" s="124">
        <v>1.47</v>
      </c>
      <c r="S26" s="124">
        <v>1.45</v>
      </c>
      <c r="T26" s="124"/>
      <c r="U26" s="124"/>
    </row>
    <row r="27" spans="1:21">
      <c r="A27" s="422" t="s">
        <v>803</v>
      </c>
      <c r="B27" s="397">
        <v>10.17</v>
      </c>
      <c r="C27" s="124">
        <v>209.97</v>
      </c>
      <c r="D27" s="124">
        <v>7.9904000000000002</v>
      </c>
      <c r="E27" s="124">
        <v>8.0130999999999997</v>
      </c>
      <c r="F27" s="124">
        <v>3.49</v>
      </c>
      <c r="G27" s="124">
        <v>4.2</v>
      </c>
      <c r="H27" s="124">
        <v>3.92</v>
      </c>
      <c r="I27" s="124">
        <v>3.73</v>
      </c>
      <c r="J27" s="124"/>
      <c r="K27" s="124"/>
      <c r="L27" s="124">
        <v>6.6947000000000001</v>
      </c>
      <c r="M27" s="124">
        <v>189.26300000000001</v>
      </c>
      <c r="N27" s="124">
        <v>4.3506999999999998</v>
      </c>
      <c r="O27" s="124">
        <v>5.2839</v>
      </c>
      <c r="P27" s="124">
        <v>2.92</v>
      </c>
      <c r="Q27" s="124">
        <v>4.95</v>
      </c>
      <c r="R27" s="124">
        <v>5.25</v>
      </c>
      <c r="S27" s="124">
        <v>6.1</v>
      </c>
      <c r="T27" s="124"/>
      <c r="U27" s="124"/>
    </row>
    <row r="28" spans="1:21">
      <c r="A28" s="422" t="s">
        <v>809</v>
      </c>
      <c r="B28" s="397">
        <v>5.39</v>
      </c>
      <c r="C28" s="124">
        <v>5.4579000000000004</v>
      </c>
      <c r="D28" s="124">
        <v>3.6292</v>
      </c>
      <c r="E28" s="124">
        <v>4.1562999999999999</v>
      </c>
      <c r="F28" s="124">
        <v>4.07</v>
      </c>
      <c r="G28" s="124">
        <v>4.32</v>
      </c>
      <c r="H28" s="124">
        <v>3.36</v>
      </c>
      <c r="I28" s="124">
        <v>3.92</v>
      </c>
      <c r="J28" s="124"/>
      <c r="K28" s="124"/>
      <c r="L28" s="124">
        <v>6.7998000000000003</v>
      </c>
      <c r="M28" s="124">
        <v>2.0065</v>
      </c>
      <c r="N28" s="124">
        <v>4.1661999999999999</v>
      </c>
      <c r="O28" s="124">
        <v>3.5888</v>
      </c>
      <c r="P28" s="124">
        <v>3.95</v>
      </c>
      <c r="Q28" s="124">
        <v>5.6</v>
      </c>
      <c r="R28" s="124">
        <v>3.92</v>
      </c>
      <c r="S28" s="124">
        <v>3.63</v>
      </c>
      <c r="T28" s="124"/>
      <c r="U28" s="124"/>
    </row>
    <row r="29" spans="1:21" ht="15" thickBot="1">
      <c r="A29" s="420" t="s">
        <v>811</v>
      </c>
      <c r="B29" s="398">
        <v>2.48</v>
      </c>
      <c r="C29" s="125">
        <v>2.0186999999999999</v>
      </c>
      <c r="D29" s="125">
        <v>1.9379</v>
      </c>
      <c r="E29" s="125">
        <v>2.3571</v>
      </c>
      <c r="F29" s="125">
        <v>2.5499999999999998</v>
      </c>
      <c r="G29" s="125">
        <v>1.98</v>
      </c>
      <c r="H29" s="125">
        <v>0</v>
      </c>
      <c r="I29" s="125">
        <v>2.68</v>
      </c>
      <c r="J29" s="125"/>
      <c r="K29" s="125"/>
      <c r="L29" s="125">
        <v>2.5276999999999998</v>
      </c>
      <c r="M29" s="125">
        <v>0.56040000000000001</v>
      </c>
      <c r="N29" s="125">
        <v>2.7010999999999998</v>
      </c>
      <c r="O29" s="125">
        <v>2.2932000000000001</v>
      </c>
      <c r="P29" s="125">
        <v>3.95</v>
      </c>
      <c r="Q29" s="125">
        <v>3.01</v>
      </c>
      <c r="R29" s="125">
        <v>2.0699999999999998</v>
      </c>
      <c r="S29" s="125">
        <v>2.06</v>
      </c>
      <c r="T29" s="125"/>
      <c r="U29" s="125"/>
    </row>
    <row r="30" spans="1:21" ht="15" thickTop="1">
      <c r="D30"/>
      <c r="E30"/>
      <c r="F30" s="283"/>
      <c r="G30" s="283"/>
      <c r="N30"/>
      <c r="O30"/>
      <c r="P30" s="283"/>
      <c r="Q30" s="283"/>
    </row>
    <row r="31" spans="1:21">
      <c r="D31"/>
      <c r="E31"/>
      <c r="F31" s="283"/>
      <c r="G31" s="283"/>
      <c r="N31"/>
      <c r="O31"/>
      <c r="P31" s="283"/>
      <c r="Q31" s="283"/>
    </row>
    <row r="32" spans="1:21">
      <c r="N32"/>
      <c r="O32"/>
      <c r="P32" s="283"/>
      <c r="Q32" s="283"/>
    </row>
  </sheetData>
  <sortState xmlns:xlrd2="http://schemas.microsoft.com/office/spreadsheetml/2017/richdata2" columnSort="1" ref="L1:S32">
    <sortCondition ref="L2:S2"/>
    <sortCondition ref="L1:S1"/>
  </sortState>
  <phoneticPr fontId="4" type="noConversion"/>
  <pageMargins left="0.7" right="0.7" top="0.75" bottom="0.75" header="0.3" footer="0.3"/>
  <pageSetup orientation="portrait" horizontalDpi="4294967293" verticalDpi="0" r:id="rId1"/>
  <ignoredErrors>
    <ignoredError sqref="L2:N2 B2:I2" twoDigitTextYear="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E9C83-EAD0-4DB7-917D-7D567BD6041B}">
  <dimension ref="A1:E39"/>
  <sheetViews>
    <sheetView workbookViewId="0">
      <selection activeCell="M18" sqref="M18"/>
    </sheetView>
  </sheetViews>
  <sheetFormatPr defaultRowHeight="14.45"/>
  <cols>
    <col min="1" max="1" width="27.140625" style="68" bestFit="1" customWidth="1"/>
    <col min="2" max="5" width="7" bestFit="1" customWidth="1"/>
  </cols>
  <sheetData>
    <row r="1" spans="1:5" s="61" customFormat="1" ht="15.6" thickTop="1" thickBot="1">
      <c r="A1" s="688" t="s">
        <v>855</v>
      </c>
      <c r="B1" s="687" t="s">
        <v>292</v>
      </c>
      <c r="C1" s="686" t="s">
        <v>293</v>
      </c>
      <c r="D1" s="686" t="s">
        <v>294</v>
      </c>
      <c r="E1" s="685" t="s">
        <v>295</v>
      </c>
    </row>
    <row r="2" spans="1:5" ht="15" thickTop="1">
      <c r="A2" s="684" t="s">
        <v>678</v>
      </c>
      <c r="B2" s="683">
        <v>8.3000000000000007</v>
      </c>
      <c r="C2" s="682">
        <v>8.5</v>
      </c>
      <c r="D2" s="682">
        <v>8.6</v>
      </c>
      <c r="E2" s="681">
        <v>8.4</v>
      </c>
    </row>
    <row r="3" spans="1:5">
      <c r="A3" s="679" t="s">
        <v>679</v>
      </c>
      <c r="B3" s="680">
        <v>7.2</v>
      </c>
      <c r="C3" s="92">
        <v>7.2</v>
      </c>
      <c r="D3" s="92">
        <v>7.2</v>
      </c>
      <c r="E3" s="93">
        <v>7.2</v>
      </c>
    </row>
    <row r="4" spans="1:5">
      <c r="A4" s="679" t="s">
        <v>680</v>
      </c>
      <c r="B4" s="680">
        <v>0.37</v>
      </c>
      <c r="C4" s="92">
        <v>0.35</v>
      </c>
      <c r="D4" s="92">
        <v>0.37</v>
      </c>
      <c r="E4" s="93">
        <v>0.77</v>
      </c>
    </row>
    <row r="5" spans="1:5">
      <c r="A5" s="679" t="s">
        <v>856</v>
      </c>
      <c r="B5" s="680" t="s">
        <v>857</v>
      </c>
      <c r="C5" s="92" t="s">
        <v>857</v>
      </c>
      <c r="D5" s="92" t="s">
        <v>857</v>
      </c>
      <c r="E5" s="93" t="s">
        <v>857</v>
      </c>
    </row>
    <row r="6" spans="1:5">
      <c r="A6" s="679" t="s">
        <v>681</v>
      </c>
      <c r="B6" s="678">
        <v>2.6</v>
      </c>
      <c r="C6" s="92">
        <v>2.1</v>
      </c>
      <c r="D6" s="677">
        <v>2.1</v>
      </c>
      <c r="E6" s="93">
        <v>1.8</v>
      </c>
    </row>
    <row r="7" spans="1:5">
      <c r="A7" s="679" t="s">
        <v>682</v>
      </c>
      <c r="B7" s="680">
        <v>11.4</v>
      </c>
      <c r="C7" s="92">
        <v>10.1</v>
      </c>
      <c r="D7" s="92">
        <v>7.9</v>
      </c>
      <c r="E7" s="93">
        <v>11.7</v>
      </c>
    </row>
    <row r="8" spans="1:5">
      <c r="A8" s="679" t="s">
        <v>683</v>
      </c>
      <c r="B8" s="680">
        <v>168</v>
      </c>
      <c r="C8" s="92">
        <v>96</v>
      </c>
      <c r="D8" s="92">
        <v>76</v>
      </c>
      <c r="E8" s="93">
        <v>83</v>
      </c>
    </row>
    <row r="9" spans="1:5">
      <c r="A9" s="679" t="s">
        <v>684</v>
      </c>
      <c r="B9" s="680">
        <v>91.6</v>
      </c>
      <c r="C9" s="92">
        <v>52.9</v>
      </c>
      <c r="D9" s="92">
        <v>54.6</v>
      </c>
      <c r="E9" s="93">
        <v>200.7</v>
      </c>
    </row>
    <row r="10" spans="1:5">
      <c r="A10" s="679" t="s">
        <v>685</v>
      </c>
      <c r="B10" s="680">
        <v>1.5</v>
      </c>
      <c r="C10" s="92">
        <v>1.1299999999999999</v>
      </c>
      <c r="D10" s="92">
        <v>1.01</v>
      </c>
      <c r="E10" s="93">
        <v>0.91</v>
      </c>
    </row>
    <row r="11" spans="1:5">
      <c r="A11" s="679" t="s">
        <v>686</v>
      </c>
      <c r="B11" s="680">
        <v>5</v>
      </c>
      <c r="C11" s="92">
        <v>5.0999999999999996</v>
      </c>
      <c r="D11" s="92">
        <v>5</v>
      </c>
      <c r="E11" s="93">
        <v>4.8</v>
      </c>
    </row>
    <row r="12" spans="1:5">
      <c r="A12" s="679" t="s">
        <v>687</v>
      </c>
      <c r="B12" s="680">
        <v>0.6</v>
      </c>
      <c r="C12" s="92">
        <v>0.5</v>
      </c>
      <c r="D12" s="92">
        <v>0.5</v>
      </c>
      <c r="E12" s="93">
        <v>0.4</v>
      </c>
    </row>
    <row r="13" spans="1:5">
      <c r="A13" s="679" t="s">
        <v>688</v>
      </c>
      <c r="B13" s="680">
        <v>0.59</v>
      </c>
      <c r="C13" s="92">
        <v>0.56999999999999995</v>
      </c>
      <c r="D13" s="92">
        <v>0.72</v>
      </c>
      <c r="E13" s="93">
        <v>0.59</v>
      </c>
    </row>
    <row r="14" spans="1:5">
      <c r="A14" s="679" t="s">
        <v>689</v>
      </c>
      <c r="B14" s="680">
        <v>3877</v>
      </c>
      <c r="C14" s="92">
        <v>3775</v>
      </c>
      <c r="D14" s="92">
        <v>3304</v>
      </c>
      <c r="E14" s="93">
        <v>3630</v>
      </c>
    </row>
    <row r="15" spans="1:5">
      <c r="A15" s="679" t="s">
        <v>690</v>
      </c>
      <c r="B15" s="680">
        <v>422</v>
      </c>
      <c r="C15" s="92">
        <v>385</v>
      </c>
      <c r="D15" s="92">
        <v>331</v>
      </c>
      <c r="E15" s="93">
        <v>404</v>
      </c>
    </row>
    <row r="16" spans="1:5">
      <c r="A16" s="679" t="s">
        <v>691</v>
      </c>
      <c r="B16" s="680">
        <v>312</v>
      </c>
      <c r="C16" s="92">
        <v>230</v>
      </c>
      <c r="D16" s="92">
        <v>226</v>
      </c>
      <c r="E16" s="93">
        <v>333</v>
      </c>
    </row>
    <row r="17" spans="1:5">
      <c r="A17" s="679" t="s">
        <v>692</v>
      </c>
      <c r="B17" s="680">
        <v>24.7</v>
      </c>
      <c r="C17" s="92">
        <v>23.3</v>
      </c>
      <c r="D17" s="92">
        <v>20.5</v>
      </c>
      <c r="E17" s="93">
        <v>23.2</v>
      </c>
    </row>
    <row r="18" spans="1:5">
      <c r="A18" s="679" t="s">
        <v>695</v>
      </c>
      <c r="B18" s="680">
        <v>2</v>
      </c>
      <c r="C18" s="92">
        <v>1</v>
      </c>
      <c r="D18" s="92">
        <v>1</v>
      </c>
      <c r="E18" s="93">
        <v>1</v>
      </c>
    </row>
    <row r="19" spans="1:5">
      <c r="A19" s="679" t="s">
        <v>696</v>
      </c>
      <c r="B19" s="680">
        <v>79</v>
      </c>
      <c r="C19" s="92">
        <v>81</v>
      </c>
      <c r="D19" s="92">
        <v>81</v>
      </c>
      <c r="E19" s="93">
        <v>78</v>
      </c>
    </row>
    <row r="20" spans="1:5">
      <c r="A20" s="679" t="s">
        <v>697</v>
      </c>
      <c r="B20" s="680">
        <v>14</v>
      </c>
      <c r="C20" s="92">
        <v>14</v>
      </c>
      <c r="D20" s="92">
        <v>13</v>
      </c>
      <c r="E20" s="93">
        <v>15</v>
      </c>
    </row>
    <row r="21" spans="1:5">
      <c r="A21" s="679" t="s">
        <v>698</v>
      </c>
      <c r="B21" s="680">
        <v>5</v>
      </c>
      <c r="C21" s="92">
        <v>4</v>
      </c>
      <c r="D21" s="92">
        <v>5</v>
      </c>
      <c r="E21" s="93">
        <v>6</v>
      </c>
    </row>
    <row r="22" spans="1:5">
      <c r="A22" s="679" t="s">
        <v>699</v>
      </c>
      <c r="B22" s="680">
        <v>2</v>
      </c>
      <c r="C22" s="92">
        <v>2</v>
      </c>
      <c r="D22" s="92">
        <v>2</v>
      </c>
      <c r="E22" s="93">
        <v>2</v>
      </c>
    </row>
    <row r="23" spans="1:5">
      <c r="A23" s="679" t="s">
        <v>700</v>
      </c>
      <c r="B23" s="680">
        <v>25</v>
      </c>
      <c r="C23" s="92">
        <v>35</v>
      </c>
      <c r="D23" s="92">
        <v>20</v>
      </c>
      <c r="E23" s="93">
        <v>35</v>
      </c>
    </row>
    <row r="24" spans="1:5">
      <c r="A24" s="679" t="s">
        <v>701</v>
      </c>
      <c r="B24" s="680">
        <v>25</v>
      </c>
      <c r="C24" s="92">
        <v>25</v>
      </c>
      <c r="D24" s="92">
        <v>30</v>
      </c>
      <c r="E24" s="93">
        <v>25</v>
      </c>
    </row>
    <row r="25" spans="1:5">
      <c r="A25" s="679" t="s">
        <v>702</v>
      </c>
      <c r="B25" s="680">
        <v>0</v>
      </c>
      <c r="C25" s="92">
        <v>25</v>
      </c>
      <c r="D25" s="92">
        <v>40</v>
      </c>
      <c r="E25" s="93">
        <v>35</v>
      </c>
    </row>
    <row r="26" spans="1:5">
      <c r="A26" s="679" t="s">
        <v>707</v>
      </c>
      <c r="B26" s="680">
        <v>7</v>
      </c>
      <c r="C26" s="92">
        <v>7</v>
      </c>
      <c r="D26" s="92">
        <v>8</v>
      </c>
      <c r="E26" s="93">
        <v>8</v>
      </c>
    </row>
    <row r="27" spans="1:5">
      <c r="A27" s="679" t="s">
        <v>709</v>
      </c>
      <c r="B27" s="680">
        <v>0.71</v>
      </c>
      <c r="C27" s="92">
        <v>0.89</v>
      </c>
      <c r="D27" s="92">
        <v>0.98</v>
      </c>
      <c r="E27" s="93">
        <v>0.7</v>
      </c>
    </row>
    <row r="28" spans="1:5">
      <c r="A28" s="679" t="s">
        <v>710</v>
      </c>
      <c r="B28" s="680">
        <v>126</v>
      </c>
      <c r="C28" s="92">
        <v>90</v>
      </c>
      <c r="D28" s="92">
        <v>95</v>
      </c>
      <c r="E28" s="93">
        <v>80</v>
      </c>
    </row>
    <row r="29" spans="1:5">
      <c r="A29" s="679" t="s">
        <v>711</v>
      </c>
      <c r="B29" s="680">
        <v>11.9</v>
      </c>
      <c r="C29" s="92">
        <v>8.8000000000000007</v>
      </c>
      <c r="D29" s="92">
        <v>8.8000000000000007</v>
      </c>
      <c r="E29" s="93">
        <v>6.5</v>
      </c>
    </row>
    <row r="30" spans="1:5">
      <c r="A30" s="679" t="s">
        <v>712</v>
      </c>
      <c r="B30" s="680">
        <v>10.5</v>
      </c>
      <c r="C30" s="92">
        <v>10.3</v>
      </c>
      <c r="D30" s="92">
        <v>10.7</v>
      </c>
      <c r="E30" s="93">
        <v>12.4</v>
      </c>
    </row>
    <row r="31" spans="1:5">
      <c r="A31" s="679" t="s">
        <v>713</v>
      </c>
      <c r="B31" s="680">
        <v>0.4</v>
      </c>
      <c r="C31" s="92">
        <v>0.1</v>
      </c>
      <c r="D31" s="92">
        <v>0.3</v>
      </c>
      <c r="E31" s="93">
        <v>0.2</v>
      </c>
    </row>
    <row r="32" spans="1:5">
      <c r="A32" s="679" t="s">
        <v>715</v>
      </c>
      <c r="B32" s="678">
        <v>19</v>
      </c>
      <c r="C32" s="92">
        <v>10</v>
      </c>
      <c r="D32" s="677">
        <v>23</v>
      </c>
      <c r="E32" s="93">
        <v>13</v>
      </c>
    </row>
    <row r="33" spans="1:5">
      <c r="A33" s="679" t="s">
        <v>716</v>
      </c>
      <c r="B33" s="680">
        <v>39</v>
      </c>
      <c r="C33" s="92">
        <v>30</v>
      </c>
      <c r="D33" s="92">
        <v>25</v>
      </c>
      <c r="E33" s="93">
        <v>32</v>
      </c>
    </row>
    <row r="34" spans="1:5">
      <c r="A34" s="679" t="s">
        <v>717</v>
      </c>
      <c r="B34" s="678">
        <v>13</v>
      </c>
      <c r="C34" s="92">
        <v>9.8000000000000007</v>
      </c>
      <c r="D34" s="677">
        <v>10.1</v>
      </c>
      <c r="E34" s="93">
        <v>7.3</v>
      </c>
    </row>
    <row r="35" spans="1:5">
      <c r="A35" s="679" t="s">
        <v>718</v>
      </c>
      <c r="B35" s="678">
        <v>5.98</v>
      </c>
      <c r="C35" s="92">
        <v>3.89</v>
      </c>
      <c r="D35" s="677">
        <v>5.49</v>
      </c>
      <c r="E35" s="93">
        <v>3.82</v>
      </c>
    </row>
    <row r="36" spans="1:5">
      <c r="A36" s="679" t="s">
        <v>719</v>
      </c>
      <c r="B36" s="678">
        <v>15.1</v>
      </c>
      <c r="C36" s="92">
        <v>11.1</v>
      </c>
      <c r="D36" s="677">
        <v>24.3</v>
      </c>
      <c r="E36" s="93">
        <v>16.2</v>
      </c>
    </row>
    <row r="37" spans="1:5">
      <c r="A37" s="679" t="s">
        <v>720</v>
      </c>
      <c r="B37" s="678">
        <v>7.2</v>
      </c>
      <c r="C37" s="92">
        <v>3.9</v>
      </c>
      <c r="D37" s="677">
        <v>8.6</v>
      </c>
      <c r="E37" s="93">
        <v>4.2</v>
      </c>
    </row>
    <row r="38" spans="1:5" ht="15" thickBot="1">
      <c r="A38" s="676" t="s">
        <v>721</v>
      </c>
      <c r="B38" s="675">
        <v>4.7</v>
      </c>
      <c r="C38" s="95">
        <v>4.9000000000000004</v>
      </c>
      <c r="D38" s="95">
        <v>0.2</v>
      </c>
      <c r="E38" s="96">
        <v>2.2999999999999998</v>
      </c>
    </row>
    <row r="39" spans="1:5" ht="15" thickTop="1"/>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3FA7-C509-4A4B-9A57-A1C0FFBE7F31}">
  <dimension ref="A1:AC17"/>
  <sheetViews>
    <sheetView zoomScaleNormal="100" workbookViewId="0">
      <selection activeCell="V37" sqref="V37"/>
    </sheetView>
  </sheetViews>
  <sheetFormatPr defaultColWidth="3.28515625" defaultRowHeight="14.45"/>
  <cols>
    <col min="1" max="1" width="14" style="68" bestFit="1" customWidth="1"/>
    <col min="2" max="2" width="4.85546875" style="68" bestFit="1" customWidth="1"/>
    <col min="3" max="3" width="4.85546875" bestFit="1" customWidth="1"/>
    <col min="4" max="4" width="5.5703125" bestFit="1" customWidth="1"/>
    <col min="5" max="5" width="5.42578125" style="778" bestFit="1" customWidth="1"/>
    <col min="6" max="6" width="6.85546875" style="276" bestFit="1" customWidth="1"/>
    <col min="7" max="7" width="4.85546875" style="778" bestFit="1" customWidth="1"/>
    <col min="8" max="8" width="4.85546875" bestFit="1" customWidth="1"/>
    <col min="9" max="9" width="5.5703125" bestFit="1" customWidth="1"/>
    <col min="10" max="10" width="5.42578125" style="778" bestFit="1" customWidth="1"/>
    <col min="11" max="11" width="6.85546875" style="276" bestFit="1" customWidth="1"/>
    <col min="12" max="12" width="1.5703125" style="276" customWidth="1"/>
    <col min="13" max="13" width="4.5703125" style="276" bestFit="1" customWidth="1"/>
    <col min="14" max="14" width="4.85546875" bestFit="1" customWidth="1"/>
    <col min="15" max="15" width="5.5703125" bestFit="1" customWidth="1"/>
    <col min="16" max="16" width="5.42578125" style="778" bestFit="1" customWidth="1"/>
    <col min="17" max="17" width="6.85546875" style="276" bestFit="1" customWidth="1"/>
    <col min="18" max="18" width="4.85546875" style="778" bestFit="1" customWidth="1"/>
    <col min="19" max="19" width="3.85546875" bestFit="1" customWidth="1"/>
    <col min="20" max="20" width="5.5703125" bestFit="1" customWidth="1"/>
    <col min="21" max="21" width="5.42578125" style="778" bestFit="1" customWidth="1"/>
    <col min="22" max="22" width="6.85546875" style="276" bestFit="1" customWidth="1"/>
    <col min="25" max="25" width="25.42578125" bestFit="1" customWidth="1"/>
    <col min="26" max="26" width="58.28515625" bestFit="1" customWidth="1"/>
    <col min="27" max="27" width="8.140625" customWidth="1"/>
    <col min="28" max="28" width="8.42578125" bestFit="1" customWidth="1"/>
    <col min="29" max="29" width="14.42578125" bestFit="1" customWidth="1"/>
  </cols>
  <sheetData>
    <row r="1" spans="1:29" ht="15.6" thickTop="1" thickBot="1">
      <c r="A1" s="979" t="s">
        <v>858</v>
      </c>
      <c r="B1" s="981" t="s">
        <v>859</v>
      </c>
      <c r="C1" s="982"/>
      <c r="D1" s="982"/>
      <c r="E1" s="982"/>
      <c r="F1" s="983"/>
      <c r="G1" s="981" t="s">
        <v>860</v>
      </c>
      <c r="H1" s="982"/>
      <c r="I1" s="982"/>
      <c r="J1" s="982"/>
      <c r="K1" s="982"/>
      <c r="L1" s="740"/>
      <c r="M1" s="987" t="s">
        <v>861</v>
      </c>
      <c r="N1" s="988"/>
      <c r="O1" s="988"/>
      <c r="P1" s="988"/>
      <c r="Q1" s="989"/>
      <c r="R1" s="987" t="s">
        <v>862</v>
      </c>
      <c r="S1" s="988"/>
      <c r="T1" s="988"/>
      <c r="U1" s="988"/>
      <c r="V1" s="989"/>
      <c r="Y1" s="741" t="s">
        <v>863</v>
      </c>
      <c r="Z1" s="742" t="s">
        <v>864</v>
      </c>
      <c r="AA1" s="61"/>
      <c r="AB1" s="743" t="s">
        <v>865</v>
      </c>
      <c r="AC1" s="744" t="s">
        <v>866</v>
      </c>
    </row>
    <row r="2" spans="1:29" ht="15.6" thickTop="1" thickBot="1">
      <c r="A2" s="980"/>
      <c r="B2" s="984"/>
      <c r="C2" s="985"/>
      <c r="D2" s="985"/>
      <c r="E2" s="985"/>
      <c r="F2" s="986"/>
      <c r="G2" s="984"/>
      <c r="H2" s="985"/>
      <c r="I2" s="985"/>
      <c r="J2" s="985"/>
      <c r="K2" s="985"/>
      <c r="L2" s="745"/>
      <c r="M2" s="990"/>
      <c r="N2" s="991"/>
      <c r="O2" s="991"/>
      <c r="P2" s="991"/>
      <c r="Q2" s="992"/>
      <c r="R2" s="993"/>
      <c r="S2" s="994"/>
      <c r="T2" s="994"/>
      <c r="U2" s="994"/>
      <c r="V2" s="995"/>
      <c r="Y2" s="746" t="s">
        <v>867</v>
      </c>
      <c r="Z2" s="90" t="s">
        <v>868</v>
      </c>
      <c r="AB2" s="747" t="s">
        <v>869</v>
      </c>
      <c r="AC2" s="748" t="s">
        <v>870</v>
      </c>
    </row>
    <row r="3" spans="1:29" ht="15.6" thickTop="1" thickBot="1">
      <c r="A3" s="749" t="s">
        <v>0</v>
      </c>
      <c r="B3" s="750" t="s">
        <v>871</v>
      </c>
      <c r="C3" s="751" t="s">
        <v>872</v>
      </c>
      <c r="D3" s="751" t="s">
        <v>873</v>
      </c>
      <c r="E3" s="752" t="s">
        <v>675</v>
      </c>
      <c r="F3" s="753" t="s">
        <v>874</v>
      </c>
      <c r="G3" s="750" t="s">
        <v>871</v>
      </c>
      <c r="H3" s="751" t="s">
        <v>872</v>
      </c>
      <c r="I3" s="751" t="s">
        <v>873</v>
      </c>
      <c r="J3" s="752" t="s">
        <v>675</v>
      </c>
      <c r="K3" s="754" t="s">
        <v>874</v>
      </c>
      <c r="L3" s="755"/>
      <c r="M3" s="750" t="s">
        <v>871</v>
      </c>
      <c r="N3" s="751" t="s">
        <v>872</v>
      </c>
      <c r="O3" s="751" t="s">
        <v>873</v>
      </c>
      <c r="P3" s="752" t="s">
        <v>675</v>
      </c>
      <c r="Q3" s="753" t="s">
        <v>874</v>
      </c>
      <c r="R3" s="750" t="s">
        <v>871</v>
      </c>
      <c r="S3" s="751" t="s">
        <v>872</v>
      </c>
      <c r="T3" s="751" t="s">
        <v>873</v>
      </c>
      <c r="U3" s="752" t="s">
        <v>675</v>
      </c>
      <c r="V3" s="753" t="s">
        <v>874</v>
      </c>
      <c r="Y3" s="756" t="s">
        <v>875</v>
      </c>
      <c r="Z3" s="93" t="s">
        <v>876</v>
      </c>
      <c r="AB3" s="86" t="s">
        <v>759</v>
      </c>
      <c r="AC3" s="757" t="s">
        <v>877</v>
      </c>
    </row>
    <row r="4" spans="1:29" ht="15" thickTop="1">
      <c r="A4" s="758" t="s">
        <v>878</v>
      </c>
      <c r="B4" s="747">
        <v>11.3</v>
      </c>
      <c r="C4" s="89">
        <v>16.5</v>
      </c>
      <c r="D4" s="504">
        <v>14.7</v>
      </c>
      <c r="E4" s="759">
        <f>AVERAGE(B4:D4)</f>
        <v>14.166666666666666</v>
      </c>
      <c r="F4" s="760">
        <f>(D4-B4)/D4</f>
        <v>0.23129251700680264</v>
      </c>
      <c r="G4" s="761">
        <v>12.1</v>
      </c>
      <c r="H4" s="682">
        <v>15.5</v>
      </c>
      <c r="I4" s="712">
        <v>13.2</v>
      </c>
      <c r="J4" s="268">
        <f>AVERAGE(G4:I4)</f>
        <v>13.6</v>
      </c>
      <c r="K4" s="762">
        <f>(I4-G4)/I4</f>
        <v>8.3333333333333315E-2</v>
      </c>
      <c r="L4" s="763"/>
      <c r="M4" s="761">
        <v>9.9</v>
      </c>
      <c r="N4" s="682">
        <v>14.4</v>
      </c>
      <c r="O4" s="712">
        <v>12.2</v>
      </c>
      <c r="P4" s="764">
        <f>AVERAGE(M4:O4)</f>
        <v>12.166666666666666</v>
      </c>
      <c r="Q4" s="765">
        <f>(O4-M4)/O4</f>
        <v>0.18852459016393436</v>
      </c>
      <c r="R4" s="761">
        <v>10.9</v>
      </c>
      <c r="S4" s="682">
        <v>12</v>
      </c>
      <c r="T4" s="712">
        <v>13.5</v>
      </c>
      <c r="U4" s="764">
        <f>AVERAGE(R4:T4)</f>
        <v>12.133333333333333</v>
      </c>
      <c r="V4" s="766">
        <f>(T4-R4)/T4</f>
        <v>0.19259259259259257</v>
      </c>
      <c r="Y4" s="756" t="s">
        <v>879</v>
      </c>
      <c r="Z4" s="93" t="s">
        <v>880</v>
      </c>
      <c r="AB4" s="86" t="s">
        <v>881</v>
      </c>
      <c r="AC4" s="757" t="s">
        <v>882</v>
      </c>
    </row>
    <row r="5" spans="1:29" ht="15" thickBot="1">
      <c r="A5" s="767" t="s">
        <v>883</v>
      </c>
      <c r="B5" s="350">
        <v>110</v>
      </c>
      <c r="C5" s="95">
        <v>122</v>
      </c>
      <c r="D5" s="768">
        <v>149</v>
      </c>
      <c r="E5" s="251">
        <f>AVERAGE(B5:D5)</f>
        <v>127</v>
      </c>
      <c r="F5" s="769">
        <f>(D5-B5)/D5</f>
        <v>0.26174496644295303</v>
      </c>
      <c r="G5" s="350">
        <v>130</v>
      </c>
      <c r="H5" s="95">
        <v>115</v>
      </c>
      <c r="I5" s="768">
        <v>146</v>
      </c>
      <c r="J5" s="251">
        <f>AVERAGE(G5:I5)</f>
        <v>130.33333333333334</v>
      </c>
      <c r="K5" s="770">
        <f>(I5-G5)/I5</f>
        <v>0.1095890410958904</v>
      </c>
      <c r="L5" s="771"/>
      <c r="M5" s="350">
        <v>105</v>
      </c>
      <c r="N5" s="95">
        <v>112</v>
      </c>
      <c r="O5" s="768">
        <v>134</v>
      </c>
      <c r="P5" s="772">
        <f>AVERAGE(M5:O5)</f>
        <v>117</v>
      </c>
      <c r="Q5" s="773">
        <f>(O5-M5)/O5</f>
        <v>0.21641791044776118</v>
      </c>
      <c r="R5" s="350">
        <v>112</v>
      </c>
      <c r="S5" s="95">
        <v>107</v>
      </c>
      <c r="T5" s="768">
        <v>138</v>
      </c>
      <c r="U5" s="772">
        <f>AVERAGE(R5:T5)</f>
        <v>119</v>
      </c>
      <c r="V5" s="774">
        <f>(T5-R5)/T5</f>
        <v>0.18840579710144928</v>
      </c>
      <c r="Y5" s="775" t="s">
        <v>884</v>
      </c>
      <c r="Z5" s="96" t="s">
        <v>885</v>
      </c>
      <c r="AB5" s="350" t="s">
        <v>886</v>
      </c>
      <c r="AC5" s="776" t="s">
        <v>887</v>
      </c>
    </row>
    <row r="6" spans="1:29" ht="15.6" thickTop="1" thickBot="1">
      <c r="A6" s="777" t="s">
        <v>888</v>
      </c>
      <c r="B6" s="976" t="s">
        <v>889</v>
      </c>
      <c r="C6" s="977"/>
      <c r="D6" s="977"/>
      <c r="E6" s="977"/>
      <c r="F6" s="978"/>
      <c r="G6" s="976" t="s">
        <v>889</v>
      </c>
      <c r="H6" s="977"/>
      <c r="I6" s="977"/>
      <c r="J6" s="977"/>
      <c r="K6" s="978"/>
      <c r="L6" s="771"/>
      <c r="M6" s="976" t="s">
        <v>738</v>
      </c>
      <c r="N6" s="977"/>
      <c r="O6" s="977"/>
      <c r="P6" s="977"/>
      <c r="Q6" s="978"/>
      <c r="R6" s="976" t="s">
        <v>738</v>
      </c>
      <c r="S6" s="977"/>
      <c r="T6" s="977"/>
      <c r="U6" s="977"/>
      <c r="V6" s="978"/>
    </row>
    <row r="7" spans="1:29" ht="15" thickTop="1"/>
    <row r="17" spans="8:8">
      <c r="H17" s="779"/>
    </row>
  </sheetData>
  <mergeCells count="9">
    <mergeCell ref="B6:F6"/>
    <mergeCell ref="G6:K6"/>
    <mergeCell ref="M6:Q6"/>
    <mergeCell ref="R6:V6"/>
    <mergeCell ref="A1:A2"/>
    <mergeCell ref="B1:F2"/>
    <mergeCell ref="G1:K2"/>
    <mergeCell ref="M1:Q2"/>
    <mergeCell ref="R1:V2"/>
  </mergeCells>
  <pageMargins left="0.7" right="0.7" top="0.75" bottom="0.75" header="0.3" footer="0.3"/>
  <pageSetup orientation="portrait" horizontalDpi="4294967293"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226C-E6EC-4F0A-8D9B-6CC1B67031A5}">
  <sheetPr>
    <tabColor rgb="FF92D050"/>
  </sheetPr>
  <dimension ref="A1:AK94"/>
  <sheetViews>
    <sheetView workbookViewId="0">
      <pane xSplit="2" ySplit="2" topLeftCell="J3" activePane="bottomRight" state="frozen"/>
      <selection pane="bottomRight" activeCell="A60" sqref="A60:A63"/>
      <selection pane="bottomLeft" activeCell="A4" sqref="A4"/>
      <selection pane="topRight" activeCell="B1" sqref="B1"/>
    </sheetView>
  </sheetViews>
  <sheetFormatPr defaultColWidth="8.7109375" defaultRowHeight="15.6"/>
  <cols>
    <col min="1" max="1" width="56.42578125" style="781" bestFit="1" customWidth="1"/>
    <col min="2" max="2" width="10.28515625" style="782" bestFit="1" customWidth="1"/>
    <col min="3" max="3" width="9.140625" style="782" bestFit="1" customWidth="1"/>
    <col min="4" max="4" width="11.42578125" style="782" bestFit="1" customWidth="1"/>
    <col min="5" max="6" width="9.140625" style="782" bestFit="1" customWidth="1"/>
    <col min="7" max="8" width="10.28515625" style="782" bestFit="1" customWidth="1"/>
    <col min="9" max="9" width="9.140625" style="782" bestFit="1" customWidth="1"/>
    <col min="10" max="11" width="10.28515625" style="782" bestFit="1" customWidth="1"/>
    <col min="12" max="12" width="9.140625" style="782" bestFit="1" customWidth="1"/>
    <col min="13" max="13" width="11.42578125" style="782" bestFit="1" customWidth="1"/>
    <col min="14" max="16" width="9.140625" style="782" bestFit="1" customWidth="1"/>
    <col min="17" max="18" width="10.28515625" style="782" bestFit="1" customWidth="1"/>
    <col min="19" max="19" width="9.140625" style="782" bestFit="1" customWidth="1"/>
    <col min="20" max="21" width="10.28515625" style="782" bestFit="1" customWidth="1"/>
    <col min="22" max="22" width="9.140625" style="782" bestFit="1" customWidth="1"/>
    <col min="23" max="23" width="11.42578125" style="782" bestFit="1" customWidth="1"/>
    <col min="24" max="24" width="9.140625" style="782" bestFit="1" customWidth="1"/>
    <col min="25" max="26" width="10.28515625" style="782" bestFit="1" customWidth="1"/>
    <col min="27" max="27" width="9.140625" style="782" bestFit="1" customWidth="1"/>
    <col min="28" max="29" width="10.28515625" style="782" bestFit="1" customWidth="1"/>
    <col min="30" max="30" width="9.140625" style="782" bestFit="1" customWidth="1"/>
    <col min="31" max="31" width="11.42578125" style="782" bestFit="1" customWidth="1"/>
    <col min="32" max="33" width="9.140625" style="782" bestFit="1" customWidth="1"/>
    <col min="34" max="35" width="10.28515625" style="782" bestFit="1" customWidth="1"/>
    <col min="36" max="36" width="9.140625" style="782" bestFit="1" customWidth="1"/>
    <col min="37" max="37" width="10.28515625" style="782" bestFit="1" customWidth="1"/>
    <col min="38" max="16384" width="8.7109375" style="782"/>
  </cols>
  <sheetData>
    <row r="1" spans="1:37" s="780" customFormat="1" ht="15.95" thickTop="1">
      <c r="A1" s="784" t="s">
        <v>890</v>
      </c>
      <c r="B1" s="785" t="s">
        <v>292</v>
      </c>
      <c r="C1" s="785" t="s">
        <v>292</v>
      </c>
      <c r="D1" s="785" t="s">
        <v>292</v>
      </c>
      <c r="E1" s="786" t="s">
        <v>292</v>
      </c>
      <c r="F1" s="785" t="s">
        <v>292</v>
      </c>
      <c r="G1" s="785" t="s">
        <v>292</v>
      </c>
      <c r="H1" s="785" t="s">
        <v>292</v>
      </c>
      <c r="I1" s="785" t="s">
        <v>292</v>
      </c>
      <c r="J1" s="785" t="s">
        <v>292</v>
      </c>
      <c r="K1" s="785" t="s">
        <v>293</v>
      </c>
      <c r="L1" s="785" t="s">
        <v>293</v>
      </c>
      <c r="M1" s="785" t="s">
        <v>293</v>
      </c>
      <c r="N1" s="786" t="s">
        <v>293</v>
      </c>
      <c r="O1" s="785" t="s">
        <v>293</v>
      </c>
      <c r="P1" s="785" t="s">
        <v>293</v>
      </c>
      <c r="Q1" s="785" t="s">
        <v>293</v>
      </c>
      <c r="R1" s="785" t="s">
        <v>293</v>
      </c>
      <c r="S1" s="785" t="s">
        <v>293</v>
      </c>
      <c r="T1" s="785" t="s">
        <v>293</v>
      </c>
      <c r="U1" s="785" t="s">
        <v>294</v>
      </c>
      <c r="V1" s="785" t="s">
        <v>294</v>
      </c>
      <c r="W1" s="785" t="s">
        <v>294</v>
      </c>
      <c r="X1" s="786" t="s">
        <v>294</v>
      </c>
      <c r="Y1" s="785" t="s">
        <v>294</v>
      </c>
      <c r="Z1" s="785" t="s">
        <v>294</v>
      </c>
      <c r="AA1" s="785" t="s">
        <v>294</v>
      </c>
      <c r="AB1" s="785" t="s">
        <v>294</v>
      </c>
      <c r="AC1" s="785" t="s">
        <v>295</v>
      </c>
      <c r="AD1" s="785" t="s">
        <v>295</v>
      </c>
      <c r="AE1" s="785" t="s">
        <v>295</v>
      </c>
      <c r="AF1" s="786" t="s">
        <v>295</v>
      </c>
      <c r="AG1" s="785" t="s">
        <v>295</v>
      </c>
      <c r="AH1" s="785" t="s">
        <v>295</v>
      </c>
      <c r="AI1" s="785" t="s">
        <v>295</v>
      </c>
      <c r="AJ1" s="785" t="s">
        <v>295</v>
      </c>
      <c r="AK1" s="787" t="s">
        <v>295</v>
      </c>
    </row>
    <row r="2" spans="1:37" s="780" customFormat="1">
      <c r="A2" s="788" t="s">
        <v>0</v>
      </c>
      <c r="B2" s="789">
        <v>45093</v>
      </c>
      <c r="C2" s="789">
        <v>45141</v>
      </c>
      <c r="D2" s="789">
        <v>45210</v>
      </c>
      <c r="E2" s="789">
        <v>45449</v>
      </c>
      <c r="F2" s="789">
        <v>45511</v>
      </c>
      <c r="G2" s="789">
        <v>45557</v>
      </c>
      <c r="H2" s="789">
        <v>45826</v>
      </c>
      <c r="I2" s="789">
        <v>45877</v>
      </c>
      <c r="J2" s="789">
        <v>45964</v>
      </c>
      <c r="K2" s="789">
        <v>45093</v>
      </c>
      <c r="L2" s="789">
        <v>45141</v>
      </c>
      <c r="M2" s="789">
        <v>45210</v>
      </c>
      <c r="N2" s="789">
        <v>45449</v>
      </c>
      <c r="O2" s="789">
        <v>45511</v>
      </c>
      <c r="P2" s="789">
        <v>45511</v>
      </c>
      <c r="Q2" s="789">
        <v>45557</v>
      </c>
      <c r="R2" s="789">
        <v>45826</v>
      </c>
      <c r="S2" s="789">
        <v>45877</v>
      </c>
      <c r="T2" s="789">
        <v>45964</v>
      </c>
      <c r="U2" s="789">
        <v>45093</v>
      </c>
      <c r="V2" s="789">
        <v>45141</v>
      </c>
      <c r="W2" s="789">
        <v>45210</v>
      </c>
      <c r="X2" s="789">
        <v>45449</v>
      </c>
      <c r="Y2" s="789">
        <v>45557</v>
      </c>
      <c r="Z2" s="789">
        <v>45826</v>
      </c>
      <c r="AA2" s="789">
        <v>45877</v>
      </c>
      <c r="AB2" s="789">
        <v>45964</v>
      </c>
      <c r="AC2" s="789">
        <v>45093</v>
      </c>
      <c r="AD2" s="789">
        <v>45141</v>
      </c>
      <c r="AE2" s="789">
        <v>45210</v>
      </c>
      <c r="AF2" s="789">
        <v>45449</v>
      </c>
      <c r="AG2" s="789">
        <v>45511</v>
      </c>
      <c r="AH2" s="789">
        <v>45557</v>
      </c>
      <c r="AI2" s="789">
        <v>45826</v>
      </c>
      <c r="AJ2" s="789">
        <v>45877</v>
      </c>
      <c r="AK2" s="790">
        <v>45964</v>
      </c>
    </row>
    <row r="3" spans="1:37">
      <c r="A3" s="788" t="s">
        <v>891</v>
      </c>
      <c r="B3" s="791">
        <v>14.9</v>
      </c>
      <c r="C3" s="791">
        <v>12.2</v>
      </c>
      <c r="D3" s="791">
        <v>10.7</v>
      </c>
      <c r="E3" s="792">
        <v>38.840000000000003</v>
      </c>
      <c r="F3" s="791">
        <v>21.24</v>
      </c>
      <c r="G3" s="791">
        <v>12.32</v>
      </c>
      <c r="H3" s="791">
        <v>31.8</v>
      </c>
      <c r="I3" s="791">
        <v>32.299999999999997</v>
      </c>
      <c r="J3" s="791">
        <v>31.5</v>
      </c>
      <c r="K3" s="791">
        <v>11.9</v>
      </c>
      <c r="L3" s="791">
        <v>12.9</v>
      </c>
      <c r="M3" s="791">
        <v>12.4</v>
      </c>
      <c r="N3" s="792">
        <v>33.64</v>
      </c>
      <c r="O3" s="791">
        <v>16.04</v>
      </c>
      <c r="P3" s="791">
        <v>23.84</v>
      </c>
      <c r="Q3" s="791">
        <v>11.99</v>
      </c>
      <c r="R3" s="791">
        <v>36.299999999999997</v>
      </c>
      <c r="S3" s="791">
        <v>33.799999999999997</v>
      </c>
      <c r="T3" s="791">
        <v>31.9</v>
      </c>
      <c r="U3" s="791">
        <v>16.600000000000001</v>
      </c>
      <c r="V3" s="791">
        <v>15.3</v>
      </c>
      <c r="W3" s="791">
        <v>12.2</v>
      </c>
      <c r="X3" s="792">
        <v>42.88</v>
      </c>
      <c r="Y3" s="791">
        <v>17.72</v>
      </c>
      <c r="Z3" s="791">
        <v>31.6</v>
      </c>
      <c r="AA3" s="791">
        <v>33.1</v>
      </c>
      <c r="AB3" s="791">
        <v>33.9</v>
      </c>
      <c r="AC3" s="791">
        <v>15.1</v>
      </c>
      <c r="AD3" s="791">
        <v>15.4</v>
      </c>
      <c r="AE3" s="791">
        <v>11.2</v>
      </c>
      <c r="AF3" s="792">
        <v>40.21</v>
      </c>
      <c r="AG3" s="791">
        <v>23.02</v>
      </c>
      <c r="AH3" s="791">
        <v>13.52</v>
      </c>
      <c r="AI3" s="791">
        <v>34.4</v>
      </c>
      <c r="AJ3" s="791">
        <v>34</v>
      </c>
      <c r="AK3" s="793">
        <v>33.5</v>
      </c>
    </row>
    <row r="4" spans="1:37">
      <c r="A4" s="788" t="s">
        <v>892</v>
      </c>
      <c r="B4" s="791">
        <v>37</v>
      </c>
      <c r="C4" s="791">
        <v>32.200000000000003</v>
      </c>
      <c r="D4" s="791">
        <v>28.3</v>
      </c>
      <c r="E4" s="794"/>
      <c r="F4" s="791">
        <v>39.72</v>
      </c>
      <c r="G4" s="791">
        <v>34.67</v>
      </c>
      <c r="H4" s="791">
        <v>34.5</v>
      </c>
      <c r="I4" s="791">
        <v>35.299999999999997</v>
      </c>
      <c r="J4" s="791">
        <v>32.9</v>
      </c>
      <c r="K4" s="791">
        <v>34.6</v>
      </c>
      <c r="L4" s="791">
        <v>33.200000000000003</v>
      </c>
      <c r="M4" s="791">
        <v>31.2</v>
      </c>
      <c r="N4" s="794"/>
      <c r="O4" s="791">
        <v>38.56</v>
      </c>
      <c r="P4" s="791">
        <v>39.630000000000003</v>
      </c>
      <c r="Q4" s="791">
        <v>33.119999999999997</v>
      </c>
      <c r="R4" s="791">
        <v>39.5</v>
      </c>
      <c r="S4" s="791">
        <v>37.1</v>
      </c>
      <c r="T4" s="791">
        <v>33.200000000000003</v>
      </c>
      <c r="U4" s="791">
        <v>37.1</v>
      </c>
      <c r="V4" s="791">
        <v>35.5</v>
      </c>
      <c r="W4" s="791">
        <v>31.1</v>
      </c>
      <c r="X4" s="794"/>
      <c r="Y4" s="791">
        <v>39.33</v>
      </c>
      <c r="Z4" s="791">
        <v>35.799999999999997</v>
      </c>
      <c r="AA4" s="791">
        <v>36.1</v>
      </c>
      <c r="AB4" s="791">
        <v>35.200000000000003</v>
      </c>
      <c r="AC4" s="791">
        <v>34.9</v>
      </c>
      <c r="AD4" s="791">
        <v>36.299999999999997</v>
      </c>
      <c r="AE4" s="791">
        <v>28.6</v>
      </c>
      <c r="AF4" s="794"/>
      <c r="AG4" s="791">
        <v>39.74</v>
      </c>
      <c r="AH4" s="791">
        <v>36.47</v>
      </c>
      <c r="AI4" s="791">
        <v>37.700000000000003</v>
      </c>
      <c r="AJ4" s="791">
        <v>37.1</v>
      </c>
      <c r="AK4" s="793">
        <v>35</v>
      </c>
    </row>
    <row r="5" spans="1:37">
      <c r="A5" s="788" t="s">
        <v>893</v>
      </c>
      <c r="B5" s="791">
        <v>2.11</v>
      </c>
      <c r="C5" s="791">
        <v>3.21</v>
      </c>
      <c r="D5" s="791">
        <v>2.95</v>
      </c>
      <c r="E5" s="792">
        <v>8.7200000000000006</v>
      </c>
      <c r="F5" s="791">
        <v>33.03</v>
      </c>
      <c r="G5" s="791">
        <v>19.22</v>
      </c>
      <c r="H5" s="791">
        <v>10.32</v>
      </c>
      <c r="I5" s="791">
        <v>8.4600000000000009</v>
      </c>
      <c r="J5" s="791">
        <v>10.01</v>
      </c>
      <c r="K5" s="791">
        <v>1.78</v>
      </c>
      <c r="L5" s="791">
        <v>3.51</v>
      </c>
      <c r="M5" s="791">
        <v>2.6</v>
      </c>
      <c r="N5" s="792">
        <v>10.28</v>
      </c>
      <c r="O5" s="791">
        <v>24.25</v>
      </c>
      <c r="P5" s="791">
        <v>37.69</v>
      </c>
      <c r="Q5" s="791">
        <v>20.350000000000001</v>
      </c>
      <c r="R5" s="791">
        <v>8.34</v>
      </c>
      <c r="S5" s="791">
        <v>7.05</v>
      </c>
      <c r="T5" s="791">
        <v>10.53</v>
      </c>
      <c r="U5" s="791">
        <v>1.73</v>
      </c>
      <c r="V5" s="791">
        <v>4.87</v>
      </c>
      <c r="W5" s="791">
        <v>3.35</v>
      </c>
      <c r="X5" s="792">
        <v>11.83</v>
      </c>
      <c r="Y5" s="791">
        <v>27.2</v>
      </c>
      <c r="Z5" s="791">
        <v>8.69</v>
      </c>
      <c r="AA5" s="791">
        <v>7.65</v>
      </c>
      <c r="AB5" s="791">
        <v>12.39</v>
      </c>
      <c r="AC5" s="791">
        <v>2.2599999999999998</v>
      </c>
      <c r="AD5" s="791">
        <v>4.3</v>
      </c>
      <c r="AE5" s="791">
        <v>3.64</v>
      </c>
      <c r="AF5" s="792">
        <v>12.83</v>
      </c>
      <c r="AG5" s="791">
        <v>36.799999999999997</v>
      </c>
      <c r="AH5" s="791">
        <v>21.75</v>
      </c>
      <c r="AI5" s="791">
        <v>9.48</v>
      </c>
      <c r="AJ5" s="791">
        <v>7.52</v>
      </c>
      <c r="AK5" s="793">
        <v>10.61</v>
      </c>
    </row>
    <row r="6" spans="1:37">
      <c r="A6" s="788" t="s">
        <v>894</v>
      </c>
      <c r="B6" s="791">
        <v>5.24</v>
      </c>
      <c r="C6" s="791">
        <v>8.49</v>
      </c>
      <c r="D6" s="791">
        <v>7.81</v>
      </c>
      <c r="E6" s="794"/>
      <c r="F6" s="791">
        <v>61.78</v>
      </c>
      <c r="G6" s="791">
        <v>54.07</v>
      </c>
      <c r="H6" s="791">
        <v>11.19</v>
      </c>
      <c r="I6" s="791">
        <v>9.23</v>
      </c>
      <c r="J6" s="791">
        <v>10.45</v>
      </c>
      <c r="K6" s="791">
        <v>5.18</v>
      </c>
      <c r="L6" s="791">
        <v>9.06</v>
      </c>
      <c r="M6" s="791">
        <v>6.52</v>
      </c>
      <c r="N6" s="794"/>
      <c r="O6" s="791">
        <v>58.31</v>
      </c>
      <c r="P6" s="791">
        <v>62.65</v>
      </c>
      <c r="Q6" s="791">
        <v>56.2</v>
      </c>
      <c r="R6" s="791">
        <v>9.06</v>
      </c>
      <c r="S6" s="791">
        <v>7.75</v>
      </c>
      <c r="T6" s="791">
        <v>10.95</v>
      </c>
      <c r="U6" s="791">
        <v>3.86</v>
      </c>
      <c r="V6" s="791">
        <v>11.31</v>
      </c>
      <c r="W6" s="791">
        <v>8.51</v>
      </c>
      <c r="X6" s="794"/>
      <c r="Y6" s="791">
        <v>60.36</v>
      </c>
      <c r="Z6" s="791">
        <v>9.85</v>
      </c>
      <c r="AA6" s="791">
        <v>8.33</v>
      </c>
      <c r="AB6" s="791">
        <v>12.89</v>
      </c>
      <c r="AC6" s="791">
        <v>5.22</v>
      </c>
      <c r="AD6" s="791">
        <v>10.11</v>
      </c>
      <c r="AE6" s="791">
        <v>9.25</v>
      </c>
      <c r="AF6" s="794"/>
      <c r="AG6" s="791">
        <v>63.52</v>
      </c>
      <c r="AH6" s="791">
        <v>58.66</v>
      </c>
      <c r="AI6" s="791">
        <v>10.37</v>
      </c>
      <c r="AJ6" s="791">
        <v>8.19</v>
      </c>
      <c r="AK6" s="793">
        <v>11.08</v>
      </c>
    </row>
    <row r="7" spans="1:37">
      <c r="A7" s="795" t="s">
        <v>895</v>
      </c>
      <c r="B7" s="794"/>
      <c r="C7" s="794"/>
      <c r="D7" s="794"/>
      <c r="E7" s="794"/>
      <c r="F7" s="791">
        <v>10.35</v>
      </c>
      <c r="G7" s="791">
        <v>13.08</v>
      </c>
      <c r="H7" s="794"/>
      <c r="I7" s="791"/>
      <c r="J7" s="794"/>
      <c r="K7" s="794"/>
      <c r="L7" s="794"/>
      <c r="M7" s="794"/>
      <c r="N7" s="794"/>
      <c r="O7" s="791">
        <v>9.4</v>
      </c>
      <c r="P7" s="791">
        <v>10.85</v>
      </c>
      <c r="Q7" s="791">
        <v>10.62</v>
      </c>
      <c r="R7" s="794"/>
      <c r="S7" s="791"/>
      <c r="T7" s="794"/>
      <c r="U7" s="794"/>
      <c r="V7" s="794"/>
      <c r="W7" s="794"/>
      <c r="X7" s="794"/>
      <c r="Y7" s="791">
        <v>10.92</v>
      </c>
      <c r="Z7" s="794"/>
      <c r="AA7" s="791"/>
      <c r="AB7" s="794"/>
      <c r="AC7" s="794"/>
      <c r="AD7" s="794"/>
      <c r="AE7" s="794"/>
      <c r="AF7" s="794"/>
      <c r="AG7" s="791">
        <v>11.61</v>
      </c>
      <c r="AH7" s="791">
        <v>11.77</v>
      </c>
      <c r="AI7" s="794"/>
      <c r="AJ7" s="791"/>
      <c r="AK7" s="796"/>
    </row>
    <row r="8" spans="1:37">
      <c r="A8" s="795" t="s">
        <v>896</v>
      </c>
      <c r="B8" s="794"/>
      <c r="C8" s="794"/>
      <c r="D8" s="794"/>
      <c r="E8" s="794"/>
      <c r="F8" s="791">
        <v>5.53</v>
      </c>
      <c r="G8" s="791">
        <v>4.6500000000000004</v>
      </c>
      <c r="H8" s="794"/>
      <c r="I8" s="791"/>
      <c r="J8" s="794"/>
      <c r="K8" s="794"/>
      <c r="L8" s="794"/>
      <c r="M8" s="794"/>
      <c r="N8" s="794"/>
      <c r="O8" s="791">
        <v>3.91</v>
      </c>
      <c r="P8" s="791">
        <v>6.53</v>
      </c>
      <c r="Q8" s="791">
        <v>3.85</v>
      </c>
      <c r="R8" s="794"/>
      <c r="S8" s="791"/>
      <c r="T8" s="794"/>
      <c r="U8" s="794"/>
      <c r="V8" s="794"/>
      <c r="W8" s="794"/>
      <c r="X8" s="794"/>
      <c r="Y8" s="791">
        <v>4.92</v>
      </c>
      <c r="Z8" s="794"/>
      <c r="AA8" s="791"/>
      <c r="AB8" s="794"/>
      <c r="AC8" s="794"/>
      <c r="AD8" s="794"/>
      <c r="AE8" s="794"/>
      <c r="AF8" s="794"/>
      <c r="AG8" s="791">
        <v>6.73</v>
      </c>
      <c r="AH8" s="791">
        <v>4.3600000000000003</v>
      </c>
      <c r="AI8" s="794"/>
      <c r="AJ8" s="791"/>
      <c r="AK8" s="796"/>
    </row>
    <row r="9" spans="1:37">
      <c r="A9" s="788" t="s">
        <v>897</v>
      </c>
      <c r="B9" s="791">
        <v>0.13</v>
      </c>
      <c r="C9" s="791">
        <v>0.28000000000000003</v>
      </c>
      <c r="D9" s="791">
        <v>0.22</v>
      </c>
      <c r="E9" s="794"/>
      <c r="F9" s="791"/>
      <c r="G9" s="791"/>
      <c r="H9" s="791">
        <v>0.46</v>
      </c>
      <c r="I9" s="791">
        <v>0.52</v>
      </c>
      <c r="J9" s="791">
        <v>0.51</v>
      </c>
      <c r="K9" s="791">
        <v>0.11</v>
      </c>
      <c r="L9" s="791">
        <v>0.31</v>
      </c>
      <c r="M9" s="791">
        <v>0.22</v>
      </c>
      <c r="N9" s="794"/>
      <c r="O9" s="791"/>
      <c r="P9" s="791"/>
      <c r="Q9" s="791"/>
      <c r="R9" s="791">
        <v>0.41</v>
      </c>
      <c r="S9" s="791">
        <v>0.48</v>
      </c>
      <c r="T9" s="791">
        <v>0.48</v>
      </c>
      <c r="U9" s="791">
        <v>0.14000000000000001</v>
      </c>
      <c r="V9" s="791">
        <v>0.32</v>
      </c>
      <c r="W9" s="791">
        <v>0.24</v>
      </c>
      <c r="X9" s="794"/>
      <c r="Y9" s="791"/>
      <c r="Z9" s="791">
        <v>0.39</v>
      </c>
      <c r="AA9" s="791">
        <v>0.41</v>
      </c>
      <c r="AB9" s="791">
        <v>0.59</v>
      </c>
      <c r="AC9" s="791">
        <v>0.15</v>
      </c>
      <c r="AD9" s="791">
        <v>0.32</v>
      </c>
      <c r="AE9" s="791">
        <v>0.24</v>
      </c>
      <c r="AF9" s="794"/>
      <c r="AG9" s="791"/>
      <c r="AH9" s="791"/>
      <c r="AI9" s="791">
        <v>0.4</v>
      </c>
      <c r="AJ9" s="791">
        <v>0.5</v>
      </c>
      <c r="AK9" s="793">
        <v>0.5</v>
      </c>
    </row>
    <row r="10" spans="1:37">
      <c r="A10" s="788" t="s">
        <v>898</v>
      </c>
      <c r="B10" s="791">
        <v>0.33</v>
      </c>
      <c r="C10" s="791">
        <v>0.75</v>
      </c>
      <c r="D10" s="791">
        <v>0.57999999999999996</v>
      </c>
      <c r="E10" s="794"/>
      <c r="F10" s="791"/>
      <c r="G10" s="791"/>
      <c r="H10" s="791">
        <v>0.5</v>
      </c>
      <c r="I10" s="791">
        <v>0.56999999999999995</v>
      </c>
      <c r="J10" s="791">
        <v>0.53</v>
      </c>
      <c r="K10" s="791">
        <v>0.33</v>
      </c>
      <c r="L10" s="791">
        <v>0.8</v>
      </c>
      <c r="M10" s="791">
        <v>0.54</v>
      </c>
      <c r="N10" s="794"/>
      <c r="O10" s="791"/>
      <c r="P10" s="791"/>
      <c r="Q10" s="791"/>
      <c r="R10" s="791">
        <v>0.45</v>
      </c>
      <c r="S10" s="791">
        <v>0.53</v>
      </c>
      <c r="T10" s="791">
        <v>0.5</v>
      </c>
      <c r="U10" s="791">
        <v>0.31</v>
      </c>
      <c r="V10" s="791">
        <v>0.75</v>
      </c>
      <c r="W10" s="791">
        <v>0.6</v>
      </c>
      <c r="X10" s="794"/>
      <c r="Y10" s="791"/>
      <c r="Z10" s="791">
        <v>0.44</v>
      </c>
      <c r="AA10" s="791">
        <v>0.45</v>
      </c>
      <c r="AB10" s="791">
        <v>0.61</v>
      </c>
      <c r="AC10" s="791">
        <v>0.35</v>
      </c>
      <c r="AD10" s="791">
        <v>0.76</v>
      </c>
      <c r="AE10" s="791">
        <v>0.62</v>
      </c>
      <c r="AF10" s="794"/>
      <c r="AG10" s="791"/>
      <c r="AH10" s="791"/>
      <c r="AI10" s="791">
        <v>0.44</v>
      </c>
      <c r="AJ10" s="791">
        <v>0.54</v>
      </c>
      <c r="AK10" s="793">
        <v>0.52</v>
      </c>
    </row>
    <row r="11" spans="1:37">
      <c r="A11" s="803" t="s">
        <v>866</v>
      </c>
      <c r="B11" s="791">
        <v>4.5</v>
      </c>
      <c r="C11" s="791">
        <v>6.3</v>
      </c>
      <c r="D11" s="791">
        <v>5.6</v>
      </c>
      <c r="E11" s="792">
        <v>12</v>
      </c>
      <c r="F11" s="791">
        <v>5.32</v>
      </c>
      <c r="G11" s="791">
        <v>5.21</v>
      </c>
      <c r="H11" s="791">
        <v>9.1999999999999993</v>
      </c>
      <c r="I11" s="791">
        <v>9.8000000000000007</v>
      </c>
      <c r="J11" s="791">
        <v>8</v>
      </c>
      <c r="K11" s="791">
        <v>4.0999999999999996</v>
      </c>
      <c r="L11" s="791">
        <v>6</v>
      </c>
      <c r="M11" s="791">
        <v>5.3</v>
      </c>
      <c r="N11" s="792">
        <v>17.98</v>
      </c>
      <c r="O11" s="791">
        <v>4.7</v>
      </c>
      <c r="P11" s="791">
        <v>6.02</v>
      </c>
      <c r="Q11" s="791">
        <v>5.08</v>
      </c>
      <c r="R11" s="791">
        <v>7.1</v>
      </c>
      <c r="S11" s="791">
        <v>9.9</v>
      </c>
      <c r="T11" s="791">
        <v>8.1999999999999993</v>
      </c>
      <c r="U11" s="791">
        <v>4.4000000000000004</v>
      </c>
      <c r="V11" s="791">
        <v>6.2</v>
      </c>
      <c r="W11" s="791">
        <v>4.8</v>
      </c>
      <c r="X11" s="792">
        <v>10.14</v>
      </c>
      <c r="Y11" s="791">
        <v>4.71</v>
      </c>
      <c r="Z11" s="791">
        <v>8.4</v>
      </c>
      <c r="AA11" s="791">
        <v>8.6999999999999993</v>
      </c>
      <c r="AB11" s="791">
        <v>7.3</v>
      </c>
      <c r="AC11" s="791">
        <v>4.7</v>
      </c>
      <c r="AD11" s="791">
        <v>5.0999999999999996</v>
      </c>
      <c r="AE11" s="791">
        <v>5.3</v>
      </c>
      <c r="AF11" s="792">
        <v>10.92</v>
      </c>
      <c r="AG11" s="791">
        <v>5.56</v>
      </c>
      <c r="AH11" s="791">
        <v>4.5</v>
      </c>
      <c r="AI11" s="791">
        <v>7.8</v>
      </c>
      <c r="AJ11" s="791">
        <v>9.3000000000000007</v>
      </c>
      <c r="AK11" s="793">
        <v>7.3</v>
      </c>
    </row>
    <row r="12" spans="1:37">
      <c r="A12" s="803" t="s">
        <v>899</v>
      </c>
      <c r="B12" s="791">
        <v>11.3</v>
      </c>
      <c r="C12" s="791">
        <v>16.5</v>
      </c>
      <c r="D12" s="791">
        <v>14.7</v>
      </c>
      <c r="E12" s="794"/>
      <c r="F12" s="791">
        <v>9.9499999999999993</v>
      </c>
      <c r="G12" s="791">
        <v>14.66</v>
      </c>
      <c r="H12" s="791">
        <v>10</v>
      </c>
      <c r="I12" s="791">
        <v>10.6</v>
      </c>
      <c r="J12" s="791">
        <v>8.4</v>
      </c>
      <c r="K12" s="791">
        <v>12.1</v>
      </c>
      <c r="L12" s="791">
        <v>15.5</v>
      </c>
      <c r="M12" s="791">
        <v>13.2</v>
      </c>
      <c r="N12" s="794"/>
      <c r="O12" s="791">
        <v>11.3</v>
      </c>
      <c r="P12" s="791">
        <v>10</v>
      </c>
      <c r="Q12" s="791">
        <v>14.04</v>
      </c>
      <c r="R12" s="791">
        <v>7.7</v>
      </c>
      <c r="S12" s="791">
        <v>10.9</v>
      </c>
      <c r="T12" s="791">
        <v>8.5</v>
      </c>
      <c r="U12" s="791">
        <v>9.9</v>
      </c>
      <c r="V12" s="791">
        <v>14.4</v>
      </c>
      <c r="W12" s="791">
        <v>12.2</v>
      </c>
      <c r="X12" s="794"/>
      <c r="Y12" s="791">
        <v>10.46</v>
      </c>
      <c r="Z12" s="791">
        <v>9.5</v>
      </c>
      <c r="AA12" s="791">
        <v>9.5</v>
      </c>
      <c r="AB12" s="791">
        <v>7.5</v>
      </c>
      <c r="AC12" s="791">
        <v>10.9</v>
      </c>
      <c r="AD12" s="791">
        <v>12</v>
      </c>
      <c r="AE12" s="791">
        <v>13.5</v>
      </c>
      <c r="AF12" s="794"/>
      <c r="AG12" s="791">
        <v>9.6</v>
      </c>
      <c r="AH12" s="791">
        <v>12.13</v>
      </c>
      <c r="AI12" s="791">
        <v>8.6</v>
      </c>
      <c r="AJ12" s="791">
        <v>10.1</v>
      </c>
      <c r="AK12" s="793">
        <v>7.6</v>
      </c>
    </row>
    <row r="13" spans="1:37">
      <c r="A13" s="795" t="s">
        <v>900</v>
      </c>
      <c r="B13" s="794"/>
      <c r="C13" s="794"/>
      <c r="D13" s="794"/>
      <c r="E13" s="794"/>
      <c r="F13" s="791">
        <v>2.2599999999999998</v>
      </c>
      <c r="G13" s="791">
        <v>2.4500000000000002</v>
      </c>
      <c r="H13" s="794"/>
      <c r="I13" s="794"/>
      <c r="J13" s="794"/>
      <c r="K13" s="794"/>
      <c r="L13" s="794"/>
      <c r="M13" s="794"/>
      <c r="N13" s="794"/>
      <c r="O13" s="791">
        <v>2.5099999999999998</v>
      </c>
      <c r="P13" s="791">
        <v>2.36</v>
      </c>
      <c r="Q13" s="791">
        <v>2.73</v>
      </c>
      <c r="R13" s="794"/>
      <c r="S13" s="794"/>
      <c r="T13" s="794"/>
      <c r="U13" s="794"/>
      <c r="V13" s="794"/>
      <c r="W13" s="794"/>
      <c r="X13" s="794"/>
      <c r="Y13" s="791">
        <v>2.36</v>
      </c>
      <c r="Z13" s="794"/>
      <c r="AA13" s="794"/>
      <c r="AB13" s="794"/>
      <c r="AC13" s="794"/>
      <c r="AD13" s="794"/>
      <c r="AE13" s="794"/>
      <c r="AF13" s="794"/>
      <c r="AG13" s="791">
        <v>2.27</v>
      </c>
      <c r="AH13" s="791">
        <v>2.4700000000000002</v>
      </c>
      <c r="AI13" s="794"/>
      <c r="AJ13" s="794"/>
      <c r="AK13" s="796"/>
    </row>
    <row r="14" spans="1:37">
      <c r="A14" s="797" t="s">
        <v>901</v>
      </c>
      <c r="B14" s="794"/>
      <c r="C14" s="794"/>
      <c r="D14" s="794"/>
      <c r="E14" s="792">
        <v>25.21</v>
      </c>
      <c r="F14" s="791">
        <v>9.43</v>
      </c>
      <c r="G14" s="791">
        <v>7.67</v>
      </c>
      <c r="H14" s="794"/>
      <c r="I14" s="791"/>
      <c r="J14" s="794"/>
      <c r="K14" s="794"/>
      <c r="L14" s="794"/>
      <c r="M14" s="794"/>
      <c r="N14" s="792">
        <v>25.82</v>
      </c>
      <c r="O14" s="791">
        <v>6</v>
      </c>
      <c r="P14" s="791">
        <v>12.51</v>
      </c>
      <c r="Q14" s="791">
        <v>8.5</v>
      </c>
      <c r="R14" s="794"/>
      <c r="S14" s="791"/>
      <c r="T14" s="794"/>
      <c r="U14" s="794"/>
      <c r="V14" s="794"/>
      <c r="W14" s="794"/>
      <c r="X14" s="792">
        <v>29.86</v>
      </c>
      <c r="Y14" s="791">
        <v>8.9499999999999993</v>
      </c>
      <c r="Z14" s="794"/>
      <c r="AA14" s="791"/>
      <c r="AB14" s="794"/>
      <c r="AC14" s="794"/>
      <c r="AD14" s="794"/>
      <c r="AE14" s="794"/>
      <c r="AF14" s="792">
        <v>27.03</v>
      </c>
      <c r="AG14" s="791">
        <v>11.48</v>
      </c>
      <c r="AH14" s="791">
        <v>8.67</v>
      </c>
      <c r="AI14" s="791">
        <v>64.5</v>
      </c>
      <c r="AJ14" s="791"/>
      <c r="AK14" s="796"/>
    </row>
    <row r="15" spans="1:37">
      <c r="A15" s="797" t="s">
        <v>902</v>
      </c>
      <c r="B15" s="791"/>
      <c r="C15" s="791"/>
      <c r="D15" s="791"/>
      <c r="E15" s="792">
        <v>38.85</v>
      </c>
      <c r="F15" s="791">
        <v>17.36</v>
      </c>
      <c r="G15" s="791">
        <v>11.22</v>
      </c>
      <c r="H15" s="794"/>
      <c r="I15" s="794"/>
      <c r="J15" s="791"/>
      <c r="K15" s="791"/>
      <c r="L15" s="791"/>
      <c r="M15" s="791"/>
      <c r="N15" s="792">
        <v>37.520000000000003</v>
      </c>
      <c r="O15" s="791">
        <v>13.64</v>
      </c>
      <c r="P15" s="791">
        <v>23.21</v>
      </c>
      <c r="Q15" s="791">
        <v>13.6</v>
      </c>
      <c r="R15" s="794"/>
      <c r="S15" s="794"/>
      <c r="T15" s="791"/>
      <c r="U15" s="791"/>
      <c r="V15" s="791"/>
      <c r="W15" s="791"/>
      <c r="X15" s="792">
        <v>45.67</v>
      </c>
      <c r="Y15" s="791">
        <v>16.510000000000002</v>
      </c>
      <c r="Z15" s="794"/>
      <c r="AA15" s="794"/>
      <c r="AB15" s="791"/>
      <c r="AC15" s="791"/>
      <c r="AD15" s="791"/>
      <c r="AE15" s="791"/>
      <c r="AF15" s="792">
        <v>43.27</v>
      </c>
      <c r="AG15" s="791">
        <v>21.76</v>
      </c>
      <c r="AH15" s="791">
        <v>13.34</v>
      </c>
      <c r="AI15" s="794"/>
      <c r="AJ15" s="794"/>
      <c r="AK15" s="793"/>
    </row>
    <row r="16" spans="1:37">
      <c r="A16" s="795" t="s">
        <v>903</v>
      </c>
      <c r="B16" s="794"/>
      <c r="C16" s="794"/>
      <c r="D16" s="794"/>
      <c r="E16" s="794"/>
      <c r="F16" s="791">
        <v>17.63</v>
      </c>
      <c r="G16" s="791">
        <v>21.59</v>
      </c>
      <c r="H16" s="794"/>
      <c r="I16" s="794"/>
      <c r="J16" s="794"/>
      <c r="K16" s="794"/>
      <c r="L16" s="794"/>
      <c r="M16" s="794"/>
      <c r="N16" s="794"/>
      <c r="O16" s="791">
        <v>14.43</v>
      </c>
      <c r="P16" s="791">
        <v>20.79</v>
      </c>
      <c r="Q16" s="791">
        <v>23.46</v>
      </c>
      <c r="R16" s="794"/>
      <c r="S16" s="794"/>
      <c r="T16" s="794"/>
      <c r="U16" s="794"/>
      <c r="V16" s="794"/>
      <c r="W16" s="794"/>
      <c r="X16" s="794"/>
      <c r="Y16" s="791">
        <v>19.850000000000001</v>
      </c>
      <c r="Z16" s="794"/>
      <c r="AA16" s="794"/>
      <c r="AB16" s="794"/>
      <c r="AC16" s="794"/>
      <c r="AD16" s="794"/>
      <c r="AE16" s="794"/>
      <c r="AF16" s="794"/>
      <c r="AG16" s="791">
        <v>19.82</v>
      </c>
      <c r="AH16" s="791">
        <v>23.38</v>
      </c>
      <c r="AI16" s="794"/>
      <c r="AJ16" s="794"/>
      <c r="AK16" s="796"/>
    </row>
    <row r="17" spans="1:37">
      <c r="A17" s="803" t="s">
        <v>904</v>
      </c>
      <c r="B17" s="791">
        <v>40.19</v>
      </c>
      <c r="C17" s="791">
        <v>37.82</v>
      </c>
      <c r="D17" s="791">
        <v>37.770000000000003</v>
      </c>
      <c r="E17" s="792">
        <v>2.2999999999999998</v>
      </c>
      <c r="F17" s="791">
        <v>53.47</v>
      </c>
      <c r="G17" s="791">
        <v>35.54</v>
      </c>
      <c r="H17" s="791">
        <v>92.24</v>
      </c>
      <c r="I17" s="791">
        <v>91.66</v>
      </c>
      <c r="J17" s="791">
        <v>95.81</v>
      </c>
      <c r="K17" s="791">
        <v>34.32</v>
      </c>
      <c r="L17" s="791">
        <v>38.78</v>
      </c>
      <c r="M17" s="791">
        <v>39.86</v>
      </c>
      <c r="N17" s="792">
        <v>2.31</v>
      </c>
      <c r="O17" s="791">
        <v>41.59</v>
      </c>
      <c r="P17" s="791">
        <v>60.17</v>
      </c>
      <c r="Q17" s="791">
        <v>36.21</v>
      </c>
      <c r="R17" s="791">
        <v>92.09</v>
      </c>
      <c r="S17" s="791">
        <v>91.03</v>
      </c>
      <c r="T17" s="791">
        <v>96.14</v>
      </c>
      <c r="U17" s="791">
        <v>44.78</v>
      </c>
      <c r="V17" s="791">
        <v>43.08</v>
      </c>
      <c r="W17" s="791">
        <v>39.31</v>
      </c>
      <c r="X17" s="792">
        <v>2.14</v>
      </c>
      <c r="Y17" s="791">
        <v>45.07</v>
      </c>
      <c r="Z17" s="791">
        <v>88.27</v>
      </c>
      <c r="AA17" s="791">
        <v>91.84</v>
      </c>
      <c r="AB17" s="791">
        <v>96.16</v>
      </c>
      <c r="AC17" s="791">
        <v>43.39</v>
      </c>
      <c r="AD17" s="791">
        <v>42.53</v>
      </c>
      <c r="AE17" s="791">
        <v>39.380000000000003</v>
      </c>
      <c r="AF17" s="792">
        <v>2.2999999999999998</v>
      </c>
      <c r="AG17" s="791">
        <v>57.93</v>
      </c>
      <c r="AH17" s="791">
        <v>37.07</v>
      </c>
      <c r="AI17" s="791">
        <v>91.39</v>
      </c>
      <c r="AJ17" s="791">
        <v>91.78</v>
      </c>
      <c r="AK17" s="793">
        <v>95.76</v>
      </c>
    </row>
    <row r="18" spans="1:37">
      <c r="A18" s="788" t="s">
        <v>905</v>
      </c>
      <c r="B18" s="791">
        <v>2.8</v>
      </c>
      <c r="C18" s="791">
        <v>1.4</v>
      </c>
      <c r="D18" s="791">
        <v>3.5</v>
      </c>
      <c r="E18" s="792">
        <v>5.62</v>
      </c>
      <c r="F18" s="791">
        <v>1.7</v>
      </c>
      <c r="G18" s="791">
        <v>1.72</v>
      </c>
      <c r="H18" s="791">
        <v>6.8</v>
      </c>
      <c r="I18" s="791">
        <v>5.9</v>
      </c>
      <c r="J18" s="791">
        <v>7.2</v>
      </c>
      <c r="K18" s="791">
        <v>2.5</v>
      </c>
      <c r="L18" s="791">
        <v>1.5</v>
      </c>
      <c r="M18" s="791">
        <v>3.4</v>
      </c>
      <c r="N18" s="792">
        <v>5.21</v>
      </c>
      <c r="O18" s="791">
        <v>1.4</v>
      </c>
      <c r="P18" s="791">
        <v>2.31</v>
      </c>
      <c r="Q18" s="791">
        <v>2.27</v>
      </c>
      <c r="R18" s="791">
        <v>6.5</v>
      </c>
      <c r="S18" s="791">
        <v>5.0999999999999996</v>
      </c>
      <c r="T18" s="791">
        <v>7.3</v>
      </c>
      <c r="U18" s="791">
        <v>2.9</v>
      </c>
      <c r="V18" s="791">
        <v>1.6</v>
      </c>
      <c r="W18" s="791">
        <v>3.2</v>
      </c>
      <c r="X18" s="792">
        <v>3.85</v>
      </c>
      <c r="Y18" s="791">
        <v>1.83</v>
      </c>
      <c r="Z18" s="791">
        <v>6.9</v>
      </c>
      <c r="AA18" s="791">
        <v>4.5999999999999996</v>
      </c>
      <c r="AB18" s="791">
        <v>6.6</v>
      </c>
      <c r="AC18" s="791">
        <v>2.6</v>
      </c>
      <c r="AD18" s="791">
        <v>1.9</v>
      </c>
      <c r="AE18" s="791">
        <v>3.6</v>
      </c>
      <c r="AF18" s="792">
        <v>4.47</v>
      </c>
      <c r="AG18" s="791">
        <v>2.08</v>
      </c>
      <c r="AH18" s="791">
        <v>1.39</v>
      </c>
      <c r="AI18" s="791">
        <v>5.7</v>
      </c>
      <c r="AJ18" s="791">
        <v>5</v>
      </c>
      <c r="AK18" s="793">
        <v>6.4</v>
      </c>
    </row>
    <row r="19" spans="1:37">
      <c r="A19" s="788" t="s">
        <v>906</v>
      </c>
      <c r="B19" s="791">
        <v>6.9</v>
      </c>
      <c r="C19" s="791">
        <v>3.7</v>
      </c>
      <c r="D19" s="791">
        <v>9.1</v>
      </c>
      <c r="E19" s="794"/>
      <c r="F19" s="791">
        <v>3.18</v>
      </c>
      <c r="G19" s="791">
        <v>4.83</v>
      </c>
      <c r="H19" s="791">
        <v>7.3</v>
      </c>
      <c r="I19" s="791">
        <v>6.4</v>
      </c>
      <c r="J19" s="791">
        <v>7.5</v>
      </c>
      <c r="K19" s="791">
        <v>7.4</v>
      </c>
      <c r="L19" s="791">
        <v>3.9</v>
      </c>
      <c r="M19" s="791">
        <v>8.6</v>
      </c>
      <c r="N19" s="794"/>
      <c r="O19" s="791">
        <v>3.37</v>
      </c>
      <c r="P19" s="791">
        <v>3.84</v>
      </c>
      <c r="Q19" s="791">
        <v>6.28</v>
      </c>
      <c r="R19" s="791">
        <v>7.1</v>
      </c>
      <c r="S19" s="791">
        <v>5.6</v>
      </c>
      <c r="T19" s="791">
        <v>7.5</v>
      </c>
      <c r="U19" s="791">
        <v>6.4</v>
      </c>
      <c r="V19" s="791">
        <v>3.6</v>
      </c>
      <c r="W19" s="791">
        <v>8.1</v>
      </c>
      <c r="X19" s="794"/>
      <c r="Y19" s="791">
        <v>4.07</v>
      </c>
      <c r="Z19" s="791">
        <v>7.8</v>
      </c>
      <c r="AA19" s="791">
        <v>5</v>
      </c>
      <c r="AB19" s="791">
        <v>6.9</v>
      </c>
      <c r="AC19" s="791">
        <v>5.9</v>
      </c>
      <c r="AD19" s="791">
        <v>4.4000000000000004</v>
      </c>
      <c r="AE19" s="791">
        <v>9.1</v>
      </c>
      <c r="AF19" s="794"/>
      <c r="AG19" s="791">
        <v>3.59</v>
      </c>
      <c r="AH19" s="791">
        <v>3.76</v>
      </c>
      <c r="AI19" s="791">
        <v>6.3</v>
      </c>
      <c r="AJ19" s="791">
        <v>5.4</v>
      </c>
      <c r="AK19" s="793">
        <v>6.7</v>
      </c>
    </row>
    <row r="20" spans="1:37">
      <c r="A20" s="788" t="s">
        <v>907</v>
      </c>
      <c r="B20" s="791">
        <v>1</v>
      </c>
      <c r="C20" s="791">
        <v>1.6</v>
      </c>
      <c r="D20" s="791">
        <v>1.7</v>
      </c>
      <c r="E20" s="792">
        <v>2.2400000000000002</v>
      </c>
      <c r="F20" s="791">
        <v>2.5299999999999998</v>
      </c>
      <c r="G20" s="791">
        <v>1.36</v>
      </c>
      <c r="H20" s="791">
        <v>3.2</v>
      </c>
      <c r="I20" s="791">
        <v>4.2</v>
      </c>
      <c r="J20" s="791">
        <v>4.5</v>
      </c>
      <c r="K20" s="791">
        <v>0.9</v>
      </c>
      <c r="L20" s="791">
        <v>1.8</v>
      </c>
      <c r="M20" s="791">
        <v>1.8</v>
      </c>
      <c r="N20" s="792">
        <v>2.57</v>
      </c>
      <c r="O20" s="791">
        <v>2.41</v>
      </c>
      <c r="P20" s="791">
        <v>2.95</v>
      </c>
      <c r="Q20" s="791">
        <v>1.64</v>
      </c>
      <c r="R20" s="791">
        <v>2.7</v>
      </c>
      <c r="S20" s="791">
        <v>3.9</v>
      </c>
      <c r="T20" s="791">
        <v>4.4000000000000004</v>
      </c>
      <c r="U20" s="791">
        <v>1.1000000000000001</v>
      </c>
      <c r="V20" s="791">
        <v>1.9</v>
      </c>
      <c r="W20" s="791">
        <v>1.9</v>
      </c>
      <c r="X20" s="792">
        <v>2.76</v>
      </c>
      <c r="Y20" s="791">
        <v>1.75</v>
      </c>
      <c r="Z20" s="791">
        <v>2.9</v>
      </c>
      <c r="AA20" s="791">
        <v>4</v>
      </c>
      <c r="AB20" s="791">
        <v>3.9</v>
      </c>
      <c r="AC20" s="791">
        <v>1.4</v>
      </c>
      <c r="AD20" s="791">
        <v>2.1</v>
      </c>
      <c r="AE20" s="791">
        <v>2</v>
      </c>
      <c r="AF20" s="792">
        <v>3.3</v>
      </c>
      <c r="AG20" s="791">
        <v>2.79</v>
      </c>
      <c r="AH20" s="791">
        <v>1.55</v>
      </c>
      <c r="AI20" s="791">
        <v>3.2</v>
      </c>
      <c r="AJ20" s="791">
        <v>3.8</v>
      </c>
      <c r="AK20" s="793">
        <v>4.2</v>
      </c>
    </row>
    <row r="21" spans="1:37">
      <c r="A21" s="788" t="s">
        <v>908</v>
      </c>
      <c r="B21" s="791">
        <v>2.4</v>
      </c>
      <c r="C21" s="791">
        <v>4.3</v>
      </c>
      <c r="D21" s="791">
        <v>4.5999999999999996</v>
      </c>
      <c r="E21" s="794"/>
      <c r="F21" s="791">
        <v>4.7300000000000004</v>
      </c>
      <c r="G21" s="791">
        <v>3.83</v>
      </c>
      <c r="H21" s="791">
        <v>3.5</v>
      </c>
      <c r="I21" s="791">
        <v>4.5</v>
      </c>
      <c r="J21" s="791">
        <v>4.7</v>
      </c>
      <c r="K21" s="791">
        <v>2.7</v>
      </c>
      <c r="L21" s="791">
        <v>4.7</v>
      </c>
      <c r="M21" s="791">
        <v>4.5999999999999996</v>
      </c>
      <c r="N21" s="794"/>
      <c r="O21" s="791">
        <v>5.8</v>
      </c>
      <c r="P21" s="791">
        <v>4.9000000000000004</v>
      </c>
      <c r="Q21" s="791">
        <v>4.5199999999999996</v>
      </c>
      <c r="R21" s="791">
        <v>2.9</v>
      </c>
      <c r="S21" s="791">
        <v>4.3</v>
      </c>
      <c r="T21" s="791">
        <v>4.5999999999999996</v>
      </c>
      <c r="U21" s="791">
        <v>2.5</v>
      </c>
      <c r="V21" s="791">
        <v>4.3</v>
      </c>
      <c r="W21" s="791">
        <v>4.9000000000000004</v>
      </c>
      <c r="X21" s="794"/>
      <c r="Y21" s="791">
        <v>3.89</v>
      </c>
      <c r="Z21" s="791">
        <v>3.3</v>
      </c>
      <c r="AA21" s="791">
        <v>4.3</v>
      </c>
      <c r="AB21" s="791">
        <v>4</v>
      </c>
      <c r="AC21" s="791">
        <v>3.2</v>
      </c>
      <c r="AD21" s="791">
        <v>4.9000000000000004</v>
      </c>
      <c r="AE21" s="791">
        <v>5.2</v>
      </c>
      <c r="AF21" s="794"/>
      <c r="AG21" s="791">
        <v>4.8099999999999996</v>
      </c>
      <c r="AH21" s="791">
        <v>4.1900000000000004</v>
      </c>
      <c r="AI21" s="791">
        <v>3.5</v>
      </c>
      <c r="AJ21" s="791">
        <v>4.0999999999999996</v>
      </c>
      <c r="AK21" s="793">
        <v>4.4000000000000004</v>
      </c>
    </row>
    <row r="22" spans="1:37">
      <c r="A22" s="788" t="s">
        <v>909</v>
      </c>
      <c r="B22" s="794"/>
      <c r="C22" s="794"/>
      <c r="D22" s="794"/>
      <c r="E22" s="794"/>
      <c r="F22" s="791">
        <v>1.1599999999999999</v>
      </c>
      <c r="G22" s="791">
        <v>0.64</v>
      </c>
      <c r="H22" s="791"/>
      <c r="I22" s="791">
        <v>1.9</v>
      </c>
      <c r="J22" s="791">
        <v>2.1</v>
      </c>
      <c r="K22" s="794"/>
      <c r="L22" s="794"/>
      <c r="M22" s="794"/>
      <c r="N22" s="794"/>
      <c r="O22" s="791">
        <v>0.79</v>
      </c>
      <c r="P22" s="791">
        <v>1.31</v>
      </c>
      <c r="Q22" s="791">
        <v>0.65</v>
      </c>
      <c r="R22" s="791"/>
      <c r="S22" s="791">
        <v>1.9</v>
      </c>
      <c r="T22" s="791">
        <v>2.1</v>
      </c>
      <c r="U22" s="794"/>
      <c r="V22" s="794"/>
      <c r="W22" s="794"/>
      <c r="X22" s="794"/>
      <c r="Y22" s="791">
        <v>0.87</v>
      </c>
      <c r="Z22" s="791"/>
      <c r="AA22" s="791">
        <v>1.8</v>
      </c>
      <c r="AB22" s="791">
        <v>2</v>
      </c>
      <c r="AC22" s="794"/>
      <c r="AD22" s="791"/>
      <c r="AE22" s="794"/>
      <c r="AF22" s="794"/>
      <c r="AG22" s="791">
        <v>1.21</v>
      </c>
      <c r="AH22" s="791">
        <v>0.73</v>
      </c>
      <c r="AI22" s="791"/>
      <c r="AJ22" s="791">
        <v>1.8</v>
      </c>
      <c r="AK22" s="793">
        <v>1.8</v>
      </c>
    </row>
    <row r="23" spans="1:37">
      <c r="A23" s="788" t="s">
        <v>910</v>
      </c>
      <c r="B23" s="794"/>
      <c r="C23" s="794"/>
      <c r="D23" s="794"/>
      <c r="E23" s="794"/>
      <c r="F23" s="791">
        <v>2.17</v>
      </c>
      <c r="G23" s="791">
        <v>1.81</v>
      </c>
      <c r="H23" s="791"/>
      <c r="I23" s="791">
        <v>2</v>
      </c>
      <c r="J23" s="791">
        <v>2.1</v>
      </c>
      <c r="K23" s="794"/>
      <c r="L23" s="794"/>
      <c r="M23" s="794"/>
      <c r="N23" s="794"/>
      <c r="O23" s="791">
        <v>1.91</v>
      </c>
      <c r="P23" s="791">
        <v>2.1800000000000002</v>
      </c>
      <c r="Q23" s="791">
        <v>1.79</v>
      </c>
      <c r="R23" s="791"/>
      <c r="S23" s="791">
        <v>2</v>
      </c>
      <c r="T23" s="791">
        <v>2.2000000000000002</v>
      </c>
      <c r="U23" s="794"/>
      <c r="V23" s="794"/>
      <c r="W23" s="794"/>
      <c r="X23" s="794"/>
      <c r="Y23" s="791">
        <v>1.94</v>
      </c>
      <c r="Z23" s="791"/>
      <c r="AA23" s="791">
        <v>2</v>
      </c>
      <c r="AB23" s="791">
        <v>2.1</v>
      </c>
      <c r="AC23" s="794"/>
      <c r="AD23" s="794"/>
      <c r="AE23" s="794"/>
      <c r="AF23" s="794"/>
      <c r="AG23" s="791">
        <v>2.09</v>
      </c>
      <c r="AH23" s="791">
        <v>1.97</v>
      </c>
      <c r="AI23" s="791"/>
      <c r="AJ23" s="791">
        <v>1.9</v>
      </c>
      <c r="AK23" s="793">
        <v>1.9</v>
      </c>
    </row>
    <row r="24" spans="1:37">
      <c r="A24" s="795" t="s">
        <v>911</v>
      </c>
      <c r="B24" s="794"/>
      <c r="C24" s="794"/>
      <c r="D24" s="794"/>
      <c r="E24" s="794"/>
      <c r="F24" s="791">
        <v>0.9</v>
      </c>
      <c r="G24" s="791">
        <v>0.7</v>
      </c>
      <c r="H24" s="794"/>
      <c r="I24" s="794"/>
      <c r="J24" s="794"/>
      <c r="K24" s="794"/>
      <c r="L24" s="794"/>
      <c r="M24" s="794"/>
      <c r="N24" s="794"/>
      <c r="O24" s="791">
        <v>2</v>
      </c>
      <c r="P24" s="791">
        <v>1.2</v>
      </c>
      <c r="Q24" s="791">
        <v>1.1000000000000001</v>
      </c>
      <c r="R24" s="794"/>
      <c r="S24" s="794"/>
      <c r="T24" s="794"/>
      <c r="U24" s="794"/>
      <c r="V24" s="794"/>
      <c r="W24" s="794"/>
      <c r="X24" s="794"/>
      <c r="Y24" s="791">
        <v>0.9</v>
      </c>
      <c r="Z24" s="794"/>
      <c r="AA24" s="794"/>
      <c r="AB24" s="794"/>
      <c r="AC24" s="794"/>
      <c r="AD24" s="794"/>
      <c r="AE24" s="794"/>
      <c r="AF24" s="794"/>
      <c r="AG24" s="791">
        <v>1.5</v>
      </c>
      <c r="AH24" s="791">
        <v>1.2</v>
      </c>
      <c r="AI24" s="794"/>
      <c r="AJ24" s="794"/>
      <c r="AK24" s="796"/>
    </row>
    <row r="25" spans="1:37">
      <c r="A25" s="788" t="s">
        <v>912</v>
      </c>
      <c r="B25" s="794"/>
      <c r="C25" s="794"/>
      <c r="D25" s="794"/>
      <c r="E25" s="792">
        <v>0.67</v>
      </c>
      <c r="F25" s="791">
        <v>0.78</v>
      </c>
      <c r="G25" s="791">
        <v>0.39</v>
      </c>
      <c r="H25" s="794"/>
      <c r="I25" s="791">
        <v>0</v>
      </c>
      <c r="J25" s="791">
        <v>0.4</v>
      </c>
      <c r="K25" s="794"/>
      <c r="L25" s="794"/>
      <c r="M25" s="794"/>
      <c r="N25" s="792">
        <v>1.0900000000000001</v>
      </c>
      <c r="O25" s="791">
        <v>0.72</v>
      </c>
      <c r="P25" s="791">
        <v>0.66</v>
      </c>
      <c r="Q25" s="791">
        <v>0.26</v>
      </c>
      <c r="R25" s="794"/>
      <c r="S25" s="791">
        <v>0</v>
      </c>
      <c r="T25" s="791">
        <v>0.4</v>
      </c>
      <c r="U25" s="794"/>
      <c r="V25" s="794"/>
      <c r="W25" s="794"/>
      <c r="X25" s="792">
        <v>0.5</v>
      </c>
      <c r="Y25" s="791">
        <v>0.38</v>
      </c>
      <c r="Z25" s="794"/>
      <c r="AA25" s="791">
        <v>0</v>
      </c>
      <c r="AB25" s="791">
        <v>0.4</v>
      </c>
      <c r="AC25" s="794"/>
      <c r="AD25" s="794"/>
      <c r="AE25" s="794"/>
      <c r="AF25" s="792">
        <v>0.4</v>
      </c>
      <c r="AG25" s="791">
        <v>0.45</v>
      </c>
      <c r="AH25" s="791">
        <v>0.3</v>
      </c>
      <c r="AI25" s="794"/>
      <c r="AJ25" s="791">
        <v>0</v>
      </c>
      <c r="AK25" s="793">
        <v>0.1</v>
      </c>
    </row>
    <row r="26" spans="1:37">
      <c r="A26" s="788" t="s">
        <v>913</v>
      </c>
      <c r="B26" s="794"/>
      <c r="C26" s="794"/>
      <c r="D26" s="794"/>
      <c r="E26" s="794"/>
      <c r="F26" s="791">
        <v>1.45</v>
      </c>
      <c r="G26" s="791">
        <v>1.1100000000000001</v>
      </c>
      <c r="H26" s="794"/>
      <c r="I26" s="794"/>
      <c r="J26" s="791">
        <v>0.4</v>
      </c>
      <c r="K26" s="794"/>
      <c r="L26" s="794"/>
      <c r="M26" s="794"/>
      <c r="N26" s="794"/>
      <c r="O26" s="791">
        <v>1.72</v>
      </c>
      <c r="P26" s="791">
        <v>1.1000000000000001</v>
      </c>
      <c r="Q26" s="791">
        <v>0.72</v>
      </c>
      <c r="R26" s="794"/>
      <c r="S26" s="794"/>
      <c r="T26" s="791">
        <v>0.4</v>
      </c>
      <c r="U26" s="794"/>
      <c r="V26" s="794"/>
      <c r="W26" s="794"/>
      <c r="X26" s="794"/>
      <c r="Y26" s="791">
        <v>0.84</v>
      </c>
      <c r="Z26" s="794"/>
      <c r="AA26" s="794"/>
      <c r="AB26" s="791">
        <v>0.4</v>
      </c>
      <c r="AC26" s="794"/>
      <c r="AD26" s="794"/>
      <c r="AE26" s="794"/>
      <c r="AF26" s="794"/>
      <c r="AG26" s="791">
        <v>0.77</v>
      </c>
      <c r="AH26" s="791">
        <v>0.81</v>
      </c>
      <c r="AI26" s="794"/>
      <c r="AJ26" s="794"/>
      <c r="AK26" s="793">
        <v>0.1</v>
      </c>
    </row>
    <row r="27" spans="1:37">
      <c r="A27" s="797" t="s">
        <v>914</v>
      </c>
      <c r="B27" s="794"/>
      <c r="C27" s="794"/>
      <c r="D27" s="794"/>
      <c r="E27" s="792">
        <v>5</v>
      </c>
      <c r="F27" s="791">
        <v>6.6</v>
      </c>
      <c r="G27" s="791">
        <v>7.41</v>
      </c>
      <c r="H27" s="794"/>
      <c r="I27" s="794"/>
      <c r="J27" s="794"/>
      <c r="K27" s="794"/>
      <c r="L27" s="794"/>
      <c r="M27" s="794"/>
      <c r="N27" s="792">
        <v>6.6</v>
      </c>
      <c r="O27" s="791">
        <v>7.46</v>
      </c>
      <c r="P27" s="791">
        <v>7.1</v>
      </c>
      <c r="Q27" s="791">
        <v>7.56</v>
      </c>
      <c r="R27" s="794"/>
      <c r="S27" s="794"/>
      <c r="T27" s="794"/>
      <c r="U27" s="794"/>
      <c r="V27" s="794"/>
      <c r="W27" s="794"/>
      <c r="X27" s="792">
        <v>3.65</v>
      </c>
      <c r="Y27" s="791">
        <v>5.51</v>
      </c>
      <c r="Z27" s="794"/>
      <c r="AA27" s="794"/>
      <c r="AB27" s="794"/>
      <c r="AC27" s="794"/>
      <c r="AD27" s="794"/>
      <c r="AE27" s="794"/>
      <c r="AF27" s="792">
        <v>4.51</v>
      </c>
      <c r="AG27" s="791">
        <v>6.44</v>
      </c>
      <c r="AH27" s="791">
        <v>4.97</v>
      </c>
      <c r="AI27" s="794"/>
      <c r="AJ27" s="794"/>
      <c r="AK27" s="796"/>
    </row>
    <row r="28" spans="1:37">
      <c r="A28" s="797" t="s">
        <v>914</v>
      </c>
      <c r="B28" s="794"/>
      <c r="C28" s="794"/>
      <c r="D28" s="794"/>
      <c r="E28" s="794"/>
      <c r="F28" s="791">
        <v>3.53</v>
      </c>
      <c r="G28" s="791">
        <v>2.63</v>
      </c>
      <c r="H28" s="794"/>
      <c r="I28" s="794"/>
      <c r="J28" s="794"/>
      <c r="K28" s="794"/>
      <c r="L28" s="794"/>
      <c r="M28" s="794"/>
      <c r="N28" s="794"/>
      <c r="O28" s="791">
        <v>3.1</v>
      </c>
      <c r="P28" s="791">
        <v>4.2699999999999996</v>
      </c>
      <c r="Q28" s="791">
        <v>2.74</v>
      </c>
      <c r="R28" s="794"/>
      <c r="S28" s="794"/>
      <c r="T28" s="794"/>
      <c r="U28" s="794"/>
      <c r="V28" s="794"/>
      <c r="W28" s="794"/>
      <c r="X28" s="794"/>
      <c r="Y28" s="791">
        <v>2.48</v>
      </c>
      <c r="Z28" s="794"/>
      <c r="AA28" s="794"/>
      <c r="AB28" s="794"/>
      <c r="AC28" s="794"/>
      <c r="AD28" s="794"/>
      <c r="AE28" s="794"/>
      <c r="AF28" s="794"/>
      <c r="AG28" s="791">
        <v>3.73</v>
      </c>
      <c r="AH28" s="791">
        <v>1.84</v>
      </c>
      <c r="AI28" s="794"/>
      <c r="AJ28" s="794"/>
      <c r="AK28" s="796"/>
    </row>
    <row r="29" spans="1:37">
      <c r="A29" s="788" t="s">
        <v>915</v>
      </c>
      <c r="B29" s="794"/>
      <c r="C29" s="794"/>
      <c r="D29" s="794"/>
      <c r="E29" s="794"/>
      <c r="F29" s="791">
        <v>32.07</v>
      </c>
      <c r="G29" s="791">
        <v>25.82</v>
      </c>
      <c r="H29" s="794"/>
      <c r="I29" s="794"/>
      <c r="J29" s="794"/>
      <c r="K29" s="794"/>
      <c r="L29" s="794"/>
      <c r="M29" s="794"/>
      <c r="N29" s="794"/>
      <c r="O29" s="791">
        <v>24.65</v>
      </c>
      <c r="P29" s="791">
        <v>36.78</v>
      </c>
      <c r="Q29" s="791">
        <v>25.52</v>
      </c>
      <c r="R29" s="794"/>
      <c r="S29" s="794"/>
      <c r="T29" s="794"/>
      <c r="U29" s="794"/>
      <c r="V29" s="794"/>
      <c r="W29" s="794"/>
      <c r="X29" s="794"/>
      <c r="Y29" s="791">
        <v>27.4</v>
      </c>
      <c r="Z29" s="794"/>
      <c r="AA29" s="794"/>
      <c r="AB29" s="794"/>
      <c r="AC29" s="794"/>
      <c r="AD29" s="794"/>
      <c r="AE29" s="794"/>
      <c r="AF29" s="794"/>
      <c r="AG29" s="791">
        <v>34.630000000000003</v>
      </c>
      <c r="AH29" s="791">
        <v>25.46</v>
      </c>
      <c r="AI29" s="794"/>
      <c r="AJ29" s="794"/>
      <c r="AK29" s="796"/>
    </row>
    <row r="30" spans="1:37">
      <c r="A30" s="788" t="s">
        <v>916</v>
      </c>
      <c r="B30" s="794"/>
      <c r="C30" s="794"/>
      <c r="D30" s="794"/>
      <c r="E30" s="794"/>
      <c r="F30" s="791">
        <v>59.99</v>
      </c>
      <c r="G30" s="791">
        <v>27.64</v>
      </c>
      <c r="H30" s="794"/>
      <c r="I30" s="794"/>
      <c r="J30" s="794"/>
      <c r="K30" s="794"/>
      <c r="L30" s="794"/>
      <c r="M30" s="794"/>
      <c r="N30" s="794"/>
      <c r="O30" s="791">
        <v>59.27</v>
      </c>
      <c r="P30" s="791">
        <v>61.13</v>
      </c>
      <c r="Q30" s="791">
        <v>29</v>
      </c>
      <c r="R30" s="794"/>
      <c r="S30" s="794"/>
      <c r="T30" s="794"/>
      <c r="U30" s="794"/>
      <c r="V30" s="794"/>
      <c r="W30" s="794"/>
      <c r="X30" s="794"/>
      <c r="Y30" s="791">
        <v>33.65</v>
      </c>
      <c r="Z30" s="794"/>
      <c r="AA30" s="794"/>
      <c r="AB30" s="794"/>
      <c r="AC30" s="794"/>
      <c r="AD30" s="794"/>
      <c r="AE30" s="794"/>
      <c r="AF30" s="794"/>
      <c r="AG30" s="791">
        <v>59.77</v>
      </c>
      <c r="AH30" s="791">
        <v>28.22</v>
      </c>
      <c r="AI30" s="794"/>
      <c r="AJ30" s="794"/>
      <c r="AK30" s="796"/>
    </row>
    <row r="31" spans="1:37">
      <c r="A31" s="788" t="s">
        <v>917</v>
      </c>
      <c r="B31" s="791">
        <v>67</v>
      </c>
      <c r="C31" s="791">
        <v>78.400000000000006</v>
      </c>
      <c r="D31" s="791">
        <v>80.900000000000006</v>
      </c>
      <c r="E31" s="792">
        <v>72.81</v>
      </c>
      <c r="F31" s="791">
        <v>38.119999999999997</v>
      </c>
      <c r="G31" s="791">
        <v>77.760000000000005</v>
      </c>
      <c r="H31" s="791">
        <v>78.2</v>
      </c>
      <c r="I31" s="791">
        <v>78.5</v>
      </c>
      <c r="J31" s="791">
        <v>82</v>
      </c>
      <c r="K31" s="791">
        <v>72.900000000000006</v>
      </c>
      <c r="L31" s="791">
        <v>75.599999999999994</v>
      </c>
      <c r="M31" s="791">
        <v>79</v>
      </c>
      <c r="N31" s="792">
        <v>79.95</v>
      </c>
      <c r="O31" s="791">
        <v>30.87</v>
      </c>
      <c r="P31" s="791">
        <v>45.49</v>
      </c>
      <c r="Q31" s="791">
        <v>80.08</v>
      </c>
      <c r="R31" s="791">
        <v>71.900000000000006</v>
      </c>
      <c r="S31" s="791">
        <v>74.900000000000006</v>
      </c>
      <c r="T31" s="791">
        <v>81.599999999999994</v>
      </c>
      <c r="U31" s="791">
        <v>63.1</v>
      </c>
      <c r="V31" s="791">
        <v>77.7</v>
      </c>
      <c r="W31" s="791">
        <v>78.599999999999994</v>
      </c>
      <c r="X31" s="792">
        <v>76.27</v>
      </c>
      <c r="Y31" s="791">
        <v>74.67</v>
      </c>
      <c r="Z31" s="791">
        <v>76.8</v>
      </c>
      <c r="AA31" s="791">
        <v>77.2</v>
      </c>
      <c r="AB31" s="791">
        <v>78.2</v>
      </c>
      <c r="AC31" s="791">
        <v>66.3</v>
      </c>
      <c r="AD31" s="791">
        <v>74.2</v>
      </c>
      <c r="AE31" s="791">
        <v>80</v>
      </c>
      <c r="AF31" s="792">
        <v>78.13</v>
      </c>
      <c r="AG31" s="791">
        <v>42.45</v>
      </c>
      <c r="AH31" s="791">
        <v>76.13</v>
      </c>
      <c r="AI31" s="791">
        <v>73.900000000000006</v>
      </c>
      <c r="AJ31" s="791">
        <v>76.2</v>
      </c>
      <c r="AK31" s="793">
        <v>76.400000000000006</v>
      </c>
    </row>
    <row r="32" spans="1:37">
      <c r="A32" s="788" t="s">
        <v>918</v>
      </c>
      <c r="B32" s="791">
        <v>26.9</v>
      </c>
      <c r="C32" s="791">
        <v>29.6</v>
      </c>
      <c r="D32" s="791">
        <v>30.6</v>
      </c>
      <c r="E32" s="792">
        <v>62.8</v>
      </c>
      <c r="F32" s="791">
        <v>71.290000000000006</v>
      </c>
      <c r="G32" s="791">
        <v>72.650000000000006</v>
      </c>
      <c r="H32" s="791">
        <v>72.2</v>
      </c>
      <c r="I32" s="791">
        <v>71.900000000000006</v>
      </c>
      <c r="J32" s="791">
        <v>78.599999999999994</v>
      </c>
      <c r="K32" s="791">
        <v>25</v>
      </c>
      <c r="L32" s="791">
        <v>29.3</v>
      </c>
      <c r="M32" s="791">
        <v>31.5</v>
      </c>
      <c r="N32" s="792">
        <v>69.77</v>
      </c>
      <c r="O32" s="791">
        <v>74.209999999999994</v>
      </c>
      <c r="P32" s="791">
        <v>75.61</v>
      </c>
      <c r="Q32" s="791">
        <v>70.48</v>
      </c>
      <c r="R32" s="791">
        <v>66.2</v>
      </c>
      <c r="S32" s="791">
        <v>68.2</v>
      </c>
      <c r="T32" s="791">
        <v>78.400000000000006</v>
      </c>
      <c r="U32" s="791">
        <v>28.3</v>
      </c>
      <c r="V32" s="791">
        <v>33.5</v>
      </c>
      <c r="W32" s="791">
        <v>30.9</v>
      </c>
      <c r="X32" s="792">
        <v>65.48</v>
      </c>
      <c r="Y32" s="791">
        <v>60.8</v>
      </c>
      <c r="Z32" s="791">
        <v>67.8</v>
      </c>
      <c r="AA32" s="791">
        <v>70.900000000000006</v>
      </c>
      <c r="AB32" s="791">
        <v>75.2</v>
      </c>
      <c r="AC32" s="791">
        <v>28.8</v>
      </c>
      <c r="AD32" s="791">
        <v>31.5</v>
      </c>
      <c r="AE32" s="791">
        <v>31.5</v>
      </c>
      <c r="AF32" s="792">
        <v>66.23</v>
      </c>
      <c r="AG32" s="791">
        <v>73.27</v>
      </c>
      <c r="AH32" s="791">
        <v>68.66</v>
      </c>
      <c r="AI32" s="791">
        <v>67.599999999999994</v>
      </c>
      <c r="AJ32" s="791">
        <v>69.900000000000006</v>
      </c>
      <c r="AK32" s="793">
        <v>73.099999999999994</v>
      </c>
    </row>
    <row r="33" spans="1:37">
      <c r="A33" s="788" t="s">
        <v>919</v>
      </c>
      <c r="B33" s="791">
        <v>2.17</v>
      </c>
      <c r="C33" s="791">
        <v>2.27</v>
      </c>
      <c r="D33" s="791">
        <v>1.42</v>
      </c>
      <c r="E33" s="792">
        <v>4.3899999999999997</v>
      </c>
      <c r="F33" s="791">
        <v>3.5</v>
      </c>
      <c r="G33" s="791">
        <v>1.81</v>
      </c>
      <c r="H33" s="791">
        <v>3.58</v>
      </c>
      <c r="I33" s="791">
        <v>3.2</v>
      </c>
      <c r="J33" s="791">
        <v>3.58</v>
      </c>
      <c r="K33" s="791">
        <v>1.62</v>
      </c>
      <c r="L33" s="791">
        <v>2.21</v>
      </c>
      <c r="M33" s="791">
        <v>1.61</v>
      </c>
      <c r="N33" s="792">
        <v>3.85</v>
      </c>
      <c r="O33" s="791">
        <v>2.9</v>
      </c>
      <c r="P33" s="791">
        <v>3</v>
      </c>
      <c r="Q33" s="791">
        <v>1.37</v>
      </c>
      <c r="R33" s="791">
        <v>4.05</v>
      </c>
      <c r="S33" s="791">
        <v>3.68</v>
      </c>
      <c r="T33" s="791">
        <v>3.44</v>
      </c>
      <c r="U33" s="791">
        <v>2.66</v>
      </c>
      <c r="V33" s="791">
        <v>2.29</v>
      </c>
      <c r="W33" s="791">
        <v>1.62</v>
      </c>
      <c r="X33" s="792">
        <v>3.41</v>
      </c>
      <c r="Y33" s="791">
        <v>2.41</v>
      </c>
      <c r="Z33" s="791">
        <v>3.12</v>
      </c>
      <c r="AA33" s="791">
        <v>3.19</v>
      </c>
      <c r="AB33" s="791">
        <v>4.0999999999999996</v>
      </c>
      <c r="AC33" s="791">
        <v>2.16</v>
      </c>
      <c r="AD33" s="791">
        <v>2.2799999999999998</v>
      </c>
      <c r="AE33" s="791">
        <v>1.46</v>
      </c>
      <c r="AF33" s="792">
        <v>3.11</v>
      </c>
      <c r="AG33" s="791">
        <v>2.69</v>
      </c>
      <c r="AH33" s="791">
        <v>1.64</v>
      </c>
      <c r="AI33" s="791">
        <v>3.57</v>
      </c>
      <c r="AJ33" s="791">
        <v>3.58</v>
      </c>
      <c r="AK33" s="793">
        <v>3.52</v>
      </c>
    </row>
    <row r="34" spans="1:37">
      <c r="A34" s="788" t="s">
        <v>920</v>
      </c>
      <c r="B34" s="791">
        <v>5.4</v>
      </c>
      <c r="C34" s="791">
        <v>6.01</v>
      </c>
      <c r="D34" s="791">
        <v>3.77</v>
      </c>
      <c r="E34" s="794"/>
      <c r="F34" s="791">
        <v>6.55</v>
      </c>
      <c r="G34" s="791">
        <v>5.0999999999999996</v>
      </c>
      <c r="H34" s="791">
        <v>3.88</v>
      </c>
      <c r="I34" s="791">
        <v>3.49</v>
      </c>
      <c r="J34" s="791">
        <v>3.74</v>
      </c>
      <c r="K34" s="791">
        <v>4.7300000000000004</v>
      </c>
      <c r="L34" s="791">
        <v>5.71</v>
      </c>
      <c r="M34" s="791">
        <v>4.03</v>
      </c>
      <c r="N34" s="794"/>
      <c r="O34" s="791">
        <v>6.97</v>
      </c>
      <c r="P34" s="791">
        <v>4.99</v>
      </c>
      <c r="Q34" s="791">
        <v>3.77</v>
      </c>
      <c r="R34" s="791">
        <v>4.4000000000000004</v>
      </c>
      <c r="S34" s="791">
        <v>4.04</v>
      </c>
      <c r="T34" s="791">
        <v>3.58</v>
      </c>
      <c r="U34" s="791">
        <v>5.93</v>
      </c>
      <c r="V34" s="791">
        <v>5.32</v>
      </c>
      <c r="W34" s="791">
        <v>4.12</v>
      </c>
      <c r="X34" s="794"/>
      <c r="Y34" s="791">
        <v>5.34</v>
      </c>
      <c r="Z34" s="791">
        <v>3.54</v>
      </c>
      <c r="AA34" s="791">
        <v>3.47</v>
      </c>
      <c r="AB34" s="791">
        <v>4.26</v>
      </c>
      <c r="AC34" s="791">
        <v>4.9800000000000004</v>
      </c>
      <c r="AD34" s="791">
        <v>5.37</v>
      </c>
      <c r="AE34" s="791">
        <v>3.7</v>
      </c>
      <c r="AF34" s="794"/>
      <c r="AG34" s="791">
        <v>4.6500000000000004</v>
      </c>
      <c r="AH34" s="791">
        <v>4.42</v>
      </c>
      <c r="AI34" s="791">
        <v>3.91</v>
      </c>
      <c r="AJ34" s="791">
        <v>3.9</v>
      </c>
      <c r="AK34" s="793">
        <v>3.68</v>
      </c>
    </row>
    <row r="35" spans="1:37">
      <c r="A35" s="788" t="s">
        <v>921</v>
      </c>
      <c r="B35" s="791">
        <v>7.0000000000000007E-2</v>
      </c>
      <c r="C35" s="791">
        <v>0.12</v>
      </c>
      <c r="D35" s="791">
        <v>0.11</v>
      </c>
      <c r="E35" s="794"/>
      <c r="F35" s="794"/>
      <c r="G35" s="794"/>
      <c r="H35" s="791">
        <v>0.18</v>
      </c>
      <c r="I35" s="791">
        <v>0.25</v>
      </c>
      <c r="J35" s="791">
        <v>0.22</v>
      </c>
      <c r="K35" s="791">
        <v>7.0000000000000007E-2</v>
      </c>
      <c r="L35" s="791">
        <v>0.12</v>
      </c>
      <c r="M35" s="791">
        <v>0.11</v>
      </c>
      <c r="N35" s="794"/>
      <c r="O35" s="794"/>
      <c r="P35" s="794"/>
      <c r="Q35" s="794"/>
      <c r="R35" s="791">
        <v>0.14000000000000001</v>
      </c>
      <c r="S35" s="791">
        <v>0.21</v>
      </c>
      <c r="T35" s="791">
        <v>0.21</v>
      </c>
      <c r="U35" s="791">
        <v>7.0000000000000007E-2</v>
      </c>
      <c r="V35" s="791">
        <v>0.14000000000000001</v>
      </c>
      <c r="W35" s="791">
        <v>0.11</v>
      </c>
      <c r="X35" s="794"/>
      <c r="Y35" s="794"/>
      <c r="Z35" s="791">
        <v>0.15</v>
      </c>
      <c r="AA35" s="791">
        <v>0.23</v>
      </c>
      <c r="AB35" s="791">
        <v>0.24</v>
      </c>
      <c r="AC35" s="791">
        <v>0.1</v>
      </c>
      <c r="AD35" s="791">
        <v>0.14000000000000001</v>
      </c>
      <c r="AE35" s="791">
        <v>0.13</v>
      </c>
      <c r="AF35" s="794"/>
      <c r="AG35" s="794"/>
      <c r="AH35" s="794"/>
      <c r="AI35" s="791">
        <v>0.16</v>
      </c>
      <c r="AJ35" s="791">
        <v>0.23</v>
      </c>
      <c r="AK35" s="793">
        <v>0.21</v>
      </c>
    </row>
    <row r="36" spans="1:37">
      <c r="A36" s="788" t="s">
        <v>922</v>
      </c>
      <c r="B36" s="791">
        <v>0.17</v>
      </c>
      <c r="C36" s="791">
        <v>0.32</v>
      </c>
      <c r="D36" s="791">
        <v>0.3</v>
      </c>
      <c r="E36" s="794"/>
      <c r="F36" s="794"/>
      <c r="G36" s="794"/>
      <c r="H36" s="791">
        <v>0.19</v>
      </c>
      <c r="I36" s="791">
        <v>0.27</v>
      </c>
      <c r="J36" s="791">
        <v>0.23</v>
      </c>
      <c r="K36" s="791">
        <v>0.19</v>
      </c>
      <c r="L36" s="791">
        <v>0.31</v>
      </c>
      <c r="M36" s="791">
        <v>0.28000000000000003</v>
      </c>
      <c r="N36" s="794"/>
      <c r="O36" s="794"/>
      <c r="P36" s="794"/>
      <c r="Q36" s="794"/>
      <c r="R36" s="791">
        <v>0.15</v>
      </c>
      <c r="S36" s="791">
        <v>0.23</v>
      </c>
      <c r="T36" s="791">
        <v>0.22</v>
      </c>
      <c r="U36" s="791">
        <v>0.15</v>
      </c>
      <c r="V36" s="791">
        <v>0.33</v>
      </c>
      <c r="W36" s="791">
        <v>0.28000000000000003</v>
      </c>
      <c r="X36" s="794"/>
      <c r="Y36" s="794"/>
      <c r="Z36" s="791">
        <v>0.17</v>
      </c>
      <c r="AA36" s="791">
        <v>0.25</v>
      </c>
      <c r="AB36" s="791">
        <v>0.25</v>
      </c>
      <c r="AC36" s="791">
        <v>0.22</v>
      </c>
      <c r="AD36" s="791">
        <v>0.34</v>
      </c>
      <c r="AE36" s="791">
        <v>0.33</v>
      </c>
      <c r="AF36" s="794"/>
      <c r="AG36" s="794"/>
      <c r="AH36" s="794"/>
      <c r="AI36" s="791">
        <v>0.18</v>
      </c>
      <c r="AJ36" s="791">
        <v>0.25</v>
      </c>
      <c r="AK36" s="793">
        <v>0.22</v>
      </c>
    </row>
    <row r="37" spans="1:37">
      <c r="A37" s="795" t="s">
        <v>923</v>
      </c>
      <c r="B37" s="794"/>
      <c r="C37" s="794"/>
      <c r="D37" s="794"/>
      <c r="E37" s="792">
        <v>1.89</v>
      </c>
      <c r="F37" s="791">
        <v>1.91</v>
      </c>
      <c r="G37" s="791">
        <v>1.95</v>
      </c>
      <c r="H37" s="794"/>
      <c r="I37" s="791">
        <v>0</v>
      </c>
      <c r="J37" s="794"/>
      <c r="K37" s="794"/>
      <c r="L37" s="794"/>
      <c r="M37" s="794"/>
      <c r="N37" s="792">
        <v>1.98</v>
      </c>
      <c r="O37" s="791">
        <v>2.08</v>
      </c>
      <c r="P37" s="791">
        <v>2.0099999999999998</v>
      </c>
      <c r="Q37" s="791">
        <v>2.14</v>
      </c>
      <c r="R37" s="794"/>
      <c r="S37" s="791">
        <v>0</v>
      </c>
      <c r="T37" s="794"/>
      <c r="U37" s="794"/>
      <c r="V37" s="794"/>
      <c r="W37" s="794"/>
      <c r="X37" s="792">
        <v>1.89</v>
      </c>
      <c r="Y37" s="791">
        <v>1.98</v>
      </c>
      <c r="Z37" s="794"/>
      <c r="AA37" s="791">
        <v>0</v>
      </c>
      <c r="AB37" s="794"/>
      <c r="AC37" s="794"/>
      <c r="AD37" s="794"/>
      <c r="AE37" s="794"/>
      <c r="AF37" s="792">
        <v>1.94</v>
      </c>
      <c r="AG37" s="791">
        <v>1.93</v>
      </c>
      <c r="AH37" s="791">
        <v>1.99</v>
      </c>
      <c r="AI37" s="794"/>
      <c r="AJ37" s="791">
        <v>0</v>
      </c>
      <c r="AK37" s="796"/>
    </row>
    <row r="38" spans="1:37">
      <c r="A38" s="803" t="s">
        <v>924</v>
      </c>
      <c r="B38" s="791">
        <v>59.81</v>
      </c>
      <c r="C38" s="791">
        <v>62.18</v>
      </c>
      <c r="D38" s="798">
        <v>62.23</v>
      </c>
      <c r="E38" s="794"/>
      <c r="F38" s="791">
        <v>46.53</v>
      </c>
      <c r="G38" s="791">
        <v>64.459999999999994</v>
      </c>
      <c r="H38" s="791">
        <v>7.76</v>
      </c>
      <c r="I38" s="791">
        <v>8.34</v>
      </c>
      <c r="J38" s="791">
        <v>4.1900000000000004</v>
      </c>
      <c r="K38" s="791">
        <v>65.680000000000007</v>
      </c>
      <c r="L38" s="791">
        <v>61.22</v>
      </c>
      <c r="M38" s="798">
        <v>60.14</v>
      </c>
      <c r="N38" s="794"/>
      <c r="O38" s="791">
        <v>58.41</v>
      </c>
      <c r="P38" s="791">
        <v>39.83</v>
      </c>
      <c r="Q38" s="791">
        <v>63.79</v>
      </c>
      <c r="R38" s="791">
        <v>7.91</v>
      </c>
      <c r="S38" s="791">
        <v>8.9700000000000006</v>
      </c>
      <c r="T38" s="791">
        <v>3.86</v>
      </c>
      <c r="U38" s="791">
        <v>55.22</v>
      </c>
      <c r="V38" s="791">
        <v>56.92</v>
      </c>
      <c r="W38" s="798">
        <v>60.69</v>
      </c>
      <c r="X38" s="794"/>
      <c r="Y38" s="791">
        <v>54.93</v>
      </c>
      <c r="Z38" s="791">
        <v>11.73</v>
      </c>
      <c r="AA38" s="791">
        <v>8.16</v>
      </c>
      <c r="AB38" s="791">
        <v>3.84</v>
      </c>
      <c r="AC38" s="791">
        <v>56.61</v>
      </c>
      <c r="AD38" s="791">
        <v>57.47</v>
      </c>
      <c r="AE38" s="798">
        <v>60.62</v>
      </c>
      <c r="AF38" s="794"/>
      <c r="AG38" s="791">
        <v>42.07</v>
      </c>
      <c r="AH38" s="791">
        <v>62.93</v>
      </c>
      <c r="AI38" s="791">
        <v>8.61</v>
      </c>
      <c r="AJ38" s="791">
        <v>8.2200000000000006</v>
      </c>
      <c r="AK38" s="793">
        <v>4.24</v>
      </c>
    </row>
    <row r="39" spans="1:37">
      <c r="A39" s="788" t="s">
        <v>925</v>
      </c>
      <c r="B39" s="794"/>
      <c r="C39" s="794"/>
      <c r="D39" s="794"/>
      <c r="E39" s="792">
        <v>59.34</v>
      </c>
      <c r="F39" s="791">
        <v>52.54</v>
      </c>
      <c r="G39" s="791">
        <v>58.37</v>
      </c>
      <c r="H39" s="791">
        <v>58.6</v>
      </c>
      <c r="I39" s="794"/>
      <c r="J39" s="794"/>
      <c r="K39" s="794"/>
      <c r="L39" s="794"/>
      <c r="M39" s="794"/>
      <c r="N39" s="792">
        <v>63.85</v>
      </c>
      <c r="O39" s="791">
        <v>56.23</v>
      </c>
      <c r="P39" s="791">
        <v>61.58</v>
      </c>
      <c r="Q39" s="791">
        <v>66.81</v>
      </c>
      <c r="R39" s="791">
        <v>65.099999999999994</v>
      </c>
      <c r="S39" s="794"/>
      <c r="T39" s="794"/>
      <c r="U39" s="794"/>
      <c r="V39" s="794"/>
      <c r="W39" s="794"/>
      <c r="X39" s="792">
        <v>67.22</v>
      </c>
      <c r="Y39" s="791">
        <v>60.7</v>
      </c>
      <c r="Z39" s="791">
        <v>60.5</v>
      </c>
      <c r="AA39" s="794"/>
      <c r="AB39" s="794"/>
      <c r="AC39" s="794"/>
      <c r="AD39" s="794"/>
      <c r="AE39" s="794"/>
      <c r="AF39" s="792">
        <v>67.87</v>
      </c>
      <c r="AG39" s="791">
        <v>59.13</v>
      </c>
      <c r="AH39" s="791">
        <v>61.35</v>
      </c>
      <c r="AI39" s="794"/>
      <c r="AJ39" s="794"/>
      <c r="AK39" s="796"/>
    </row>
    <row r="40" spans="1:37">
      <c r="A40" s="788" t="s">
        <v>926</v>
      </c>
      <c r="B40" s="791">
        <v>52</v>
      </c>
      <c r="C40" s="791">
        <v>55</v>
      </c>
      <c r="D40" s="791">
        <v>62</v>
      </c>
      <c r="E40" s="794"/>
      <c r="F40" s="794"/>
      <c r="G40" s="794"/>
      <c r="H40" s="791">
        <v>65</v>
      </c>
      <c r="I40" s="794"/>
      <c r="J40" s="791">
        <v>67</v>
      </c>
      <c r="K40" s="791">
        <v>57</v>
      </c>
      <c r="L40" s="791">
        <v>54</v>
      </c>
      <c r="M40" s="791">
        <v>61</v>
      </c>
      <c r="N40" s="794"/>
      <c r="O40" s="794"/>
      <c r="P40" s="794"/>
      <c r="Q40" s="794"/>
      <c r="R40" s="791">
        <v>60</v>
      </c>
      <c r="S40" s="794"/>
      <c r="T40" s="791">
        <v>66</v>
      </c>
      <c r="U40" s="791">
        <v>48</v>
      </c>
      <c r="V40" s="791">
        <v>57</v>
      </c>
      <c r="W40" s="791">
        <v>58</v>
      </c>
      <c r="X40" s="794"/>
      <c r="Y40" s="794"/>
      <c r="Z40" s="791">
        <v>63</v>
      </c>
      <c r="AA40" s="794"/>
      <c r="AB40" s="791">
        <v>62</v>
      </c>
      <c r="AC40" s="791">
        <v>50</v>
      </c>
      <c r="AD40" s="791">
        <v>53</v>
      </c>
      <c r="AE40" s="791">
        <v>59</v>
      </c>
      <c r="AF40" s="794"/>
      <c r="AG40" s="794"/>
      <c r="AH40" s="794"/>
      <c r="AI40" s="791">
        <v>61</v>
      </c>
      <c r="AJ40" s="794"/>
      <c r="AK40" s="793">
        <v>62</v>
      </c>
    </row>
    <row r="41" spans="1:37">
      <c r="A41" s="788" t="s">
        <v>927</v>
      </c>
      <c r="B41" s="794"/>
      <c r="C41" s="794"/>
      <c r="D41" s="794"/>
      <c r="E41" s="794"/>
      <c r="F41" s="791">
        <v>32.46</v>
      </c>
      <c r="G41" s="791">
        <v>31.56</v>
      </c>
      <c r="H41" s="794"/>
      <c r="I41" s="791">
        <v>72</v>
      </c>
      <c r="J41" s="794"/>
      <c r="K41" s="794"/>
      <c r="L41" s="794"/>
      <c r="M41" s="794"/>
      <c r="N41" s="794"/>
      <c r="O41" s="791">
        <v>32.79</v>
      </c>
      <c r="P41" s="791">
        <v>38.58</v>
      </c>
      <c r="Q41" s="791">
        <v>37.549999999999997</v>
      </c>
      <c r="R41" s="794"/>
      <c r="S41" s="791">
        <v>68</v>
      </c>
      <c r="T41" s="794"/>
      <c r="U41" s="794"/>
      <c r="V41" s="794"/>
      <c r="W41" s="794"/>
      <c r="X41" s="794"/>
      <c r="Y41" s="791">
        <v>36.64</v>
      </c>
      <c r="Z41" s="794"/>
      <c r="AA41" s="791">
        <v>72</v>
      </c>
      <c r="AB41" s="794"/>
      <c r="AC41" s="794"/>
      <c r="AD41" s="794"/>
      <c r="AE41" s="794"/>
      <c r="AF41" s="794"/>
      <c r="AG41" s="791">
        <v>37.56</v>
      </c>
      <c r="AH41" s="791">
        <v>35.99</v>
      </c>
      <c r="AI41" s="794"/>
      <c r="AJ41" s="791">
        <v>69</v>
      </c>
      <c r="AK41" s="796"/>
    </row>
    <row r="42" spans="1:37">
      <c r="A42" s="797" t="s">
        <v>928</v>
      </c>
      <c r="B42" s="794"/>
      <c r="C42" s="794"/>
      <c r="D42" s="794"/>
      <c r="E42" s="792">
        <v>1.86</v>
      </c>
      <c r="F42" s="791">
        <v>1.65</v>
      </c>
      <c r="G42" s="791">
        <v>0.8</v>
      </c>
      <c r="H42" s="794"/>
      <c r="I42" s="794"/>
      <c r="J42" s="794"/>
      <c r="K42" s="794"/>
      <c r="L42" s="794"/>
      <c r="M42" s="794"/>
      <c r="N42" s="792">
        <v>2.4500000000000002</v>
      </c>
      <c r="O42" s="791">
        <v>1.42</v>
      </c>
      <c r="P42" s="791">
        <v>2.02</v>
      </c>
      <c r="Q42" s="791">
        <v>0.69</v>
      </c>
      <c r="R42" s="794"/>
      <c r="S42" s="794"/>
      <c r="T42" s="794"/>
      <c r="U42" s="794"/>
      <c r="V42" s="794"/>
      <c r="W42" s="794"/>
      <c r="X42" s="792">
        <v>1.95</v>
      </c>
      <c r="Y42" s="791">
        <v>0.67</v>
      </c>
      <c r="Z42" s="794"/>
      <c r="AA42" s="794"/>
      <c r="AB42" s="794"/>
      <c r="AC42" s="794"/>
      <c r="AD42" s="794"/>
      <c r="AE42" s="794"/>
      <c r="AF42" s="792">
        <v>2.02</v>
      </c>
      <c r="AG42" s="791">
        <v>1.73</v>
      </c>
      <c r="AH42" s="791">
        <v>0.42</v>
      </c>
      <c r="AI42" s="794"/>
      <c r="AJ42" s="794"/>
      <c r="AK42" s="796"/>
    </row>
    <row r="43" spans="1:37">
      <c r="A43" s="795" t="s">
        <v>929</v>
      </c>
      <c r="B43" s="794"/>
      <c r="C43" s="794"/>
      <c r="D43" s="794"/>
      <c r="E43" s="794"/>
      <c r="F43" s="791">
        <v>3.09</v>
      </c>
      <c r="G43" s="791">
        <v>2.25</v>
      </c>
      <c r="H43" s="794"/>
      <c r="I43" s="794"/>
      <c r="J43" s="794"/>
      <c r="K43" s="794"/>
      <c r="L43" s="794"/>
      <c r="M43" s="794"/>
      <c r="N43" s="794"/>
      <c r="O43" s="791">
        <v>3.42</v>
      </c>
      <c r="P43" s="791">
        <v>3.36</v>
      </c>
      <c r="Q43" s="791">
        <v>1.91</v>
      </c>
      <c r="R43" s="794"/>
      <c r="S43" s="794"/>
      <c r="T43" s="794"/>
      <c r="U43" s="794"/>
      <c r="V43" s="794"/>
      <c r="W43" s="794"/>
      <c r="X43" s="794"/>
      <c r="Y43" s="791">
        <v>1.48</v>
      </c>
      <c r="Z43" s="794"/>
      <c r="AA43" s="794"/>
      <c r="AB43" s="794"/>
      <c r="AC43" s="794"/>
      <c r="AD43" s="794"/>
      <c r="AE43" s="794"/>
      <c r="AF43" s="794"/>
      <c r="AG43" s="791">
        <v>2.98</v>
      </c>
      <c r="AH43" s="791">
        <v>1.1299999999999999</v>
      </c>
      <c r="AI43" s="794"/>
      <c r="AJ43" s="794"/>
      <c r="AK43" s="796"/>
    </row>
    <row r="44" spans="1:37">
      <c r="A44" s="788" t="s">
        <v>930</v>
      </c>
      <c r="B44" s="791">
        <v>0.13639999999999999</v>
      </c>
      <c r="C44" s="791">
        <v>0.15629999999999999</v>
      </c>
      <c r="D44" s="791">
        <v>0.17760000000000001</v>
      </c>
      <c r="E44" s="792">
        <v>0.22</v>
      </c>
      <c r="F44" s="791">
        <v>0.23</v>
      </c>
      <c r="G44" s="791">
        <v>0.25</v>
      </c>
      <c r="H44" s="791">
        <v>0.26140000000000002</v>
      </c>
      <c r="I44" s="791">
        <v>0.38030000000000003</v>
      </c>
      <c r="J44" s="791">
        <v>0.32569999999999999</v>
      </c>
      <c r="K44" s="791">
        <v>0.1295</v>
      </c>
      <c r="L44" s="791">
        <v>0.1545</v>
      </c>
      <c r="M44" s="791">
        <v>0.17069999999999999</v>
      </c>
      <c r="N44" s="792">
        <v>0.26</v>
      </c>
      <c r="O44" s="791">
        <v>0.3</v>
      </c>
      <c r="P44" s="791">
        <v>0.27</v>
      </c>
      <c r="Q44" s="791">
        <v>0.32</v>
      </c>
      <c r="R44" s="791">
        <v>0.22470000000000001</v>
      </c>
      <c r="S44" s="791">
        <v>0.35880000000000001</v>
      </c>
      <c r="T44" s="791">
        <v>0.31230000000000002</v>
      </c>
      <c r="U44" s="791">
        <v>0.1515</v>
      </c>
      <c r="V44" s="791">
        <v>0.15629999999999999</v>
      </c>
      <c r="W44" s="791">
        <v>0.1691</v>
      </c>
      <c r="X44" s="792">
        <v>0.22</v>
      </c>
      <c r="Y44" s="791">
        <v>0.26</v>
      </c>
      <c r="Z44" s="791">
        <v>0.24540000000000001</v>
      </c>
      <c r="AA44" s="791">
        <v>0.37709999999999999</v>
      </c>
      <c r="AB44" s="791">
        <v>0.2591</v>
      </c>
      <c r="AC44" s="791">
        <v>0.16170000000000001</v>
      </c>
      <c r="AD44" s="791">
        <v>0.1492</v>
      </c>
      <c r="AE44" s="791">
        <v>0.18379999999999999</v>
      </c>
      <c r="AF44" s="792">
        <v>0.24</v>
      </c>
      <c r="AG44" s="791">
        <v>0.24</v>
      </c>
      <c r="AH44" s="791">
        <v>0.26</v>
      </c>
      <c r="AI44" s="791">
        <v>0.2225</v>
      </c>
      <c r="AJ44" s="791">
        <v>0.35759999999999997</v>
      </c>
      <c r="AK44" s="793">
        <v>0.25919999999999999</v>
      </c>
    </row>
    <row r="45" spans="1:37">
      <c r="A45" s="788" t="s">
        <v>931</v>
      </c>
      <c r="B45" s="791">
        <v>0.33950000000000002</v>
      </c>
      <c r="C45" s="791">
        <v>0.4133</v>
      </c>
      <c r="D45" s="791">
        <v>0.47020000000000001</v>
      </c>
      <c r="E45" s="794"/>
      <c r="F45" s="794"/>
      <c r="G45" s="794"/>
      <c r="H45" s="791">
        <v>0.2833</v>
      </c>
      <c r="I45" s="791">
        <v>0.41489999999999999</v>
      </c>
      <c r="J45" s="791">
        <v>0.34</v>
      </c>
      <c r="K45" s="791">
        <v>0.37740000000000001</v>
      </c>
      <c r="L45" s="791">
        <v>0.39850000000000002</v>
      </c>
      <c r="M45" s="791">
        <v>0.42820000000000003</v>
      </c>
      <c r="N45" s="794"/>
      <c r="O45" s="794"/>
      <c r="P45" s="794"/>
      <c r="Q45" s="794"/>
      <c r="R45" s="791">
        <v>0.24399999999999999</v>
      </c>
      <c r="S45" s="791">
        <v>0.39419999999999999</v>
      </c>
      <c r="T45" s="791">
        <v>0.32479999999999998</v>
      </c>
      <c r="U45" s="791">
        <v>0.33829999999999999</v>
      </c>
      <c r="V45" s="791">
        <v>0.36280000000000001</v>
      </c>
      <c r="W45" s="791">
        <v>0.43030000000000002</v>
      </c>
      <c r="X45" s="794"/>
      <c r="Y45" s="794"/>
      <c r="Z45" s="791">
        <v>0.27800000000000002</v>
      </c>
      <c r="AA45" s="791">
        <v>0.41060000000000002</v>
      </c>
      <c r="AB45" s="791">
        <v>0.26939999999999997</v>
      </c>
      <c r="AC45" s="791">
        <v>0.37259999999999999</v>
      </c>
      <c r="AD45" s="791">
        <v>0.35089999999999999</v>
      </c>
      <c r="AE45" s="791">
        <v>0.46689999999999998</v>
      </c>
      <c r="AF45" s="794"/>
      <c r="AG45" s="794"/>
      <c r="AH45" s="794"/>
      <c r="AI45" s="791">
        <v>0.24340000000000001</v>
      </c>
      <c r="AJ45" s="791">
        <v>0.3896</v>
      </c>
      <c r="AK45" s="793">
        <v>0.2707</v>
      </c>
    </row>
    <row r="46" spans="1:37">
      <c r="A46" s="788" t="s">
        <v>932</v>
      </c>
      <c r="B46" s="791">
        <v>0.24809999999999999</v>
      </c>
      <c r="C46" s="791">
        <v>0.25669999999999998</v>
      </c>
      <c r="D46" s="791">
        <v>0.27489999999999998</v>
      </c>
      <c r="E46" s="792">
        <v>0.53</v>
      </c>
      <c r="F46" s="791">
        <v>0.53</v>
      </c>
      <c r="G46" s="791">
        <v>0.54</v>
      </c>
      <c r="H46" s="791">
        <v>0.52880000000000005</v>
      </c>
      <c r="I46" s="791">
        <v>0.62419999999999998</v>
      </c>
      <c r="J46" s="791">
        <v>0.5927</v>
      </c>
      <c r="K46" s="791">
        <v>0.2225</v>
      </c>
      <c r="L46" s="791">
        <v>0.25829999999999997</v>
      </c>
      <c r="M46" s="791">
        <v>0.27560000000000001</v>
      </c>
      <c r="N46" s="792">
        <v>0.56000000000000005</v>
      </c>
      <c r="O46" s="791">
        <v>0.59</v>
      </c>
      <c r="P46" s="791">
        <v>0.56000000000000005</v>
      </c>
      <c r="Q46" s="791">
        <v>0.6</v>
      </c>
      <c r="R46" s="791">
        <v>0.49980000000000002</v>
      </c>
      <c r="S46" s="791">
        <v>0.60399999999999998</v>
      </c>
      <c r="T46" s="791">
        <v>0.58299999999999996</v>
      </c>
      <c r="U46" s="791">
        <v>0.27600000000000002</v>
      </c>
      <c r="V46" s="791">
        <v>0.27410000000000001</v>
      </c>
      <c r="W46" s="791">
        <v>0.27250000000000002</v>
      </c>
      <c r="X46" s="792">
        <v>0.53</v>
      </c>
      <c r="Y46" s="791">
        <v>0.56000000000000005</v>
      </c>
      <c r="Z46" s="791">
        <v>0.50229999999999997</v>
      </c>
      <c r="AA46" s="791">
        <v>0.62209999999999999</v>
      </c>
      <c r="AB46" s="791">
        <v>0.54079999999999995</v>
      </c>
      <c r="AC46" s="791">
        <v>0.27960000000000002</v>
      </c>
      <c r="AD46" s="791">
        <v>0.26650000000000001</v>
      </c>
      <c r="AE46" s="791">
        <v>0.28539999999999999</v>
      </c>
      <c r="AF46" s="792">
        <v>0.54</v>
      </c>
      <c r="AG46" s="791">
        <v>0.54</v>
      </c>
      <c r="AH46" s="791">
        <v>0.56000000000000005</v>
      </c>
      <c r="AI46" s="791">
        <v>0.49559999999999998</v>
      </c>
      <c r="AJ46" s="791">
        <v>0.60540000000000005</v>
      </c>
      <c r="AK46" s="793">
        <v>0.53949999999999998</v>
      </c>
    </row>
    <row r="47" spans="1:37">
      <c r="A47" s="788" t="s">
        <v>933</v>
      </c>
      <c r="B47" s="791">
        <v>0.61729999999999996</v>
      </c>
      <c r="C47" s="791">
        <v>0.67869999999999997</v>
      </c>
      <c r="D47" s="791">
        <v>0.7278</v>
      </c>
      <c r="E47" s="794"/>
      <c r="F47" s="794"/>
      <c r="G47" s="794"/>
      <c r="H47" s="791">
        <v>0.57330000000000003</v>
      </c>
      <c r="I47" s="791">
        <v>0.68110000000000004</v>
      </c>
      <c r="J47" s="791">
        <v>0.61870000000000003</v>
      </c>
      <c r="K47" s="791">
        <v>0.64839999999999998</v>
      </c>
      <c r="L47" s="791">
        <v>0.66610000000000003</v>
      </c>
      <c r="M47" s="791">
        <v>0.69140000000000001</v>
      </c>
      <c r="N47" s="794"/>
      <c r="O47" s="794"/>
      <c r="P47" s="794"/>
      <c r="Q47" s="794"/>
      <c r="R47" s="791">
        <v>0.54269999999999996</v>
      </c>
      <c r="S47" s="791">
        <v>0.66349999999999998</v>
      </c>
      <c r="T47" s="791">
        <v>0.60640000000000005</v>
      </c>
      <c r="U47" s="791">
        <v>0.61629999999999996</v>
      </c>
      <c r="V47" s="791">
        <v>0.63639999999999997</v>
      </c>
      <c r="W47" s="791">
        <v>0.69310000000000005</v>
      </c>
      <c r="X47" s="794"/>
      <c r="Y47" s="794"/>
      <c r="Z47" s="791">
        <v>0.56910000000000005</v>
      </c>
      <c r="AA47" s="791">
        <v>0.6774</v>
      </c>
      <c r="AB47" s="791">
        <v>0.56240000000000001</v>
      </c>
      <c r="AC47" s="791">
        <v>0.64449999999999996</v>
      </c>
      <c r="AD47" s="791">
        <v>0.62660000000000005</v>
      </c>
      <c r="AE47" s="791">
        <v>0.72489999999999999</v>
      </c>
      <c r="AF47" s="794"/>
      <c r="AG47" s="794"/>
      <c r="AH47" s="794"/>
      <c r="AI47" s="791">
        <v>0.5423</v>
      </c>
      <c r="AJ47" s="791">
        <v>0.65969999999999995</v>
      </c>
      <c r="AK47" s="793">
        <v>0.56340000000000001</v>
      </c>
    </row>
    <row r="48" spans="1:37">
      <c r="A48" s="788" t="s">
        <v>934</v>
      </c>
      <c r="B48" s="791">
        <v>0.2412</v>
      </c>
      <c r="C48" s="791">
        <v>0.25790000000000002</v>
      </c>
      <c r="D48" s="791">
        <v>0.28170000000000001</v>
      </c>
      <c r="E48" s="792">
        <v>0.48</v>
      </c>
      <c r="F48" s="791">
        <v>0.48</v>
      </c>
      <c r="G48" s="791">
        <v>0.5</v>
      </c>
      <c r="H48" s="791">
        <v>0.497</v>
      </c>
      <c r="I48" s="791">
        <v>0.62670000000000003</v>
      </c>
      <c r="J48" s="791">
        <v>0.5756</v>
      </c>
      <c r="K48" s="791">
        <v>0.2203</v>
      </c>
      <c r="L48" s="791">
        <v>0.2581</v>
      </c>
      <c r="M48" s="791">
        <v>0.27850000000000003</v>
      </c>
      <c r="N48" s="792">
        <v>0.51</v>
      </c>
      <c r="O48" s="791">
        <v>0.56000000000000005</v>
      </c>
      <c r="P48" s="791">
        <v>0.53</v>
      </c>
      <c r="Q48" s="791">
        <v>0.57999999999999996</v>
      </c>
      <c r="R48" s="791">
        <v>0.45689999999999997</v>
      </c>
      <c r="S48" s="791">
        <v>0.60140000000000005</v>
      </c>
      <c r="T48" s="791">
        <v>0.56159999999999999</v>
      </c>
      <c r="U48" s="791">
        <v>0.26819999999999999</v>
      </c>
      <c r="V48" s="791">
        <v>0.26960000000000001</v>
      </c>
      <c r="W48" s="791">
        <v>0.27550000000000002</v>
      </c>
      <c r="X48" s="792">
        <v>0.48</v>
      </c>
      <c r="Y48" s="791">
        <v>0.51</v>
      </c>
      <c r="Z48" s="791">
        <v>0.47039999999999998</v>
      </c>
      <c r="AA48" s="791">
        <v>0.62360000000000004</v>
      </c>
      <c r="AB48" s="791">
        <v>0.50360000000000005</v>
      </c>
      <c r="AC48" s="791">
        <v>0.27629999999999999</v>
      </c>
      <c r="AD48" s="791">
        <v>0.2606</v>
      </c>
      <c r="AE48" s="791">
        <v>0.29220000000000002</v>
      </c>
      <c r="AF48" s="792">
        <v>0.5</v>
      </c>
      <c r="AG48" s="791">
        <v>0.49</v>
      </c>
      <c r="AH48" s="791">
        <v>0.52</v>
      </c>
      <c r="AI48" s="791">
        <v>0.45290000000000002</v>
      </c>
      <c r="AJ48" s="791">
        <v>0.60170000000000001</v>
      </c>
      <c r="AK48" s="793">
        <v>0.50280000000000002</v>
      </c>
    </row>
    <row r="49" spans="1:37">
      <c r="A49" s="788" t="s">
        <v>935</v>
      </c>
      <c r="B49" s="791">
        <v>0.60019999999999996</v>
      </c>
      <c r="C49" s="791">
        <v>0.68200000000000005</v>
      </c>
      <c r="D49" s="791">
        <v>0.74590000000000001</v>
      </c>
      <c r="E49" s="794"/>
      <c r="F49" s="794"/>
      <c r="G49" s="794"/>
      <c r="H49" s="791">
        <v>0.53879999999999995</v>
      </c>
      <c r="I49" s="791">
        <v>0.68379999999999996</v>
      </c>
      <c r="J49" s="791">
        <v>0.60070000000000001</v>
      </c>
      <c r="K49" s="791">
        <v>0.64200000000000002</v>
      </c>
      <c r="L49" s="791">
        <v>0.66539999999999999</v>
      </c>
      <c r="M49" s="791">
        <v>0.6986</v>
      </c>
      <c r="N49" s="794"/>
      <c r="O49" s="794"/>
      <c r="P49" s="794"/>
      <c r="Q49" s="794"/>
      <c r="R49" s="791">
        <v>0.49619999999999997</v>
      </c>
      <c r="S49" s="791">
        <v>0.66069999999999995</v>
      </c>
      <c r="T49" s="791">
        <v>0.58409999999999995</v>
      </c>
      <c r="U49" s="791">
        <v>0.5988</v>
      </c>
      <c r="V49" s="791">
        <v>0.62590000000000001</v>
      </c>
      <c r="W49" s="791">
        <v>0.70089999999999997</v>
      </c>
      <c r="X49" s="794"/>
      <c r="Y49" s="794"/>
      <c r="Z49" s="791">
        <v>0.53300000000000003</v>
      </c>
      <c r="AA49" s="791">
        <v>0.67900000000000005</v>
      </c>
      <c r="AB49" s="791">
        <v>0.52370000000000005</v>
      </c>
      <c r="AC49" s="791">
        <v>0.63670000000000004</v>
      </c>
      <c r="AD49" s="791">
        <v>0.61270000000000002</v>
      </c>
      <c r="AE49" s="791">
        <v>0.74209999999999998</v>
      </c>
      <c r="AF49" s="794"/>
      <c r="AG49" s="794"/>
      <c r="AH49" s="794"/>
      <c r="AI49" s="791">
        <v>0.49559999999999998</v>
      </c>
      <c r="AJ49" s="791">
        <v>0.65559999999999996</v>
      </c>
      <c r="AK49" s="793">
        <v>0.52510000000000001</v>
      </c>
    </row>
    <row r="50" spans="1:37">
      <c r="A50" s="788" t="s">
        <v>936</v>
      </c>
      <c r="B50" s="791">
        <v>27.9</v>
      </c>
      <c r="C50" s="791">
        <v>21.2</v>
      </c>
      <c r="D50" s="791">
        <v>19.7</v>
      </c>
      <c r="E50" s="792">
        <v>65.47</v>
      </c>
      <c r="F50" s="791">
        <v>15.26</v>
      </c>
      <c r="G50" s="791">
        <v>14.19</v>
      </c>
      <c r="H50" s="791">
        <v>54.1</v>
      </c>
      <c r="I50" s="791">
        <v>53.9</v>
      </c>
      <c r="J50" s="791">
        <v>53.7</v>
      </c>
      <c r="K50" s="791">
        <v>21.9</v>
      </c>
      <c r="L50" s="791">
        <v>22.7</v>
      </c>
      <c r="M50" s="791">
        <v>22.6</v>
      </c>
      <c r="N50" s="792">
        <v>58.76</v>
      </c>
      <c r="O50" s="791">
        <v>10.29</v>
      </c>
      <c r="P50" s="791">
        <v>19.97</v>
      </c>
      <c r="Q50" s="791">
        <v>15.12</v>
      </c>
      <c r="R50" s="791">
        <v>59.9</v>
      </c>
      <c r="S50" s="791">
        <v>55.4</v>
      </c>
      <c r="T50" s="791">
        <v>54.1</v>
      </c>
      <c r="U50" s="791">
        <v>31.4</v>
      </c>
      <c r="V50" s="791">
        <v>24.8</v>
      </c>
      <c r="W50" s="791">
        <v>21.6</v>
      </c>
      <c r="X50" s="792">
        <v>67.94</v>
      </c>
      <c r="Y50" s="791">
        <v>14.82</v>
      </c>
      <c r="Z50" s="791">
        <v>53.4</v>
      </c>
      <c r="AA50" s="791">
        <v>57.4</v>
      </c>
      <c r="AB50" s="791">
        <v>54.2</v>
      </c>
      <c r="AC50" s="791">
        <v>29</v>
      </c>
      <c r="AD50" s="791">
        <v>26.1</v>
      </c>
      <c r="AE50" s="791">
        <v>20.5</v>
      </c>
      <c r="AF50" s="792">
        <v>63.75</v>
      </c>
      <c r="AG50" s="791">
        <v>18.079999999999998</v>
      </c>
      <c r="AH50" s="791">
        <v>14.78</v>
      </c>
      <c r="AI50" s="791">
        <v>59</v>
      </c>
      <c r="AJ50" s="791">
        <v>57</v>
      </c>
      <c r="AK50" s="793">
        <v>59.1</v>
      </c>
    </row>
    <row r="51" spans="1:37">
      <c r="A51" s="788" t="s">
        <v>937</v>
      </c>
      <c r="B51" s="791">
        <v>69.5</v>
      </c>
      <c r="C51" s="791">
        <v>55.9</v>
      </c>
      <c r="D51" s="791">
        <v>52.2</v>
      </c>
      <c r="E51" s="794"/>
      <c r="F51" s="791">
        <v>28.54</v>
      </c>
      <c r="G51" s="791">
        <v>39.93</v>
      </c>
      <c r="H51" s="794"/>
      <c r="I51" s="791">
        <v>58.8</v>
      </c>
      <c r="J51" s="791">
        <v>56</v>
      </c>
      <c r="K51" s="791">
        <v>63.8</v>
      </c>
      <c r="L51" s="791">
        <v>58.6</v>
      </c>
      <c r="M51" s="791">
        <v>56.6</v>
      </c>
      <c r="N51" s="794"/>
      <c r="O51" s="791">
        <v>24.75</v>
      </c>
      <c r="P51" s="791">
        <v>33.18</v>
      </c>
      <c r="Q51" s="791">
        <v>41.74</v>
      </c>
      <c r="R51" s="794"/>
      <c r="S51" s="791">
        <v>60.9</v>
      </c>
      <c r="T51" s="791">
        <v>56.3</v>
      </c>
      <c r="U51" s="791">
        <v>70.099999999999994</v>
      </c>
      <c r="V51" s="791">
        <v>57.6</v>
      </c>
      <c r="W51" s="791">
        <v>55</v>
      </c>
      <c r="X51" s="794"/>
      <c r="Y51" s="791">
        <v>32.89</v>
      </c>
      <c r="Z51" s="794"/>
      <c r="AA51" s="791">
        <v>62.5</v>
      </c>
      <c r="AB51" s="791">
        <v>56.4</v>
      </c>
      <c r="AC51" s="791">
        <v>66.8</v>
      </c>
      <c r="AD51" s="791">
        <v>61.3</v>
      </c>
      <c r="AE51" s="791">
        <v>52</v>
      </c>
      <c r="AF51" s="794"/>
      <c r="AG51" s="791">
        <v>31.2</v>
      </c>
      <c r="AH51" s="791">
        <v>39.86</v>
      </c>
      <c r="AI51" s="794"/>
      <c r="AJ51" s="791">
        <v>62.1</v>
      </c>
      <c r="AK51" s="793">
        <v>61.8</v>
      </c>
    </row>
    <row r="52" spans="1:37">
      <c r="A52" s="795" t="s">
        <v>938</v>
      </c>
      <c r="B52" s="794"/>
      <c r="C52" s="794"/>
      <c r="D52" s="794"/>
      <c r="E52" s="794"/>
      <c r="F52" s="791">
        <v>28.09</v>
      </c>
      <c r="G52" s="791">
        <v>20.75</v>
      </c>
      <c r="H52" s="794"/>
      <c r="I52" s="794"/>
      <c r="J52" s="794"/>
      <c r="K52" s="794"/>
      <c r="L52" s="794"/>
      <c r="M52" s="794"/>
      <c r="N52" s="794"/>
      <c r="O52" s="791">
        <v>23.39</v>
      </c>
      <c r="P52" s="791">
        <v>37.049999999999997</v>
      </c>
      <c r="Q52" s="791">
        <v>24.19</v>
      </c>
      <c r="R52" s="794"/>
      <c r="S52" s="794"/>
      <c r="T52" s="794"/>
      <c r="U52" s="794"/>
      <c r="V52" s="794"/>
      <c r="W52" s="794"/>
      <c r="X52" s="794"/>
      <c r="Y52" s="791">
        <v>27.36</v>
      </c>
      <c r="Z52" s="794"/>
      <c r="AA52" s="794"/>
      <c r="AB52" s="794"/>
      <c r="AC52" s="794"/>
      <c r="AD52" s="794"/>
      <c r="AE52" s="794"/>
      <c r="AF52" s="794"/>
      <c r="AG52" s="791">
        <v>34.26</v>
      </c>
      <c r="AH52" s="791">
        <v>22.75</v>
      </c>
      <c r="AI52" s="794"/>
      <c r="AJ52" s="794"/>
      <c r="AK52" s="796"/>
    </row>
    <row r="53" spans="1:37">
      <c r="A53" s="788" t="s">
        <v>939</v>
      </c>
      <c r="B53" s="791">
        <v>5.4</v>
      </c>
      <c r="C53" s="791">
        <v>7</v>
      </c>
      <c r="D53" s="791">
        <v>9.3000000000000007</v>
      </c>
      <c r="E53" s="792">
        <v>11.57</v>
      </c>
      <c r="F53" s="791">
        <v>13.19</v>
      </c>
      <c r="G53" s="791">
        <v>14.36</v>
      </c>
      <c r="H53" s="791">
        <v>15.4</v>
      </c>
      <c r="I53" s="791">
        <v>15.4</v>
      </c>
      <c r="J53" s="791">
        <v>19.600000000000001</v>
      </c>
      <c r="K53" s="791">
        <v>6.3</v>
      </c>
      <c r="L53" s="791">
        <v>6.3</v>
      </c>
      <c r="M53" s="791">
        <v>9.1999999999999993</v>
      </c>
      <c r="N53" s="792">
        <v>10.41</v>
      </c>
      <c r="O53" s="791">
        <v>15.19</v>
      </c>
      <c r="P53" s="791">
        <v>11.6</v>
      </c>
      <c r="Q53" s="791">
        <v>14.62</v>
      </c>
      <c r="R53" s="791">
        <v>14.1</v>
      </c>
      <c r="S53" s="791">
        <v>14.7</v>
      </c>
      <c r="T53" s="791">
        <v>18.899999999999999</v>
      </c>
      <c r="U53" s="791">
        <v>7</v>
      </c>
      <c r="V53" s="791">
        <v>7</v>
      </c>
      <c r="W53" s="791">
        <v>9.3000000000000007</v>
      </c>
      <c r="X53" s="792">
        <v>7.33</v>
      </c>
      <c r="Y53" s="791">
        <v>14.37</v>
      </c>
      <c r="Z53" s="791">
        <v>14.8</v>
      </c>
      <c r="AA53" s="791">
        <v>14.1</v>
      </c>
      <c r="AB53" s="791">
        <v>18.399999999999999</v>
      </c>
      <c r="AC53" s="791">
        <v>7.2</v>
      </c>
      <c r="AD53" s="791">
        <v>6.9</v>
      </c>
      <c r="AE53" s="791">
        <v>9.6999999999999993</v>
      </c>
      <c r="AF53" s="792">
        <v>9.1999999999999993</v>
      </c>
      <c r="AG53" s="791">
        <v>10.46</v>
      </c>
      <c r="AH53" s="791">
        <v>13.25</v>
      </c>
      <c r="AI53" s="791">
        <v>11.9</v>
      </c>
      <c r="AJ53" s="791">
        <v>14.2</v>
      </c>
      <c r="AK53" s="793">
        <v>14.5</v>
      </c>
    </row>
    <row r="54" spans="1:37">
      <c r="A54" s="788" t="s">
        <v>940</v>
      </c>
      <c r="B54" s="791">
        <v>13.4</v>
      </c>
      <c r="C54" s="791">
        <v>18.5</v>
      </c>
      <c r="D54" s="791">
        <v>24.7</v>
      </c>
      <c r="E54" s="794"/>
      <c r="F54" s="794"/>
      <c r="G54" s="794"/>
      <c r="H54" s="791">
        <v>16.7</v>
      </c>
      <c r="I54" s="791">
        <v>16.8</v>
      </c>
      <c r="J54" s="791">
        <v>20.399999999999999</v>
      </c>
      <c r="K54" s="791">
        <v>18.5</v>
      </c>
      <c r="L54" s="791">
        <v>16.3</v>
      </c>
      <c r="M54" s="791">
        <v>23.2</v>
      </c>
      <c r="N54" s="794"/>
      <c r="O54" s="794"/>
      <c r="P54" s="794"/>
      <c r="Q54" s="794"/>
      <c r="R54" s="791">
        <v>15.3</v>
      </c>
      <c r="S54" s="791">
        <v>16.2</v>
      </c>
      <c r="T54" s="791">
        <v>19.7</v>
      </c>
      <c r="U54" s="791">
        <v>15.6</v>
      </c>
      <c r="V54" s="791">
        <v>16.2</v>
      </c>
      <c r="W54" s="791">
        <v>23.8</v>
      </c>
      <c r="X54" s="794"/>
      <c r="Y54" s="794"/>
      <c r="Z54" s="791">
        <v>16.8</v>
      </c>
      <c r="AA54" s="791">
        <v>15.4</v>
      </c>
      <c r="AB54" s="791">
        <v>19.2</v>
      </c>
      <c r="AC54" s="791">
        <v>16.600000000000001</v>
      </c>
      <c r="AD54" s="791">
        <v>16.100000000000001</v>
      </c>
      <c r="AE54" s="791">
        <v>24.8</v>
      </c>
      <c r="AF54" s="794"/>
      <c r="AG54" s="794"/>
      <c r="AH54" s="794"/>
      <c r="AI54" s="791">
        <v>13.1</v>
      </c>
      <c r="AJ54" s="791">
        <v>15.5</v>
      </c>
      <c r="AK54" s="793">
        <v>15.1</v>
      </c>
    </row>
    <row r="55" spans="1:37">
      <c r="A55" s="788" t="s">
        <v>941</v>
      </c>
      <c r="B55" s="794"/>
      <c r="C55" s="794"/>
      <c r="D55" s="794"/>
      <c r="E55" s="794"/>
      <c r="F55" s="794"/>
      <c r="G55" s="794"/>
      <c r="H55" s="791"/>
      <c r="I55" s="794"/>
      <c r="J55" s="791">
        <v>8.09</v>
      </c>
      <c r="K55" s="794"/>
      <c r="L55" s="794"/>
      <c r="M55" s="794"/>
      <c r="N55" s="794"/>
      <c r="O55" s="794"/>
      <c r="P55" s="794"/>
      <c r="Q55" s="794"/>
      <c r="R55" s="791"/>
      <c r="S55" s="794"/>
      <c r="T55" s="791">
        <v>8.5299999999999994</v>
      </c>
      <c r="U55" s="794"/>
      <c r="V55" s="794"/>
      <c r="W55" s="794"/>
      <c r="X55" s="794"/>
      <c r="Y55" s="794"/>
      <c r="Z55" s="791"/>
      <c r="AA55" s="794"/>
      <c r="AB55" s="791">
        <v>7.4</v>
      </c>
      <c r="AC55" s="794"/>
      <c r="AD55" s="791"/>
      <c r="AE55" s="794"/>
      <c r="AF55" s="794"/>
      <c r="AG55" s="794"/>
      <c r="AH55" s="794"/>
      <c r="AI55" s="791"/>
      <c r="AJ55" s="794"/>
      <c r="AK55" s="793">
        <v>6.65</v>
      </c>
    </row>
    <row r="56" spans="1:37">
      <c r="A56" s="788" t="s">
        <v>942</v>
      </c>
      <c r="B56" s="791">
        <v>0.09</v>
      </c>
      <c r="C56" s="791">
        <v>0.14000000000000001</v>
      </c>
      <c r="D56" s="791">
        <v>0.12</v>
      </c>
      <c r="E56" s="794"/>
      <c r="F56" s="794"/>
      <c r="G56" s="794"/>
      <c r="H56" s="791">
        <v>0.21</v>
      </c>
      <c r="I56" s="791">
        <v>0.27</v>
      </c>
      <c r="J56" s="791">
        <v>0.17</v>
      </c>
      <c r="K56" s="791">
        <v>0.08</v>
      </c>
      <c r="L56" s="791">
        <v>0.15</v>
      </c>
      <c r="M56" s="791">
        <v>0.12</v>
      </c>
      <c r="N56" s="794"/>
      <c r="O56" s="794"/>
      <c r="P56" s="794"/>
      <c r="Q56" s="794"/>
      <c r="R56" s="791">
        <v>0.17</v>
      </c>
      <c r="S56" s="791">
        <v>0.25</v>
      </c>
      <c r="T56" s="791">
        <v>0.2</v>
      </c>
      <c r="U56" s="791">
        <v>0.1</v>
      </c>
      <c r="V56" s="791">
        <v>0.16</v>
      </c>
      <c r="W56" s="791">
        <v>0.13</v>
      </c>
      <c r="X56" s="794"/>
      <c r="Y56" s="794"/>
      <c r="Z56" s="791">
        <v>0.19</v>
      </c>
      <c r="AA56" s="791">
        <v>0.28000000000000003</v>
      </c>
      <c r="AB56" s="791">
        <v>0.17</v>
      </c>
      <c r="AC56" s="791">
        <v>0.11</v>
      </c>
      <c r="AD56" s="791">
        <v>0.15</v>
      </c>
      <c r="AE56" s="791">
        <v>0.13</v>
      </c>
      <c r="AF56" s="794"/>
      <c r="AG56" s="794"/>
      <c r="AH56" s="794"/>
      <c r="AI56" s="791">
        <v>0.18</v>
      </c>
      <c r="AJ56" s="791">
        <v>0.26</v>
      </c>
      <c r="AK56" s="793">
        <v>0.16</v>
      </c>
    </row>
    <row r="57" spans="1:37">
      <c r="A57" s="788" t="s">
        <v>943</v>
      </c>
      <c r="B57" s="791">
        <v>0.23</v>
      </c>
      <c r="C57" s="791">
        <v>0.36</v>
      </c>
      <c r="D57" s="791">
        <v>0.33</v>
      </c>
      <c r="E57" s="794"/>
      <c r="F57" s="794"/>
      <c r="G57" s="794"/>
      <c r="H57" s="791">
        <v>0.23</v>
      </c>
      <c r="I57" s="791">
        <v>0.3</v>
      </c>
      <c r="J57" s="791">
        <v>0.18</v>
      </c>
      <c r="K57" s="791">
        <v>0.23</v>
      </c>
      <c r="L57" s="791">
        <v>0.39</v>
      </c>
      <c r="M57" s="791">
        <v>0.31</v>
      </c>
      <c r="N57" s="794"/>
      <c r="O57" s="794"/>
      <c r="P57" s="794"/>
      <c r="Q57" s="794"/>
      <c r="R57" s="791">
        <v>0.18</v>
      </c>
      <c r="S57" s="791">
        <v>0.28000000000000003</v>
      </c>
      <c r="T57" s="791">
        <v>0.21</v>
      </c>
      <c r="U57" s="791">
        <v>0.22</v>
      </c>
      <c r="V57" s="791">
        <v>0.36</v>
      </c>
      <c r="W57" s="791">
        <v>0.32</v>
      </c>
      <c r="X57" s="794"/>
      <c r="Y57" s="794"/>
      <c r="Z57" s="791">
        <v>0.22</v>
      </c>
      <c r="AA57" s="791">
        <v>0.3</v>
      </c>
      <c r="AB57" s="791">
        <v>0.18</v>
      </c>
      <c r="AC57" s="791">
        <v>0.25</v>
      </c>
      <c r="AD57" s="791">
        <v>0.35</v>
      </c>
      <c r="AE57" s="791">
        <v>0.32</v>
      </c>
      <c r="AF57" s="794"/>
      <c r="AG57" s="794"/>
      <c r="AH57" s="794"/>
      <c r="AI57" s="791">
        <v>0.2</v>
      </c>
      <c r="AJ57" s="791">
        <v>0.28000000000000003</v>
      </c>
      <c r="AK57" s="793">
        <v>0.17</v>
      </c>
    </row>
    <row r="58" spans="1:37">
      <c r="A58" s="788" t="s">
        <v>944</v>
      </c>
      <c r="B58" s="791">
        <v>0.7</v>
      </c>
      <c r="C58" s="791">
        <v>0.85</v>
      </c>
      <c r="D58" s="791">
        <v>0.72</v>
      </c>
      <c r="E58" s="794"/>
      <c r="F58" s="794"/>
      <c r="G58" s="794"/>
      <c r="H58" s="791">
        <v>2.11</v>
      </c>
      <c r="I58" s="791">
        <v>1.88</v>
      </c>
      <c r="J58" s="791">
        <v>1.01</v>
      </c>
      <c r="K58" s="791">
        <v>0.6</v>
      </c>
      <c r="L58" s="791">
        <v>1.02</v>
      </c>
      <c r="M58" s="791">
        <v>0.73</v>
      </c>
      <c r="N58" s="794"/>
      <c r="O58" s="794"/>
      <c r="P58" s="794"/>
      <c r="Q58" s="794"/>
      <c r="R58" s="791">
        <v>1.7</v>
      </c>
      <c r="S58" s="791">
        <v>1.49</v>
      </c>
      <c r="T58" s="791">
        <v>1.27</v>
      </c>
      <c r="U58" s="791">
        <v>0.6</v>
      </c>
      <c r="V58" s="791">
        <v>1.03</v>
      </c>
      <c r="W58" s="791">
        <v>0.79</v>
      </c>
      <c r="X58" s="794"/>
      <c r="Y58" s="794"/>
      <c r="Z58" s="791">
        <v>1.84</v>
      </c>
      <c r="AA58" s="791">
        <v>1.89</v>
      </c>
      <c r="AB58" s="791">
        <v>1.02</v>
      </c>
      <c r="AC58" s="791">
        <v>0.73</v>
      </c>
      <c r="AD58" s="791">
        <v>1.08</v>
      </c>
      <c r="AE58" s="791">
        <v>0.76</v>
      </c>
      <c r="AF58" s="794"/>
      <c r="AG58" s="794"/>
      <c r="AH58" s="794"/>
      <c r="AI58" s="791">
        <v>1.68</v>
      </c>
      <c r="AJ58" s="791">
        <v>1.67</v>
      </c>
      <c r="AK58" s="793">
        <v>1.04</v>
      </c>
    </row>
    <row r="59" spans="1:37">
      <c r="A59" s="788" t="s">
        <v>945</v>
      </c>
      <c r="B59" s="791">
        <v>1.74</v>
      </c>
      <c r="C59" s="791">
        <v>2.2400000000000002</v>
      </c>
      <c r="D59" s="791">
        <v>1.91</v>
      </c>
      <c r="E59" s="794"/>
      <c r="F59" s="794"/>
      <c r="G59" s="794"/>
      <c r="H59" s="791">
        <v>2.29</v>
      </c>
      <c r="I59" s="791">
        <v>2.0499999999999998</v>
      </c>
      <c r="J59" s="791">
        <v>1.05</v>
      </c>
      <c r="K59" s="791">
        <v>1.75</v>
      </c>
      <c r="L59" s="791">
        <v>2.62</v>
      </c>
      <c r="M59" s="791">
        <v>1.83</v>
      </c>
      <c r="N59" s="794"/>
      <c r="O59" s="794"/>
      <c r="P59" s="794"/>
      <c r="Q59" s="794"/>
      <c r="R59" s="791">
        <v>1.85</v>
      </c>
      <c r="S59" s="791">
        <v>1.64</v>
      </c>
      <c r="T59" s="791">
        <v>1.32</v>
      </c>
      <c r="U59" s="791">
        <v>1.35</v>
      </c>
      <c r="V59" s="791">
        <v>2.39</v>
      </c>
      <c r="W59" s="791">
        <v>2.0099999999999998</v>
      </c>
      <c r="X59" s="794"/>
      <c r="Y59" s="794"/>
      <c r="Z59" s="791">
        <v>2.09</v>
      </c>
      <c r="AA59" s="791">
        <v>2.06</v>
      </c>
      <c r="AB59" s="791">
        <v>1.06</v>
      </c>
      <c r="AC59" s="791">
        <v>1.69</v>
      </c>
      <c r="AD59" s="791">
        <v>2.54</v>
      </c>
      <c r="AE59" s="791">
        <v>1.94</v>
      </c>
      <c r="AF59" s="794"/>
      <c r="AG59" s="794"/>
      <c r="AH59" s="794"/>
      <c r="AI59" s="791">
        <v>1.84</v>
      </c>
      <c r="AJ59" s="791">
        <v>1.82</v>
      </c>
      <c r="AK59" s="793">
        <v>1.0900000000000001</v>
      </c>
    </row>
    <row r="60" spans="1:37">
      <c r="A60" s="803" t="s">
        <v>946</v>
      </c>
      <c r="B60" s="791">
        <v>110</v>
      </c>
      <c r="C60" s="791">
        <v>122</v>
      </c>
      <c r="D60" s="791">
        <v>149</v>
      </c>
      <c r="E60" s="792">
        <v>98</v>
      </c>
      <c r="F60" s="791">
        <v>97</v>
      </c>
      <c r="G60" s="791">
        <v>106</v>
      </c>
      <c r="H60" s="791">
        <v>114</v>
      </c>
      <c r="I60" s="791">
        <v>97</v>
      </c>
      <c r="J60" s="791">
        <v>125</v>
      </c>
      <c r="K60" s="791">
        <v>130</v>
      </c>
      <c r="L60" s="791">
        <v>115</v>
      </c>
      <c r="M60" s="791">
        <v>146</v>
      </c>
      <c r="N60" s="792">
        <v>103</v>
      </c>
      <c r="O60" s="791">
        <v>118</v>
      </c>
      <c r="P60" s="791">
        <v>107</v>
      </c>
      <c r="Q60" s="791">
        <v>104</v>
      </c>
      <c r="R60" s="791">
        <v>95</v>
      </c>
      <c r="S60" s="791">
        <v>92</v>
      </c>
      <c r="T60" s="791">
        <v>121</v>
      </c>
      <c r="U60" s="791">
        <v>105</v>
      </c>
      <c r="V60" s="791">
        <v>112</v>
      </c>
      <c r="W60" s="791">
        <v>134</v>
      </c>
      <c r="X60" s="792">
        <v>91</v>
      </c>
      <c r="Y60" s="791">
        <v>90</v>
      </c>
      <c r="Z60" s="791">
        <v>111</v>
      </c>
      <c r="AA60" s="791">
        <v>90</v>
      </c>
      <c r="AB60" s="791">
        <v>102</v>
      </c>
      <c r="AC60" s="791">
        <v>112</v>
      </c>
      <c r="AD60" s="791">
        <v>107</v>
      </c>
      <c r="AE60" s="791">
        <v>138</v>
      </c>
      <c r="AF60" s="792">
        <v>100</v>
      </c>
      <c r="AG60" s="791">
        <v>99</v>
      </c>
      <c r="AH60" s="791">
        <v>96</v>
      </c>
      <c r="AI60" s="791">
        <v>99</v>
      </c>
      <c r="AJ60" s="791">
        <v>90</v>
      </c>
      <c r="AK60" s="793">
        <v>102</v>
      </c>
    </row>
    <row r="61" spans="1:37">
      <c r="A61" s="803" t="s">
        <v>947</v>
      </c>
      <c r="B61" s="791" t="s">
        <v>948</v>
      </c>
      <c r="C61" s="791" t="s">
        <v>948</v>
      </c>
      <c r="D61" s="791" t="s">
        <v>738</v>
      </c>
      <c r="E61" s="794" t="s">
        <v>949</v>
      </c>
      <c r="F61" s="794" t="s">
        <v>949</v>
      </c>
      <c r="G61" s="794" t="s">
        <v>948</v>
      </c>
      <c r="H61" s="794" t="s">
        <v>948</v>
      </c>
      <c r="I61" s="791" t="s">
        <v>949</v>
      </c>
      <c r="J61" s="791" t="s">
        <v>738</v>
      </c>
      <c r="K61" s="791" t="s">
        <v>738</v>
      </c>
      <c r="L61" s="791" t="s">
        <v>948</v>
      </c>
      <c r="M61" s="791" t="s">
        <v>738</v>
      </c>
      <c r="N61" s="794" t="s">
        <v>948</v>
      </c>
      <c r="O61" s="794" t="s">
        <v>948</v>
      </c>
      <c r="P61" s="794" t="s">
        <v>948</v>
      </c>
      <c r="Q61" s="794" t="s">
        <v>948</v>
      </c>
      <c r="R61" s="794" t="s">
        <v>949</v>
      </c>
      <c r="S61" s="791" t="s">
        <v>949</v>
      </c>
      <c r="T61" s="791" t="s">
        <v>948</v>
      </c>
      <c r="U61" s="791" t="s">
        <v>948</v>
      </c>
      <c r="V61" s="791" t="s">
        <v>948</v>
      </c>
      <c r="W61" s="791" t="s">
        <v>738</v>
      </c>
      <c r="X61" s="794" t="s">
        <v>949</v>
      </c>
      <c r="Y61" s="794" t="s">
        <v>949</v>
      </c>
      <c r="Z61" s="794" t="s">
        <v>948</v>
      </c>
      <c r="AA61" s="791" t="s">
        <v>949</v>
      </c>
      <c r="AB61" s="791" t="s">
        <v>948</v>
      </c>
      <c r="AC61" s="791" t="s">
        <v>948</v>
      </c>
      <c r="AD61" s="791" t="s">
        <v>948</v>
      </c>
      <c r="AE61" s="791" t="s">
        <v>738</v>
      </c>
      <c r="AF61" s="794" t="s">
        <v>948</v>
      </c>
      <c r="AG61" s="794" t="s">
        <v>949</v>
      </c>
      <c r="AH61" s="794" t="s">
        <v>949</v>
      </c>
      <c r="AI61" s="794" t="s">
        <v>949</v>
      </c>
      <c r="AJ61" s="791" t="s">
        <v>949</v>
      </c>
      <c r="AK61" s="793" t="s">
        <v>948</v>
      </c>
    </row>
    <row r="62" spans="1:37">
      <c r="A62" s="803" t="s">
        <v>863</v>
      </c>
      <c r="B62" s="791">
        <v>80</v>
      </c>
      <c r="C62" s="791">
        <v>106</v>
      </c>
      <c r="D62" s="791">
        <v>119</v>
      </c>
      <c r="E62" s="792">
        <v>83</v>
      </c>
      <c r="F62" s="791">
        <v>87</v>
      </c>
      <c r="G62" s="791">
        <v>107</v>
      </c>
      <c r="H62" s="791">
        <v>98</v>
      </c>
      <c r="I62" s="791">
        <v>149</v>
      </c>
      <c r="J62" s="791">
        <v>105</v>
      </c>
      <c r="K62" s="791">
        <v>90</v>
      </c>
      <c r="L62" s="791">
        <v>100</v>
      </c>
      <c r="M62" s="791">
        <v>106</v>
      </c>
      <c r="N62" s="792">
        <v>99</v>
      </c>
      <c r="O62" s="791">
        <v>94</v>
      </c>
      <c r="P62" s="791">
        <v>86</v>
      </c>
      <c r="Q62" s="791">
        <v>132</v>
      </c>
      <c r="R62" s="791">
        <v>83</v>
      </c>
      <c r="S62" s="791">
        <v>137</v>
      </c>
      <c r="T62" s="791">
        <v>104</v>
      </c>
      <c r="U62" s="791">
        <v>80</v>
      </c>
      <c r="V62" s="791">
        <v>99</v>
      </c>
      <c r="W62" s="791">
        <v>109</v>
      </c>
      <c r="X62" s="792">
        <v>76</v>
      </c>
      <c r="Y62" s="791">
        <v>105</v>
      </c>
      <c r="Z62" s="791">
        <v>94</v>
      </c>
      <c r="AA62" s="791">
        <v>143</v>
      </c>
      <c r="AB62" s="791">
        <v>101</v>
      </c>
      <c r="AC62" s="791">
        <v>86</v>
      </c>
      <c r="AD62" s="791">
        <v>92</v>
      </c>
      <c r="AE62" s="791">
        <v>119</v>
      </c>
      <c r="AF62" s="792">
        <v>84</v>
      </c>
      <c r="AG62" s="791">
        <v>85</v>
      </c>
      <c r="AH62" s="791">
        <v>111</v>
      </c>
      <c r="AI62" s="791">
        <v>86</v>
      </c>
      <c r="AJ62" s="791">
        <v>136</v>
      </c>
      <c r="AK62" s="793">
        <v>93</v>
      </c>
    </row>
    <row r="63" spans="1:37">
      <c r="A63" s="803" t="s">
        <v>950</v>
      </c>
      <c r="B63" s="791" t="s">
        <v>949</v>
      </c>
      <c r="C63" s="791" t="s">
        <v>948</v>
      </c>
      <c r="D63" s="791" t="s">
        <v>948</v>
      </c>
      <c r="E63" s="794" t="s">
        <v>949</v>
      </c>
      <c r="F63" s="794" t="s">
        <v>949</v>
      </c>
      <c r="G63" s="794" t="s">
        <v>948</v>
      </c>
      <c r="H63" s="794" t="s">
        <v>949</v>
      </c>
      <c r="I63" s="791" t="s">
        <v>738</v>
      </c>
      <c r="J63" s="791" t="s">
        <v>949</v>
      </c>
      <c r="K63" s="791" t="s">
        <v>738</v>
      </c>
      <c r="L63" s="791" t="s">
        <v>948</v>
      </c>
      <c r="M63" s="791" t="s">
        <v>948</v>
      </c>
      <c r="N63" s="794" t="s">
        <v>948</v>
      </c>
      <c r="O63" s="794" t="s">
        <v>949</v>
      </c>
      <c r="P63" s="794" t="s">
        <v>949</v>
      </c>
      <c r="Q63" s="794" t="s">
        <v>738</v>
      </c>
      <c r="R63" s="794" t="s">
        <v>949</v>
      </c>
      <c r="S63" s="791" t="s">
        <v>738</v>
      </c>
      <c r="T63" s="791" t="s">
        <v>949</v>
      </c>
      <c r="U63" s="791" t="s">
        <v>949</v>
      </c>
      <c r="V63" s="791" t="s">
        <v>949</v>
      </c>
      <c r="W63" s="791" t="s">
        <v>948</v>
      </c>
      <c r="X63" s="794" t="s">
        <v>949</v>
      </c>
      <c r="Y63" s="794" t="s">
        <v>948</v>
      </c>
      <c r="Z63" s="794" t="s">
        <v>949</v>
      </c>
      <c r="AA63" s="791" t="s">
        <v>738</v>
      </c>
      <c r="AB63" s="791" t="s">
        <v>948</v>
      </c>
      <c r="AC63" s="791" t="s">
        <v>949</v>
      </c>
      <c r="AD63" s="791" t="s">
        <v>949</v>
      </c>
      <c r="AE63" s="791" t="s">
        <v>948</v>
      </c>
      <c r="AF63" s="794" t="s">
        <v>949</v>
      </c>
      <c r="AG63" s="794" t="s">
        <v>949</v>
      </c>
      <c r="AH63" s="794" t="s">
        <v>948</v>
      </c>
      <c r="AI63" s="794" t="s">
        <v>949</v>
      </c>
      <c r="AJ63" s="791" t="s">
        <v>738</v>
      </c>
      <c r="AK63" s="793" t="s">
        <v>949</v>
      </c>
    </row>
    <row r="64" spans="1:37">
      <c r="A64" s="795" t="s">
        <v>951</v>
      </c>
      <c r="B64" s="794"/>
      <c r="C64" s="794"/>
      <c r="D64" s="794"/>
      <c r="E64" s="792">
        <v>7</v>
      </c>
      <c r="F64" s="791">
        <v>3.35</v>
      </c>
      <c r="G64" s="791">
        <v>7.25</v>
      </c>
      <c r="H64" s="794"/>
      <c r="I64" s="794"/>
      <c r="J64" s="794"/>
      <c r="K64" s="794"/>
      <c r="L64" s="794"/>
      <c r="M64" s="794"/>
      <c r="N64" s="792">
        <v>11.38</v>
      </c>
      <c r="O64" s="791">
        <v>3.84</v>
      </c>
      <c r="P64" s="791">
        <v>2.9</v>
      </c>
      <c r="Q64" s="791">
        <v>6.48</v>
      </c>
      <c r="R64" s="794"/>
      <c r="S64" s="794"/>
      <c r="T64" s="794"/>
      <c r="U64" s="794"/>
      <c r="V64" s="794"/>
      <c r="W64" s="794"/>
      <c r="X64" s="792">
        <v>6.49</v>
      </c>
      <c r="Y64" s="791">
        <v>4.95</v>
      </c>
      <c r="Z64" s="794"/>
      <c r="AA64" s="794"/>
      <c r="AB64" s="794"/>
      <c r="AC64" s="794"/>
      <c r="AD64" s="794"/>
      <c r="AE64" s="794"/>
      <c r="AF64" s="792">
        <v>6.41</v>
      </c>
      <c r="AG64" s="791">
        <v>3.16</v>
      </c>
      <c r="AH64" s="791">
        <v>7.16</v>
      </c>
      <c r="AI64" s="794"/>
      <c r="AJ64" s="794"/>
      <c r="AK64" s="796"/>
    </row>
    <row r="65" spans="1:37">
      <c r="A65" s="795" t="s">
        <v>952</v>
      </c>
      <c r="B65" s="794"/>
      <c r="C65" s="794"/>
      <c r="D65" s="794"/>
      <c r="E65" s="794"/>
      <c r="F65" s="791">
        <v>1.79</v>
      </c>
      <c r="G65" s="791">
        <v>2.58</v>
      </c>
      <c r="H65" s="794"/>
      <c r="I65" s="794"/>
      <c r="J65" s="794"/>
      <c r="K65" s="794"/>
      <c r="L65" s="794"/>
      <c r="M65" s="794"/>
      <c r="N65" s="794"/>
      <c r="O65" s="791">
        <v>1.6</v>
      </c>
      <c r="P65" s="791">
        <v>1.74</v>
      </c>
      <c r="Q65" s="791">
        <v>2.35</v>
      </c>
      <c r="R65" s="794"/>
      <c r="S65" s="794"/>
      <c r="T65" s="794"/>
      <c r="U65" s="794"/>
      <c r="V65" s="794"/>
      <c r="W65" s="794"/>
      <c r="X65" s="794"/>
      <c r="Y65" s="791">
        <v>2.23</v>
      </c>
      <c r="Z65" s="794"/>
      <c r="AA65" s="794"/>
      <c r="AB65" s="794"/>
      <c r="AC65" s="794"/>
      <c r="AD65" s="794"/>
      <c r="AE65" s="794"/>
      <c r="AF65" s="794"/>
      <c r="AG65" s="791">
        <v>1.83</v>
      </c>
      <c r="AH65" s="791">
        <v>2.65</v>
      </c>
      <c r="AI65" s="794"/>
      <c r="AJ65" s="794"/>
      <c r="AK65" s="796"/>
    </row>
    <row r="66" spans="1:37">
      <c r="A66" s="788" t="s">
        <v>953</v>
      </c>
      <c r="B66" s="791">
        <v>0.5</v>
      </c>
      <c r="C66" s="791">
        <v>0.4</v>
      </c>
      <c r="D66" s="791"/>
      <c r="E66" s="794"/>
      <c r="F66" s="791">
        <v>0.47</v>
      </c>
      <c r="G66" s="791">
        <v>0</v>
      </c>
      <c r="H66" s="791">
        <v>1.4</v>
      </c>
      <c r="I66" s="791">
        <v>2.2999999999999998</v>
      </c>
      <c r="J66" s="791">
        <v>0.5</v>
      </c>
      <c r="K66" s="791">
        <v>0.4</v>
      </c>
      <c r="L66" s="791">
        <v>0</v>
      </c>
      <c r="M66" s="791"/>
      <c r="N66" s="794"/>
      <c r="O66" s="791">
        <v>0</v>
      </c>
      <c r="P66" s="791">
        <v>0</v>
      </c>
      <c r="Q66" s="791">
        <v>0</v>
      </c>
      <c r="R66" s="791">
        <v>1.3</v>
      </c>
      <c r="S66" s="791">
        <v>2.5</v>
      </c>
      <c r="T66" s="791">
        <v>0.9</v>
      </c>
      <c r="U66" s="791">
        <v>1.3</v>
      </c>
      <c r="V66" s="791">
        <v>0</v>
      </c>
      <c r="W66" s="791"/>
      <c r="X66" s="794"/>
      <c r="Y66" s="791">
        <v>0.43</v>
      </c>
      <c r="Z66" s="791">
        <v>1.1000000000000001</v>
      </c>
      <c r="AA66" s="791">
        <v>2.2999999999999998</v>
      </c>
      <c r="AB66" s="791">
        <v>0.5</v>
      </c>
      <c r="AC66" s="791">
        <v>0.9</v>
      </c>
      <c r="AD66" s="791">
        <v>0</v>
      </c>
      <c r="AE66" s="791"/>
      <c r="AF66" s="794"/>
      <c r="AG66" s="791">
        <v>0</v>
      </c>
      <c r="AH66" s="791">
        <v>0.01</v>
      </c>
      <c r="AI66" s="791">
        <v>0.7</v>
      </c>
      <c r="AJ66" s="791">
        <v>1.6</v>
      </c>
      <c r="AK66" s="793">
        <v>0</v>
      </c>
    </row>
    <row r="67" spans="1:37">
      <c r="A67" s="788" t="s">
        <v>954</v>
      </c>
      <c r="B67" s="791">
        <v>1.2</v>
      </c>
      <c r="C67" s="791">
        <v>1</v>
      </c>
      <c r="D67" s="791"/>
      <c r="E67" s="792">
        <v>1.42</v>
      </c>
      <c r="F67" s="791">
        <v>0.88</v>
      </c>
      <c r="G67" s="791">
        <v>0</v>
      </c>
      <c r="H67" s="791">
        <v>1.5</v>
      </c>
      <c r="I67" s="791">
        <v>2.5</v>
      </c>
      <c r="J67" s="791">
        <v>0.5</v>
      </c>
      <c r="K67" s="791">
        <v>1.2</v>
      </c>
      <c r="L67" s="791">
        <v>0</v>
      </c>
      <c r="M67" s="791"/>
      <c r="N67" s="792">
        <v>1.44</v>
      </c>
      <c r="O67" s="791">
        <v>0</v>
      </c>
      <c r="P67" s="791">
        <v>0</v>
      </c>
      <c r="Q67" s="791">
        <v>0</v>
      </c>
      <c r="R67" s="791">
        <v>1.5</v>
      </c>
      <c r="S67" s="791">
        <v>2.7</v>
      </c>
      <c r="T67" s="791">
        <v>1</v>
      </c>
      <c r="U67" s="791">
        <v>3</v>
      </c>
      <c r="V67" s="791">
        <v>0</v>
      </c>
      <c r="W67" s="791"/>
      <c r="X67" s="792">
        <v>0</v>
      </c>
      <c r="Y67" s="791">
        <v>0.96</v>
      </c>
      <c r="Z67" s="791">
        <v>1.3</v>
      </c>
      <c r="AA67" s="791">
        <v>2.5</v>
      </c>
      <c r="AB67" s="791">
        <v>0.5</v>
      </c>
      <c r="AC67" s="791">
        <v>2</v>
      </c>
      <c r="AD67" s="791">
        <v>0</v>
      </c>
      <c r="AE67" s="791"/>
      <c r="AF67" s="792">
        <v>0</v>
      </c>
      <c r="AG67" s="791">
        <v>0</v>
      </c>
      <c r="AH67" s="791">
        <v>0.02</v>
      </c>
      <c r="AI67" s="791">
        <v>0.8</v>
      </c>
      <c r="AJ67" s="791">
        <v>1.8</v>
      </c>
      <c r="AK67" s="793">
        <v>0</v>
      </c>
    </row>
    <row r="68" spans="1:37">
      <c r="A68" s="803" t="s">
        <v>955</v>
      </c>
      <c r="B68" s="791">
        <v>24.2</v>
      </c>
      <c r="C68" s="791">
        <v>24.9</v>
      </c>
      <c r="D68" s="791">
        <v>26.5</v>
      </c>
      <c r="E68" s="792">
        <v>52.3</v>
      </c>
      <c r="F68" s="791">
        <v>52.81</v>
      </c>
      <c r="G68" s="791">
        <v>53.91</v>
      </c>
      <c r="H68" s="791">
        <v>52.1</v>
      </c>
      <c r="I68" s="791">
        <v>60.7</v>
      </c>
      <c r="J68" s="791">
        <v>58</v>
      </c>
      <c r="K68" s="791">
        <v>21.7</v>
      </c>
      <c r="L68" s="791">
        <v>25.1</v>
      </c>
      <c r="M68" s="791">
        <v>26.7</v>
      </c>
      <c r="N68" s="792">
        <v>54.84</v>
      </c>
      <c r="O68" s="791">
        <v>57.75</v>
      </c>
      <c r="P68" s="791">
        <v>55.63</v>
      </c>
      <c r="Q68" s="791">
        <v>59.28</v>
      </c>
      <c r="R68" s="791">
        <v>49.5</v>
      </c>
      <c r="S68" s="791">
        <v>58.8</v>
      </c>
      <c r="T68" s="791">
        <v>57.2</v>
      </c>
      <c r="U68" s="791">
        <v>27</v>
      </c>
      <c r="V68" s="791">
        <v>26.7</v>
      </c>
      <c r="W68" s="791">
        <v>26.4</v>
      </c>
      <c r="X68" s="792">
        <v>52.39</v>
      </c>
      <c r="Y68" s="791">
        <v>54.86</v>
      </c>
      <c r="Z68" s="791">
        <v>49.5</v>
      </c>
      <c r="AA68" s="791">
        <v>60.5</v>
      </c>
      <c r="AB68" s="791">
        <v>53.4</v>
      </c>
      <c r="AC68" s="791">
        <v>27.2</v>
      </c>
      <c r="AD68" s="791">
        <v>26</v>
      </c>
      <c r="AE68" s="791">
        <v>27.6</v>
      </c>
      <c r="AF68" s="792">
        <v>53.71</v>
      </c>
      <c r="AG68" s="791">
        <v>53.52</v>
      </c>
      <c r="AH68" s="791">
        <v>55.11</v>
      </c>
      <c r="AI68" s="791">
        <v>49.1</v>
      </c>
      <c r="AJ68" s="791">
        <v>59</v>
      </c>
      <c r="AK68" s="793">
        <v>53.2</v>
      </c>
    </row>
    <row r="69" spans="1:37">
      <c r="A69" s="788" t="s">
        <v>956</v>
      </c>
      <c r="B69" s="791">
        <v>60.3</v>
      </c>
      <c r="C69" s="791">
        <v>65.8</v>
      </c>
      <c r="D69" s="791">
        <v>70.3</v>
      </c>
      <c r="E69" s="794"/>
      <c r="F69" s="794"/>
      <c r="G69" s="794"/>
      <c r="H69" s="791">
        <v>56.5</v>
      </c>
      <c r="I69" s="791">
        <v>66.2</v>
      </c>
      <c r="J69" s="791">
        <v>60.6</v>
      </c>
      <c r="K69" s="791">
        <v>63.1</v>
      </c>
      <c r="L69" s="791">
        <v>64.7</v>
      </c>
      <c r="M69" s="791">
        <v>67</v>
      </c>
      <c r="N69" s="794"/>
      <c r="O69" s="794"/>
      <c r="P69" s="794"/>
      <c r="Q69" s="794"/>
      <c r="R69" s="791">
        <v>53.7</v>
      </c>
      <c r="S69" s="791">
        <v>64.599999999999994</v>
      </c>
      <c r="T69" s="791">
        <v>59.5</v>
      </c>
      <c r="U69" s="791">
        <v>60.2</v>
      </c>
      <c r="V69" s="791">
        <v>62</v>
      </c>
      <c r="W69" s="791">
        <v>67.099999999999994</v>
      </c>
      <c r="X69" s="794"/>
      <c r="Y69" s="794"/>
      <c r="Z69" s="791">
        <v>56.1</v>
      </c>
      <c r="AA69" s="791">
        <v>65.900000000000006</v>
      </c>
      <c r="AB69" s="791">
        <v>55.5</v>
      </c>
      <c r="AC69" s="791">
        <v>62.8</v>
      </c>
      <c r="AD69" s="791">
        <v>61.2</v>
      </c>
      <c r="AE69" s="791">
        <v>70</v>
      </c>
      <c r="AF69" s="794"/>
      <c r="AG69" s="794"/>
      <c r="AH69" s="794"/>
      <c r="AI69" s="791">
        <v>53.7</v>
      </c>
      <c r="AJ69" s="791">
        <v>64.3</v>
      </c>
      <c r="AK69" s="793">
        <v>55.6</v>
      </c>
    </row>
    <row r="70" spans="1:37">
      <c r="A70" s="788" t="s">
        <v>957</v>
      </c>
      <c r="B70" s="791">
        <v>3</v>
      </c>
      <c r="C70" s="791">
        <v>1.6</v>
      </c>
      <c r="D70" s="791">
        <v>4.4000000000000004</v>
      </c>
      <c r="E70" s="792">
        <v>7.1</v>
      </c>
      <c r="F70" s="791">
        <v>2.86</v>
      </c>
      <c r="G70" s="791">
        <v>2.66</v>
      </c>
      <c r="H70" s="791">
        <v>9.3000000000000007</v>
      </c>
      <c r="I70" s="791">
        <v>8.9</v>
      </c>
      <c r="J70" s="791">
        <v>12.5</v>
      </c>
      <c r="K70" s="791">
        <v>3</v>
      </c>
      <c r="L70" s="791">
        <v>1.9</v>
      </c>
      <c r="M70" s="791">
        <v>4.3</v>
      </c>
      <c r="N70" s="792">
        <v>7.02</v>
      </c>
      <c r="O70" s="791">
        <v>2.31</v>
      </c>
      <c r="P70" s="791">
        <v>3.62</v>
      </c>
      <c r="Q70" s="791">
        <v>3.15</v>
      </c>
      <c r="R70" s="791">
        <v>9</v>
      </c>
      <c r="S70" s="791">
        <v>7.9</v>
      </c>
      <c r="T70" s="791">
        <v>12.8</v>
      </c>
      <c r="U70" s="791">
        <v>3.1</v>
      </c>
      <c r="V70" s="791">
        <v>2.1</v>
      </c>
      <c r="W70" s="791">
        <v>4.0999999999999996</v>
      </c>
      <c r="X70" s="792">
        <v>6.68</v>
      </c>
      <c r="Y70" s="791">
        <v>2.63</v>
      </c>
      <c r="Z70" s="791">
        <v>9.5</v>
      </c>
      <c r="AA70" s="791">
        <v>7.7</v>
      </c>
      <c r="AB70" s="791">
        <v>11.6</v>
      </c>
      <c r="AC70" s="791">
        <v>3</v>
      </c>
      <c r="AD70" s="791">
        <v>2.4</v>
      </c>
      <c r="AE70" s="791">
        <v>4.7</v>
      </c>
      <c r="AF70" s="792">
        <v>7.6</v>
      </c>
      <c r="AG70" s="791">
        <v>3.28</v>
      </c>
      <c r="AH70" s="791">
        <v>2.5099999999999998</v>
      </c>
      <c r="AI70" s="791">
        <v>8.5</v>
      </c>
      <c r="AJ70" s="791">
        <v>8</v>
      </c>
      <c r="AK70" s="793">
        <v>11.3</v>
      </c>
    </row>
    <row r="71" spans="1:37" ht="15.95" thickBot="1">
      <c r="A71" s="799" t="s">
        <v>958</v>
      </c>
      <c r="B71" s="800">
        <v>7.3</v>
      </c>
      <c r="C71" s="800">
        <v>4.3</v>
      </c>
      <c r="D71" s="800">
        <v>11.6</v>
      </c>
      <c r="E71" s="801"/>
      <c r="F71" s="800">
        <v>5.34</v>
      </c>
      <c r="G71" s="800">
        <v>7.47</v>
      </c>
      <c r="H71" s="800">
        <v>10.1</v>
      </c>
      <c r="I71" s="800">
        <v>9.6999999999999993</v>
      </c>
      <c r="J71" s="800">
        <v>13.1</v>
      </c>
      <c r="K71" s="800">
        <v>8.6</v>
      </c>
      <c r="L71" s="800">
        <v>4.8</v>
      </c>
      <c r="M71" s="800">
        <v>10.7</v>
      </c>
      <c r="N71" s="801"/>
      <c r="O71" s="800">
        <v>5.55</v>
      </c>
      <c r="P71" s="800">
        <v>6.01</v>
      </c>
      <c r="Q71" s="800">
        <v>8.7100000000000009</v>
      </c>
      <c r="R71" s="800">
        <v>9.8000000000000007</v>
      </c>
      <c r="S71" s="800">
        <v>8.6999999999999993</v>
      </c>
      <c r="T71" s="800">
        <v>13.3</v>
      </c>
      <c r="U71" s="800">
        <v>6.9</v>
      </c>
      <c r="V71" s="800">
        <v>4.8</v>
      </c>
      <c r="W71" s="800">
        <v>10.4</v>
      </c>
      <c r="X71" s="801"/>
      <c r="Y71" s="800">
        <v>5.84</v>
      </c>
      <c r="Z71" s="800">
        <v>10.8</v>
      </c>
      <c r="AA71" s="800">
        <v>8.4</v>
      </c>
      <c r="AB71" s="800">
        <v>12.1</v>
      </c>
      <c r="AC71" s="800">
        <v>6.9</v>
      </c>
      <c r="AD71" s="800">
        <v>5.8</v>
      </c>
      <c r="AE71" s="800">
        <v>11.8</v>
      </c>
      <c r="AF71" s="801"/>
      <c r="AG71" s="800">
        <v>5.66</v>
      </c>
      <c r="AH71" s="800">
        <v>6.77</v>
      </c>
      <c r="AI71" s="800">
        <v>9.3000000000000007</v>
      </c>
      <c r="AJ71" s="800">
        <v>8.6999999999999993</v>
      </c>
      <c r="AK71" s="802">
        <v>11.8</v>
      </c>
    </row>
    <row r="72" spans="1:37" ht="15.95" thickTop="1"/>
    <row r="73" spans="1:37">
      <c r="I73" s="783"/>
      <c r="S73" s="783"/>
      <c r="AA73" s="783"/>
      <c r="AJ73" s="783"/>
    </row>
    <row r="85" spans="9:36">
      <c r="I85" s="783"/>
      <c r="S85" s="783"/>
      <c r="AA85" s="783"/>
      <c r="AJ85" s="783"/>
    </row>
    <row r="86" spans="9:36">
      <c r="I86" s="783"/>
      <c r="S86" s="783"/>
      <c r="AA86" s="783"/>
      <c r="AJ86" s="783"/>
    </row>
    <row r="87" spans="9:36">
      <c r="I87" s="783"/>
      <c r="S87" s="783"/>
      <c r="AA87" s="783"/>
      <c r="AJ87" s="783"/>
    </row>
    <row r="88" spans="9:36">
      <c r="I88" s="783"/>
      <c r="S88" s="783"/>
      <c r="AA88" s="783"/>
      <c r="AJ88" s="783"/>
    </row>
    <row r="89" spans="9:36">
      <c r="I89" s="783"/>
      <c r="S89" s="783"/>
      <c r="AA89" s="783"/>
      <c r="AJ89" s="783"/>
    </row>
    <row r="90" spans="9:36">
      <c r="I90" s="783"/>
      <c r="S90" s="783"/>
      <c r="AA90" s="783"/>
      <c r="AJ90" s="783"/>
    </row>
    <row r="91" spans="9:36">
      <c r="I91" s="783"/>
      <c r="S91" s="783"/>
      <c r="AA91" s="783"/>
      <c r="AJ91" s="783"/>
    </row>
    <row r="92" spans="9:36">
      <c r="I92" s="783"/>
      <c r="S92" s="783"/>
      <c r="AA92" s="783"/>
      <c r="AJ92" s="783"/>
    </row>
    <row r="93" spans="9:36">
      <c r="I93" s="783"/>
      <c r="S93" s="783"/>
      <c r="AA93" s="783"/>
      <c r="AJ93" s="783"/>
    </row>
    <row r="94" spans="9:36">
      <c r="I94" s="783"/>
      <c r="S94" s="783"/>
      <c r="AA94" s="783"/>
      <c r="AJ94" s="783"/>
    </row>
  </sheetData>
  <sortState xmlns:xlrd2="http://schemas.microsoft.com/office/spreadsheetml/2017/richdata2" ref="A3:AK71">
    <sortCondition ref="A3:A71"/>
  </sortState>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294B-A2B1-4CE1-B4C3-93C60B5A1A01}">
  <sheetPr>
    <tabColor rgb="FF92D050"/>
  </sheetPr>
  <dimension ref="A1:AK51"/>
  <sheetViews>
    <sheetView workbookViewId="0">
      <pane xSplit="2" ySplit="2" topLeftCell="C4" activePane="bottomRight" state="frozen"/>
      <selection pane="bottomRight" activeCell="K41" sqref="K41"/>
      <selection pane="bottomLeft" activeCell="A4" sqref="A4"/>
      <selection pane="topRight" activeCell="B1" sqref="B1"/>
    </sheetView>
  </sheetViews>
  <sheetFormatPr defaultColWidth="8.7109375" defaultRowHeight="15.6"/>
  <cols>
    <col min="1" max="1" width="40.5703125" style="781" bestFit="1" customWidth="1"/>
    <col min="2" max="2" width="10.28515625" style="782" bestFit="1" customWidth="1"/>
    <col min="3" max="3" width="9.140625" style="782" bestFit="1" customWidth="1"/>
    <col min="4" max="4" width="11.42578125" style="782" bestFit="1" customWidth="1"/>
    <col min="5" max="6" width="9.140625" style="782" bestFit="1" customWidth="1"/>
    <col min="7" max="8" width="10.28515625" style="782" bestFit="1" customWidth="1"/>
    <col min="9" max="9" width="9.140625" style="782" bestFit="1" customWidth="1"/>
    <col min="10" max="11" width="10.28515625" style="782" bestFit="1" customWidth="1"/>
    <col min="12" max="12" width="9.140625" style="782" bestFit="1" customWidth="1"/>
    <col min="13" max="13" width="11.42578125" style="782" bestFit="1" customWidth="1"/>
    <col min="14" max="16" width="9.140625" style="782" bestFit="1" customWidth="1"/>
    <col min="17" max="18" width="10.28515625" style="782" bestFit="1" customWidth="1"/>
    <col min="19" max="19" width="9.140625" style="782" bestFit="1" customWidth="1"/>
    <col min="20" max="21" width="10.28515625" style="782" bestFit="1" customWidth="1"/>
    <col min="22" max="22" width="9.140625" style="782" bestFit="1" customWidth="1"/>
    <col min="23" max="23" width="11.42578125" style="782" bestFit="1" customWidth="1"/>
    <col min="24" max="24" width="9.140625" style="782" bestFit="1" customWidth="1"/>
    <col min="25" max="26" width="10.28515625" style="782" bestFit="1" customWidth="1"/>
    <col min="27" max="27" width="9.140625" style="782" bestFit="1" customWidth="1"/>
    <col min="28" max="29" width="10.28515625" style="782" bestFit="1" customWidth="1"/>
    <col min="30" max="30" width="9.140625" style="782" bestFit="1" customWidth="1"/>
    <col min="31" max="31" width="11.42578125" style="782" bestFit="1" customWidth="1"/>
    <col min="32" max="33" width="9.140625" style="782" bestFit="1" customWidth="1"/>
    <col min="34" max="35" width="10.28515625" style="782" bestFit="1" customWidth="1"/>
    <col min="36" max="36" width="9.140625" style="782" bestFit="1" customWidth="1"/>
    <col min="37" max="37" width="10.28515625" style="782" bestFit="1" customWidth="1"/>
    <col min="38" max="16384" width="8.7109375" style="782"/>
  </cols>
  <sheetData>
    <row r="1" spans="1:37" s="780" customFormat="1" ht="15.95" thickTop="1">
      <c r="A1" s="784" t="s">
        <v>890</v>
      </c>
      <c r="B1" s="785" t="s">
        <v>292</v>
      </c>
      <c r="C1" s="785" t="s">
        <v>292</v>
      </c>
      <c r="D1" s="785" t="s">
        <v>292</v>
      </c>
      <c r="E1" s="786" t="s">
        <v>292</v>
      </c>
      <c r="F1" s="785" t="s">
        <v>292</v>
      </c>
      <c r="G1" s="785" t="s">
        <v>292</v>
      </c>
      <c r="H1" s="785" t="s">
        <v>292</v>
      </c>
      <c r="I1" s="785" t="s">
        <v>292</v>
      </c>
      <c r="J1" s="785" t="s">
        <v>292</v>
      </c>
      <c r="K1" s="785" t="s">
        <v>293</v>
      </c>
      <c r="L1" s="785" t="s">
        <v>293</v>
      </c>
      <c r="M1" s="785" t="s">
        <v>293</v>
      </c>
      <c r="N1" s="786" t="s">
        <v>293</v>
      </c>
      <c r="O1" s="785" t="s">
        <v>293</v>
      </c>
      <c r="P1" s="785" t="s">
        <v>293</v>
      </c>
      <c r="Q1" s="785" t="s">
        <v>293</v>
      </c>
      <c r="R1" s="785" t="s">
        <v>293</v>
      </c>
      <c r="S1" s="785" t="s">
        <v>293</v>
      </c>
      <c r="T1" s="785" t="s">
        <v>293</v>
      </c>
      <c r="U1" s="785" t="s">
        <v>294</v>
      </c>
      <c r="V1" s="785" t="s">
        <v>294</v>
      </c>
      <c r="W1" s="785" t="s">
        <v>294</v>
      </c>
      <c r="X1" s="786" t="s">
        <v>294</v>
      </c>
      <c r="Y1" s="785" t="s">
        <v>294</v>
      </c>
      <c r="Z1" s="785" t="s">
        <v>294</v>
      </c>
      <c r="AA1" s="785" t="s">
        <v>294</v>
      </c>
      <c r="AB1" s="785" t="s">
        <v>294</v>
      </c>
      <c r="AC1" s="785" t="s">
        <v>295</v>
      </c>
      <c r="AD1" s="785" t="s">
        <v>295</v>
      </c>
      <c r="AE1" s="785" t="s">
        <v>295</v>
      </c>
      <c r="AF1" s="786" t="s">
        <v>295</v>
      </c>
      <c r="AG1" s="785" t="s">
        <v>295</v>
      </c>
      <c r="AH1" s="785" t="s">
        <v>295</v>
      </c>
      <c r="AI1" s="785" t="s">
        <v>295</v>
      </c>
      <c r="AJ1" s="785" t="s">
        <v>295</v>
      </c>
      <c r="AK1" s="787" t="s">
        <v>295</v>
      </c>
    </row>
    <row r="2" spans="1:37" s="780" customFormat="1">
      <c r="A2" s="788" t="s">
        <v>0</v>
      </c>
      <c r="B2" s="789">
        <v>45093</v>
      </c>
      <c r="C2" s="789">
        <v>45141</v>
      </c>
      <c r="D2" s="789">
        <v>45210</v>
      </c>
      <c r="E2" s="789">
        <v>45449</v>
      </c>
      <c r="F2" s="789">
        <v>45511</v>
      </c>
      <c r="G2" s="789">
        <v>45557</v>
      </c>
      <c r="H2" s="789">
        <v>45826</v>
      </c>
      <c r="I2" s="789">
        <v>45877</v>
      </c>
      <c r="J2" s="789">
        <v>45964</v>
      </c>
      <c r="K2" s="789">
        <v>45093</v>
      </c>
      <c r="L2" s="789">
        <v>45141</v>
      </c>
      <c r="M2" s="789">
        <v>45210</v>
      </c>
      <c r="N2" s="789">
        <v>45449</v>
      </c>
      <c r="O2" s="789">
        <v>45511</v>
      </c>
      <c r="P2" s="789">
        <v>45511</v>
      </c>
      <c r="Q2" s="789">
        <v>45557</v>
      </c>
      <c r="R2" s="789">
        <v>45826</v>
      </c>
      <c r="S2" s="789">
        <v>45877</v>
      </c>
      <c r="T2" s="789">
        <v>45964</v>
      </c>
      <c r="U2" s="789">
        <v>45093</v>
      </c>
      <c r="V2" s="789">
        <v>45141</v>
      </c>
      <c r="W2" s="789">
        <v>45210</v>
      </c>
      <c r="X2" s="789">
        <v>45449</v>
      </c>
      <c r="Y2" s="789">
        <v>45557</v>
      </c>
      <c r="Z2" s="789">
        <v>45826</v>
      </c>
      <c r="AA2" s="789">
        <v>45877</v>
      </c>
      <c r="AB2" s="789">
        <v>45964</v>
      </c>
      <c r="AC2" s="789">
        <v>45093</v>
      </c>
      <c r="AD2" s="789">
        <v>45141</v>
      </c>
      <c r="AE2" s="789">
        <v>45210</v>
      </c>
      <c r="AF2" s="789">
        <v>45449</v>
      </c>
      <c r="AG2" s="789">
        <v>45511</v>
      </c>
      <c r="AH2" s="789">
        <v>45557</v>
      </c>
      <c r="AI2" s="789">
        <v>45826</v>
      </c>
      <c r="AJ2" s="789">
        <v>45877</v>
      </c>
      <c r="AK2" s="790">
        <v>45964</v>
      </c>
    </row>
    <row r="3" spans="1:37">
      <c r="A3" s="803" t="s">
        <v>897</v>
      </c>
      <c r="B3" s="791">
        <v>0.13</v>
      </c>
      <c r="C3" s="791">
        <v>0.28000000000000003</v>
      </c>
      <c r="D3" s="791">
        <v>0.22</v>
      </c>
      <c r="E3" s="794"/>
      <c r="F3" s="791"/>
      <c r="G3" s="791"/>
      <c r="H3" s="791">
        <v>0.46</v>
      </c>
      <c r="I3" s="791">
        <v>0.52</v>
      </c>
      <c r="J3" s="791">
        <v>0.51</v>
      </c>
      <c r="K3" s="791">
        <v>0.11</v>
      </c>
      <c r="L3" s="791">
        <v>0.31</v>
      </c>
      <c r="M3" s="791">
        <v>0.22</v>
      </c>
      <c r="N3" s="794"/>
      <c r="O3" s="791"/>
      <c r="P3" s="791"/>
      <c r="Q3" s="791"/>
      <c r="R3" s="791">
        <v>0.41</v>
      </c>
      <c r="S3" s="791">
        <v>0.48</v>
      </c>
      <c r="T3" s="791">
        <v>0.48</v>
      </c>
      <c r="U3" s="791">
        <v>0.14000000000000001</v>
      </c>
      <c r="V3" s="791">
        <v>0.32</v>
      </c>
      <c r="W3" s="791">
        <v>0.24</v>
      </c>
      <c r="X3" s="794"/>
      <c r="Y3" s="791"/>
      <c r="Z3" s="791">
        <v>0.39</v>
      </c>
      <c r="AA3" s="791">
        <v>0.41</v>
      </c>
      <c r="AB3" s="791">
        <v>0.59</v>
      </c>
      <c r="AC3" s="791">
        <v>0.15</v>
      </c>
      <c r="AD3" s="791">
        <v>0.32</v>
      </c>
      <c r="AE3" s="791">
        <v>0.24</v>
      </c>
      <c r="AF3" s="794"/>
      <c r="AG3" s="791"/>
      <c r="AH3" s="791"/>
      <c r="AI3" s="791">
        <v>0.4</v>
      </c>
      <c r="AJ3" s="791">
        <v>0.5</v>
      </c>
      <c r="AK3" s="793">
        <v>0.5</v>
      </c>
    </row>
    <row r="4" spans="1:37">
      <c r="A4" s="803" t="s">
        <v>898</v>
      </c>
      <c r="B4" s="791">
        <v>0.33</v>
      </c>
      <c r="C4" s="791">
        <v>0.75</v>
      </c>
      <c r="D4" s="791">
        <v>0.57999999999999996</v>
      </c>
      <c r="E4" s="794"/>
      <c r="F4" s="791"/>
      <c r="G4" s="791"/>
      <c r="H4" s="791">
        <v>0.5</v>
      </c>
      <c r="I4" s="791">
        <v>0.56999999999999995</v>
      </c>
      <c r="J4" s="791">
        <v>0.53</v>
      </c>
      <c r="K4" s="791">
        <v>0.33</v>
      </c>
      <c r="L4" s="791">
        <v>0.8</v>
      </c>
      <c r="M4" s="791">
        <v>0.54</v>
      </c>
      <c r="N4" s="794"/>
      <c r="O4" s="791"/>
      <c r="P4" s="791"/>
      <c r="Q4" s="791"/>
      <c r="R4" s="791">
        <v>0.45</v>
      </c>
      <c r="S4" s="791">
        <v>0.53</v>
      </c>
      <c r="T4" s="791">
        <v>0.5</v>
      </c>
      <c r="U4" s="791">
        <v>0.31</v>
      </c>
      <c r="V4" s="791">
        <v>0.75</v>
      </c>
      <c r="W4" s="791">
        <v>0.6</v>
      </c>
      <c r="X4" s="794"/>
      <c r="Y4" s="791"/>
      <c r="Z4" s="791">
        <v>0.44</v>
      </c>
      <c r="AA4" s="791">
        <v>0.45</v>
      </c>
      <c r="AB4" s="791">
        <v>0.61</v>
      </c>
      <c r="AC4" s="791">
        <v>0.35</v>
      </c>
      <c r="AD4" s="791">
        <v>0.76</v>
      </c>
      <c r="AE4" s="791">
        <v>0.62</v>
      </c>
      <c r="AF4" s="794"/>
      <c r="AG4" s="791"/>
      <c r="AH4" s="791"/>
      <c r="AI4" s="791">
        <v>0.44</v>
      </c>
      <c r="AJ4" s="791">
        <v>0.54</v>
      </c>
      <c r="AK4" s="793">
        <v>0.52</v>
      </c>
    </row>
    <row r="5" spans="1:37">
      <c r="A5" s="803" t="s">
        <v>866</v>
      </c>
      <c r="B5" s="791">
        <v>4.5</v>
      </c>
      <c r="C5" s="791">
        <v>6.3</v>
      </c>
      <c r="D5" s="791">
        <v>5.6</v>
      </c>
      <c r="E5" s="792">
        <v>12</v>
      </c>
      <c r="F5" s="791">
        <v>5.32</v>
      </c>
      <c r="G5" s="791">
        <v>5.21</v>
      </c>
      <c r="H5" s="791">
        <v>9.1999999999999993</v>
      </c>
      <c r="I5" s="791">
        <v>9.8000000000000007</v>
      </c>
      <c r="J5" s="791">
        <v>8</v>
      </c>
      <c r="K5" s="791">
        <v>4.0999999999999996</v>
      </c>
      <c r="L5" s="791">
        <v>6</v>
      </c>
      <c r="M5" s="791">
        <v>5.3</v>
      </c>
      <c r="N5" s="792">
        <v>17.98</v>
      </c>
      <c r="O5" s="791">
        <v>4.7</v>
      </c>
      <c r="P5" s="791">
        <v>6.02</v>
      </c>
      <c r="Q5" s="791">
        <v>5.08</v>
      </c>
      <c r="R5" s="791">
        <v>7.1</v>
      </c>
      <c r="S5" s="791">
        <v>9.9</v>
      </c>
      <c r="T5" s="791">
        <v>8.1999999999999993</v>
      </c>
      <c r="U5" s="791">
        <v>4.4000000000000004</v>
      </c>
      <c r="V5" s="791">
        <v>6.2</v>
      </c>
      <c r="W5" s="791">
        <v>4.8</v>
      </c>
      <c r="X5" s="792">
        <v>10.14</v>
      </c>
      <c r="Y5" s="791">
        <v>4.71</v>
      </c>
      <c r="Z5" s="791">
        <v>8.4</v>
      </c>
      <c r="AA5" s="791">
        <v>8.6999999999999993</v>
      </c>
      <c r="AB5" s="791">
        <v>7.3</v>
      </c>
      <c r="AC5" s="791">
        <v>4.7</v>
      </c>
      <c r="AD5" s="791">
        <v>5.0999999999999996</v>
      </c>
      <c r="AE5" s="791">
        <v>5.3</v>
      </c>
      <c r="AF5" s="792">
        <v>10.92</v>
      </c>
      <c r="AG5" s="791">
        <v>5.56</v>
      </c>
      <c r="AH5" s="791">
        <v>4.5</v>
      </c>
      <c r="AI5" s="791">
        <v>7.8</v>
      </c>
      <c r="AJ5" s="791">
        <v>9.3000000000000007</v>
      </c>
      <c r="AK5" s="793">
        <v>7.3</v>
      </c>
    </row>
    <row r="6" spans="1:37">
      <c r="A6" s="803" t="s">
        <v>899</v>
      </c>
      <c r="B6" s="791">
        <v>11.3</v>
      </c>
      <c r="C6" s="791">
        <v>16.5</v>
      </c>
      <c r="D6" s="791">
        <v>14.7</v>
      </c>
      <c r="E6" s="794"/>
      <c r="F6" s="791">
        <v>9.9499999999999993</v>
      </c>
      <c r="G6" s="791">
        <v>14.66</v>
      </c>
      <c r="H6" s="791">
        <v>10</v>
      </c>
      <c r="I6" s="791">
        <v>10.6</v>
      </c>
      <c r="J6" s="791">
        <v>8.4</v>
      </c>
      <c r="K6" s="791">
        <v>12.1</v>
      </c>
      <c r="L6" s="791">
        <v>15.5</v>
      </c>
      <c r="M6" s="791">
        <v>13.2</v>
      </c>
      <c r="N6" s="794"/>
      <c r="O6" s="791">
        <v>11.3</v>
      </c>
      <c r="P6" s="791">
        <v>10</v>
      </c>
      <c r="Q6" s="791">
        <v>14.04</v>
      </c>
      <c r="R6" s="791">
        <v>7.7</v>
      </c>
      <c r="S6" s="791">
        <v>10.9</v>
      </c>
      <c r="T6" s="791">
        <v>8.5</v>
      </c>
      <c r="U6" s="791">
        <v>9.9</v>
      </c>
      <c r="V6" s="791">
        <v>14.4</v>
      </c>
      <c r="W6" s="791">
        <v>12.2</v>
      </c>
      <c r="X6" s="794"/>
      <c r="Y6" s="791">
        <v>10.46</v>
      </c>
      <c r="Z6" s="791">
        <v>9.5</v>
      </c>
      <c r="AA6" s="791">
        <v>9.5</v>
      </c>
      <c r="AB6" s="791">
        <v>7.5</v>
      </c>
      <c r="AC6" s="791">
        <v>10.9</v>
      </c>
      <c r="AD6" s="791">
        <v>12</v>
      </c>
      <c r="AE6" s="791">
        <v>13.5</v>
      </c>
      <c r="AF6" s="794"/>
      <c r="AG6" s="791">
        <v>9.6</v>
      </c>
      <c r="AH6" s="791">
        <v>12.13</v>
      </c>
      <c r="AI6" s="791">
        <v>8.6</v>
      </c>
      <c r="AJ6" s="791">
        <v>10.1</v>
      </c>
      <c r="AK6" s="793">
        <v>7.6</v>
      </c>
    </row>
    <row r="7" spans="1:37">
      <c r="A7" s="803" t="s">
        <v>904</v>
      </c>
      <c r="B7" s="791">
        <v>40.19</v>
      </c>
      <c r="C7" s="791">
        <v>37.82</v>
      </c>
      <c r="D7" s="791">
        <v>37.770000000000003</v>
      </c>
      <c r="E7" s="792">
        <v>2.2999999999999998</v>
      </c>
      <c r="F7" s="791">
        <v>53.47</v>
      </c>
      <c r="G7" s="791">
        <v>35.54</v>
      </c>
      <c r="H7" s="791">
        <v>92.24</v>
      </c>
      <c r="I7" s="791">
        <v>91.66</v>
      </c>
      <c r="J7" s="791">
        <v>95.81</v>
      </c>
      <c r="K7" s="791">
        <v>34.32</v>
      </c>
      <c r="L7" s="791">
        <v>38.78</v>
      </c>
      <c r="M7" s="791">
        <v>39.86</v>
      </c>
      <c r="N7" s="792">
        <v>2.31</v>
      </c>
      <c r="O7" s="791">
        <v>41.59</v>
      </c>
      <c r="P7" s="791">
        <v>60.17</v>
      </c>
      <c r="Q7" s="791">
        <v>36.21</v>
      </c>
      <c r="R7" s="791">
        <v>92.09</v>
      </c>
      <c r="S7" s="791">
        <v>91.03</v>
      </c>
      <c r="T7" s="791">
        <v>96.14</v>
      </c>
      <c r="U7" s="791">
        <v>44.78</v>
      </c>
      <c r="V7" s="791">
        <v>43.08</v>
      </c>
      <c r="W7" s="791">
        <v>39.31</v>
      </c>
      <c r="X7" s="792">
        <v>2.14</v>
      </c>
      <c r="Y7" s="791">
        <v>45.07</v>
      </c>
      <c r="Z7" s="791">
        <v>88.27</v>
      </c>
      <c r="AA7" s="791">
        <v>91.84</v>
      </c>
      <c r="AB7" s="791">
        <v>96.16</v>
      </c>
      <c r="AC7" s="791">
        <v>43.39</v>
      </c>
      <c r="AD7" s="791">
        <v>42.53</v>
      </c>
      <c r="AE7" s="791">
        <v>39.380000000000003</v>
      </c>
      <c r="AF7" s="792">
        <v>2.2999999999999998</v>
      </c>
      <c r="AG7" s="791">
        <v>57.93</v>
      </c>
      <c r="AH7" s="791">
        <v>37.07</v>
      </c>
      <c r="AI7" s="791">
        <v>91.39</v>
      </c>
      <c r="AJ7" s="791">
        <v>91.78</v>
      </c>
      <c r="AK7" s="793">
        <v>95.76</v>
      </c>
    </row>
    <row r="8" spans="1:37">
      <c r="A8" s="803" t="s">
        <v>905</v>
      </c>
      <c r="B8" s="791">
        <v>2.8</v>
      </c>
      <c r="C8" s="791">
        <v>1.4</v>
      </c>
      <c r="D8" s="791">
        <v>3.5</v>
      </c>
      <c r="E8" s="792">
        <v>5.62</v>
      </c>
      <c r="F8" s="791">
        <v>1.7</v>
      </c>
      <c r="G8" s="791">
        <v>1.72</v>
      </c>
      <c r="H8" s="791">
        <v>6.8</v>
      </c>
      <c r="I8" s="791">
        <v>5.9</v>
      </c>
      <c r="J8" s="791">
        <v>7.2</v>
      </c>
      <c r="K8" s="791">
        <v>2.5</v>
      </c>
      <c r="L8" s="791">
        <v>1.5</v>
      </c>
      <c r="M8" s="791">
        <v>3.4</v>
      </c>
      <c r="N8" s="792">
        <v>5.21</v>
      </c>
      <c r="O8" s="791">
        <v>1.4</v>
      </c>
      <c r="P8" s="791">
        <v>2.31</v>
      </c>
      <c r="Q8" s="791">
        <v>2.27</v>
      </c>
      <c r="R8" s="791">
        <v>6.5</v>
      </c>
      <c r="S8" s="791">
        <v>5.0999999999999996</v>
      </c>
      <c r="T8" s="791">
        <v>7.3</v>
      </c>
      <c r="U8" s="791">
        <v>2.9</v>
      </c>
      <c r="V8" s="791">
        <v>1.6</v>
      </c>
      <c r="W8" s="791">
        <v>3.2</v>
      </c>
      <c r="X8" s="792">
        <v>3.85</v>
      </c>
      <c r="Y8" s="791">
        <v>1.83</v>
      </c>
      <c r="Z8" s="791">
        <v>6.9</v>
      </c>
      <c r="AA8" s="791">
        <v>4.5999999999999996</v>
      </c>
      <c r="AB8" s="791">
        <v>6.6</v>
      </c>
      <c r="AC8" s="791">
        <v>2.6</v>
      </c>
      <c r="AD8" s="791">
        <v>1.9</v>
      </c>
      <c r="AE8" s="791">
        <v>3.6</v>
      </c>
      <c r="AF8" s="792">
        <v>4.47</v>
      </c>
      <c r="AG8" s="791">
        <v>2.08</v>
      </c>
      <c r="AH8" s="791">
        <v>1.39</v>
      </c>
      <c r="AI8" s="791">
        <v>5.7</v>
      </c>
      <c r="AJ8" s="791">
        <v>5</v>
      </c>
      <c r="AK8" s="793">
        <v>6.4</v>
      </c>
    </row>
    <row r="9" spans="1:37">
      <c r="A9" s="803" t="s">
        <v>906</v>
      </c>
      <c r="B9" s="791">
        <v>6.9</v>
      </c>
      <c r="C9" s="791">
        <v>3.7</v>
      </c>
      <c r="D9" s="791">
        <v>9.1</v>
      </c>
      <c r="E9" s="794"/>
      <c r="F9" s="791">
        <v>3.18</v>
      </c>
      <c r="G9" s="791">
        <v>4.83</v>
      </c>
      <c r="H9" s="791">
        <v>7.3</v>
      </c>
      <c r="I9" s="791">
        <v>6.4</v>
      </c>
      <c r="J9" s="791">
        <v>7.5</v>
      </c>
      <c r="K9" s="791">
        <v>7.4</v>
      </c>
      <c r="L9" s="791">
        <v>3.9</v>
      </c>
      <c r="M9" s="791">
        <v>8.6</v>
      </c>
      <c r="N9" s="794"/>
      <c r="O9" s="791">
        <v>3.37</v>
      </c>
      <c r="P9" s="791">
        <v>3.84</v>
      </c>
      <c r="Q9" s="791">
        <v>6.28</v>
      </c>
      <c r="R9" s="791">
        <v>7.1</v>
      </c>
      <c r="S9" s="791">
        <v>5.6</v>
      </c>
      <c r="T9" s="791">
        <v>7.5</v>
      </c>
      <c r="U9" s="791">
        <v>6.4</v>
      </c>
      <c r="V9" s="791">
        <v>3.6</v>
      </c>
      <c r="W9" s="791">
        <v>8.1</v>
      </c>
      <c r="X9" s="794"/>
      <c r="Y9" s="791">
        <v>4.07</v>
      </c>
      <c r="Z9" s="791">
        <v>7.8</v>
      </c>
      <c r="AA9" s="791">
        <v>5</v>
      </c>
      <c r="AB9" s="791">
        <v>6.9</v>
      </c>
      <c r="AC9" s="791">
        <v>5.9</v>
      </c>
      <c r="AD9" s="791">
        <v>4.4000000000000004</v>
      </c>
      <c r="AE9" s="791">
        <v>9.1</v>
      </c>
      <c r="AF9" s="794"/>
      <c r="AG9" s="791">
        <v>3.59</v>
      </c>
      <c r="AH9" s="791">
        <v>3.76</v>
      </c>
      <c r="AI9" s="791">
        <v>6.3</v>
      </c>
      <c r="AJ9" s="791">
        <v>5.4</v>
      </c>
      <c r="AK9" s="793">
        <v>6.7</v>
      </c>
    </row>
    <row r="10" spans="1:37">
      <c r="A10" s="803" t="s">
        <v>907</v>
      </c>
      <c r="B10" s="791">
        <v>1</v>
      </c>
      <c r="C10" s="791">
        <v>1.6</v>
      </c>
      <c r="D10" s="791">
        <v>1.7</v>
      </c>
      <c r="E10" s="792">
        <v>2.2400000000000002</v>
      </c>
      <c r="F10" s="791">
        <v>2.5299999999999998</v>
      </c>
      <c r="G10" s="791">
        <v>1.36</v>
      </c>
      <c r="H10" s="791">
        <v>3.2</v>
      </c>
      <c r="I10" s="791">
        <v>4.2</v>
      </c>
      <c r="J10" s="791">
        <v>4.5</v>
      </c>
      <c r="K10" s="791">
        <v>0.9</v>
      </c>
      <c r="L10" s="791">
        <v>1.8</v>
      </c>
      <c r="M10" s="791">
        <v>1.8</v>
      </c>
      <c r="N10" s="792">
        <v>2.57</v>
      </c>
      <c r="O10" s="791">
        <v>2.41</v>
      </c>
      <c r="P10" s="791">
        <v>2.95</v>
      </c>
      <c r="Q10" s="791">
        <v>1.64</v>
      </c>
      <c r="R10" s="791">
        <v>2.7</v>
      </c>
      <c r="S10" s="791">
        <v>3.9</v>
      </c>
      <c r="T10" s="791">
        <v>4.4000000000000004</v>
      </c>
      <c r="U10" s="791">
        <v>1.1000000000000001</v>
      </c>
      <c r="V10" s="791">
        <v>1.9</v>
      </c>
      <c r="W10" s="791">
        <v>1.9</v>
      </c>
      <c r="X10" s="792">
        <v>2.76</v>
      </c>
      <c r="Y10" s="791">
        <v>1.75</v>
      </c>
      <c r="Z10" s="791">
        <v>2.9</v>
      </c>
      <c r="AA10" s="791">
        <v>4</v>
      </c>
      <c r="AB10" s="791">
        <v>3.9</v>
      </c>
      <c r="AC10" s="791">
        <v>1.4</v>
      </c>
      <c r="AD10" s="791">
        <v>2.1</v>
      </c>
      <c r="AE10" s="791">
        <v>2</v>
      </c>
      <c r="AF10" s="792">
        <v>3.3</v>
      </c>
      <c r="AG10" s="791">
        <v>2.79</v>
      </c>
      <c r="AH10" s="791">
        <v>1.55</v>
      </c>
      <c r="AI10" s="791">
        <v>3.2</v>
      </c>
      <c r="AJ10" s="791">
        <v>3.8</v>
      </c>
      <c r="AK10" s="793">
        <v>4.2</v>
      </c>
    </row>
    <row r="11" spans="1:37">
      <c r="A11" s="803" t="s">
        <v>908</v>
      </c>
      <c r="B11" s="791">
        <v>2.4</v>
      </c>
      <c r="C11" s="791">
        <v>4.3</v>
      </c>
      <c r="D11" s="791">
        <v>4.5999999999999996</v>
      </c>
      <c r="E11" s="794"/>
      <c r="F11" s="791">
        <v>4.7300000000000004</v>
      </c>
      <c r="G11" s="791">
        <v>3.83</v>
      </c>
      <c r="H11" s="791">
        <v>3.5</v>
      </c>
      <c r="I11" s="791">
        <v>4.5</v>
      </c>
      <c r="J11" s="791">
        <v>4.7</v>
      </c>
      <c r="K11" s="791">
        <v>2.7</v>
      </c>
      <c r="L11" s="791">
        <v>4.7</v>
      </c>
      <c r="M11" s="791">
        <v>4.5999999999999996</v>
      </c>
      <c r="N11" s="794"/>
      <c r="O11" s="791">
        <v>5.8</v>
      </c>
      <c r="P11" s="791">
        <v>4.9000000000000004</v>
      </c>
      <c r="Q11" s="791">
        <v>4.5199999999999996</v>
      </c>
      <c r="R11" s="791">
        <v>2.9</v>
      </c>
      <c r="S11" s="791">
        <v>4.3</v>
      </c>
      <c r="T11" s="791">
        <v>4.5999999999999996</v>
      </c>
      <c r="U11" s="791">
        <v>2.5</v>
      </c>
      <c r="V11" s="791">
        <v>4.3</v>
      </c>
      <c r="W11" s="791">
        <v>4.9000000000000004</v>
      </c>
      <c r="X11" s="794"/>
      <c r="Y11" s="791">
        <v>3.89</v>
      </c>
      <c r="Z11" s="791">
        <v>3.3</v>
      </c>
      <c r="AA11" s="791">
        <v>4.3</v>
      </c>
      <c r="AB11" s="791">
        <v>4</v>
      </c>
      <c r="AC11" s="791">
        <v>3.2</v>
      </c>
      <c r="AD11" s="791">
        <v>4.9000000000000004</v>
      </c>
      <c r="AE11" s="791">
        <v>5.2</v>
      </c>
      <c r="AF11" s="794"/>
      <c r="AG11" s="791">
        <v>4.8099999999999996</v>
      </c>
      <c r="AH11" s="791">
        <v>4.1900000000000004</v>
      </c>
      <c r="AI11" s="791">
        <v>3.5</v>
      </c>
      <c r="AJ11" s="791">
        <v>4.0999999999999996</v>
      </c>
      <c r="AK11" s="793">
        <v>4.4000000000000004</v>
      </c>
    </row>
    <row r="12" spans="1:37">
      <c r="A12" s="803" t="s">
        <v>919</v>
      </c>
      <c r="B12" s="791">
        <v>2.17</v>
      </c>
      <c r="C12" s="791">
        <v>2.27</v>
      </c>
      <c r="D12" s="791">
        <v>1.42</v>
      </c>
      <c r="E12" s="792">
        <v>4.3899999999999997</v>
      </c>
      <c r="F12" s="791">
        <v>3.5</v>
      </c>
      <c r="G12" s="791">
        <v>1.81</v>
      </c>
      <c r="H12" s="791">
        <v>3.58</v>
      </c>
      <c r="I12" s="791">
        <v>3.2</v>
      </c>
      <c r="J12" s="791">
        <v>3.58</v>
      </c>
      <c r="K12" s="791">
        <v>1.62</v>
      </c>
      <c r="L12" s="791">
        <v>2.21</v>
      </c>
      <c r="M12" s="791">
        <v>1.61</v>
      </c>
      <c r="N12" s="792">
        <v>3.85</v>
      </c>
      <c r="O12" s="791">
        <v>2.9</v>
      </c>
      <c r="P12" s="791">
        <v>3</v>
      </c>
      <c r="Q12" s="791">
        <v>1.37</v>
      </c>
      <c r="R12" s="791">
        <v>4.05</v>
      </c>
      <c r="S12" s="791">
        <v>3.68</v>
      </c>
      <c r="T12" s="791">
        <v>3.44</v>
      </c>
      <c r="U12" s="791">
        <v>2.66</v>
      </c>
      <c r="V12" s="791">
        <v>2.29</v>
      </c>
      <c r="W12" s="791">
        <v>1.62</v>
      </c>
      <c r="X12" s="792">
        <v>3.41</v>
      </c>
      <c r="Y12" s="791">
        <v>2.41</v>
      </c>
      <c r="Z12" s="791">
        <v>3.12</v>
      </c>
      <c r="AA12" s="791">
        <v>3.19</v>
      </c>
      <c r="AB12" s="791">
        <v>4.0999999999999996</v>
      </c>
      <c r="AC12" s="791">
        <v>2.16</v>
      </c>
      <c r="AD12" s="791">
        <v>2.2799999999999998</v>
      </c>
      <c r="AE12" s="791">
        <v>1.46</v>
      </c>
      <c r="AF12" s="792">
        <v>3.11</v>
      </c>
      <c r="AG12" s="791">
        <v>2.69</v>
      </c>
      <c r="AH12" s="791">
        <v>1.64</v>
      </c>
      <c r="AI12" s="791">
        <v>3.57</v>
      </c>
      <c r="AJ12" s="791">
        <v>3.58</v>
      </c>
      <c r="AK12" s="793">
        <v>3.52</v>
      </c>
    </row>
    <row r="13" spans="1:37">
      <c r="A13" s="803" t="s">
        <v>920</v>
      </c>
      <c r="B13" s="791">
        <v>5.4</v>
      </c>
      <c r="C13" s="791">
        <v>6.01</v>
      </c>
      <c r="D13" s="791">
        <v>3.77</v>
      </c>
      <c r="E13" s="794"/>
      <c r="F13" s="791">
        <v>6.55</v>
      </c>
      <c r="G13" s="791">
        <v>5.0999999999999996</v>
      </c>
      <c r="H13" s="791">
        <v>3.88</v>
      </c>
      <c r="I13" s="791">
        <v>3.49</v>
      </c>
      <c r="J13" s="791">
        <v>3.74</v>
      </c>
      <c r="K13" s="791">
        <v>4.7300000000000004</v>
      </c>
      <c r="L13" s="791">
        <v>5.71</v>
      </c>
      <c r="M13" s="791">
        <v>4.03</v>
      </c>
      <c r="N13" s="794"/>
      <c r="O13" s="791">
        <v>6.97</v>
      </c>
      <c r="P13" s="791">
        <v>4.99</v>
      </c>
      <c r="Q13" s="791">
        <v>3.77</v>
      </c>
      <c r="R13" s="791">
        <v>4.4000000000000004</v>
      </c>
      <c r="S13" s="791">
        <v>4.04</v>
      </c>
      <c r="T13" s="791">
        <v>3.58</v>
      </c>
      <c r="U13" s="791">
        <v>5.93</v>
      </c>
      <c r="V13" s="791">
        <v>5.32</v>
      </c>
      <c r="W13" s="791">
        <v>4.12</v>
      </c>
      <c r="X13" s="794"/>
      <c r="Y13" s="791">
        <v>5.34</v>
      </c>
      <c r="Z13" s="791">
        <v>3.54</v>
      </c>
      <c r="AA13" s="791">
        <v>3.47</v>
      </c>
      <c r="AB13" s="791">
        <v>4.26</v>
      </c>
      <c r="AC13" s="791">
        <v>4.9800000000000004</v>
      </c>
      <c r="AD13" s="791">
        <v>5.37</v>
      </c>
      <c r="AE13" s="791">
        <v>3.7</v>
      </c>
      <c r="AF13" s="794"/>
      <c r="AG13" s="791">
        <v>4.6500000000000004</v>
      </c>
      <c r="AH13" s="791">
        <v>4.42</v>
      </c>
      <c r="AI13" s="791">
        <v>3.91</v>
      </c>
      <c r="AJ13" s="791">
        <v>3.9</v>
      </c>
      <c r="AK13" s="793">
        <v>3.68</v>
      </c>
    </row>
    <row r="14" spans="1:37">
      <c r="A14" s="803" t="s">
        <v>921</v>
      </c>
      <c r="B14" s="791">
        <v>7.0000000000000007E-2</v>
      </c>
      <c r="C14" s="791">
        <v>0.12</v>
      </c>
      <c r="D14" s="791">
        <v>0.11</v>
      </c>
      <c r="E14" s="794"/>
      <c r="F14" s="794"/>
      <c r="G14" s="794"/>
      <c r="H14" s="791">
        <v>0.18</v>
      </c>
      <c r="I14" s="791">
        <v>0.25</v>
      </c>
      <c r="J14" s="791">
        <v>0.22</v>
      </c>
      <c r="K14" s="791">
        <v>7.0000000000000007E-2</v>
      </c>
      <c r="L14" s="791">
        <v>0.12</v>
      </c>
      <c r="M14" s="791">
        <v>0.11</v>
      </c>
      <c r="N14" s="794"/>
      <c r="O14" s="794"/>
      <c r="P14" s="794"/>
      <c r="Q14" s="794"/>
      <c r="R14" s="791">
        <v>0.14000000000000001</v>
      </c>
      <c r="S14" s="791">
        <v>0.21</v>
      </c>
      <c r="T14" s="791">
        <v>0.21</v>
      </c>
      <c r="U14" s="791">
        <v>7.0000000000000007E-2</v>
      </c>
      <c r="V14" s="791">
        <v>0.14000000000000001</v>
      </c>
      <c r="W14" s="791">
        <v>0.11</v>
      </c>
      <c r="X14" s="794"/>
      <c r="Y14" s="794"/>
      <c r="Z14" s="791">
        <v>0.15</v>
      </c>
      <c r="AA14" s="791">
        <v>0.23</v>
      </c>
      <c r="AB14" s="791">
        <v>0.24</v>
      </c>
      <c r="AC14" s="791">
        <v>0.1</v>
      </c>
      <c r="AD14" s="791">
        <v>0.14000000000000001</v>
      </c>
      <c r="AE14" s="791">
        <v>0.13</v>
      </c>
      <c r="AF14" s="794"/>
      <c r="AG14" s="794"/>
      <c r="AH14" s="794"/>
      <c r="AI14" s="791">
        <v>0.16</v>
      </c>
      <c r="AJ14" s="791">
        <v>0.23</v>
      </c>
      <c r="AK14" s="793">
        <v>0.21</v>
      </c>
    </row>
    <row r="15" spans="1:37">
      <c r="A15" s="803" t="s">
        <v>922</v>
      </c>
      <c r="B15" s="791">
        <v>0.17</v>
      </c>
      <c r="C15" s="791">
        <v>0.32</v>
      </c>
      <c r="D15" s="791">
        <v>0.3</v>
      </c>
      <c r="E15" s="794"/>
      <c r="F15" s="794"/>
      <c r="G15" s="794"/>
      <c r="H15" s="791">
        <v>0.19</v>
      </c>
      <c r="I15" s="791">
        <v>0.27</v>
      </c>
      <c r="J15" s="791">
        <v>0.23</v>
      </c>
      <c r="K15" s="791">
        <v>0.19</v>
      </c>
      <c r="L15" s="791">
        <v>0.31</v>
      </c>
      <c r="M15" s="791">
        <v>0.28000000000000003</v>
      </c>
      <c r="N15" s="794"/>
      <c r="O15" s="794"/>
      <c r="P15" s="794"/>
      <c r="Q15" s="794"/>
      <c r="R15" s="791">
        <v>0.15</v>
      </c>
      <c r="S15" s="791">
        <v>0.23</v>
      </c>
      <c r="T15" s="791">
        <v>0.22</v>
      </c>
      <c r="U15" s="791">
        <v>0.15</v>
      </c>
      <c r="V15" s="791">
        <v>0.33</v>
      </c>
      <c r="W15" s="791">
        <v>0.28000000000000003</v>
      </c>
      <c r="X15" s="794"/>
      <c r="Y15" s="794"/>
      <c r="Z15" s="791">
        <v>0.17</v>
      </c>
      <c r="AA15" s="791">
        <v>0.25</v>
      </c>
      <c r="AB15" s="791">
        <v>0.25</v>
      </c>
      <c r="AC15" s="791">
        <v>0.22</v>
      </c>
      <c r="AD15" s="791">
        <v>0.34</v>
      </c>
      <c r="AE15" s="791">
        <v>0.33</v>
      </c>
      <c r="AF15" s="794"/>
      <c r="AG15" s="794"/>
      <c r="AH15" s="794"/>
      <c r="AI15" s="791">
        <v>0.18</v>
      </c>
      <c r="AJ15" s="791">
        <v>0.25</v>
      </c>
      <c r="AK15" s="793">
        <v>0.22</v>
      </c>
    </row>
    <row r="16" spans="1:37">
      <c r="A16" s="803" t="s">
        <v>924</v>
      </c>
      <c r="B16" s="791">
        <v>59.81</v>
      </c>
      <c r="C16" s="791">
        <v>62.18</v>
      </c>
      <c r="D16" s="798">
        <v>62.23</v>
      </c>
      <c r="E16" s="794"/>
      <c r="F16" s="791">
        <v>46.53</v>
      </c>
      <c r="G16" s="791">
        <v>64.459999999999994</v>
      </c>
      <c r="H16" s="791">
        <v>7.76</v>
      </c>
      <c r="I16" s="791">
        <v>8.34</v>
      </c>
      <c r="J16" s="791">
        <v>4.1900000000000004</v>
      </c>
      <c r="K16" s="791">
        <v>65.680000000000007</v>
      </c>
      <c r="L16" s="791">
        <v>61.22</v>
      </c>
      <c r="M16" s="798">
        <v>60.14</v>
      </c>
      <c r="N16" s="794"/>
      <c r="O16" s="791">
        <v>58.41</v>
      </c>
      <c r="P16" s="791">
        <v>39.83</v>
      </c>
      <c r="Q16" s="791">
        <v>63.79</v>
      </c>
      <c r="R16" s="791">
        <v>7.91</v>
      </c>
      <c r="S16" s="791">
        <v>8.9700000000000006</v>
      </c>
      <c r="T16" s="791">
        <v>3.86</v>
      </c>
      <c r="U16" s="791">
        <v>55.22</v>
      </c>
      <c r="V16" s="791">
        <v>56.92</v>
      </c>
      <c r="W16" s="798">
        <v>60.69</v>
      </c>
      <c r="X16" s="794"/>
      <c r="Y16" s="791">
        <v>54.93</v>
      </c>
      <c r="Z16" s="791">
        <v>11.73</v>
      </c>
      <c r="AA16" s="791">
        <v>8.16</v>
      </c>
      <c r="AB16" s="791">
        <v>3.84</v>
      </c>
      <c r="AC16" s="791">
        <v>56.61</v>
      </c>
      <c r="AD16" s="791">
        <v>57.47</v>
      </c>
      <c r="AE16" s="798">
        <v>60.62</v>
      </c>
      <c r="AF16" s="794"/>
      <c r="AG16" s="791">
        <v>42.07</v>
      </c>
      <c r="AH16" s="791">
        <v>62.93</v>
      </c>
      <c r="AI16" s="791">
        <v>8.61</v>
      </c>
      <c r="AJ16" s="791">
        <v>8.2200000000000006</v>
      </c>
      <c r="AK16" s="793">
        <v>4.24</v>
      </c>
    </row>
    <row r="17" spans="1:37">
      <c r="A17" s="803" t="s">
        <v>942</v>
      </c>
      <c r="B17" s="791">
        <v>0.09</v>
      </c>
      <c r="C17" s="791">
        <v>0.14000000000000001</v>
      </c>
      <c r="D17" s="791">
        <v>0.12</v>
      </c>
      <c r="E17" s="794"/>
      <c r="F17" s="794"/>
      <c r="G17" s="794"/>
      <c r="H17" s="791">
        <v>0.21</v>
      </c>
      <c r="I17" s="791">
        <v>0.27</v>
      </c>
      <c r="J17" s="791">
        <v>0.17</v>
      </c>
      <c r="K17" s="791">
        <v>0.08</v>
      </c>
      <c r="L17" s="791">
        <v>0.15</v>
      </c>
      <c r="M17" s="791">
        <v>0.12</v>
      </c>
      <c r="N17" s="794"/>
      <c r="O17" s="794"/>
      <c r="P17" s="794"/>
      <c r="Q17" s="794"/>
      <c r="R17" s="791">
        <v>0.17</v>
      </c>
      <c r="S17" s="791">
        <v>0.25</v>
      </c>
      <c r="T17" s="791">
        <v>0.2</v>
      </c>
      <c r="U17" s="791">
        <v>0.1</v>
      </c>
      <c r="V17" s="791">
        <v>0.16</v>
      </c>
      <c r="W17" s="791">
        <v>0.13</v>
      </c>
      <c r="X17" s="794"/>
      <c r="Y17" s="794"/>
      <c r="Z17" s="791">
        <v>0.19</v>
      </c>
      <c r="AA17" s="791">
        <v>0.28000000000000003</v>
      </c>
      <c r="AB17" s="791">
        <v>0.17</v>
      </c>
      <c r="AC17" s="791">
        <v>0.11</v>
      </c>
      <c r="AD17" s="791">
        <v>0.15</v>
      </c>
      <c r="AE17" s="791">
        <v>0.13</v>
      </c>
      <c r="AF17" s="794"/>
      <c r="AG17" s="794"/>
      <c r="AH17" s="794"/>
      <c r="AI17" s="791">
        <v>0.18</v>
      </c>
      <c r="AJ17" s="791">
        <v>0.26</v>
      </c>
      <c r="AK17" s="793">
        <v>0.16</v>
      </c>
    </row>
    <row r="18" spans="1:37">
      <c r="A18" s="803" t="s">
        <v>943</v>
      </c>
      <c r="B18" s="791">
        <v>0.23</v>
      </c>
      <c r="C18" s="791">
        <v>0.36</v>
      </c>
      <c r="D18" s="791">
        <v>0.33</v>
      </c>
      <c r="E18" s="794"/>
      <c r="F18" s="794"/>
      <c r="G18" s="794"/>
      <c r="H18" s="791">
        <v>0.23</v>
      </c>
      <c r="I18" s="791">
        <v>0.3</v>
      </c>
      <c r="J18" s="791">
        <v>0.18</v>
      </c>
      <c r="K18" s="791">
        <v>0.23</v>
      </c>
      <c r="L18" s="791">
        <v>0.39</v>
      </c>
      <c r="M18" s="791">
        <v>0.31</v>
      </c>
      <c r="N18" s="794"/>
      <c r="O18" s="794"/>
      <c r="P18" s="794"/>
      <c r="Q18" s="794"/>
      <c r="R18" s="791">
        <v>0.18</v>
      </c>
      <c r="S18" s="791">
        <v>0.28000000000000003</v>
      </c>
      <c r="T18" s="791">
        <v>0.21</v>
      </c>
      <c r="U18" s="791">
        <v>0.22</v>
      </c>
      <c r="V18" s="791">
        <v>0.36</v>
      </c>
      <c r="W18" s="791">
        <v>0.32</v>
      </c>
      <c r="X18" s="794"/>
      <c r="Y18" s="794"/>
      <c r="Z18" s="791">
        <v>0.22</v>
      </c>
      <c r="AA18" s="791">
        <v>0.3</v>
      </c>
      <c r="AB18" s="791">
        <v>0.18</v>
      </c>
      <c r="AC18" s="791">
        <v>0.25</v>
      </c>
      <c r="AD18" s="791">
        <v>0.35</v>
      </c>
      <c r="AE18" s="791">
        <v>0.32</v>
      </c>
      <c r="AF18" s="794"/>
      <c r="AG18" s="794"/>
      <c r="AH18" s="794"/>
      <c r="AI18" s="791">
        <v>0.2</v>
      </c>
      <c r="AJ18" s="791">
        <v>0.28000000000000003</v>
      </c>
      <c r="AK18" s="793">
        <v>0.17</v>
      </c>
    </row>
    <row r="19" spans="1:37">
      <c r="A19" s="803" t="s">
        <v>944</v>
      </c>
      <c r="B19" s="791">
        <v>0.7</v>
      </c>
      <c r="C19" s="791">
        <v>0.85</v>
      </c>
      <c r="D19" s="791">
        <v>0.72</v>
      </c>
      <c r="E19" s="794"/>
      <c r="F19" s="794"/>
      <c r="G19" s="794"/>
      <c r="H19" s="791">
        <v>2.11</v>
      </c>
      <c r="I19" s="791">
        <v>1.88</v>
      </c>
      <c r="J19" s="791">
        <v>1.01</v>
      </c>
      <c r="K19" s="791">
        <v>0.6</v>
      </c>
      <c r="L19" s="791">
        <v>1.02</v>
      </c>
      <c r="M19" s="791">
        <v>0.73</v>
      </c>
      <c r="N19" s="794"/>
      <c r="O19" s="794"/>
      <c r="P19" s="794"/>
      <c r="Q19" s="794"/>
      <c r="R19" s="791">
        <v>1.7</v>
      </c>
      <c r="S19" s="791">
        <v>1.49</v>
      </c>
      <c r="T19" s="791">
        <v>1.27</v>
      </c>
      <c r="U19" s="791">
        <v>0.6</v>
      </c>
      <c r="V19" s="791">
        <v>1.03</v>
      </c>
      <c r="W19" s="791">
        <v>0.79</v>
      </c>
      <c r="X19" s="794"/>
      <c r="Y19" s="794"/>
      <c r="Z19" s="791">
        <v>1.84</v>
      </c>
      <c r="AA19" s="791">
        <v>1.89</v>
      </c>
      <c r="AB19" s="791">
        <v>1.02</v>
      </c>
      <c r="AC19" s="791">
        <v>0.73</v>
      </c>
      <c r="AD19" s="791">
        <v>1.08</v>
      </c>
      <c r="AE19" s="791">
        <v>0.76</v>
      </c>
      <c r="AF19" s="794"/>
      <c r="AG19" s="794"/>
      <c r="AH19" s="794"/>
      <c r="AI19" s="791">
        <v>1.68</v>
      </c>
      <c r="AJ19" s="791">
        <v>1.67</v>
      </c>
      <c r="AK19" s="793">
        <v>1.04</v>
      </c>
    </row>
    <row r="20" spans="1:37">
      <c r="A20" s="803" t="s">
        <v>945</v>
      </c>
      <c r="B20" s="791">
        <v>1.74</v>
      </c>
      <c r="C20" s="791">
        <v>2.2400000000000002</v>
      </c>
      <c r="D20" s="791">
        <v>1.91</v>
      </c>
      <c r="E20" s="794"/>
      <c r="F20" s="794"/>
      <c r="G20" s="794"/>
      <c r="H20" s="791">
        <v>2.29</v>
      </c>
      <c r="I20" s="791">
        <v>2.0499999999999998</v>
      </c>
      <c r="J20" s="791">
        <v>1.05</v>
      </c>
      <c r="K20" s="791">
        <v>1.75</v>
      </c>
      <c r="L20" s="791">
        <v>2.62</v>
      </c>
      <c r="M20" s="791">
        <v>1.83</v>
      </c>
      <c r="N20" s="794"/>
      <c r="O20" s="794"/>
      <c r="P20" s="794"/>
      <c r="Q20" s="794"/>
      <c r="R20" s="791">
        <v>1.85</v>
      </c>
      <c r="S20" s="791">
        <v>1.64</v>
      </c>
      <c r="T20" s="791">
        <v>1.32</v>
      </c>
      <c r="U20" s="791">
        <v>1.35</v>
      </c>
      <c r="V20" s="791">
        <v>2.39</v>
      </c>
      <c r="W20" s="791">
        <v>2.0099999999999998</v>
      </c>
      <c r="X20" s="794"/>
      <c r="Y20" s="794"/>
      <c r="Z20" s="791">
        <v>2.09</v>
      </c>
      <c r="AA20" s="791">
        <v>2.06</v>
      </c>
      <c r="AB20" s="791">
        <v>1.06</v>
      </c>
      <c r="AC20" s="791">
        <v>1.69</v>
      </c>
      <c r="AD20" s="791">
        <v>2.54</v>
      </c>
      <c r="AE20" s="791">
        <v>1.94</v>
      </c>
      <c r="AF20" s="794"/>
      <c r="AG20" s="794"/>
      <c r="AH20" s="794"/>
      <c r="AI20" s="791">
        <v>1.84</v>
      </c>
      <c r="AJ20" s="791">
        <v>1.82</v>
      </c>
      <c r="AK20" s="793">
        <v>1.0900000000000001</v>
      </c>
    </row>
    <row r="21" spans="1:37">
      <c r="A21" s="803" t="s">
        <v>946</v>
      </c>
      <c r="B21" s="791">
        <v>110</v>
      </c>
      <c r="C21" s="791">
        <v>122</v>
      </c>
      <c r="D21" s="791">
        <v>149</v>
      </c>
      <c r="E21" s="792">
        <v>98</v>
      </c>
      <c r="F21" s="791">
        <v>97</v>
      </c>
      <c r="G21" s="791">
        <v>106</v>
      </c>
      <c r="H21" s="791">
        <v>114</v>
      </c>
      <c r="I21" s="791">
        <v>97</v>
      </c>
      <c r="J21" s="791">
        <v>125</v>
      </c>
      <c r="K21" s="791">
        <v>130</v>
      </c>
      <c r="L21" s="791">
        <v>115</v>
      </c>
      <c r="M21" s="791">
        <v>146</v>
      </c>
      <c r="N21" s="792">
        <v>103</v>
      </c>
      <c r="O21" s="791">
        <v>118</v>
      </c>
      <c r="P21" s="791">
        <v>107</v>
      </c>
      <c r="Q21" s="791">
        <v>104</v>
      </c>
      <c r="R21" s="791">
        <v>95</v>
      </c>
      <c r="S21" s="791">
        <v>92</v>
      </c>
      <c r="T21" s="791">
        <v>121</v>
      </c>
      <c r="U21" s="791">
        <v>105</v>
      </c>
      <c r="V21" s="791">
        <v>112</v>
      </c>
      <c r="W21" s="791">
        <v>134</v>
      </c>
      <c r="X21" s="792">
        <v>91</v>
      </c>
      <c r="Y21" s="791">
        <v>90</v>
      </c>
      <c r="Z21" s="791">
        <v>111</v>
      </c>
      <c r="AA21" s="791">
        <v>90</v>
      </c>
      <c r="AB21" s="791">
        <v>102</v>
      </c>
      <c r="AC21" s="791">
        <v>112</v>
      </c>
      <c r="AD21" s="791">
        <v>107</v>
      </c>
      <c r="AE21" s="791">
        <v>138</v>
      </c>
      <c r="AF21" s="792">
        <v>100</v>
      </c>
      <c r="AG21" s="791">
        <v>99</v>
      </c>
      <c r="AH21" s="791">
        <v>96</v>
      </c>
      <c r="AI21" s="791">
        <v>99</v>
      </c>
      <c r="AJ21" s="791">
        <v>90</v>
      </c>
      <c r="AK21" s="793">
        <v>102</v>
      </c>
    </row>
    <row r="22" spans="1:37">
      <c r="A22" s="803" t="s">
        <v>947</v>
      </c>
      <c r="B22" s="791" t="s">
        <v>948</v>
      </c>
      <c r="C22" s="791" t="s">
        <v>948</v>
      </c>
      <c r="D22" s="791" t="s">
        <v>738</v>
      </c>
      <c r="E22" s="794" t="s">
        <v>949</v>
      </c>
      <c r="F22" s="794" t="s">
        <v>949</v>
      </c>
      <c r="G22" s="794" t="s">
        <v>948</v>
      </c>
      <c r="H22" s="794" t="s">
        <v>948</v>
      </c>
      <c r="I22" s="791" t="s">
        <v>949</v>
      </c>
      <c r="J22" s="791" t="s">
        <v>738</v>
      </c>
      <c r="K22" s="791" t="s">
        <v>738</v>
      </c>
      <c r="L22" s="791" t="s">
        <v>948</v>
      </c>
      <c r="M22" s="791" t="s">
        <v>738</v>
      </c>
      <c r="N22" s="794" t="s">
        <v>948</v>
      </c>
      <c r="O22" s="794" t="s">
        <v>948</v>
      </c>
      <c r="P22" s="794" t="s">
        <v>948</v>
      </c>
      <c r="Q22" s="794" t="s">
        <v>948</v>
      </c>
      <c r="R22" s="794" t="s">
        <v>949</v>
      </c>
      <c r="S22" s="791" t="s">
        <v>949</v>
      </c>
      <c r="T22" s="791" t="s">
        <v>948</v>
      </c>
      <c r="U22" s="791" t="s">
        <v>948</v>
      </c>
      <c r="V22" s="791" t="s">
        <v>948</v>
      </c>
      <c r="W22" s="791" t="s">
        <v>738</v>
      </c>
      <c r="X22" s="794" t="s">
        <v>949</v>
      </c>
      <c r="Y22" s="794" t="s">
        <v>949</v>
      </c>
      <c r="Z22" s="794" t="s">
        <v>948</v>
      </c>
      <c r="AA22" s="791" t="s">
        <v>949</v>
      </c>
      <c r="AB22" s="791" t="s">
        <v>948</v>
      </c>
      <c r="AC22" s="791" t="s">
        <v>948</v>
      </c>
      <c r="AD22" s="791" t="s">
        <v>948</v>
      </c>
      <c r="AE22" s="791" t="s">
        <v>738</v>
      </c>
      <c r="AF22" s="794" t="s">
        <v>948</v>
      </c>
      <c r="AG22" s="794" t="s">
        <v>949</v>
      </c>
      <c r="AH22" s="794" t="s">
        <v>949</v>
      </c>
      <c r="AI22" s="794" t="s">
        <v>949</v>
      </c>
      <c r="AJ22" s="791" t="s">
        <v>949</v>
      </c>
      <c r="AK22" s="793" t="s">
        <v>948</v>
      </c>
    </row>
    <row r="23" spans="1:37">
      <c r="A23" s="803" t="s">
        <v>863</v>
      </c>
      <c r="B23" s="791">
        <v>80</v>
      </c>
      <c r="C23" s="791">
        <v>106</v>
      </c>
      <c r="D23" s="791">
        <v>119</v>
      </c>
      <c r="E23" s="792">
        <v>83</v>
      </c>
      <c r="F23" s="791">
        <v>87</v>
      </c>
      <c r="G23" s="791">
        <v>107</v>
      </c>
      <c r="H23" s="791">
        <v>98</v>
      </c>
      <c r="I23" s="791">
        <v>149</v>
      </c>
      <c r="J23" s="791">
        <v>105</v>
      </c>
      <c r="K23" s="791">
        <v>90</v>
      </c>
      <c r="L23" s="791">
        <v>100</v>
      </c>
      <c r="M23" s="791">
        <v>106</v>
      </c>
      <c r="N23" s="792">
        <v>99</v>
      </c>
      <c r="O23" s="791">
        <v>94</v>
      </c>
      <c r="P23" s="791">
        <v>86</v>
      </c>
      <c r="Q23" s="791">
        <v>132</v>
      </c>
      <c r="R23" s="791">
        <v>83</v>
      </c>
      <c r="S23" s="791">
        <v>137</v>
      </c>
      <c r="T23" s="791">
        <v>104</v>
      </c>
      <c r="U23" s="791">
        <v>80</v>
      </c>
      <c r="V23" s="791">
        <v>99</v>
      </c>
      <c r="W23" s="791">
        <v>109</v>
      </c>
      <c r="X23" s="792">
        <v>76</v>
      </c>
      <c r="Y23" s="791">
        <v>105</v>
      </c>
      <c r="Z23" s="791">
        <v>94</v>
      </c>
      <c r="AA23" s="791">
        <v>143</v>
      </c>
      <c r="AB23" s="791">
        <v>101</v>
      </c>
      <c r="AC23" s="791">
        <v>86</v>
      </c>
      <c r="AD23" s="791">
        <v>92</v>
      </c>
      <c r="AE23" s="791">
        <v>119</v>
      </c>
      <c r="AF23" s="792">
        <v>84</v>
      </c>
      <c r="AG23" s="791">
        <v>85</v>
      </c>
      <c r="AH23" s="791">
        <v>111</v>
      </c>
      <c r="AI23" s="791">
        <v>86</v>
      </c>
      <c r="AJ23" s="791">
        <v>136</v>
      </c>
      <c r="AK23" s="793">
        <v>93</v>
      </c>
    </row>
    <row r="24" spans="1:37">
      <c r="A24" s="803" t="s">
        <v>950</v>
      </c>
      <c r="B24" s="791" t="s">
        <v>949</v>
      </c>
      <c r="C24" s="791" t="s">
        <v>948</v>
      </c>
      <c r="D24" s="791" t="s">
        <v>948</v>
      </c>
      <c r="E24" s="794" t="s">
        <v>949</v>
      </c>
      <c r="F24" s="794" t="s">
        <v>949</v>
      </c>
      <c r="G24" s="794" t="s">
        <v>948</v>
      </c>
      <c r="H24" s="794" t="s">
        <v>949</v>
      </c>
      <c r="I24" s="791" t="s">
        <v>738</v>
      </c>
      <c r="J24" s="791" t="s">
        <v>949</v>
      </c>
      <c r="K24" s="791" t="s">
        <v>738</v>
      </c>
      <c r="L24" s="791" t="s">
        <v>948</v>
      </c>
      <c r="M24" s="791" t="s">
        <v>948</v>
      </c>
      <c r="N24" s="794" t="s">
        <v>948</v>
      </c>
      <c r="O24" s="794" t="s">
        <v>949</v>
      </c>
      <c r="P24" s="794" t="s">
        <v>949</v>
      </c>
      <c r="Q24" s="794" t="s">
        <v>738</v>
      </c>
      <c r="R24" s="794" t="s">
        <v>949</v>
      </c>
      <c r="S24" s="791" t="s">
        <v>738</v>
      </c>
      <c r="T24" s="791" t="s">
        <v>949</v>
      </c>
      <c r="U24" s="791" t="s">
        <v>949</v>
      </c>
      <c r="V24" s="791" t="s">
        <v>949</v>
      </c>
      <c r="W24" s="791" t="s">
        <v>948</v>
      </c>
      <c r="X24" s="794" t="s">
        <v>949</v>
      </c>
      <c r="Y24" s="794" t="s">
        <v>948</v>
      </c>
      <c r="Z24" s="794" t="s">
        <v>949</v>
      </c>
      <c r="AA24" s="791" t="s">
        <v>738</v>
      </c>
      <c r="AB24" s="791" t="s">
        <v>948</v>
      </c>
      <c r="AC24" s="791" t="s">
        <v>949</v>
      </c>
      <c r="AD24" s="791" t="s">
        <v>949</v>
      </c>
      <c r="AE24" s="791" t="s">
        <v>948</v>
      </c>
      <c r="AF24" s="794" t="s">
        <v>949</v>
      </c>
      <c r="AG24" s="794" t="s">
        <v>949</v>
      </c>
      <c r="AH24" s="794" t="s">
        <v>948</v>
      </c>
      <c r="AI24" s="794" t="s">
        <v>949</v>
      </c>
      <c r="AJ24" s="791" t="s">
        <v>738</v>
      </c>
      <c r="AK24" s="793" t="s">
        <v>949</v>
      </c>
    </row>
    <row r="25" spans="1:37">
      <c r="A25" s="803" t="s">
        <v>955</v>
      </c>
      <c r="B25" s="791">
        <v>24.2</v>
      </c>
      <c r="C25" s="791">
        <v>24.9</v>
      </c>
      <c r="D25" s="791">
        <v>26.5</v>
      </c>
      <c r="E25" s="792">
        <v>52.3</v>
      </c>
      <c r="F25" s="791">
        <v>52.81</v>
      </c>
      <c r="G25" s="791">
        <v>53.91</v>
      </c>
      <c r="H25" s="791">
        <v>52.1</v>
      </c>
      <c r="I25" s="791">
        <v>60.7</v>
      </c>
      <c r="J25" s="791">
        <v>58</v>
      </c>
      <c r="K25" s="791">
        <v>21.7</v>
      </c>
      <c r="L25" s="791">
        <v>25.1</v>
      </c>
      <c r="M25" s="791">
        <v>26.7</v>
      </c>
      <c r="N25" s="792">
        <v>54.84</v>
      </c>
      <c r="O25" s="791">
        <v>57.75</v>
      </c>
      <c r="P25" s="791">
        <v>55.63</v>
      </c>
      <c r="Q25" s="791">
        <v>59.28</v>
      </c>
      <c r="R25" s="791">
        <v>49.5</v>
      </c>
      <c r="S25" s="791">
        <v>58.8</v>
      </c>
      <c r="T25" s="791">
        <v>57.2</v>
      </c>
      <c r="U25" s="791">
        <v>27</v>
      </c>
      <c r="V25" s="791">
        <v>26.7</v>
      </c>
      <c r="W25" s="791">
        <v>26.4</v>
      </c>
      <c r="X25" s="792">
        <v>52.39</v>
      </c>
      <c r="Y25" s="791">
        <v>54.86</v>
      </c>
      <c r="Z25" s="791">
        <v>49.5</v>
      </c>
      <c r="AA25" s="791">
        <v>60.5</v>
      </c>
      <c r="AB25" s="791">
        <v>53.4</v>
      </c>
      <c r="AC25" s="791">
        <v>27.2</v>
      </c>
      <c r="AD25" s="791">
        <v>26</v>
      </c>
      <c r="AE25" s="791">
        <v>27.6</v>
      </c>
      <c r="AF25" s="792">
        <v>53.71</v>
      </c>
      <c r="AG25" s="791">
        <v>53.52</v>
      </c>
      <c r="AH25" s="791">
        <v>55.11</v>
      </c>
      <c r="AI25" s="791">
        <v>49.1</v>
      </c>
      <c r="AJ25" s="791">
        <v>59</v>
      </c>
      <c r="AK25" s="793">
        <v>53.2</v>
      </c>
    </row>
    <row r="26" spans="1:37">
      <c r="A26" s="803" t="s">
        <v>956</v>
      </c>
      <c r="B26" s="791">
        <v>60.3</v>
      </c>
      <c r="C26" s="791">
        <v>65.8</v>
      </c>
      <c r="D26" s="791">
        <v>70.3</v>
      </c>
      <c r="E26" s="794"/>
      <c r="F26" s="794"/>
      <c r="G26" s="794"/>
      <c r="H26" s="791">
        <v>56.5</v>
      </c>
      <c r="I26" s="791">
        <v>66.2</v>
      </c>
      <c r="J26" s="791">
        <v>60.6</v>
      </c>
      <c r="K26" s="791">
        <v>63.1</v>
      </c>
      <c r="L26" s="791">
        <v>64.7</v>
      </c>
      <c r="M26" s="791">
        <v>67</v>
      </c>
      <c r="N26" s="794"/>
      <c r="O26" s="794"/>
      <c r="P26" s="794"/>
      <c r="Q26" s="794"/>
      <c r="R26" s="791">
        <v>53.7</v>
      </c>
      <c r="S26" s="791">
        <v>64.599999999999994</v>
      </c>
      <c r="T26" s="791">
        <v>59.5</v>
      </c>
      <c r="U26" s="791">
        <v>60.2</v>
      </c>
      <c r="V26" s="791">
        <v>62</v>
      </c>
      <c r="W26" s="791">
        <v>67.099999999999994</v>
      </c>
      <c r="X26" s="794"/>
      <c r="Y26" s="794"/>
      <c r="Z26" s="791">
        <v>56.1</v>
      </c>
      <c r="AA26" s="791">
        <v>65.900000000000006</v>
      </c>
      <c r="AB26" s="791">
        <v>55.5</v>
      </c>
      <c r="AC26" s="791">
        <v>62.8</v>
      </c>
      <c r="AD26" s="791">
        <v>61.2</v>
      </c>
      <c r="AE26" s="791">
        <v>70</v>
      </c>
      <c r="AF26" s="794"/>
      <c r="AG26" s="794"/>
      <c r="AH26" s="794"/>
      <c r="AI26" s="791">
        <v>53.7</v>
      </c>
      <c r="AJ26" s="791">
        <v>64.3</v>
      </c>
      <c r="AK26" s="793">
        <v>55.6</v>
      </c>
    </row>
    <row r="27" spans="1:37">
      <c r="A27" s="803" t="s">
        <v>957</v>
      </c>
      <c r="B27" s="791">
        <v>3</v>
      </c>
      <c r="C27" s="791">
        <v>1.6</v>
      </c>
      <c r="D27" s="791">
        <v>4.4000000000000004</v>
      </c>
      <c r="E27" s="792">
        <v>7.1</v>
      </c>
      <c r="F27" s="791">
        <v>2.86</v>
      </c>
      <c r="G27" s="791">
        <v>2.66</v>
      </c>
      <c r="H27" s="791">
        <v>9.3000000000000007</v>
      </c>
      <c r="I27" s="791">
        <v>8.9</v>
      </c>
      <c r="J27" s="791">
        <v>12.5</v>
      </c>
      <c r="K27" s="791">
        <v>3</v>
      </c>
      <c r="L27" s="791">
        <v>1.9</v>
      </c>
      <c r="M27" s="791">
        <v>4.3</v>
      </c>
      <c r="N27" s="792">
        <v>7.02</v>
      </c>
      <c r="O27" s="791">
        <v>2.31</v>
      </c>
      <c r="P27" s="791">
        <v>3.62</v>
      </c>
      <c r="Q27" s="791">
        <v>3.15</v>
      </c>
      <c r="R27" s="791">
        <v>9</v>
      </c>
      <c r="S27" s="791">
        <v>7.9</v>
      </c>
      <c r="T27" s="791">
        <v>12.8</v>
      </c>
      <c r="U27" s="791">
        <v>3.1</v>
      </c>
      <c r="V27" s="791">
        <v>2.1</v>
      </c>
      <c r="W27" s="791">
        <v>4.0999999999999996</v>
      </c>
      <c r="X27" s="792">
        <v>6.68</v>
      </c>
      <c r="Y27" s="791">
        <v>2.63</v>
      </c>
      <c r="Z27" s="791">
        <v>9.5</v>
      </c>
      <c r="AA27" s="791">
        <v>7.7</v>
      </c>
      <c r="AB27" s="791">
        <v>11.6</v>
      </c>
      <c r="AC27" s="791">
        <v>3</v>
      </c>
      <c r="AD27" s="791">
        <v>2.4</v>
      </c>
      <c r="AE27" s="791">
        <v>4.7</v>
      </c>
      <c r="AF27" s="792">
        <v>7.6</v>
      </c>
      <c r="AG27" s="791">
        <v>3.28</v>
      </c>
      <c r="AH27" s="791">
        <v>2.5099999999999998</v>
      </c>
      <c r="AI27" s="791">
        <v>8.5</v>
      </c>
      <c r="AJ27" s="791">
        <v>8</v>
      </c>
      <c r="AK27" s="793">
        <v>11.3</v>
      </c>
    </row>
    <row r="28" spans="1:37" ht="15.95" thickBot="1">
      <c r="A28" s="804" t="s">
        <v>958</v>
      </c>
      <c r="B28" s="800">
        <v>7.3</v>
      </c>
      <c r="C28" s="800">
        <v>4.3</v>
      </c>
      <c r="D28" s="800">
        <v>11.6</v>
      </c>
      <c r="E28" s="801"/>
      <c r="F28" s="800">
        <v>5.34</v>
      </c>
      <c r="G28" s="800">
        <v>7.47</v>
      </c>
      <c r="H28" s="800">
        <v>10.1</v>
      </c>
      <c r="I28" s="800">
        <v>9.6999999999999993</v>
      </c>
      <c r="J28" s="800">
        <v>13.1</v>
      </c>
      <c r="K28" s="800">
        <v>8.6</v>
      </c>
      <c r="L28" s="800">
        <v>4.8</v>
      </c>
      <c r="M28" s="800">
        <v>10.7</v>
      </c>
      <c r="N28" s="801"/>
      <c r="O28" s="800">
        <v>5.55</v>
      </c>
      <c r="P28" s="800">
        <v>6.01</v>
      </c>
      <c r="Q28" s="800">
        <v>8.7100000000000009</v>
      </c>
      <c r="R28" s="800">
        <v>9.8000000000000007</v>
      </c>
      <c r="S28" s="800">
        <v>8.6999999999999993</v>
      </c>
      <c r="T28" s="800">
        <v>13.3</v>
      </c>
      <c r="U28" s="800">
        <v>6.9</v>
      </c>
      <c r="V28" s="800">
        <v>4.8</v>
      </c>
      <c r="W28" s="800">
        <v>10.4</v>
      </c>
      <c r="X28" s="801"/>
      <c r="Y28" s="800">
        <v>5.84</v>
      </c>
      <c r="Z28" s="800">
        <v>10.8</v>
      </c>
      <c r="AA28" s="800">
        <v>8.4</v>
      </c>
      <c r="AB28" s="800">
        <v>12.1</v>
      </c>
      <c r="AC28" s="800">
        <v>6.9</v>
      </c>
      <c r="AD28" s="800">
        <v>5.8</v>
      </c>
      <c r="AE28" s="800">
        <v>11.8</v>
      </c>
      <c r="AF28" s="801"/>
      <c r="AG28" s="800">
        <v>5.66</v>
      </c>
      <c r="AH28" s="800">
        <v>6.77</v>
      </c>
      <c r="AI28" s="800">
        <v>9.3000000000000007</v>
      </c>
      <c r="AJ28" s="800">
        <v>8.6999999999999993</v>
      </c>
      <c r="AK28" s="802">
        <v>11.8</v>
      </c>
    </row>
    <row r="29" spans="1:37" ht="15.95" thickTop="1"/>
    <row r="30" spans="1:37">
      <c r="I30" s="783"/>
      <c r="S30" s="783"/>
      <c r="AA30" s="783"/>
      <c r="AJ30" s="783"/>
    </row>
    <row r="42" spans="9:36">
      <c r="I42" s="783"/>
      <c r="S42" s="783"/>
      <c r="AA42" s="783"/>
      <c r="AJ42" s="783"/>
    </row>
    <row r="43" spans="9:36">
      <c r="I43" s="783"/>
      <c r="S43" s="783"/>
      <c r="AA43" s="783"/>
      <c r="AJ43" s="783"/>
    </row>
    <row r="44" spans="9:36">
      <c r="I44" s="783"/>
      <c r="S44" s="783"/>
      <c r="AA44" s="783"/>
      <c r="AJ44" s="783"/>
    </row>
    <row r="45" spans="9:36">
      <c r="I45" s="783"/>
      <c r="S45" s="783"/>
      <c r="AA45" s="783"/>
      <c r="AJ45" s="783"/>
    </row>
    <row r="46" spans="9:36">
      <c r="I46" s="783"/>
      <c r="S46" s="783"/>
      <c r="AA46" s="783"/>
      <c r="AJ46" s="783"/>
    </row>
    <row r="47" spans="9:36">
      <c r="I47" s="783"/>
      <c r="S47" s="783"/>
      <c r="AA47" s="783"/>
      <c r="AJ47" s="783"/>
    </row>
    <row r="48" spans="9:36">
      <c r="I48" s="783"/>
      <c r="S48" s="783"/>
      <c r="AA48" s="783"/>
      <c r="AJ48" s="783"/>
    </row>
    <row r="49" spans="9:36">
      <c r="I49" s="783"/>
      <c r="S49" s="783"/>
      <c r="AA49" s="783"/>
      <c r="AJ49" s="783"/>
    </row>
    <row r="50" spans="9:36">
      <c r="I50" s="783"/>
      <c r="S50" s="783"/>
      <c r="AA50" s="783"/>
      <c r="AJ50" s="783"/>
    </row>
    <row r="51" spans="9:36">
      <c r="I51" s="783"/>
      <c r="S51" s="783"/>
      <c r="AA51" s="783"/>
      <c r="AJ51" s="783"/>
    </row>
  </sheetData>
  <sortState xmlns:xlrd2="http://schemas.microsoft.com/office/spreadsheetml/2017/richdata2" ref="A3:AK28">
    <sortCondition ref="A3:A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Lobato</dc:creator>
  <cp:keywords/>
  <dc:description/>
  <cp:lastModifiedBy/>
  <cp:revision/>
  <dcterms:created xsi:type="dcterms:W3CDTF">2022-11-20T14:05:20Z</dcterms:created>
  <dcterms:modified xsi:type="dcterms:W3CDTF">2025-11-20T03:15:44Z</dcterms:modified>
  <cp:category/>
  <cp:contentStatus/>
</cp:coreProperties>
</file>